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K:\GC\Financial Information\KPI\OPEX Dashboard\2022\Juni 22\20_Sent\"/>
    </mc:Choice>
  </mc:AlternateContent>
  <xr:revisionPtr revIDLastSave="0" documentId="13_ncr:1_{C84D3852-AE2C-435D-B29A-BAB4EAAFD1E9}" xr6:coauthVersionLast="47" xr6:coauthVersionMax="47" xr10:uidLastSave="{00000000-0000-0000-0000-000000000000}"/>
  <bookViews>
    <workbookView xWindow="-120" yWindow="-120" windowWidth="29040" windowHeight="15990" firstSheet="1" activeTab="1" xr2:uid="{00000000-000D-0000-FFFF-FFFF00000000}"/>
  </bookViews>
  <sheets>
    <sheet name="Input" sheetId="4" state="hidden" r:id="rId1"/>
    <sheet name="OPEX Global Dashboard" sheetId="1" r:id="rId2"/>
    <sheet name="Definition" sheetId="33" r:id="rId3"/>
    <sheet name="Data" sheetId="3" r:id="rId4"/>
    <sheet name="Chart 12 - MVA Prod. outlook" sheetId="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\A" localSheetId="2">#REF!</definedName>
    <definedName name="\A" localSheetId="1">#REF!</definedName>
    <definedName name="\A">#REF!</definedName>
    <definedName name="\B" localSheetId="1">#REF!</definedName>
    <definedName name="\B">#REF!</definedName>
    <definedName name="\C" localSheetId="1">#REF!</definedName>
    <definedName name="\C">#REF!</definedName>
    <definedName name="\E" localSheetId="1">#REF!</definedName>
    <definedName name="\E">#REF!</definedName>
    <definedName name="\H" localSheetId="1">#REF!</definedName>
    <definedName name="\H">#REF!</definedName>
    <definedName name="\K" localSheetId="1">#REF!</definedName>
    <definedName name="\K">#REF!</definedName>
    <definedName name="\L" localSheetId="1">#REF!</definedName>
    <definedName name="\L">#REF!</definedName>
    <definedName name="\M" localSheetId="1">#REF!</definedName>
    <definedName name="\M">#REF!</definedName>
    <definedName name="\N" localSheetId="1">#REF!</definedName>
    <definedName name="\N">#REF!</definedName>
    <definedName name="\P" localSheetId="1">#REF!</definedName>
    <definedName name="\P">#REF!</definedName>
    <definedName name="\R" localSheetId="1">#REF!</definedName>
    <definedName name="\R">#REF!</definedName>
    <definedName name="\S" localSheetId="1">#REF!</definedName>
    <definedName name="\S">#REF!</definedName>
    <definedName name="\Z" localSheetId="1">#REF!</definedName>
    <definedName name="\Z">#REF!</definedName>
    <definedName name="_________________bez1" localSheetId="1">'[1]Wickelzetteldaten Trafo'!#REF!</definedName>
    <definedName name="_________________bez1">'[1]Wickelzetteldaten Trafo'!#REF!</definedName>
    <definedName name="_________________R" localSheetId="1">#REF!</definedName>
    <definedName name="_________________R">#REF!</definedName>
    <definedName name="_________________SP2" localSheetId="1">'[1]Wickelzetteldaten Trafo'!#REF!</definedName>
    <definedName name="_________________SP2">'[1]Wickelzetteldaten Trafo'!#REF!</definedName>
    <definedName name="_________________SP3" localSheetId="1">'[1]Wickelzetteldaten Trafo'!#REF!</definedName>
    <definedName name="_________________SP3">'[1]Wickelzetteldaten Trafo'!#REF!</definedName>
    <definedName name="_________________SP6" localSheetId="1">'[1]Wickelzetteldaten Trafo'!#REF!</definedName>
    <definedName name="_________________SP6">'[1]Wickelzetteldaten Trafo'!#REF!</definedName>
    <definedName name="_______________bez1" localSheetId="1">'[1]Wickelzetteldaten Trafo'!#REF!</definedName>
    <definedName name="_______________bez1">'[1]Wickelzetteldaten Trafo'!#REF!</definedName>
    <definedName name="_______________R" localSheetId="1">#REF!</definedName>
    <definedName name="_______________R">#REF!</definedName>
    <definedName name="_______________SP2" localSheetId="1">'[1]Wickelzetteldaten Trafo'!#REF!</definedName>
    <definedName name="_______________SP2">'[1]Wickelzetteldaten Trafo'!#REF!</definedName>
    <definedName name="_______________SP3" localSheetId="1">'[1]Wickelzetteldaten Trafo'!#REF!</definedName>
    <definedName name="_______________SP3">'[1]Wickelzetteldaten Trafo'!#REF!</definedName>
    <definedName name="_______________SP6" localSheetId="1">'[1]Wickelzetteldaten Trafo'!#REF!</definedName>
    <definedName name="_______________SP6">'[1]Wickelzetteldaten Trafo'!#REF!</definedName>
    <definedName name="_____________bez1" localSheetId="1">'[1]Wickelzetteldaten Trafo'!#REF!</definedName>
    <definedName name="_____________bez1">'[1]Wickelzetteldaten Trafo'!#REF!</definedName>
    <definedName name="_____________R" localSheetId="1">#REF!</definedName>
    <definedName name="_____________R">#REF!</definedName>
    <definedName name="_____________SP2" localSheetId="1">'[1]Wickelzetteldaten Trafo'!#REF!</definedName>
    <definedName name="_____________SP2">'[1]Wickelzetteldaten Trafo'!#REF!</definedName>
    <definedName name="_____________SP3" localSheetId="1">'[1]Wickelzetteldaten Trafo'!#REF!</definedName>
    <definedName name="_____________SP3">'[1]Wickelzetteldaten Trafo'!#REF!</definedName>
    <definedName name="_____________SP6" localSheetId="1">'[1]Wickelzetteldaten Trafo'!#REF!</definedName>
    <definedName name="_____________SP6">'[1]Wickelzetteldaten Trafo'!#REF!</definedName>
    <definedName name="____________bez1" localSheetId="1">'[1]Wickelzetteldaten Trafo'!#REF!</definedName>
    <definedName name="____________bez1">'[1]Wickelzetteldaten Trafo'!#REF!</definedName>
    <definedName name="____________R" localSheetId="1">#REF!</definedName>
    <definedName name="____________R">#REF!</definedName>
    <definedName name="____________SP2" localSheetId="1">'[1]Wickelzetteldaten Trafo'!#REF!</definedName>
    <definedName name="____________SP2">'[1]Wickelzetteldaten Trafo'!#REF!</definedName>
    <definedName name="____________SP3" localSheetId="1">'[1]Wickelzetteldaten Trafo'!#REF!</definedName>
    <definedName name="____________SP3">'[1]Wickelzetteldaten Trafo'!#REF!</definedName>
    <definedName name="____________SP6" localSheetId="1">'[1]Wickelzetteldaten Trafo'!#REF!</definedName>
    <definedName name="____________SP6">'[1]Wickelzetteldaten Trafo'!#REF!</definedName>
    <definedName name="___________bez1" localSheetId="1">'[1]Wickelzetteldaten Trafo'!#REF!</definedName>
    <definedName name="___________bez1">'[1]Wickelzetteldaten Trafo'!#REF!</definedName>
    <definedName name="___________R" localSheetId="1">#REF!</definedName>
    <definedName name="___________R">#REF!</definedName>
    <definedName name="___________SP2" localSheetId="1">'[1]Wickelzetteldaten Trafo'!#REF!</definedName>
    <definedName name="___________SP2">'[1]Wickelzetteldaten Trafo'!#REF!</definedName>
    <definedName name="___________SP3" localSheetId="1">'[1]Wickelzetteldaten Trafo'!#REF!</definedName>
    <definedName name="___________SP3">'[1]Wickelzetteldaten Trafo'!#REF!</definedName>
    <definedName name="___________SP6" localSheetId="1">'[1]Wickelzetteldaten Trafo'!#REF!</definedName>
    <definedName name="___________SP6">'[1]Wickelzetteldaten Trafo'!#REF!</definedName>
    <definedName name="_________bez1" localSheetId="1">'[1]Wickelzetteldaten Trafo'!#REF!</definedName>
    <definedName name="_________bez1">'[1]Wickelzetteldaten Trafo'!#REF!</definedName>
    <definedName name="_________R" localSheetId="1">#REF!</definedName>
    <definedName name="_________R">#REF!</definedName>
    <definedName name="_________SP2" localSheetId="1">'[1]Wickelzetteldaten Trafo'!#REF!</definedName>
    <definedName name="_________SP2">'[1]Wickelzetteldaten Trafo'!#REF!</definedName>
    <definedName name="_________SP3" localSheetId="1">'[1]Wickelzetteldaten Trafo'!#REF!</definedName>
    <definedName name="_________SP3">'[1]Wickelzetteldaten Trafo'!#REF!</definedName>
    <definedName name="_________SP6" localSheetId="1">'[1]Wickelzetteldaten Trafo'!#REF!</definedName>
    <definedName name="_________SP6">'[1]Wickelzetteldaten Trafo'!#REF!</definedName>
    <definedName name="________bez1" localSheetId="1">'[1]Wickelzetteldaten Trafo'!#REF!</definedName>
    <definedName name="________bez1">'[1]Wickelzetteldaten Trafo'!#REF!</definedName>
    <definedName name="________R" localSheetId="1">#REF!</definedName>
    <definedName name="________R">#REF!</definedName>
    <definedName name="________SP2" localSheetId="1">'[1]Wickelzetteldaten Trafo'!#REF!</definedName>
    <definedName name="________SP2">'[1]Wickelzetteldaten Trafo'!#REF!</definedName>
    <definedName name="________SP3" localSheetId="1">'[1]Wickelzetteldaten Trafo'!#REF!</definedName>
    <definedName name="________SP3">'[1]Wickelzetteldaten Trafo'!#REF!</definedName>
    <definedName name="________SP6" localSheetId="1">'[1]Wickelzetteldaten Trafo'!#REF!</definedName>
    <definedName name="________SP6">'[1]Wickelzetteldaten Trafo'!#REF!</definedName>
    <definedName name="_______bez1" localSheetId="1">'[1]Wickelzetteldaten Trafo'!#REF!</definedName>
    <definedName name="_______bez1">'[1]Wickelzetteldaten Trafo'!#REF!</definedName>
    <definedName name="_______R" localSheetId="1">#REF!</definedName>
    <definedName name="_______R">#REF!</definedName>
    <definedName name="_______SP2" localSheetId="1">'[1]Wickelzetteldaten Trafo'!#REF!</definedName>
    <definedName name="_______SP2">'[1]Wickelzetteldaten Trafo'!#REF!</definedName>
    <definedName name="_______SP3" localSheetId="1">'[1]Wickelzetteldaten Trafo'!#REF!</definedName>
    <definedName name="_______SP3">'[1]Wickelzetteldaten Trafo'!#REF!</definedName>
    <definedName name="_______SP6" localSheetId="1">'[1]Wickelzetteldaten Trafo'!#REF!</definedName>
    <definedName name="_______SP6">'[1]Wickelzetteldaten Trafo'!#REF!</definedName>
    <definedName name="______Top12" hidden="1">#N/A</definedName>
    <definedName name="_____bez1" localSheetId="1">'[1]Wickelzetteldaten Trafo'!#REF!</definedName>
    <definedName name="_____bez1">'[1]Wickelzetteldaten Trafo'!#REF!</definedName>
    <definedName name="_____R" localSheetId="1">#REF!</definedName>
    <definedName name="_____R">#REF!</definedName>
    <definedName name="_____SP2" localSheetId="1">'[1]Wickelzetteldaten Trafo'!#REF!</definedName>
    <definedName name="_____SP2">'[1]Wickelzetteldaten Trafo'!#REF!</definedName>
    <definedName name="_____SP3" localSheetId="1">'[1]Wickelzetteldaten Trafo'!#REF!</definedName>
    <definedName name="_____SP3">'[1]Wickelzetteldaten Trafo'!#REF!</definedName>
    <definedName name="_____SP6" localSheetId="1">'[1]Wickelzetteldaten Trafo'!#REF!</definedName>
    <definedName name="_____SP6">'[1]Wickelzetteldaten Trafo'!#REF!</definedName>
    <definedName name="_____Top12" hidden="1">#N/A</definedName>
    <definedName name="____bez1" localSheetId="1">'[1]Wickelzetteldaten Trafo'!#REF!</definedName>
    <definedName name="____bez1">'[1]Wickelzetteldaten Trafo'!#REF!</definedName>
    <definedName name="____R" localSheetId="1">#REF!</definedName>
    <definedName name="____R">#REF!</definedName>
    <definedName name="____SP2" localSheetId="1">'[1]Wickelzetteldaten Trafo'!#REF!</definedName>
    <definedName name="____SP2">'[1]Wickelzetteldaten Trafo'!#REF!</definedName>
    <definedName name="____SP3" localSheetId="1">'[1]Wickelzetteldaten Trafo'!#REF!</definedName>
    <definedName name="____SP3">'[1]Wickelzetteldaten Trafo'!#REF!</definedName>
    <definedName name="____SP6" localSheetId="1">'[1]Wickelzetteldaten Trafo'!#REF!</definedName>
    <definedName name="____SP6">'[1]Wickelzetteldaten Trafo'!#REF!</definedName>
    <definedName name="____Top12" hidden="1">#N/A</definedName>
    <definedName name="___bez1" localSheetId="1">'[1]Wickelzetteldaten Trafo'!#REF!</definedName>
    <definedName name="___bez1">'[1]Wickelzetteldaten Trafo'!#REF!</definedName>
    <definedName name="___bez2" localSheetId="1">'[1]Wickelzetteldaten Trafo'!#REF!</definedName>
    <definedName name="___bez2">'[1]Wickelzetteldaten Trafo'!#REF!</definedName>
    <definedName name="___c">#N/A</definedName>
    <definedName name="___kto600001" localSheetId="1">#REF!</definedName>
    <definedName name="___kto600001">#REF!</definedName>
    <definedName name="___R" localSheetId="1">#REF!</definedName>
    <definedName name="___R">#REF!</definedName>
    <definedName name="___SP2" localSheetId="1">'[1]Wickelzetteldaten Trafo'!#REF!</definedName>
    <definedName name="___SP2">'[1]Wickelzetteldaten Trafo'!#REF!</definedName>
    <definedName name="___SP3" localSheetId="1">'[1]Wickelzetteldaten Trafo'!#REF!</definedName>
    <definedName name="___SP3">'[1]Wickelzetteldaten Trafo'!#REF!</definedName>
    <definedName name="___SP6" localSheetId="1">'[1]Wickelzetteldaten Trafo'!#REF!</definedName>
    <definedName name="___SP6">'[1]Wickelzetteldaten Trafo'!#REF!</definedName>
    <definedName name="___Top12" hidden="1">#N/A</definedName>
    <definedName name="__bez1" localSheetId="1">'[2]Wickelzetteldaten Trafo'!#REF!</definedName>
    <definedName name="__bez1">'[2]Wickelzetteldaten Trafo'!#REF!</definedName>
    <definedName name="__c">#N/A</definedName>
    <definedName name="__kto600001" localSheetId="1">#REF!</definedName>
    <definedName name="__kto600001">#REF!</definedName>
    <definedName name="__R" localSheetId="1">#REF!</definedName>
    <definedName name="__R">#REF!</definedName>
    <definedName name="__SP2" localSheetId="1">'[2]Wickelzetteldaten Trafo'!#REF!</definedName>
    <definedName name="__SP2">'[2]Wickelzetteldaten Trafo'!#REF!</definedName>
    <definedName name="__SP3" localSheetId="1">'[2]Wickelzetteldaten Trafo'!#REF!</definedName>
    <definedName name="__SP3">'[2]Wickelzetteldaten Trafo'!#REF!</definedName>
    <definedName name="__SP6" localSheetId="1">'[2]Wickelzetteldaten Trafo'!#REF!</definedName>
    <definedName name="__SP6">'[2]Wickelzetteldaten Trafo'!#REF!</definedName>
    <definedName name="__Top12" hidden="1">#N/A</definedName>
    <definedName name="_1____FAULE_FÄLLE_BER" localSheetId="1">#REF!</definedName>
    <definedName name="_1____FAULE_FÄLLE_BER">#REF!</definedName>
    <definedName name="_1FAULE_FÄLLE_BER" localSheetId="1">#REF!</definedName>
    <definedName name="_1FAULE_FÄLLE_BER">#REF!</definedName>
    <definedName name="_2___FAULE_FÄLLE_BER" localSheetId="1">#REF!</definedName>
    <definedName name="_2___FAULE_FÄLLE_BER">#REF!</definedName>
    <definedName name="_2FAULE_FÄLLE_BER" localSheetId="1">#REF!</definedName>
    <definedName name="_2FAULE_FÄLLE_BER">#REF!</definedName>
    <definedName name="_3__FAULE_FÄLLE_BER" localSheetId="1">#REF!</definedName>
    <definedName name="_3__FAULE_FÄLLE_BER">#REF!</definedName>
    <definedName name="_4_FAULE_FÄLLE_BER" localSheetId="1">#REF!</definedName>
    <definedName name="_4_FAULE_FÄLLE_BER">#REF!</definedName>
    <definedName name="_5FAULE_FÄLLE_BER" localSheetId="1">#REF!</definedName>
    <definedName name="_5FAULE_FÄLLE_BER">#REF!</definedName>
    <definedName name="_8FAULE_FÄLLE_BER" localSheetId="1">#REF!</definedName>
    <definedName name="_8FAULE_FÄLLE_BER">#REF!</definedName>
    <definedName name="_bez1" localSheetId="1">'[3]Wickelzetteldaten Trafo'!#REF!</definedName>
    <definedName name="_bez1">'[3]Wickelzetteldaten Trafo'!#REF!</definedName>
    <definedName name="_c">#N/A</definedName>
    <definedName name="_Fill" localSheetId="0" hidden="1">#REF!</definedName>
    <definedName name="_Fill" localSheetId="1" hidden="1">#REF!</definedName>
    <definedName name="_Fill" hidden="1">#REF!</definedName>
    <definedName name="_Key1" localSheetId="0" hidden="1">#REF!</definedName>
    <definedName name="_Key1" localSheetId="1" hidden="1">'[4]Gew. AN'!#REF!</definedName>
    <definedName name="_Key1" hidden="1">'[4]Gew. AN'!#REF!</definedName>
    <definedName name="_Key2" localSheetId="0" hidden="1">#REF!</definedName>
    <definedName name="_Key2" localSheetId="1" hidden="1">'[4]Gew. AN'!#REF!</definedName>
    <definedName name="_Key2" hidden="1">'[4]Gew. AN'!#REF!</definedName>
    <definedName name="_kto600001" localSheetId="1">#REF!</definedName>
    <definedName name="_kto600001">#REF!</definedName>
    <definedName name="_KUL1" localSheetId="1">#REF!</definedName>
    <definedName name="_KUL1">#REF!</definedName>
    <definedName name="_KUL2" localSheetId="1">#REF!</definedName>
    <definedName name="_KUL2">#REF!</definedName>
    <definedName name="_LB1" localSheetId="1">#REF!</definedName>
    <definedName name="_LB1">#REF!</definedName>
    <definedName name="_LB2" localSheetId="1">#REF!</definedName>
    <definedName name="_LB2">#REF!</definedName>
    <definedName name="_NMI1" localSheetId="1">#REF!</definedName>
    <definedName name="_NMI1">#REF!</definedName>
    <definedName name="_NMI2" localSheetId="1">#REF!</definedName>
    <definedName name="_NMI2">#REF!</definedName>
    <definedName name="_NPL1" localSheetId="1">#REF!</definedName>
    <definedName name="_NPL1">#REF!</definedName>
    <definedName name="_NPL2" localSheetId="1">#REF!</definedName>
    <definedName name="_NPL2">#REF!</definedName>
    <definedName name="_Order1" hidden="1">255</definedName>
    <definedName name="_Order2" hidden="1">255</definedName>
    <definedName name="_R" localSheetId="1">#REF!</definedName>
    <definedName name="_R">#REF!</definedName>
    <definedName name="_Sort" localSheetId="0" hidden="1">#REF!</definedName>
    <definedName name="_Sort" localSheetId="1" hidden="1">'[4]Gew. AN'!#REF!</definedName>
    <definedName name="_Sort" hidden="1">'[4]Gew. AN'!#REF!</definedName>
    <definedName name="_SP2" localSheetId="1">'[3]Wickelzetteldaten Trafo'!#REF!</definedName>
    <definedName name="_SP2">'[3]Wickelzetteldaten Trafo'!#REF!</definedName>
    <definedName name="_SP3" localSheetId="1">'[3]Wickelzetteldaten Trafo'!#REF!</definedName>
    <definedName name="_SP3">'[3]Wickelzetteldaten Trafo'!#REF!</definedName>
    <definedName name="_SP6" localSheetId="1">'[3]Wickelzetteldaten Trafo'!#REF!</definedName>
    <definedName name="_SP6">'[3]Wickelzetteldaten Trafo'!#REF!</definedName>
    <definedName name="_Top12" hidden="1">#N/A</definedName>
    <definedName name="_WDG01" localSheetId="1">#REF!</definedName>
    <definedName name="_WDG01">#REF!</definedName>
    <definedName name="_WDG02" localSheetId="1">#REF!</definedName>
    <definedName name="_WDG02">#REF!</definedName>
    <definedName name="_WDG03" localSheetId="1">#REF!</definedName>
    <definedName name="_WDG03">#REF!</definedName>
    <definedName name="_WDG04" localSheetId="1">#REF!</definedName>
    <definedName name="_WDG04">#REF!</definedName>
    <definedName name="_WDG05" localSheetId="1">#REF!</definedName>
    <definedName name="_WDG05">#REF!</definedName>
    <definedName name="_WDG2" localSheetId="1">#REF!</definedName>
    <definedName name="_WDG2">#REF!</definedName>
    <definedName name="_WDG201" localSheetId="1">#REF!</definedName>
    <definedName name="_WDG201">#REF!</definedName>
    <definedName name="_WDG202" localSheetId="1">#REF!</definedName>
    <definedName name="_WDG202">#REF!</definedName>
    <definedName name="_WDG203" localSheetId="1">#REF!</definedName>
    <definedName name="_WDG203">#REF!</definedName>
    <definedName name="_WDG204" localSheetId="1">#REF!</definedName>
    <definedName name="_WDG204">#REF!</definedName>
    <definedName name="_WDG205" localSheetId="1">#REF!</definedName>
    <definedName name="_WDG205">#REF!</definedName>
    <definedName name="a" localSheetId="0" hidden="1">#REF!</definedName>
    <definedName name="A" localSheetId="1">#REF!</definedName>
    <definedName name="A">#REF!</definedName>
    <definedName name="A_2_0" localSheetId="1">#REF!</definedName>
    <definedName name="A_2_0">#REF!</definedName>
    <definedName name="A_2_1" localSheetId="1">#REF!</definedName>
    <definedName name="A_2_1">#REF!</definedName>
    <definedName name="A_2_2" localSheetId="1">#REF!</definedName>
    <definedName name="A_2_2">#REF!</definedName>
    <definedName name="A_3_0" localSheetId="1">#REF!</definedName>
    <definedName name="A_3_0">#REF!</definedName>
    <definedName name="A_3_1" localSheetId="1">#REF!</definedName>
    <definedName name="A_3_1">#REF!</definedName>
    <definedName name="A_3_2" localSheetId="1">#REF!</definedName>
    <definedName name="A_3_2">#REF!</definedName>
    <definedName name="A_4_0" localSheetId="1">#REF!</definedName>
    <definedName name="A_4_0">#REF!</definedName>
    <definedName name="A_4_1" localSheetId="1">#REF!</definedName>
    <definedName name="A_4_1">#REF!</definedName>
    <definedName name="A_4_2" localSheetId="1">#REF!</definedName>
    <definedName name="A_4_2">#REF!</definedName>
    <definedName name="A_I" localSheetId="1">#REF!</definedName>
    <definedName name="A_I">#REF!</definedName>
    <definedName name="aa" localSheetId="1" hidden="1">#REF!</definedName>
    <definedName name="aa" hidden="1">#REF!</definedName>
    <definedName name="aaaaa">#N/A</definedName>
    <definedName name="aaaaaaaaaaaaaaa" localSheetId="1">#REF!</definedName>
    <definedName name="aaaaaaaaaaaaaaa">#REF!</definedName>
    <definedName name="aaaaaaaaaaaaaaabbbbbbbbbbbbbbbbbbbbbbbb" localSheetId="1">'[5]Wickelzetteldaten Trafo'!#REF!</definedName>
    <definedName name="aaaaaaaaaaaaaaabbbbbbbbbbbbbbbbbbbbbbbb">'[5]Wickelzetteldaten Trafo'!#REF!</definedName>
    <definedName name="ab" localSheetId="1">#REF!</definedName>
    <definedName name="ab">#REF!</definedName>
    <definedName name="abcdefg" localSheetId="1">#REF!</definedName>
    <definedName name="abcdefg">#REF!</definedName>
    <definedName name="ABL" localSheetId="1">#REF!</definedName>
    <definedName name="ABL">#REF!</definedName>
    <definedName name="Ableitungsdrähte">#N/A</definedName>
    <definedName name="ABS" localSheetId="1">#REF!</definedName>
    <definedName name="ABS">#REF!</definedName>
    <definedName name="ABSCHG" localSheetId="1">#REF!</definedName>
    <definedName name="ABSCHG">#REF!</definedName>
    <definedName name="ABSCHP" localSheetId="1">#REF!</definedName>
    <definedName name="ABSCHP">#REF!</definedName>
    <definedName name="ABSTA1" localSheetId="1">#REF!</definedName>
    <definedName name="ABSTA1">#REF!</definedName>
    <definedName name="ABSTA2" localSheetId="1">#REF!</definedName>
    <definedName name="ABSTA2">#REF!</definedName>
    <definedName name="ACAnteil_Mat.Exp." localSheetId="1">#REF!</definedName>
    <definedName name="ACAnteil_Mat.Exp.">#REF!</definedName>
    <definedName name="ACAnteil_Material_Expenses" localSheetId="1">#REF!</definedName>
    <definedName name="ACAnteil_Material_Expenses">#REF!</definedName>
    <definedName name="AE_HR">#N/A</definedName>
    <definedName name="AE_Ist">#N/A</definedName>
    <definedName name="AG_durchmesser" localSheetId="1">#REF!</definedName>
    <definedName name="AG_durchmesser">#REF!</definedName>
    <definedName name="AKTIV" localSheetId="1">#REF!</definedName>
    <definedName name="AKTIV">#REF!</definedName>
    <definedName name="AL_Basis">'[6]723372-Vorkalk'!$F$67</definedName>
    <definedName name="AL_METALLPRAEMIE">'[6]723372-Vorkalk'!$H$67</definedName>
    <definedName name="amsgb" localSheetId="1">'[1]Wickelzetteldaten Trafo'!#REF!</definedName>
    <definedName name="amsgb">'[1]Wickelzetteldaten Trafo'!#REF!</definedName>
    <definedName name="AMSGB_AB">[7]Grafik_AMSGB_1!$B$36:$S$64</definedName>
    <definedName name="AMSGB_AB_MYR">[8]Grafik_AMSGB_1_MYR!$B$36:$S$64</definedName>
    <definedName name="AMSGB_AE">[7]Grafik_AMSGB_1!$U$5:$AL$33</definedName>
    <definedName name="AMSGB_AE_MYR">[8]Grafik_AMSGB_1_MYR!$U$5:$AL$33</definedName>
    <definedName name="AMSGB_DBI">[7]Grafik_AMSGB_1!$U$66:$AL$96</definedName>
    <definedName name="AMSGB_DBI_MYR">[8]Grafik_AMSGB_1_MYR!$U$66:$AL$96</definedName>
    <definedName name="AMSGB_EVS">[7]Grafik_AMSGB_1!$B$66:$S$96</definedName>
    <definedName name="AMSGB_EVS_MYR">[8]Grafik_AMSGB_1_MYR!$B$66:$S$96</definedName>
    <definedName name="AMSGB_FIN">[7]Grafik_AMSGB_2!$B$8:$S$36</definedName>
    <definedName name="AMSGB_FIN_MYR">[8]Grafik_AMSGB_2_MYR!$B$8:$S$36</definedName>
    <definedName name="AMSGB_FORD">[7]Grafik_AMSGB_2!$U$8:$AL$36</definedName>
    <definedName name="AMSGB_FORD_MYR">[8]Grafik_AMSGB_2_MYR!$U$8:$AL$36</definedName>
    <definedName name="AMSGB_PERS">[7]Grafik_AMSGB_2!$B$41:$S$69</definedName>
    <definedName name="AMSGB_PERS_MYR">[8]Grafik_AMSGB_2_MYR!$B$42:$S$70</definedName>
    <definedName name="AMSGB_UEFE">[7]Grafik_AMSGB_1!$U$36:$AL$64</definedName>
    <definedName name="AMSGB_UEFE_MYR">[8]Grafik_AMSGB_1_MYR!$U$36:$AL$64</definedName>
    <definedName name="AMSGB_UMS">[7]Grafik_AMSGB_1!$B$5:$S$33</definedName>
    <definedName name="AMSGB_UMS_MYR">[8]Grafik_AMSGB_1_MYR!$B$5:$S$33</definedName>
    <definedName name="Angebotsnummer" localSheetId="1">#REF!</definedName>
    <definedName name="Angebotsnummer">#REF!</definedName>
    <definedName name="angnummer" localSheetId="1">#REF!</definedName>
    <definedName name="angnummer">#REF!</definedName>
    <definedName name="ANL_IN_BAU" localSheetId="1">#REF!</definedName>
    <definedName name="ANL_IN_BAU">#REF!</definedName>
    <definedName name="ANR" localSheetId="1">#REF!</definedName>
    <definedName name="ANR">#REF!</definedName>
    <definedName name="anummer" localSheetId="1">#REF!</definedName>
    <definedName name="anummer">#REF!</definedName>
    <definedName name="AREAK" localSheetId="1">#REF!</definedName>
    <definedName name="AREAK">#REF!</definedName>
    <definedName name="as">#N/A</definedName>
    <definedName name="AS2DocOpenMode" hidden="1">"AS2DocumentEdit"</definedName>
    <definedName name="asdf" localSheetId="0" hidden="1">#REF!</definedName>
    <definedName name="asdf" localSheetId="1" hidden="1">#REF!</definedName>
    <definedName name="asdf" hidden="1">#REF!</definedName>
    <definedName name="auft" localSheetId="1">'[9]Wickelzetteldaten Trafo'!#REF!</definedName>
    <definedName name="auft">'[9]Wickelzetteldaten Trafo'!#REF!</definedName>
    <definedName name="Auftragseingang">#N/A</definedName>
    <definedName name="AUG" localSheetId="1">#REF!</definedName>
    <definedName name="AUG">#REF!</definedName>
    <definedName name="AW_VOLT" localSheetId="1">#REF!</definedName>
    <definedName name="AW_VOLT">#REF!</definedName>
    <definedName name="B" localSheetId="1">#REF!</definedName>
    <definedName name="B">#REF!</definedName>
    <definedName name="BANDAGE" localSheetId="1">#REF!</definedName>
    <definedName name="BANDAGE">#REF!</definedName>
    <definedName name="Barrierezyl" localSheetId="1">#REF!</definedName>
    <definedName name="Barrierezyl">#REF!</definedName>
    <definedName name="BASISJAHR" localSheetId="1">#REF!</definedName>
    <definedName name="BASISJAHR">#REF!</definedName>
    <definedName name="baslohn" localSheetId="1">'[9]Wickelzetteldaten Trafo'!#REF!</definedName>
    <definedName name="baslohn">'[9]Wickelzetteldaten Trafo'!#REF!</definedName>
    <definedName name="BAUART" localSheetId="1">#REF!</definedName>
    <definedName name="BAUART">#REF!</definedName>
    <definedName name="bbbbb" localSheetId="1">#REF!</definedName>
    <definedName name="bbbbb">#REF!</definedName>
    <definedName name="Benutzer" localSheetId="1">#REF!</definedName>
    <definedName name="Benutzer">#REF!</definedName>
    <definedName name="Bereich" localSheetId="1">#REF!</definedName>
    <definedName name="Bereich">#REF!</definedName>
    <definedName name="Bereich_Ist" localSheetId="1">#REF!</definedName>
    <definedName name="Bereich_Ist">#REF!</definedName>
    <definedName name="Bereich_Soll" localSheetId="1">#REF!</definedName>
    <definedName name="Bereich_Soll">#REF!</definedName>
    <definedName name="Bereich1" localSheetId="1">#REF!</definedName>
    <definedName name="Bereich1">#REF!</definedName>
    <definedName name="BERI0" localSheetId="1">#REF!</definedName>
    <definedName name="BERI0">#REF!</definedName>
    <definedName name="Betrag" localSheetId="1">#REF!</definedName>
    <definedName name="Betrag">#REF!</definedName>
    <definedName name="BEZ" localSheetId="1">#REF!</definedName>
    <definedName name="BEZ">#REF!</definedName>
    <definedName name="BEZP" localSheetId="1">#REF!</definedName>
    <definedName name="BEZP">#REF!</definedName>
    <definedName name="BG_7" localSheetId="1">#REF!</definedName>
    <definedName name="BG_7">#REF!</definedName>
    <definedName name="BG_8" localSheetId="1">#REF!</definedName>
    <definedName name="BG_8">#REF!</definedName>
    <definedName name="biederer">#N/A</definedName>
    <definedName name="BILANZ" localSheetId="1">#REF!</definedName>
    <definedName name="BILANZ">#REF!</definedName>
    <definedName name="BILANZ_ANALYSE" localSheetId="1">#REF!</definedName>
    <definedName name="BILANZ_ANALYSE">#REF!</definedName>
    <definedName name="BILANZ_MTL_FEIN" localSheetId="1">#REF!</definedName>
    <definedName name="BILANZ_MTL_FEIN">#REF!</definedName>
    <definedName name="BJ" localSheetId="1">#REF!</definedName>
    <definedName name="BJ">#REF!</definedName>
    <definedName name="bjanfang" localSheetId="1">[10]Dateneingabe!#REF!</definedName>
    <definedName name="bjanfang">[10]Dateneingabe!#REF!</definedName>
    <definedName name="bjb" localSheetId="1">[10]Dateneingabe!#REF!</definedName>
    <definedName name="bjb">[10]Dateneingabe!#REF!</definedName>
    <definedName name="bje" localSheetId="1">[10]Dateneingabe!#REF!</definedName>
    <definedName name="bje">[10]Dateneingabe!#REF!</definedName>
    <definedName name="bjende" localSheetId="1">[10]Dateneingabe!#REF!</definedName>
    <definedName name="bjende">[10]Dateneingabe!#REF!</definedName>
    <definedName name="bjstand" localSheetId="1">[10]Dateneingabe!#REF!</definedName>
    <definedName name="bjstand">[10]Dateneingabe!#REF!</definedName>
    <definedName name="bjvor" localSheetId="1">[10]Dateneingabe!#REF!</definedName>
    <definedName name="bjvor">[10]Dateneingabe!#REF!</definedName>
    <definedName name="bjvortrag" localSheetId="1">[10]Dateneingabe!#REF!</definedName>
    <definedName name="bjvortrag">[10]Dateneingabe!#REF!</definedName>
    <definedName name="BK_1" localSheetId="1">#REF!</definedName>
    <definedName name="BK_1">#REF!</definedName>
    <definedName name="BLECH" localSheetId="1">#REF!</definedName>
    <definedName name="BLECH">#REF!</definedName>
    <definedName name="BLECHDICKE" localSheetId="1">#REF!</definedName>
    <definedName name="BLECHDICKE">#REF!</definedName>
    <definedName name="BLECHSORTE" localSheetId="1">#REF!</definedName>
    <definedName name="BLECHSORTE">#REF!</definedName>
    <definedName name="BM" localSheetId="1">#REF!</definedName>
    <definedName name="BM">#REF!</definedName>
    <definedName name="BNorm" localSheetId="1">#REF!</definedName>
    <definedName name="BNorm">#REF!</definedName>
    <definedName name="BNORMA" localSheetId="1">#REF!</definedName>
    <definedName name="BNORMA">#REF!</definedName>
    <definedName name="BREITE" localSheetId="1">#REF!</definedName>
    <definedName name="BREITE">#REF!</definedName>
    <definedName name="BS_OS" localSheetId="1">#REF!</definedName>
    <definedName name="BS_OS">#REF!</definedName>
    <definedName name="BS_US" localSheetId="1">#REF!</definedName>
    <definedName name="BS_US">#REF!</definedName>
    <definedName name="BU_AB">[7]Grafik_BU_TR!$B$36:$S$64</definedName>
    <definedName name="BU_AE">[7]Grafik_BU_TR!$U$6:$AL$33</definedName>
    <definedName name="BU_EVS">[7]Grafik_BU_TR!$U$36:$AL$64</definedName>
    <definedName name="BU_EVS_VOR">'[11]BU Transformatoren (vorläufig)'!$U$6:$AL$36</definedName>
    <definedName name="BU_Ford">[7]Grafik_BU_TR!$B$67:$S$94</definedName>
    <definedName name="BU_Pers">[7]Grafik_BU_TR!$U$67:$AL$94</definedName>
    <definedName name="BU_Ums">[7]Grafik_BU_TR!$B$6:$S$33</definedName>
    <definedName name="BU_UMS_VOR">'[11]BU Transformatoren (vorläufig)'!$B$6:$S$37</definedName>
    <definedName name="buchwerte" localSheetId="1">[10]Dateneingabe!#REF!</definedName>
    <definedName name="buchwerte">[10]Dateneingabe!#REF!</definedName>
    <definedName name="Budget_NT" localSheetId="1">#REF!</definedName>
    <definedName name="Budget_NT">#REF!</definedName>
    <definedName name="bwende" localSheetId="1">[10]Dateneingabe!#REF!</definedName>
    <definedName name="bwende">[10]Dateneingabe!#REF!</definedName>
    <definedName name="CBL" localSheetId="1">#REF!</definedName>
    <definedName name="CBL">#REF!</definedName>
    <definedName name="CMD" localSheetId="1">#REF!</definedName>
    <definedName name="CMD">#REF!</definedName>
    <definedName name="costcenter">'[12]LIST Costcenters'!$1:$1048576</definedName>
    <definedName name="csdsd" localSheetId="1">'[13]Wickelzetteldaten Trafo'!#REF!</definedName>
    <definedName name="csdsd">'[13]Wickelzetteldaten Trafo'!#REF!</definedName>
    <definedName name="CU_Basis">'[6]723372-Vorkalk'!$F$66</definedName>
    <definedName name="CU_METALLPRAEMIE">'[6]723372-Vorkalk'!$H$66</definedName>
    <definedName name="CUKOST" localSheetId="1">#REF!</definedName>
    <definedName name="CUKOST">#REF!</definedName>
    <definedName name="D_1_0" localSheetId="1">#REF!</definedName>
    <definedName name="D_1_0">#REF!</definedName>
    <definedName name="D_1_1" localSheetId="1">#REF!</definedName>
    <definedName name="D_1_1">#REF!</definedName>
    <definedName name="D_1_2" localSheetId="1">#REF!</definedName>
    <definedName name="D_1_2">#REF!</definedName>
    <definedName name="D_2_0" localSheetId="1">#REF!</definedName>
    <definedName name="D_2_0">#REF!</definedName>
    <definedName name="D_2_1" localSheetId="1">#REF!</definedName>
    <definedName name="D_2_1">#REF!</definedName>
    <definedName name="D_2_2" localSheetId="1">#REF!</definedName>
    <definedName name="D_2_2">#REF!</definedName>
    <definedName name="D_3_0" localSheetId="1">#REF!</definedName>
    <definedName name="D_3_0">#REF!</definedName>
    <definedName name="D_3_1" localSheetId="1">#REF!</definedName>
    <definedName name="D_3_1">#REF!</definedName>
    <definedName name="D_3_2" localSheetId="1">#REF!</definedName>
    <definedName name="D_3_2">#REF!</definedName>
    <definedName name="D_4_0" localSheetId="1">#REF!</definedName>
    <definedName name="D_4_0">#REF!</definedName>
    <definedName name="D_4_1" localSheetId="1">#REF!</definedName>
    <definedName name="D_4_1">#REF!</definedName>
    <definedName name="D_4_2" localSheetId="1">#REF!</definedName>
    <definedName name="D_4_2">#REF!</definedName>
    <definedName name="D_5_0" localSheetId="1">#REF!</definedName>
    <definedName name="D_5_0">#REF!</definedName>
    <definedName name="D_5_1" localSheetId="1">#REF!</definedName>
    <definedName name="D_5_1">#REF!</definedName>
    <definedName name="D_5_2" localSheetId="1">#REF!</definedName>
    <definedName name="D_5_2">#REF!</definedName>
    <definedName name="D_Name" localSheetId="1">#REF!</definedName>
    <definedName name="D_Name">#REF!</definedName>
    <definedName name="dasaddd" localSheetId="1">#REF!</definedName>
    <definedName name="dasaddd">#REF!</definedName>
    <definedName name="DATA1" localSheetId="1">#REF!</definedName>
    <definedName name="DATA1">#REF!</definedName>
    <definedName name="DATA10" localSheetId="1">#REF!</definedName>
    <definedName name="DATA10">#REF!</definedName>
    <definedName name="DATA11" localSheetId="1">#REF!</definedName>
    <definedName name="DATA11">#REF!</definedName>
    <definedName name="DATA12" localSheetId="1">#REF!</definedName>
    <definedName name="DATA12">#REF!</definedName>
    <definedName name="DATA13" localSheetId="1">#REF!</definedName>
    <definedName name="DATA13">#REF!</definedName>
    <definedName name="Data136" localSheetId="1">#REF!</definedName>
    <definedName name="Data136">#REF!</definedName>
    <definedName name="DATA14" localSheetId="1">#REF!</definedName>
    <definedName name="DATA14">#REF!</definedName>
    <definedName name="DATA15" localSheetId="1">#REF!</definedName>
    <definedName name="DATA15">#REF!</definedName>
    <definedName name="DATA16" localSheetId="1">#REF!</definedName>
    <definedName name="DATA16">#REF!</definedName>
    <definedName name="DATA17" localSheetId="1">#REF!</definedName>
    <definedName name="DATA17">#REF!</definedName>
    <definedName name="DATA18" localSheetId="1">#REF!</definedName>
    <definedName name="DATA18">#REF!</definedName>
    <definedName name="DATA19" localSheetId="1">#REF!</definedName>
    <definedName name="DATA19">#REF!</definedName>
    <definedName name="DATA2" localSheetId="1">#REF!</definedName>
    <definedName name="DATA2">#REF!</definedName>
    <definedName name="DATA20" localSheetId="1">#REF!</definedName>
    <definedName name="DATA20">#REF!</definedName>
    <definedName name="DATA21" localSheetId="1">#REF!</definedName>
    <definedName name="DATA21">#REF!</definedName>
    <definedName name="DATA22" localSheetId="1">#REF!</definedName>
    <definedName name="DATA22">#REF!</definedName>
    <definedName name="DATA23" localSheetId="1">#REF!</definedName>
    <definedName name="DATA23">#REF!</definedName>
    <definedName name="DATA24" localSheetId="1">#REF!</definedName>
    <definedName name="DATA24">#REF!</definedName>
    <definedName name="DATA25" localSheetId="1">#REF!</definedName>
    <definedName name="DATA25">#REF!</definedName>
    <definedName name="DATA26" localSheetId="1">#REF!</definedName>
    <definedName name="DATA26">#REF!</definedName>
    <definedName name="DATA27" localSheetId="1">#REF!</definedName>
    <definedName name="DATA27">#REF!</definedName>
    <definedName name="DATA28" localSheetId="1">#REF!</definedName>
    <definedName name="DATA28">#REF!</definedName>
    <definedName name="DATA29" localSheetId="1">#REF!</definedName>
    <definedName name="DATA29">#REF!</definedName>
    <definedName name="DATA3" localSheetId="1">#REF!</definedName>
    <definedName name="DATA3">#REF!</definedName>
    <definedName name="DATA30" localSheetId="1">#REF!</definedName>
    <definedName name="DATA30">#REF!</definedName>
    <definedName name="DATA31" localSheetId="1">#REF!</definedName>
    <definedName name="DATA31">#REF!</definedName>
    <definedName name="DATA32" localSheetId="1">#REF!</definedName>
    <definedName name="DATA32">#REF!</definedName>
    <definedName name="DATA33" localSheetId="1">#REF!</definedName>
    <definedName name="DATA33">#REF!</definedName>
    <definedName name="DATA34" localSheetId="1">#REF!</definedName>
    <definedName name="DATA34">#REF!</definedName>
    <definedName name="DATA35" localSheetId="1">#REF!</definedName>
    <definedName name="DATA35">#REF!</definedName>
    <definedName name="DATA36" localSheetId="1">#REF!</definedName>
    <definedName name="DATA36">#REF!</definedName>
    <definedName name="DATA37" localSheetId="1">#REF!</definedName>
    <definedName name="DATA37">#REF!</definedName>
    <definedName name="DATA38" localSheetId="1">#REF!</definedName>
    <definedName name="DATA38">#REF!</definedName>
    <definedName name="DATA39" localSheetId="1">#REF!</definedName>
    <definedName name="DATA39">#REF!</definedName>
    <definedName name="DATA4" localSheetId="1">#REF!</definedName>
    <definedName name="DATA4">#REF!</definedName>
    <definedName name="DATA40" localSheetId="1">#REF!</definedName>
    <definedName name="DATA40">#REF!</definedName>
    <definedName name="DATA41" localSheetId="1">#REF!</definedName>
    <definedName name="DATA41">#REF!</definedName>
    <definedName name="DATA42" localSheetId="1">#REF!</definedName>
    <definedName name="DATA42">#REF!</definedName>
    <definedName name="DATA43" localSheetId="1">#REF!</definedName>
    <definedName name="DATA43">#REF!</definedName>
    <definedName name="DATA44" localSheetId="1">#REF!</definedName>
    <definedName name="DATA44">#REF!</definedName>
    <definedName name="DATA45" localSheetId="1">#REF!</definedName>
    <definedName name="DATA45">#REF!</definedName>
    <definedName name="DATA46" localSheetId="1">#REF!</definedName>
    <definedName name="DATA46">#REF!</definedName>
    <definedName name="DATA47" localSheetId="1">#REF!</definedName>
    <definedName name="DATA47">#REF!</definedName>
    <definedName name="DATA48" localSheetId="1">#REF!</definedName>
    <definedName name="DATA48">#REF!</definedName>
    <definedName name="DATA49" localSheetId="1">#REF!</definedName>
    <definedName name="DATA49">#REF!</definedName>
    <definedName name="DATA5" localSheetId="1">#REF!</definedName>
    <definedName name="DATA5">#REF!</definedName>
    <definedName name="DATA50" localSheetId="1">#REF!</definedName>
    <definedName name="DATA50">#REF!</definedName>
    <definedName name="DATA51" localSheetId="1">#REF!</definedName>
    <definedName name="DATA51">#REF!</definedName>
    <definedName name="DATA52" localSheetId="1">#REF!</definedName>
    <definedName name="DATA52">#REF!</definedName>
    <definedName name="DATA53" localSheetId="1">#REF!</definedName>
    <definedName name="DATA53">#REF!</definedName>
    <definedName name="DATA54" localSheetId="1">#REF!</definedName>
    <definedName name="DATA54">#REF!</definedName>
    <definedName name="DATA55" localSheetId="1">#REF!</definedName>
    <definedName name="DATA55">#REF!</definedName>
    <definedName name="DATA56" localSheetId="1">#REF!</definedName>
    <definedName name="DATA56">#REF!</definedName>
    <definedName name="DATA57" localSheetId="1">#REF!</definedName>
    <definedName name="DATA57">#REF!</definedName>
    <definedName name="DATA58" localSheetId="1">#REF!</definedName>
    <definedName name="DATA58">#REF!</definedName>
    <definedName name="DATA59" localSheetId="1">#REF!</definedName>
    <definedName name="DATA59">#REF!</definedName>
    <definedName name="DATA6" localSheetId="1">#REF!</definedName>
    <definedName name="DATA6">#REF!</definedName>
    <definedName name="DATA60" localSheetId="1">#REF!</definedName>
    <definedName name="DATA60">#REF!</definedName>
    <definedName name="DATA61" localSheetId="1">#REF!</definedName>
    <definedName name="DATA61">#REF!</definedName>
    <definedName name="DATA62" localSheetId="1">#REF!</definedName>
    <definedName name="DATA62">#REF!</definedName>
    <definedName name="DATA63" localSheetId="1">#REF!</definedName>
    <definedName name="DATA63">#REF!</definedName>
    <definedName name="DATA64" localSheetId="1">#REF!</definedName>
    <definedName name="DATA64">#REF!</definedName>
    <definedName name="DATA65" localSheetId="1">#REF!</definedName>
    <definedName name="DATA65">#REF!</definedName>
    <definedName name="DATA66" localSheetId="1">#REF!</definedName>
    <definedName name="DATA66">#REF!</definedName>
    <definedName name="DATA67" localSheetId="1">#REF!</definedName>
    <definedName name="DATA67">#REF!</definedName>
    <definedName name="DATA68" localSheetId="1">#REF!</definedName>
    <definedName name="DATA68">#REF!</definedName>
    <definedName name="DATA69" localSheetId="1">#REF!</definedName>
    <definedName name="DATA69">#REF!</definedName>
    <definedName name="DATA7" localSheetId="1">#REF!</definedName>
    <definedName name="DATA7">#REF!</definedName>
    <definedName name="DATA70" localSheetId="1">#REF!</definedName>
    <definedName name="DATA70">#REF!</definedName>
    <definedName name="DATA71" localSheetId="1">'[14]ysd_orders 05-09'!#REF!</definedName>
    <definedName name="DATA71">'[14]ysd_orders 05-09'!#REF!</definedName>
    <definedName name="DATA72" localSheetId="1">'[14]ysd_orders 05-09'!#REF!</definedName>
    <definedName name="DATA72">'[14]ysd_orders 05-09'!#REF!</definedName>
    <definedName name="DATA73" localSheetId="1">#REF!</definedName>
    <definedName name="DATA73">#REF!</definedName>
    <definedName name="DATA74" localSheetId="1">#REF!</definedName>
    <definedName name="DATA74">#REF!</definedName>
    <definedName name="DATA75" localSheetId="1">#REF!</definedName>
    <definedName name="DATA75">#REF!</definedName>
    <definedName name="DATA76" localSheetId="1">#REF!</definedName>
    <definedName name="DATA76">#REF!</definedName>
    <definedName name="DATA77" localSheetId="1">#REF!</definedName>
    <definedName name="DATA77">#REF!</definedName>
    <definedName name="DATA78" localSheetId="1">#REF!</definedName>
    <definedName name="DATA78">#REF!</definedName>
    <definedName name="DATA79" localSheetId="1">'[14]ysd_orders 05-09'!#REF!</definedName>
    <definedName name="DATA79">'[14]ysd_orders 05-09'!#REF!</definedName>
    <definedName name="DATA8" localSheetId="1">#REF!</definedName>
    <definedName name="DATA8">#REF!</definedName>
    <definedName name="DATA80" localSheetId="1">'[14]ysd_orders 05-09'!#REF!</definedName>
    <definedName name="DATA80">'[14]ysd_orders 05-09'!#REF!</definedName>
    <definedName name="DATA81" localSheetId="1">#REF!</definedName>
    <definedName name="DATA81">#REF!</definedName>
    <definedName name="DATA82" localSheetId="1">'[14]ysd_orders 05-09'!#REF!</definedName>
    <definedName name="DATA82">'[14]ysd_orders 05-09'!#REF!</definedName>
    <definedName name="DATA83" localSheetId="1">#REF!</definedName>
    <definedName name="DATA83">#REF!</definedName>
    <definedName name="DATA84" localSheetId="1">'[14]ysd_orders 05-09'!#REF!</definedName>
    <definedName name="DATA84">'[14]ysd_orders 05-09'!#REF!</definedName>
    <definedName name="DATA85" localSheetId="1">#REF!</definedName>
    <definedName name="DATA85">#REF!</definedName>
    <definedName name="DATA86" localSheetId="1">'[14]ysd_orders 05-09'!#REF!</definedName>
    <definedName name="DATA86">'[14]ysd_orders 05-09'!#REF!</definedName>
    <definedName name="DATA9" localSheetId="1">#REF!</definedName>
    <definedName name="DATA9">#REF!</definedName>
    <definedName name="Datenbaltt">#N/A</definedName>
    <definedName name="_xlnm.Database" localSheetId="1">#REF!</definedName>
    <definedName name="_xlnm.Database">#REF!</definedName>
    <definedName name="DatenbereichGJ" localSheetId="1">#REF!</definedName>
    <definedName name="DatenbereichGJ">#REF!</definedName>
    <definedName name="DBABE" localSheetId="1">#REF!</definedName>
    <definedName name="DBABE">#REF!</definedName>
    <definedName name="DBAGE" localSheetId="1">#REF!</definedName>
    <definedName name="DBAGE">#REF!</definedName>
    <definedName name="dd" localSheetId="0" hidden="1">#REF!</definedName>
    <definedName name="dd" localSheetId="1" hidden="1">#REF!</definedName>
    <definedName name="dd" hidden="1">#REF!</definedName>
    <definedName name="ddd" localSheetId="0" hidden="1">#REF!</definedName>
    <definedName name="ddd" localSheetId="1" hidden="1">#REF!</definedName>
    <definedName name="ddd" hidden="1">#REF!</definedName>
    <definedName name="ddddddddddddd" localSheetId="1">'[5]Wickelzetteldaten Trafo'!#REF!</definedName>
    <definedName name="ddddddddddddd">'[5]Wickelzetteldaten Trafo'!#REF!</definedName>
    <definedName name="Deckeldicke" localSheetId="1">#REF!</definedName>
    <definedName name="Deckeldicke">#REF!</definedName>
    <definedName name="DEL" localSheetId="1">#REF!</definedName>
    <definedName name="DEL">#REF!</definedName>
    <definedName name="DEZ" localSheetId="1">#REF!</definedName>
    <definedName name="DEZ">#REF!</definedName>
    <definedName name="DF_GRID_1" localSheetId="1">#REF!</definedName>
    <definedName name="DF_GRID_1">#REF!</definedName>
    <definedName name="DFE" localSheetId="1">#REF!</definedName>
    <definedName name="DFE">#REF!</definedName>
    <definedName name="Dfg_abstand_OS_UVW" localSheetId="1">#REF!</definedName>
    <definedName name="Dfg_abstand_OS_UVW">#REF!</definedName>
    <definedName name="Dfg_abstand_US_UVW" localSheetId="1">#REF!</definedName>
    <definedName name="Dfg_abstand_US_UVW">#REF!</definedName>
    <definedName name="Dfg_typ_os_n" localSheetId="1">#REF!</definedName>
    <definedName name="Dfg_typ_os_n">#REF!</definedName>
    <definedName name="Dfg_typ_OS_UVW" localSheetId="1">#REF!</definedName>
    <definedName name="Dfg_typ_OS_UVW">#REF!</definedName>
    <definedName name="Dfg_typ_us_uvw" localSheetId="1">#REF!</definedName>
    <definedName name="Dfg_typ_us_uvw">#REF!</definedName>
    <definedName name="Dfgentlos" localSheetId="1">#REF!</definedName>
    <definedName name="Dfgentlos">#REF!</definedName>
    <definedName name="Dfghos" localSheetId="1">#REF!</definedName>
    <definedName name="Dfghos">#REF!</definedName>
    <definedName name="dfgk" localSheetId="1">#REF!</definedName>
    <definedName name="dfgk">#REF!</definedName>
    <definedName name="dfgxgs" localSheetId="1">'[5]Wickelzetteldaten Trafo'!#REF!</definedName>
    <definedName name="dfgxgs">'[5]Wickelzetteldaten Trafo'!#REF!</definedName>
    <definedName name="dfsjkhlksjafhkjsfhakjghdajkfg" localSheetId="1">'[5]Wickelzetteldaten Trafo'!#REF!</definedName>
    <definedName name="dfsjkhlksjafhkjsfhakjghdajkfg">'[5]Wickelzetteldaten Trafo'!#REF!</definedName>
    <definedName name="DiagrammBereichSpalteEnde" localSheetId="1">#REF!</definedName>
    <definedName name="DiagrammBereichSpalteEnde">#REF!</definedName>
    <definedName name="DiagrammBereichSpalteStart" localSheetId="1">#REF!</definedName>
    <definedName name="DiagrammBereichSpalteStart">#REF!</definedName>
    <definedName name="DiagrammBereichZeileEnde" localSheetId="1">#REF!</definedName>
    <definedName name="DiagrammBereichZeileEnde">#REF!</definedName>
    <definedName name="DiagrammBereichZeileStart" localSheetId="1">#REF!</definedName>
    <definedName name="DiagrammBereichZeileStart">#REF!</definedName>
    <definedName name="Dichtungsdicke" localSheetId="1">#REF!</definedName>
    <definedName name="Dichtungsdicke">#REF!</definedName>
    <definedName name="DIN" localSheetId="1">#REF!</definedName>
    <definedName name="DIN">#REF!</definedName>
    <definedName name="DISAGIO" localSheetId="1">#REF!</definedName>
    <definedName name="DISAGIO">#REF!</definedName>
    <definedName name="DKERN" localSheetId="1">#REF!</definedName>
    <definedName name="DKERN">#REF!</definedName>
    <definedName name="_xlnm.Print_Area">#REF!</definedName>
    <definedName name="_xlnm.Print_Titles" localSheetId="1">'OPEX Global Dashboard'!$1:$6</definedName>
    <definedName name="dssssssssssssssssssssssss" localSheetId="1">'[5]Wickelzetteldaten Trafo'!#REF!</definedName>
    <definedName name="dssssssssssssssssssssssss">'[5]Wickelzetteldaten Trafo'!#REF!</definedName>
    <definedName name="E" localSheetId="1">#REF!</definedName>
    <definedName name="E">#REF!</definedName>
    <definedName name="E_I" localSheetId="1">#REF!</definedName>
    <definedName name="E_I">#REF!</definedName>
    <definedName name="EBIT">#N/A</definedName>
    <definedName name="EIGENKAPITAL" localSheetId="1">#REF!</definedName>
    <definedName name="EIGENKAPITAL">#REF!</definedName>
    <definedName name="employees">'[15]LIST Employees'!$1:$1048576</definedName>
    <definedName name="ENT" localSheetId="1">#REF!</definedName>
    <definedName name="ENT">#REF!</definedName>
    <definedName name="Ersteller" localSheetId="1">#REF!</definedName>
    <definedName name="Ersteller">#REF!</definedName>
    <definedName name="ERstelltdatum" localSheetId="1">#REF!</definedName>
    <definedName name="ERstelltdatum">#REF!</definedName>
    <definedName name="ERW" localSheetId="1">#REF!</definedName>
    <definedName name="ERW">#REF!</definedName>
    <definedName name="ERW_1" localSheetId="1">#REF!</definedName>
    <definedName name="ERW_1">#REF!</definedName>
    <definedName name="ERW_2" localSheetId="1">#REF!</definedName>
    <definedName name="ERW_2">#REF!</definedName>
    <definedName name="ERW_3" localSheetId="1">#REF!</definedName>
    <definedName name="ERW_3">#REF!</definedName>
    <definedName name="ERW_BEZ_1" localSheetId="1">#REF!</definedName>
    <definedName name="ERW_BEZ_1">#REF!</definedName>
    <definedName name="ERW_BEZ_2" localSheetId="1">#REF!</definedName>
    <definedName name="ERW_BEZ_2">#REF!</definedName>
    <definedName name="ERW_BEZ_3" localSheetId="1">#REF!</definedName>
    <definedName name="ERW_BEZ_3">#REF!</definedName>
    <definedName name="ERW_G3" localSheetId="1">#REF!</definedName>
    <definedName name="ERW_G3">#REF!</definedName>
    <definedName name="ERW_KERN" localSheetId="1">#REF!</definedName>
    <definedName name="ERW_KERN">#REF!</definedName>
    <definedName name="ERWA_1" localSheetId="1">#REF!</definedName>
    <definedName name="ERWA_1">#REF!</definedName>
    <definedName name="ERWA_1G" localSheetId="1">#REF!</definedName>
    <definedName name="ERWA_1G">#REF!</definedName>
    <definedName name="ERWA_2" localSheetId="1">#REF!</definedName>
    <definedName name="ERWA_2">#REF!</definedName>
    <definedName name="ERWA_2G" localSheetId="1">#REF!</definedName>
    <definedName name="ERWA_2G">#REF!</definedName>
    <definedName name="ERWA_3" localSheetId="1">#REF!</definedName>
    <definedName name="ERWA_3">#REF!</definedName>
    <definedName name="ERWA_3G" localSheetId="1">#REF!</definedName>
    <definedName name="ERWA_3G">#REF!</definedName>
    <definedName name="ERWA_4" localSheetId="1">#REF!</definedName>
    <definedName name="ERWA_4">#REF!</definedName>
    <definedName name="ERWG" localSheetId="1">#REF!</definedName>
    <definedName name="ERWG">#REF!</definedName>
    <definedName name="ERWG_1" localSheetId="1">#REF!</definedName>
    <definedName name="ERWG_1">#REF!</definedName>
    <definedName name="ERWG_2" localSheetId="1">#REF!</definedName>
    <definedName name="ERWG_2">#REF!</definedName>
    <definedName name="ERWG_3" localSheetId="1">#REF!</definedName>
    <definedName name="ERWG_3">#REF!</definedName>
    <definedName name="ERWG1" localSheetId="1">#REF!</definedName>
    <definedName name="ERWG1">#REF!</definedName>
    <definedName name="EVS_HR">#N/A</definedName>
    <definedName name="EVS_Ist">#N/A</definedName>
    <definedName name="exchange" localSheetId="1">#REF!</definedName>
    <definedName name="exchange">#REF!</definedName>
    <definedName name="ExR_SE" localSheetId="1">#REF!</definedName>
    <definedName name="ExR_SE">#REF!</definedName>
    <definedName name="EXTERN" localSheetId="1">#REF!</definedName>
    <definedName name="EXTERN">#REF!</definedName>
    <definedName name="f" localSheetId="1">#REF!</definedName>
    <definedName name="f">#REF!</definedName>
    <definedName name="Fachinformatiker" localSheetId="1">#REF!</definedName>
    <definedName name="Fachinformatiker">#REF!</definedName>
    <definedName name="FEKOST" localSheetId="1">#REF!</definedName>
    <definedName name="FEKOST">#REF!</definedName>
    <definedName name="FENSTER" localSheetId="1">#REF!</definedName>
    <definedName name="FENSTER">#REF!</definedName>
    <definedName name="fertgk12" localSheetId="1">#REF!</definedName>
    <definedName name="fertgk12">#REF!</definedName>
    <definedName name="fertgk13" localSheetId="1">#REF!</definedName>
    <definedName name="fertgk13">#REF!</definedName>
    <definedName name="fertgk14" localSheetId="1">#REF!</definedName>
    <definedName name="fertgk14">#REF!</definedName>
    <definedName name="fertgk22" localSheetId="1">#REF!</definedName>
    <definedName name="fertgk22">#REF!</definedName>
    <definedName name="fertgk23" localSheetId="1">#REF!</definedName>
    <definedName name="fertgk23">#REF!</definedName>
    <definedName name="fertgk24" localSheetId="1">'[6]723372-Vorkalk'!#REF!</definedName>
    <definedName name="fertgk24">'[6]723372-Vorkalk'!#REF!</definedName>
    <definedName name="fertgk25" localSheetId="1">#REF!</definedName>
    <definedName name="fertgk25">#REF!</definedName>
    <definedName name="fertgk52" localSheetId="1">#REF!</definedName>
    <definedName name="fertgk52">#REF!</definedName>
    <definedName name="fertgk53" localSheetId="1">#REF!</definedName>
    <definedName name="fertgk53">#REF!</definedName>
    <definedName name="fertgk54" localSheetId="1">#REF!</definedName>
    <definedName name="fertgk54">#REF!</definedName>
    <definedName name="fertgk55" localSheetId="1">#REF!</definedName>
    <definedName name="fertgk55">#REF!</definedName>
    <definedName name="fertgk62" localSheetId="1">#REF!</definedName>
    <definedName name="fertgk62">#REF!</definedName>
    <definedName name="fertgk72" localSheetId="1">#REF!</definedName>
    <definedName name="fertgk72">#REF!</definedName>
    <definedName name="fertlohn">'[6]723372-Vorkalk'!$C$61</definedName>
    <definedName name="ffffffffff" localSheetId="1">'[5]Wickelzetteldaten Trafo'!#REF!</definedName>
    <definedName name="ffffffffff">'[5]Wickelzetteldaten Trafo'!#REF!</definedName>
    <definedName name="fghk" localSheetId="1">#REF!</definedName>
    <definedName name="fghk">#REF!</definedName>
    <definedName name="fill" localSheetId="0" hidden="1">#REF!</definedName>
    <definedName name="fill" localSheetId="1" hidden="1">#REF!</definedName>
    <definedName name="fill" hidden="1">#REF!</definedName>
    <definedName name="firm">[16]Release!$A$3:$E$88</definedName>
    <definedName name="fmat21" localSheetId="1">'[3]Wickelzetteldaten Trafo'!#REF!</definedName>
    <definedName name="fmat21">'[3]Wickelzetteldaten Trafo'!#REF!</definedName>
    <definedName name="fmat22" localSheetId="1">#REF!</definedName>
    <definedName name="fmat22">#REF!</definedName>
    <definedName name="fmat23" localSheetId="1">'[3]Wickelzetteldaten Trafo'!#REF!</definedName>
    <definedName name="fmat23">'[3]Wickelzetteldaten Trafo'!#REF!</definedName>
    <definedName name="fmat24" localSheetId="1">'[6]723372-Vorkalk'!#REF!</definedName>
    <definedName name="fmat24">'[6]723372-Vorkalk'!#REF!</definedName>
    <definedName name="fmat25" localSheetId="1">'[3]Wickelzetteldaten Trafo'!#REF!</definedName>
    <definedName name="fmat25">'[3]Wickelzetteldaten Trafo'!#REF!</definedName>
    <definedName name="fmat31" localSheetId="1">'[3]Wickelzetteldaten Trafo'!#REF!</definedName>
    <definedName name="fmat31">'[3]Wickelzetteldaten Trafo'!#REF!</definedName>
    <definedName name="fmat32" localSheetId="1">'[3]Wickelzetteldaten Trafo'!#REF!</definedName>
    <definedName name="fmat32">'[3]Wickelzetteldaten Trafo'!#REF!</definedName>
    <definedName name="FMAT321" localSheetId="1">#REF!</definedName>
    <definedName name="FMAT321">#REF!</definedName>
    <definedName name="FMAT331" localSheetId="1">#REF!</definedName>
    <definedName name="FMAT331">#REF!</definedName>
    <definedName name="fmat42" localSheetId="1">#REF!</definedName>
    <definedName name="fmat42">#REF!</definedName>
    <definedName name="FMAT421" localSheetId="1">#REF!</definedName>
    <definedName name="FMAT421">#REF!</definedName>
    <definedName name="FMAT431" localSheetId="1">#REF!</definedName>
    <definedName name="FMAT431">#REF!</definedName>
    <definedName name="fmat45" localSheetId="1">'[3]Wickelzetteldaten Trafo'!#REF!</definedName>
    <definedName name="fmat45">'[3]Wickelzetteldaten Trafo'!#REF!</definedName>
    <definedName name="fmat51" localSheetId="1">#REF!</definedName>
    <definedName name="fmat51">#REF!</definedName>
    <definedName name="fmat52" localSheetId="1">#REF!</definedName>
    <definedName name="fmat52">#REF!</definedName>
    <definedName name="FMAT521" localSheetId="1">#REF!</definedName>
    <definedName name="FMAT521">#REF!</definedName>
    <definedName name="FMAT522" localSheetId="1">#REF!</definedName>
    <definedName name="FMAT522">#REF!</definedName>
    <definedName name="fmat53" localSheetId="1">#REF!</definedName>
    <definedName name="fmat53">#REF!</definedName>
    <definedName name="FMAT54" localSheetId="1">#REF!</definedName>
    <definedName name="FMAT54">#REF!</definedName>
    <definedName name="FMAT541" localSheetId="1">#REF!</definedName>
    <definedName name="FMAT541">#REF!</definedName>
    <definedName name="FMAT542" localSheetId="1">#REF!</definedName>
    <definedName name="FMAT542">#REF!</definedName>
    <definedName name="fmat61" localSheetId="1">#REF!</definedName>
    <definedName name="fmat61">#REF!</definedName>
    <definedName name="fmat62" localSheetId="1">#REF!</definedName>
    <definedName name="fmat62">#REF!</definedName>
    <definedName name="fmatst2" localSheetId="1">#REF!</definedName>
    <definedName name="fmatst2">#REF!</definedName>
    <definedName name="fmatst5" localSheetId="1">#REF!</definedName>
    <definedName name="fmatst5">#REF!</definedName>
    <definedName name="fmatst6" localSheetId="1">#REF!</definedName>
    <definedName name="fmatst6">#REF!</definedName>
    <definedName name="fnummer" localSheetId="1">#REF!</definedName>
    <definedName name="fnummer">#REF!</definedName>
    <definedName name="FORD_FA" localSheetId="1">#REF!</definedName>
    <definedName name="FORD_FA">#REF!</definedName>
    <definedName name="FORD_GG_FA" localSheetId="1">#REF!</definedName>
    <definedName name="FORD_GG_FA">#REF!</definedName>
    <definedName name="FORD_VERB_UN" localSheetId="1">#REF!</definedName>
    <definedName name="FORD_VERB_UN">#REF!</definedName>
    <definedName name="Format" localSheetId="1">#REF!</definedName>
    <definedName name="Format">#REF!</definedName>
    <definedName name="FREQ" localSheetId="1">#REF!</definedName>
    <definedName name="FREQ">#REF!</definedName>
    <definedName name="Frequenz" localSheetId="1">#REF!</definedName>
    <definedName name="Frequenz">#REF!</definedName>
    <definedName name="FS_7" localSheetId="1">#REF!</definedName>
    <definedName name="FS_7">#REF!</definedName>
    <definedName name="FS_8" localSheetId="1">#REF!</definedName>
    <definedName name="FS_8">#REF!</definedName>
    <definedName name="G" localSheetId="1">#REF!</definedName>
    <definedName name="G">#REF!</definedName>
    <definedName name="G_1_0" localSheetId="1">#REF!</definedName>
    <definedName name="G_1_0">#REF!</definedName>
    <definedName name="G_1_1" localSheetId="1">#REF!</definedName>
    <definedName name="G_1_1">#REF!</definedName>
    <definedName name="G_1_2" localSheetId="1">#REF!</definedName>
    <definedName name="G_1_2">#REF!</definedName>
    <definedName name="G_2_0" localSheetId="1">#REF!</definedName>
    <definedName name="G_2_0">#REF!</definedName>
    <definedName name="G_2_1" localSheetId="1">#REF!</definedName>
    <definedName name="G_2_1">#REF!</definedName>
    <definedName name="G_2_2" localSheetId="1">#REF!</definedName>
    <definedName name="G_2_2">#REF!</definedName>
    <definedName name="G_3_0" localSheetId="1">#REF!</definedName>
    <definedName name="G_3_0">#REF!</definedName>
    <definedName name="G_3_1" localSheetId="1">#REF!</definedName>
    <definedName name="G_3_1">#REF!</definedName>
    <definedName name="G_3_2" localSheetId="1">#REF!</definedName>
    <definedName name="G_3_2">#REF!</definedName>
    <definedName name="G_4_0" localSheetId="1">#REF!</definedName>
    <definedName name="G_4_0">#REF!</definedName>
    <definedName name="G_4_1" localSheetId="1">#REF!</definedName>
    <definedName name="G_4_1">#REF!</definedName>
    <definedName name="G_4_2" localSheetId="1">#REF!</definedName>
    <definedName name="G_4_2">#REF!</definedName>
    <definedName name="G_5_0" localSheetId="1">#REF!</definedName>
    <definedName name="G_5_0">#REF!</definedName>
    <definedName name="G_5_1" localSheetId="1">#REF!</definedName>
    <definedName name="G_5_1">#REF!</definedName>
    <definedName name="G_5_2" localSheetId="1">#REF!</definedName>
    <definedName name="G_5_2">#REF!</definedName>
    <definedName name="GAI0" localSheetId="1">#REF!</definedName>
    <definedName name="GAI0">#REF!</definedName>
    <definedName name="GAI0TOL" localSheetId="1">#REF!</definedName>
    <definedName name="GAI0TOL">#REF!</definedName>
    <definedName name="gBB" localSheetId="1">#REF!</definedName>
    <definedName name="gBB">#REF!</definedName>
    <definedName name="GCUG" localSheetId="1">#REF!</definedName>
    <definedName name="GCUG">#REF!</definedName>
    <definedName name="GECK" localSheetId="1">#REF!</definedName>
    <definedName name="GECK">#REF!</definedName>
    <definedName name="Gerät">" =Abweichungsberichte!$F$9:$F$500 "</definedName>
    <definedName name="Gesamtgewicht" localSheetId="1">#REF!</definedName>
    <definedName name="Gesamtgewicht">#REF!</definedName>
    <definedName name="Gew_heraushebbar" localSheetId="1">#REF!</definedName>
    <definedName name="Gew_heraushebbar">#REF!</definedName>
    <definedName name="GEWICHT" localSheetId="1">#REF!</definedName>
    <definedName name="GEWICHT">#REF!</definedName>
    <definedName name="GFE" localSheetId="1">#REF!</definedName>
    <definedName name="GFE">#REF!</definedName>
    <definedName name="GJOCH" localSheetId="1">#REF!</definedName>
    <definedName name="GJOCH">#REF!</definedName>
    <definedName name="GL_HR">#N/A</definedName>
    <definedName name="GL_Ist">#N/A</definedName>
    <definedName name="glofdaoogjooö" localSheetId="1">#REF!</definedName>
    <definedName name="glofdaoogjooö">#REF!</definedName>
    <definedName name="Grafik_jährl" localSheetId="1">#REF!</definedName>
    <definedName name="Grafik_jährl">#REF!</definedName>
    <definedName name="Grafik_mtl" localSheetId="1">#REF!</definedName>
    <definedName name="Grafik_mtl">#REF!</definedName>
    <definedName name="Grafik_tägl" localSheetId="1">#REF!</definedName>
    <definedName name="Grafik_tägl">#REF!</definedName>
    <definedName name="GSCH" localSheetId="1">#REF!</definedName>
    <definedName name="GSCH">#REF!</definedName>
    <definedName name="gt" localSheetId="0" hidden="1">'[17]Gew. AN'!#REF!</definedName>
    <definedName name="gt" localSheetId="1" hidden="1">'[4]Gew. AN'!#REF!</definedName>
    <definedName name="gt" hidden="1">'[4]Gew. AN'!#REF!</definedName>
    <definedName name="GT_AB">'[7]Grafik_Sparte GT'!$B$36:$S$64</definedName>
    <definedName name="GT_AE">'[7]Grafik_Sparte GT'!$U$5:$AL$33</definedName>
    <definedName name="GT_DBI">'[7]Grafik_Sparte GT'!$U$66:$AL$96</definedName>
    <definedName name="GT_DBIII">'[7]Grafik_Sparte GT'!$B$66:$S$96</definedName>
    <definedName name="GT_UEFE">'[7]Grafik_Sparte GT'!$U$36:$AL$64</definedName>
    <definedName name="GT_UMS">'[7]Grafik_Sparte GT'!$B$5:$S$33</definedName>
    <definedName name="GT_UMS_HGB">'[18]Grafik_Sparte GT_HGB'!$B$5:$S$33</definedName>
    <definedName name="guzlfzgzl" localSheetId="1">#REF!</definedName>
    <definedName name="guzlfzgzl">#REF!</definedName>
    <definedName name="GWI" localSheetId="1">#REF!</definedName>
    <definedName name="GWI">#REF!</definedName>
    <definedName name="h">#N/A</definedName>
    <definedName name="HAKT" localSheetId="1">#REF!</definedName>
    <definedName name="HAKT">#REF!</definedName>
    <definedName name="hallo">#N/A</definedName>
    <definedName name="Header" localSheetId="1">#REF!</definedName>
    <definedName name="Header">#REF!</definedName>
    <definedName name="hhhhhhhhhhhhhhhhhhhhhhhhhh" localSheetId="1">'[5]Wickelzetteldaten Trafo'!#REF!</definedName>
    <definedName name="hhhhhhhhhhhhhhhhhhhhhhhhhh">'[5]Wickelzetteldaten Trafo'!#REF!</definedName>
    <definedName name="hjk" localSheetId="1">#REF!</definedName>
    <definedName name="hjk">#REF!</definedName>
    <definedName name="HOEHE" localSheetId="1">#REF!</definedName>
    <definedName name="HOEHE">#REF!</definedName>
    <definedName name="I_1_0">'[6]723372-Vorkalk'!$I$25</definedName>
    <definedName name="I_1_1">'[6]723372-Vorkalk'!$I$31</definedName>
    <definedName name="I_1_2" localSheetId="1">#REF!</definedName>
    <definedName name="I_1_2">#REF!</definedName>
    <definedName name="I0ABW" localSheetId="1">#REF!</definedName>
    <definedName name="I0ABW">#REF!</definedName>
    <definedName name="I0BER" localSheetId="1">#REF!</definedName>
    <definedName name="I0BER">#REF!</definedName>
    <definedName name="IDP">'[19]Total IDP'!$A$1:$BQ$65536</definedName>
    <definedName name="INDUKTION" localSheetId="1">#REF!</definedName>
    <definedName name="INDUKTION">#REF!</definedName>
    <definedName name="interner_M" localSheetId="1">#REF!</definedName>
    <definedName name="interner_M">#REF!</definedName>
    <definedName name="iopiopi" localSheetId="0" hidden="1">#REF!</definedName>
    <definedName name="iopiopi" localSheetId="1" hidden="1">#REF!</definedName>
    <definedName name="iopiopi" hidden="1">#REF!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39945.3475462963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S_7" localSheetId="1">#REF!</definedName>
    <definedName name="IS_7">#REF!</definedName>
    <definedName name="IS_8" localSheetId="1">#REF!</definedName>
    <definedName name="IS_8">#REF!</definedName>
    <definedName name="ISOTEIL" localSheetId="1">#REF!</definedName>
    <definedName name="ISOTEIL">#REF!</definedName>
    <definedName name="ITEMP" localSheetId="1">#REF!</definedName>
    <definedName name="ITEMP">#REF!</definedName>
    <definedName name="ITPKT" localSheetId="1">#REF!</definedName>
    <definedName name="ITPKT">#REF!</definedName>
    <definedName name="j" localSheetId="0" hidden="1">#REF!</definedName>
    <definedName name="j" localSheetId="1">#REF!</definedName>
    <definedName name="j">#REF!</definedName>
    <definedName name="jafhkjfhak" localSheetId="1">'[5]Wickelzetteldaten Trafo'!#REF!</definedName>
    <definedName name="jafhkjfhak">'[5]Wickelzetteldaten Trafo'!#REF!</definedName>
    <definedName name="janneman" localSheetId="1">#REF!</definedName>
    <definedName name="janneman">#REF!</definedName>
    <definedName name="jdfghsjfghsdgf" localSheetId="1">#REF!</definedName>
    <definedName name="jdfghsjfghsdgf">#REF!</definedName>
    <definedName name="jhfdajfhak" localSheetId="1">#REF!</definedName>
    <definedName name="jhfdajfhak">#REF!</definedName>
    <definedName name="jhkhlkjhkjlghdlgkjdhfgjkfshgs" localSheetId="1">'[5]Wickelzetteldaten Trafo'!#REF!</definedName>
    <definedName name="jhkhlkjhkjlghdlgkjdhfgjkfshgs">'[5]Wickelzetteldaten Trafo'!#REF!</definedName>
    <definedName name="jkhkjhilh" localSheetId="1">'[5]Wickelzetteldaten Trafo'!#REF!</definedName>
    <definedName name="jkhkjhilh">'[5]Wickelzetteldaten Trafo'!#REF!</definedName>
    <definedName name="jkoioio0i" localSheetId="0" hidden="1">#REF!</definedName>
    <definedName name="jkoioio0i" localSheetId="1" hidden="1">#REF!</definedName>
    <definedName name="jkoioio0i" hidden="1">#REF!</definedName>
    <definedName name="jochen">#N/A</definedName>
    <definedName name="JUL" localSheetId="1">#REF!</definedName>
    <definedName name="JUL">#REF!</definedName>
    <definedName name="k">#N/A</definedName>
    <definedName name="K_1_0" localSheetId="1">#REF!</definedName>
    <definedName name="K_1_0">#REF!</definedName>
    <definedName name="K_1_1" localSheetId="1">#REF!</definedName>
    <definedName name="K_1_1">#REF!</definedName>
    <definedName name="K_1_2" localSheetId="1">#REF!</definedName>
    <definedName name="K_1_2">#REF!</definedName>
    <definedName name="K_2_0" localSheetId="1">#REF!</definedName>
    <definedName name="K_2_0">#REF!</definedName>
    <definedName name="K_2_1" localSheetId="1">#REF!</definedName>
    <definedName name="K_2_1">#REF!</definedName>
    <definedName name="K_2_2" localSheetId="1">#REF!</definedName>
    <definedName name="K_2_2">#REF!</definedName>
    <definedName name="K_3_0" localSheetId="1">#REF!</definedName>
    <definedName name="K_3_0">#REF!</definedName>
    <definedName name="K_3_1" localSheetId="1">#REF!</definedName>
    <definedName name="K_3_1">#REF!</definedName>
    <definedName name="K_3_2" localSheetId="1">#REF!</definedName>
    <definedName name="K_3_2">#REF!</definedName>
    <definedName name="K_4_0" localSheetId="1">#REF!</definedName>
    <definedName name="K_4_0">#REF!</definedName>
    <definedName name="K_4_1" localSheetId="1">#REF!</definedName>
    <definedName name="K_4_1">#REF!</definedName>
    <definedName name="K_4_2" localSheetId="1">#REF!</definedName>
    <definedName name="K_4_2">#REF!</definedName>
    <definedName name="K_5_0" localSheetId="1">#REF!</definedName>
    <definedName name="K_5_0">#REF!</definedName>
    <definedName name="K_5_1" localSheetId="1">#REF!</definedName>
    <definedName name="K_5_1">#REF!</definedName>
    <definedName name="K_5_2" localSheetId="1">#REF!</definedName>
    <definedName name="K_5_2">#REF!</definedName>
    <definedName name="K_ZUSCHLAG" localSheetId="1">#REF!</definedName>
    <definedName name="K_ZUSCHLAG">#REF!</definedName>
    <definedName name="kBB" localSheetId="1">#REF!</definedName>
    <definedName name="kBB">#REF!</definedName>
    <definedName name="kBBU" localSheetId="1">#REF!</definedName>
    <definedName name="kBBU">#REF!</definedName>
    <definedName name="KBO" localSheetId="1">#REF!</definedName>
    <definedName name="KBO">#REF!</definedName>
    <definedName name="KBU" localSheetId="1">#REF!</definedName>
    <definedName name="KBU">#REF!</definedName>
    <definedName name="KEKOST" localSheetId="1">#REF!</definedName>
    <definedName name="KEKOST">#REF!</definedName>
    <definedName name="KERN" localSheetId="1">#REF!</definedName>
    <definedName name="KERN">#REF!</definedName>
    <definedName name="KERNGEWICHT" localSheetId="1">#REF!</definedName>
    <definedName name="KERNGEWICHT">#REF!</definedName>
    <definedName name="Kernpreis_gesamt">'[6]723372-Vorkalk'!$Q$13</definedName>
    <definedName name="KERNTYP" localSheetId="1">#REF!</definedName>
    <definedName name="KERNTYP">#REF!</definedName>
    <definedName name="KESSELAUSF" localSheetId="1">#REF!</definedName>
    <definedName name="KESSELAUSF">#REF!</definedName>
    <definedName name="Kesselhoehe" localSheetId="1">#REF!</definedName>
    <definedName name="Kesselhoehe">#REF!</definedName>
    <definedName name="Kesslbreite" localSheetId="1">#REF!</definedName>
    <definedName name="Kesslbreite">#REF!</definedName>
    <definedName name="kik" localSheetId="1">'[20]Wickelzetteldaten Trafo'!#REF!</definedName>
    <definedName name="kik">'[20]Wickelzetteldaten Trafo'!#REF!</definedName>
    <definedName name="kjgskdjfghskdjfghkjdfghskdjfghdfjkgdfg" localSheetId="1">'[5]Wickelzetteldaten Trafo'!#REF!</definedName>
    <definedName name="kjgskdjfghskdjfghkjdfghskdjfghdfjkgdfg">'[5]Wickelzetteldaten Trafo'!#REF!</definedName>
    <definedName name="kk" localSheetId="1">#REF!</definedName>
    <definedName name="kk">#REF!</definedName>
    <definedName name="KKAN" localSheetId="1">#REF!</definedName>
    <definedName name="KKAN">#REF!</definedName>
    <definedName name="KKKRKP" localSheetId="1">#REF!</definedName>
    <definedName name="KKKRKP">#REF!</definedName>
    <definedName name="Kli_links" localSheetId="1">#REF!</definedName>
    <definedName name="Kli_links">#REF!</definedName>
    <definedName name="Kli_rechts" localSheetId="1">#REF!</definedName>
    <definedName name="Kli_rechts">#REF!</definedName>
    <definedName name="kljkl" localSheetId="1">'[5]Wickelzetteldaten Trafo'!#REF!</definedName>
    <definedName name="kljkl">'[5]Wickelzetteldaten Trafo'!#REF!</definedName>
    <definedName name="KLOETZE" localSheetId="1">#REF!</definedName>
    <definedName name="KLOETZE">#REF!</definedName>
    <definedName name="ko" localSheetId="0" hidden="1">#REF!</definedName>
    <definedName name="ko" localSheetId="1" hidden="1">#REF!</definedName>
    <definedName name="ko" hidden="1">#REF!</definedName>
    <definedName name="Konflikt" localSheetId="1">#REF!</definedName>
    <definedName name="Konflikt">#REF!</definedName>
    <definedName name="ksafjkjfals" localSheetId="1">'[5]Wickelzetteldaten Trafo'!#REF!</definedName>
    <definedName name="ksafjkjfals">'[5]Wickelzetteldaten Trafo'!#REF!</definedName>
    <definedName name="Kto600001_RGJ2001_Sicht01" localSheetId="1">#REF!</definedName>
    <definedName name="Kto600001_RGJ2001_Sicht01">#REF!</definedName>
    <definedName name="Kto600001_RGJ2001_Sicht02" localSheetId="1">#REF!</definedName>
    <definedName name="Kto600001_RGJ2001_Sicht02">#REF!</definedName>
    <definedName name="KUART" localSheetId="1">#REF!</definedName>
    <definedName name="KUART">#REF!</definedName>
    <definedName name="KUEHLART" localSheetId="1">#REF!</definedName>
    <definedName name="KUEHLART">#REF!</definedName>
    <definedName name="Kuehlungsart" localSheetId="1">#REF!</definedName>
    <definedName name="Kuehlungsart">#REF!</definedName>
    <definedName name="Kühlkanal" localSheetId="1">#REF!</definedName>
    <definedName name="Kühlkanal">#REF!</definedName>
    <definedName name="Kunde" localSheetId="1">#REF!</definedName>
    <definedName name="Kunde">#REF!</definedName>
    <definedName name="KUNDE_BERECH" localSheetId="1">#REF!</definedName>
    <definedName name="KUNDE_BERECH">#REF!</definedName>
    <definedName name="KUNDE_OPTRA" localSheetId="1">#REF!</definedName>
    <definedName name="KUNDE_OPTRA">#REF!</definedName>
    <definedName name="kurse">[21]Kurse!$B$4:$E$16</definedName>
    <definedName name="L_1" localSheetId="1">#REF!</definedName>
    <definedName name="L_1">#REF!</definedName>
    <definedName name="L_2" localSheetId="1">#REF!</definedName>
    <definedName name="L_2">#REF!</definedName>
    <definedName name="LAENGE" localSheetId="1">#REF!</definedName>
    <definedName name="LAENGE">#REF!</definedName>
    <definedName name="Land">[22]SVERWEIS_LAND!$A$3:$E$259</definedName>
    <definedName name="Leistung" localSheetId="1">#REF!</definedName>
    <definedName name="Leistung">#REF!</definedName>
    <definedName name="Leistung_Reihe" localSheetId="1">#REF!</definedName>
    <definedName name="Leistung_Reihe">#REF!</definedName>
    <definedName name="LEISTUNGKAG2" localSheetId="1">#REF!</definedName>
    <definedName name="LEISTUNGKAG2">#REF!</definedName>
    <definedName name="Lersitung_Reihe" localSheetId="1">#REF!</definedName>
    <definedName name="Lersitung_Reihe">#REF!</definedName>
    <definedName name="lklkl" localSheetId="1">#REF!</definedName>
    <definedName name="lklkl">#REF!</definedName>
    <definedName name="LP" localSheetId="1">#REF!</definedName>
    <definedName name="LP">#REF!</definedName>
    <definedName name="Luefter" localSheetId="1">#REF!</definedName>
    <definedName name="Luefter">#REF!</definedName>
    <definedName name="Luefter1" localSheetId="1">#REF!</definedName>
    <definedName name="Luefter1">#REF!</definedName>
    <definedName name="Luefterschrank" localSheetId="1">#REF!</definedName>
    <definedName name="Luefterschrank">#REF!</definedName>
    <definedName name="LV_hrs" localSheetId="1">#REF!</definedName>
    <definedName name="LV_hrs">#REF!</definedName>
    <definedName name="LWA" localSheetId="1">#REF!</definedName>
    <definedName name="LWA">#REF!</definedName>
    <definedName name="LWA_LPA" localSheetId="1">#REF!</definedName>
    <definedName name="LWA_LPA">#REF!</definedName>
    <definedName name="LWA_LPAT" localSheetId="1">#REF!</definedName>
    <definedName name="LWA_LPAT">#REF!</definedName>
    <definedName name="m" localSheetId="1">#REF!</definedName>
    <definedName name="m">#REF!</definedName>
    <definedName name="MA" localSheetId="1">#REF!</definedName>
    <definedName name="MA">#REF!</definedName>
    <definedName name="MA_7" localSheetId="1">#REF!</definedName>
    <definedName name="MA_7">#REF!</definedName>
    <definedName name="MA_8" localSheetId="1">#REF!</definedName>
    <definedName name="MA_8">#REF!</definedName>
    <definedName name="MA_HR">#N/A</definedName>
    <definedName name="MA_I" localSheetId="1">#REF!</definedName>
    <definedName name="MA_I">#REF!</definedName>
    <definedName name="MA_Ist">#N/A</definedName>
    <definedName name="MA_PLAN_DRUCKEN" localSheetId="1">#REF!</definedName>
    <definedName name="MA_PLAN_DRUCKEN">#REF!</definedName>
    <definedName name="MAL" localSheetId="0" hidden="1">'[23]Gew. AN'!#REF!</definedName>
    <definedName name="MAL" localSheetId="1" hidden="1">'[23]Gew. AN'!#REF!</definedName>
    <definedName name="MAL" hidden="1">'[23]Gew. AN'!#REF!</definedName>
    <definedName name="Maq" localSheetId="1">#REF!</definedName>
    <definedName name="Maq">#REF!</definedName>
    <definedName name="MATKV" localSheetId="1">#REF!</definedName>
    <definedName name="MATKV">#REF!</definedName>
    <definedName name="Mengenveränderung" localSheetId="1">#REF!</definedName>
    <definedName name="Mengenveränderung">#REF!</definedName>
    <definedName name="MINUS" localSheetId="1">#REF!</definedName>
    <definedName name="MINUS">#REF!</definedName>
    <definedName name="Mist" localSheetId="1">#REF!</definedName>
    <definedName name="Mist">#REF!</definedName>
    <definedName name="Mitarbeiter">#N/A</definedName>
    <definedName name="mmm" localSheetId="0" hidden="1">#REF!</definedName>
    <definedName name="mmm" localSheetId="1" hidden="1">#REF!</definedName>
    <definedName name="mmm" hidden="1">#REF!</definedName>
    <definedName name="mnmsbgdmnfg" localSheetId="1">'[5]Wickelzetteldaten Trafo'!#REF!</definedName>
    <definedName name="mnmsbgdmnfg">'[5]Wickelzetteldaten Trafo'!#REF!</definedName>
    <definedName name="MOKOST" localSheetId="1">#REF!</definedName>
    <definedName name="MOKOST">#REF!</definedName>
    <definedName name="Monat" localSheetId="1">#REF!</definedName>
    <definedName name="Monat">#REF!</definedName>
    <definedName name="Monat_Soll" localSheetId="1">#REF!</definedName>
    <definedName name="Monat_Soll">#REF!</definedName>
    <definedName name="Motorantrieb" localSheetId="1">#REF!</definedName>
    <definedName name="Motorantrieb">#REF!</definedName>
    <definedName name="MS.CreatedAt" hidden="1">"30.06.1998 11:53:43"</definedName>
    <definedName name="MS.CreatedBy" hidden="1">"JMA"</definedName>
    <definedName name="MS.ModifiedAt" hidden="1">"20.04.1999 10:43:12"</definedName>
    <definedName name="MS.ModifiedBy" hidden="1">"RL"</definedName>
    <definedName name="MS.Version" hidden="1">"1.0.2"</definedName>
    <definedName name="MS_TXT" localSheetId="1">#REF!</definedName>
    <definedName name="MS_TXT">#REF!</definedName>
    <definedName name="n" localSheetId="1">#REF!</definedName>
    <definedName name="n">#REF!</definedName>
    <definedName name="N_1_0" localSheetId="1">#REF!</definedName>
    <definedName name="N_1_0">#REF!</definedName>
    <definedName name="N_1_1" localSheetId="1">#REF!</definedName>
    <definedName name="N_1_1">#REF!</definedName>
    <definedName name="N_1_2" localSheetId="1">#REF!</definedName>
    <definedName name="N_1_2">#REF!</definedName>
    <definedName name="N_2_0" localSheetId="1">#REF!</definedName>
    <definedName name="N_2_0">#REF!</definedName>
    <definedName name="N_2_1" localSheetId="1">#REF!</definedName>
    <definedName name="N_2_1">#REF!</definedName>
    <definedName name="N_2_2" localSheetId="1">#REF!</definedName>
    <definedName name="N_2_2">#REF!</definedName>
    <definedName name="N_3_0" localSheetId="1">#REF!</definedName>
    <definedName name="N_3_0">#REF!</definedName>
    <definedName name="N_3_1" localSheetId="1">#REF!</definedName>
    <definedName name="N_3_1">#REF!</definedName>
    <definedName name="N_3_2" localSheetId="1">#REF!</definedName>
    <definedName name="N_3_2">#REF!</definedName>
    <definedName name="N_4_0" localSheetId="1">#REF!</definedName>
    <definedName name="N_4_0">#REF!</definedName>
    <definedName name="N_4_1" localSheetId="1">#REF!</definedName>
    <definedName name="N_4_1">#REF!</definedName>
    <definedName name="N_4_2" localSheetId="1">#REF!</definedName>
    <definedName name="N_4_2">#REF!</definedName>
    <definedName name="N_5_0" localSheetId="1">#REF!</definedName>
    <definedName name="N_5_0">#REF!</definedName>
    <definedName name="N_5_1" localSheetId="1">#REF!</definedName>
    <definedName name="N_5_1">#REF!</definedName>
    <definedName name="N_5_2" localSheetId="1">#REF!</definedName>
    <definedName name="N_5_2">#REF!</definedName>
    <definedName name="NATA1" localSheetId="1">#REF!</definedName>
    <definedName name="NATA1">#REF!</definedName>
    <definedName name="NATA2" localSheetId="1">#REF!</definedName>
    <definedName name="NATA2">#REF!</definedName>
    <definedName name="NATK1" localSheetId="1">#REF!</definedName>
    <definedName name="NATK1">#REF!</definedName>
    <definedName name="NATK2" localSheetId="1">#REF!</definedName>
    <definedName name="NATK2">#REF!</definedName>
    <definedName name="NATL1" localSheetId="1">#REF!</definedName>
    <definedName name="NATL1">#REF!</definedName>
    <definedName name="NATL2" localSheetId="1">#REF!</definedName>
    <definedName name="NATL2">#REF!</definedName>
    <definedName name="NATW1" localSheetId="1">#REF!</definedName>
    <definedName name="NATW1">#REF!</definedName>
    <definedName name="NATW2" localSheetId="1">#REF!</definedName>
    <definedName name="NATW2">#REF!</definedName>
    <definedName name="NPAUP_8" localSheetId="1">#REF!</definedName>
    <definedName name="NPAUP_8">#REF!</definedName>
    <definedName name="nt" localSheetId="1">#REF!</definedName>
    <definedName name="nt">#REF!</definedName>
    <definedName name="NT_AB">'[7]Grafik_Sparte NT'!$B$36:$S$63</definedName>
    <definedName name="NT_AE">'[7]Grafik_Sparte NT'!$U$5:$AL$32</definedName>
    <definedName name="NT_DBI">'[7]Grafik_Sparte NT'!$U$66:$AL$96</definedName>
    <definedName name="NT_DBIII">'[7]Grafik_Sparte NT'!$B$66:$S$96</definedName>
    <definedName name="NT_UEFE">'[7]Grafik_Sparte NT'!$U$36:$AL$63</definedName>
    <definedName name="NT_UMS">'[7]Grafik_Sparte NT'!$B$5:$S$32</definedName>
    <definedName name="NT_UMS_HGB">'[18]Grafik_Sparte NT_HGB'!$B$5:$S$33</definedName>
    <definedName name="O" localSheetId="1">#REF!</definedName>
    <definedName name="O">#REF!</definedName>
    <definedName name="O_1_0" localSheetId="1">#REF!</definedName>
    <definedName name="O_1_0">#REF!</definedName>
    <definedName name="O_1_1" localSheetId="1">#REF!</definedName>
    <definedName name="O_1_1">#REF!</definedName>
    <definedName name="O_1_2" localSheetId="1">#REF!</definedName>
    <definedName name="O_1_2">#REF!</definedName>
    <definedName name="O_2_0" localSheetId="1">#REF!</definedName>
    <definedName name="O_2_0">#REF!</definedName>
    <definedName name="O_2_1" localSheetId="1">#REF!</definedName>
    <definedName name="O_2_1">#REF!</definedName>
    <definedName name="O_2_2" localSheetId="1">#REF!</definedName>
    <definedName name="O_2_2">#REF!</definedName>
    <definedName name="O_3_0" localSheetId="1">#REF!</definedName>
    <definedName name="O_3_0">#REF!</definedName>
    <definedName name="O_3_1" localSheetId="1">#REF!</definedName>
    <definedName name="O_3_1">#REF!</definedName>
    <definedName name="O_3_2" localSheetId="1">#REF!</definedName>
    <definedName name="O_3_2">#REF!</definedName>
    <definedName name="O_4_0" localSheetId="1">#REF!</definedName>
    <definedName name="O_4_0">#REF!</definedName>
    <definedName name="O_4_1" localSheetId="1">#REF!</definedName>
    <definedName name="O_4_1">#REF!</definedName>
    <definedName name="O_4_2" localSheetId="1">#REF!</definedName>
    <definedName name="O_4_2">#REF!</definedName>
    <definedName name="O_5_0" localSheetId="1">#REF!</definedName>
    <definedName name="O_5_0">#REF!</definedName>
    <definedName name="O_5_1" localSheetId="1">#REF!</definedName>
    <definedName name="O_5_1">#REF!</definedName>
    <definedName name="O_5_2" localSheetId="1">#REF!</definedName>
    <definedName name="O_5_2">#REF!</definedName>
    <definedName name="Oelgewicht" localSheetId="1">#REF!</definedName>
    <definedName name="Oelgewicht">#REF!</definedName>
    <definedName name="OELKST" localSheetId="1">#REF!</definedName>
    <definedName name="OELKST">#REF!</definedName>
    <definedName name="OELSORTE" localSheetId="1">#REF!</definedName>
    <definedName name="OELSORTE">#REF!</definedName>
    <definedName name="OELTOT" localSheetId="1">#REF!</definedName>
    <definedName name="OELTOT">#REF!</definedName>
    <definedName name="OKT" localSheetId="1">#REF!</definedName>
    <definedName name="OKT">#REF!</definedName>
    <definedName name="ölö" localSheetId="0" hidden="1">#REF!</definedName>
    <definedName name="ölö" localSheetId="1" hidden="1">#REF!</definedName>
    <definedName name="ölö" hidden="1">#REF!</definedName>
    <definedName name="OMCAnteil_Mat.Exp." localSheetId="1">#REF!</definedName>
    <definedName name="OMCAnteil_Mat.Exp.">#REF!</definedName>
    <definedName name="OMCAnteil_Material_Expenses" localSheetId="1">#REF!</definedName>
    <definedName name="OMCAnteil_Material_Expenses">#REF!</definedName>
    <definedName name="öö" localSheetId="0" hidden="1">#REF!</definedName>
    <definedName name="öö" localSheetId="1" hidden="1">#REF!</definedName>
    <definedName name="öö" hidden="1">#REF!</definedName>
    <definedName name="öölklk" localSheetId="0" hidden="1">#REF!</definedName>
    <definedName name="öölklk" localSheetId="1" hidden="1">#REF!</definedName>
    <definedName name="öölklk" hidden="1">#REF!</definedName>
    <definedName name="ooo" localSheetId="0" hidden="1">#REF!</definedName>
    <definedName name="ooo" localSheetId="1" hidden="1">#REF!</definedName>
    <definedName name="ooo" hidden="1">#REF!</definedName>
    <definedName name="oöo" localSheetId="0" hidden="1">#REF!</definedName>
    <definedName name="oöo" localSheetId="1" hidden="1">#REF!</definedName>
    <definedName name="oöo" hidden="1">#REF!</definedName>
    <definedName name="öoö" localSheetId="0" hidden="1">#REF!</definedName>
    <definedName name="öoö" localSheetId="1" hidden="1">#REF!</definedName>
    <definedName name="öoö" hidden="1">#REF!</definedName>
    <definedName name="oooo" localSheetId="0" hidden="1">#REF!</definedName>
    <definedName name="oooo" localSheetId="1" hidden="1">#REF!</definedName>
    <definedName name="oooo" hidden="1">#REF!</definedName>
    <definedName name="OSAW" localSheetId="1">#REF!</definedName>
    <definedName name="OSAW">#REF!</definedName>
    <definedName name="OSSPG" localSheetId="1">#REF!</definedName>
    <definedName name="OSSPG">#REF!</definedName>
    <definedName name="P" localSheetId="1">#REF!</definedName>
    <definedName name="P">#REF!</definedName>
    <definedName name="P_1_0" localSheetId="1">#REF!</definedName>
    <definedName name="P_1_0">#REF!</definedName>
    <definedName name="P_1_1" localSheetId="1">#REF!</definedName>
    <definedName name="P_1_1">#REF!</definedName>
    <definedName name="P_1_2" localSheetId="1">#REF!</definedName>
    <definedName name="P_1_2">#REF!</definedName>
    <definedName name="P_2_0" localSheetId="1">#REF!</definedName>
    <definedName name="P_2_0">#REF!</definedName>
    <definedName name="P_2_1" localSheetId="1">#REF!</definedName>
    <definedName name="P_2_1">#REF!</definedName>
    <definedName name="P_2_2" localSheetId="1">#REF!</definedName>
    <definedName name="P_2_2">#REF!</definedName>
    <definedName name="P_3_0" localSheetId="1">#REF!</definedName>
    <definedName name="P_3_0">#REF!</definedName>
    <definedName name="P_3_1" localSheetId="1">#REF!</definedName>
    <definedName name="P_3_1">#REF!</definedName>
    <definedName name="P_3_2" localSheetId="1">#REF!</definedName>
    <definedName name="P_3_2">#REF!</definedName>
    <definedName name="P_4_0" localSheetId="1">#REF!</definedName>
    <definedName name="P_4_0">#REF!</definedName>
    <definedName name="P_4_1" localSheetId="1">#REF!</definedName>
    <definedName name="P_4_1">#REF!</definedName>
    <definedName name="P_4_2" localSheetId="1">#REF!</definedName>
    <definedName name="P_4_2">#REF!</definedName>
    <definedName name="P_5_0" localSheetId="1">#REF!</definedName>
    <definedName name="P_5_0">#REF!</definedName>
    <definedName name="P_5_1" localSheetId="1">#REF!</definedName>
    <definedName name="P_5_1">#REF!</definedName>
    <definedName name="P_5_2" localSheetId="1">#REF!</definedName>
    <definedName name="P_5_2">#REF!</definedName>
    <definedName name="P0ABW" localSheetId="1">#REF!</definedName>
    <definedName name="P0ABW">#REF!</definedName>
    <definedName name="P0BE" localSheetId="1">#REF!</definedName>
    <definedName name="P0BE">#REF!</definedName>
    <definedName name="P0BER" localSheetId="1">#REF!</definedName>
    <definedName name="P0BER">#REF!</definedName>
    <definedName name="P0GA" localSheetId="1">#REF!</definedName>
    <definedName name="P0GA">#REF!</definedName>
    <definedName name="P0GATOL" localSheetId="1">#REF!</definedName>
    <definedName name="P0GATOL">#REF!</definedName>
    <definedName name="P0GE" localSheetId="1">#REF!</definedName>
    <definedName name="P0GE">#REF!</definedName>
    <definedName name="PAK" localSheetId="1">#REF!</definedName>
    <definedName name="PAK">#REF!</definedName>
    <definedName name="PAKABW" localSheetId="1">#REF!</definedName>
    <definedName name="PAKABW">#REF!</definedName>
    <definedName name="Phas" localSheetId="1">#REF!</definedName>
    <definedName name="Phas">#REF!</definedName>
    <definedName name="PKABW" localSheetId="1">#REF!</definedName>
    <definedName name="PKABW">#REF!</definedName>
    <definedName name="PKBE" localSheetId="1">#REF!</definedName>
    <definedName name="PKBE">#REF!</definedName>
    <definedName name="PKBER" localSheetId="1">#REF!</definedName>
    <definedName name="PKBER">#REF!</definedName>
    <definedName name="PKGA" localSheetId="1">#REF!</definedName>
    <definedName name="PKGA">#REF!</definedName>
    <definedName name="PKGATOL" localSheetId="1">#REF!</definedName>
    <definedName name="PKGATOL">#REF!</definedName>
    <definedName name="PKGE" localSheetId="1">#REF!</definedName>
    <definedName name="PKGE">#REF!</definedName>
    <definedName name="PL" localSheetId="1">#REF!</definedName>
    <definedName name="PL">#REF!</definedName>
    <definedName name="PLT" localSheetId="1">#REF!</definedName>
    <definedName name="PLT">#REF!</definedName>
    <definedName name="PLUS" localSheetId="1">#REF!</definedName>
    <definedName name="PLUS">#REF!</definedName>
    <definedName name="PMTAnteil_Mat.Exp." localSheetId="1">#REF!</definedName>
    <definedName name="PMTAnteil_Mat.Exp.">#REF!</definedName>
    <definedName name="PMTAnteil_Material_Expenses" localSheetId="1">#REF!</definedName>
    <definedName name="PMTAnteil_Material_Expenses">#REF!</definedName>
    <definedName name="PNEN" localSheetId="1">#REF!</definedName>
    <definedName name="PNEN">#REF!</definedName>
    <definedName name="PNEN_MS" localSheetId="1">#REF!</definedName>
    <definedName name="PNEN_MS">#REF!</definedName>
    <definedName name="PNEN_OS" localSheetId="1">#REF!</definedName>
    <definedName name="PNEN_OS">#REF!</definedName>
    <definedName name="POGA" localSheetId="1">#REF!</definedName>
    <definedName name="POGA">#REF!</definedName>
    <definedName name="pppp" localSheetId="0" hidden="1">#REF!</definedName>
    <definedName name="pppp" localSheetId="1" hidden="1">#REF!</definedName>
    <definedName name="pppp" hidden="1">#REF!</definedName>
    <definedName name="ppppppp" localSheetId="0" hidden="1">#REF!</definedName>
    <definedName name="ppppppp" localSheetId="1" hidden="1">#REF!</definedName>
    <definedName name="ppppppp" hidden="1">#REF!</definedName>
    <definedName name="PR" localSheetId="1">#REF!</definedName>
    <definedName name="PR">#REF!</definedName>
    <definedName name="Preis" localSheetId="1">#REF!</definedName>
    <definedName name="Preis">#REF!</definedName>
    <definedName name="PREIS1" localSheetId="1">#REF!</definedName>
    <definedName name="PREIS1">#REF!</definedName>
    <definedName name="PREIS4" localSheetId="1">#REF!</definedName>
    <definedName name="PREIS4">#REF!</definedName>
    <definedName name="PREISDATUM" localSheetId="1">#REF!</definedName>
    <definedName name="PREISDATUM">#REF!</definedName>
    <definedName name="PREISK" localSheetId="1">#REF!</definedName>
    <definedName name="PREISK">#REF!</definedName>
    <definedName name="PREIST" localSheetId="1">#REF!</definedName>
    <definedName name="PREIST">#REF!</definedName>
    <definedName name="PRESSEISENGEWICHT" localSheetId="1">#REF!</definedName>
    <definedName name="PRESSEISENGEWICHT">#REF!</definedName>
    <definedName name="PRESSEISENPREIS">'[6]723372-Vorkalk'!$N$20</definedName>
    <definedName name="PRK" localSheetId="1">#REF!</definedName>
    <definedName name="PRK">#REF!</definedName>
    <definedName name="Prod">'[24]Total Production'!$A$1:$IV$671</definedName>
    <definedName name="PROZ1" localSheetId="1">#REF!</definedName>
    <definedName name="PROZ1">#REF!</definedName>
    <definedName name="PROZ2" localSheetId="1">#REF!</definedName>
    <definedName name="PROZ2">#REF!</definedName>
    <definedName name="Q" localSheetId="1">#REF!</definedName>
    <definedName name="Q">#REF!</definedName>
    <definedName name="Q_1_0">'[6]723372-Vorkalk'!$Q$25</definedName>
    <definedName name="Q_1_1">'[6]723372-Vorkalk'!$Q$31</definedName>
    <definedName name="Q_1_2" localSheetId="1">#REF!</definedName>
    <definedName name="Q_1_2">#REF!</definedName>
    <definedName name="Q_BILANZ" localSheetId="1">#REF!</definedName>
    <definedName name="Q_BILANZ">#REF!</definedName>
    <definedName name="QE" localSheetId="1">#REF!</definedName>
    <definedName name="QE">#REF!</definedName>
    <definedName name="QFE" localSheetId="1">#REF!</definedName>
    <definedName name="QFE">#REF!</definedName>
    <definedName name="QG" localSheetId="1">#REF!</definedName>
    <definedName name="QG">#REF!</definedName>
    <definedName name="QKERN" localSheetId="1">#REF!</definedName>
    <definedName name="QKERN">#REF!</definedName>
    <definedName name="QO" localSheetId="1">#REF!</definedName>
    <definedName name="QO">#REF!</definedName>
    <definedName name="QR" localSheetId="1">#REF!</definedName>
    <definedName name="QR">#REF!</definedName>
    <definedName name="QS" localSheetId="1">#REF!</definedName>
    <definedName name="QS">#REF!</definedName>
    <definedName name="Rad_glid_os" localSheetId="1">#REF!</definedName>
    <definedName name="Rad_glid_os">#REF!</definedName>
    <definedName name="Rad_glid_stirn" localSheetId="1">#REF!</definedName>
    <definedName name="Rad_glid_stirn">#REF!</definedName>
    <definedName name="Rad_glid_us" localSheetId="1">#REF!</definedName>
    <definedName name="Rad_glid_us">#REF!</definedName>
    <definedName name="RADKST" localSheetId="1">#REF!</definedName>
    <definedName name="RADKST">#REF!</definedName>
    <definedName name="RawData" localSheetId="1">#REF!</definedName>
    <definedName name="RawData">#REF!</definedName>
    <definedName name="REGEL" localSheetId="1">#REF!</definedName>
    <definedName name="REGEL">#REF!</definedName>
    <definedName name="Report_Version_3">"A1"</definedName>
    <definedName name="ROLLE_DIN_42561_M_250_S_350_VZn" localSheetId="1">#REF!</definedName>
    <definedName name="ROLLE_DIN_42561_M_250_S_350_VZn">#REF!</definedName>
    <definedName name="RSPG1" localSheetId="1">#REF!</definedName>
    <definedName name="RSPG1">#REF!</definedName>
    <definedName name="RSPG2" localSheetId="1">#REF!</definedName>
    <definedName name="RSPG2">#REF!</definedName>
    <definedName name="rtz" localSheetId="1">#REF!</definedName>
    <definedName name="rtz">#REF!</definedName>
    <definedName name="ruestsum" localSheetId="1">'[3]Wickelzetteldaten Trafo'!#REF!</definedName>
    <definedName name="ruestsum">'[3]Wickelzetteldaten Trafo'!#REF!</definedName>
    <definedName name="S_" localSheetId="1">#REF!</definedName>
    <definedName name="S_">#REF!</definedName>
    <definedName name="S_1_0" localSheetId="1">#REF!</definedName>
    <definedName name="S_1_0">#REF!</definedName>
    <definedName name="S_1_1" localSheetId="1">#REF!</definedName>
    <definedName name="S_1_1">#REF!</definedName>
    <definedName name="S_1_2" localSheetId="1">#REF!</definedName>
    <definedName name="S_1_2">#REF!</definedName>
    <definedName name="S_2_0" localSheetId="1">#REF!</definedName>
    <definedName name="S_2_0">#REF!</definedName>
    <definedName name="S_2_1" localSheetId="1">#REF!</definedName>
    <definedName name="S_2_1">#REF!</definedName>
    <definedName name="S_2_2" localSheetId="1">#REF!</definedName>
    <definedName name="S_2_2">#REF!</definedName>
    <definedName name="S_3_0" localSheetId="1">#REF!</definedName>
    <definedName name="S_3_0">#REF!</definedName>
    <definedName name="S_3_1" localSheetId="1">#REF!</definedName>
    <definedName name="S_3_1">#REF!</definedName>
    <definedName name="S_3_2" localSheetId="1">#REF!</definedName>
    <definedName name="S_3_2">#REF!</definedName>
    <definedName name="S_4_0" localSheetId="1">#REF!</definedName>
    <definedName name="S_4_0">#REF!</definedName>
    <definedName name="S_4_1" localSheetId="1">#REF!</definedName>
    <definedName name="S_4_1">#REF!</definedName>
    <definedName name="S_4_2" localSheetId="1">#REF!</definedName>
    <definedName name="S_4_2">#REF!</definedName>
    <definedName name="S_5_0" localSheetId="1">#REF!</definedName>
    <definedName name="S_5_0">#REF!</definedName>
    <definedName name="S_5_1" localSheetId="1">#REF!</definedName>
    <definedName name="S_5_1">#REF!</definedName>
    <definedName name="S_5_2" localSheetId="1">#REF!</definedName>
    <definedName name="S_5_2">#REF!</definedName>
    <definedName name="sahgfdk" localSheetId="1">#REF!</definedName>
    <definedName name="sahgfdk">#REF!</definedName>
    <definedName name="SAP_AUFTRAG" localSheetId="1">#REF!</definedName>
    <definedName name="SAP_AUFTRAG">#REF!</definedName>
    <definedName name="SAPBEXhrIndnt" hidden="1">"Wide"</definedName>
    <definedName name="SAPsysID" hidden="1">"708C5W7SBKP804JT78WJ0JNKI"</definedName>
    <definedName name="SAPwbID" hidden="1">"ARS"</definedName>
    <definedName name="SBG_AB">[7]Grafik_SBG_1!$B$36:$S$64</definedName>
    <definedName name="SBG_AE">[7]Grafik_SBG_1!$U$5:$AL$33</definedName>
    <definedName name="SBG_DBI">[7]Grafik_SBG_1!$U$66:$AL$96</definedName>
    <definedName name="SBG_EVS">[7]Grafik_SBG_1!$B$66:$S$96</definedName>
    <definedName name="SBG_FIN">[7]Grafik_SBG_2!$B$8:$S$36</definedName>
    <definedName name="SBG_FORD">[7]Grafik_SBG_2!$U$8:$AL$36</definedName>
    <definedName name="SBG_PERS">[7]Grafik_SBG_2!$B$41:$S$72</definedName>
    <definedName name="SBG_UEFE">[7]Grafik_SBG_1!$U$36:$AL$64</definedName>
    <definedName name="SBG_UMS">[7]Grafik_SBG_1!$B$5:$S$33</definedName>
    <definedName name="SBG_UMS_HGB">[18]Grafik_SBG_HGB!$B$5:$S$33</definedName>
    <definedName name="SCHA" localSheetId="1">#REF!</definedName>
    <definedName name="SCHA">#REF!</definedName>
    <definedName name="SCHALTER" localSheetId="1">#REF!</definedName>
    <definedName name="SCHALTER">#REF!</definedName>
    <definedName name="Schaltgruppe" localSheetId="1">#REF!</definedName>
    <definedName name="Schaltgruppe">#REF!</definedName>
    <definedName name="SchGR" localSheetId="1">#REF!</definedName>
    <definedName name="SchGR">#REF!</definedName>
    <definedName name="SCHL" localSheetId="1">#REF!</definedName>
    <definedName name="SCHL">#REF!</definedName>
    <definedName name="Schutzart" localSheetId="1">#REF!</definedName>
    <definedName name="Schutzart">#REF!</definedName>
    <definedName name="sdhsjhfdgshdjfgsdjhgfsdjhfgsdjgfdsfg" localSheetId="0" hidden="1">#REF!</definedName>
    <definedName name="sdhsjhfdgshdjfgsdjhgfsdjhfgsdjgfdsfg" localSheetId="1" hidden="1">#REF!</definedName>
    <definedName name="sdhsjhfdgshdjfgsdjhgfsdjhfgsdjgfdsfg" hidden="1">#REF!</definedName>
    <definedName name="sdsd">#N/A</definedName>
    <definedName name="Serienbrief" localSheetId="1">#REF!</definedName>
    <definedName name="Serienbrief">#REF!</definedName>
    <definedName name="seth" localSheetId="1">#REF!</definedName>
    <definedName name="seth">#REF!</definedName>
    <definedName name="sfkdajfkjasf" localSheetId="1">'[5]Wickelzetteldaten Trafo'!#REF!</definedName>
    <definedName name="sfkdajfkjasf">'[5]Wickelzetteldaten Trafo'!#REF!</definedName>
    <definedName name="sfkjldfjwafpjejaoefjgadfj" localSheetId="1">#REF!</definedName>
    <definedName name="sfkjldfjwafpjejaoefjgadfj">#REF!</definedName>
    <definedName name="SGB_AB">[7]Grafik_SGB_1!$B$36:$S$63</definedName>
    <definedName name="SGB_AE">[7]Grafik_SGB_1!$U$5:$AL$32</definedName>
    <definedName name="SGB_DBI">[7]Grafik_SGB_1!$U$66:$AL$96</definedName>
    <definedName name="SGB_EVS">[7]Grafik_SGB_1!$B$66:$S$96</definedName>
    <definedName name="SGB_FIN">[7]Grafik_SGB_2!$B$8:$S$36</definedName>
    <definedName name="SGB_FORD">[7]Grafik_SGB_2!$U$8:$AL$36</definedName>
    <definedName name="SGB_PERS">[7]Grafik_SGB_2!$B$41:$S$73</definedName>
    <definedName name="SGB_UEFE">[7]Grafik_SGB_1!$U$36:$AL$63</definedName>
    <definedName name="SGB_UMS">[7]Grafik_SGB_1!$B$5:$S$32</definedName>
    <definedName name="SGB_ums_HGB">[18]Grafik_SGB_HGB!$B$5:$S$33</definedName>
    <definedName name="SH" localSheetId="1">#REF!</definedName>
    <definedName name="SH">#REF!</definedName>
    <definedName name="SIEHEANR" localSheetId="1">#REF!</definedName>
    <definedName name="SIEHEANR">#REF!</definedName>
    <definedName name="SIEHEWKZ" localSheetId="1">#REF!</definedName>
    <definedName name="SIEHEWKZ">#REF!</definedName>
    <definedName name="sjkfhsakjhdgf" localSheetId="1">'[5]Wickelzetteldaten Trafo'!#REF!</definedName>
    <definedName name="sjkfhsakjhdgf">'[5]Wickelzetteldaten Trafo'!#REF!</definedName>
    <definedName name="SL" localSheetId="1">#REF!</definedName>
    <definedName name="SL">#REF!</definedName>
    <definedName name="smit_ab">[7]Grafik_SMIT_1!$B$36:$S$64</definedName>
    <definedName name="smit_ae">[7]Grafik_SMIT_1!$U$5:$AL$33</definedName>
    <definedName name="smit_dbi">[7]Grafik_SMIT_1!$U$66:$AL$96</definedName>
    <definedName name="smit_evs">[7]Grafik_SMIT_1!$B$66:$S$96</definedName>
    <definedName name="smit_fin">[7]Grafik_SMIT_2!$B$8:$S$36</definedName>
    <definedName name="smit_ford">[7]Grafik_SMIT_2!$U$8:$AL$36</definedName>
    <definedName name="smit_pers">[7]Grafik_SMIT_2!$B$41:$S$75</definedName>
    <definedName name="smit_uefe">[7]Grafik_SMIT_1!$U$36:$AL$64</definedName>
    <definedName name="smit_ums">[7]Grafik_SMIT_1!$B$5:$S$33</definedName>
    <definedName name="Spannung" localSheetId="1">#REF!</definedName>
    <definedName name="Spannung">#REF!</definedName>
    <definedName name="SPANNUNG01" localSheetId="1">#REF!</definedName>
    <definedName name="SPANNUNG01">#REF!</definedName>
    <definedName name="SPANNUNG02" localSheetId="1">#REF!</definedName>
    <definedName name="SPANNUNG02">#REF!</definedName>
    <definedName name="Spannung2" localSheetId="1">#REF!</definedName>
    <definedName name="Spannung2">#REF!</definedName>
    <definedName name="Spannungsabstand_os" localSheetId="1">#REF!</definedName>
    <definedName name="Spannungsabstand_os">#REF!</definedName>
    <definedName name="Spannungsabstand_us" localSheetId="1">#REF!</definedName>
    <definedName name="Spannungsabstand_us">#REF!</definedName>
    <definedName name="Sprache" localSheetId="1">#REF!</definedName>
    <definedName name="Sprache">#REF!</definedName>
    <definedName name="ssss" localSheetId="1">#REF!</definedName>
    <definedName name="ssss">#REF!</definedName>
    <definedName name="ßßß" localSheetId="1">#REF!</definedName>
    <definedName name="ßßß">#REF!</definedName>
    <definedName name="STEP" localSheetId="1">#REF!</definedName>
    <definedName name="STEP">#REF!</definedName>
    <definedName name="STPROZ" localSheetId="1">#REF!</definedName>
    <definedName name="STPROZ">#REF!</definedName>
    <definedName name="STRB2" localSheetId="1">#REF!</definedName>
    <definedName name="STRB2">#REF!</definedName>
    <definedName name="STRB3" localSheetId="1">#REF!</definedName>
    <definedName name="STRB3">#REF!</definedName>
    <definedName name="STRB4" localSheetId="1">#REF!</definedName>
    <definedName name="STRB4">#REF!</definedName>
    <definedName name="STROM" localSheetId="1">#REF!</definedName>
    <definedName name="STROM">#REF!</definedName>
    <definedName name="STROM1" localSheetId="1">#REF!</definedName>
    <definedName name="STROM1">#REF!</definedName>
    <definedName name="STROM1AF" localSheetId="1">#REF!</definedName>
    <definedName name="STROM1AF">#REF!</definedName>
    <definedName name="Strom2" localSheetId="1">#REF!</definedName>
    <definedName name="Strom2">#REF!</definedName>
    <definedName name="STROM2AF" localSheetId="1">#REF!</definedName>
    <definedName name="STROM2AF">#REF!</definedName>
    <definedName name="STROM3" localSheetId="1">#REF!</definedName>
    <definedName name="STROM3">#REF!</definedName>
    <definedName name="STROM3AF" localSheetId="1">#REF!</definedName>
    <definedName name="STROM3AF">#REF!</definedName>
    <definedName name="STROMAF" localSheetId="1">#REF!</definedName>
    <definedName name="STROMAF">#REF!</definedName>
    <definedName name="Stufenschalter" localSheetId="1">#REF!</definedName>
    <definedName name="Stufenschalter">#REF!</definedName>
    <definedName name="SU_GEWGS" localSheetId="1">#REF!</definedName>
    <definedName name="SU_GEWGS">#REF!</definedName>
    <definedName name="Summe_Bereich" localSheetId="1">#REF!</definedName>
    <definedName name="Summe_Bereich">#REF!</definedName>
    <definedName name="Summe_Bereich2" localSheetId="1">#REF!</definedName>
    <definedName name="Summe_Bereich2">#REF!</definedName>
    <definedName name="SummeBereich2" localSheetId="1">#REF!</definedName>
    <definedName name="SummeBereich2">#REF!</definedName>
    <definedName name="T_gesgewicht" localSheetId="1">#REF!</definedName>
    <definedName name="T_gesgewicht">#REF!</definedName>
    <definedName name="T_gesh" localSheetId="1">#REF!</definedName>
    <definedName name="T_gesh">#REF!</definedName>
    <definedName name="T_heraushebbar" localSheetId="1">#REF!</definedName>
    <definedName name="T_heraushebbar">#REF!</definedName>
    <definedName name="T_massaenderungen" localSheetId="1">#REF!</definedName>
    <definedName name="T_massaenderungen">#REF!</definedName>
    <definedName name="T_oelgewicht" localSheetId="1">#REF!</definedName>
    <definedName name="T_oelgewicht">#REF!</definedName>
    <definedName name="T_schaltgruppe" localSheetId="1">#REF!</definedName>
    <definedName name="T_schaltgruppe">#REF!</definedName>
    <definedName name="T_stichmasszeichnung" localSheetId="1">#REF!</definedName>
    <definedName name="T_stichmasszeichnung">#REF!</definedName>
    <definedName name="T_transportgewicht" localSheetId="1">#REF!</definedName>
    <definedName name="T_transportgewicht">#REF!</definedName>
    <definedName name="TAGESDATUM" localSheetId="1">#REF!</definedName>
    <definedName name="TAGESDATUM">#REF!</definedName>
    <definedName name="teodora" localSheetId="1">'[1]Wickelzetteldaten Trafo'!#REF!</definedName>
    <definedName name="teodora">'[1]Wickelzetteldaten Trafo'!#REF!</definedName>
    <definedName name="Test" localSheetId="1">#REF!</definedName>
    <definedName name="Test">#REF!</definedName>
    <definedName name="Test_Bilanz" localSheetId="1">#REF!</definedName>
    <definedName name="Test_Bilanz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10" localSheetId="1">#REF!</definedName>
    <definedName name="TEST10">#REF!</definedName>
    <definedName name="TEST11" localSheetId="1">#REF!</definedName>
    <definedName name="TEST11">#REF!</definedName>
    <definedName name="TEST12" localSheetId="1">#REF!</definedName>
    <definedName name="TEST12">#REF!</definedName>
    <definedName name="TEST13" localSheetId="1">#REF!</definedName>
    <definedName name="TEST13">#REF!</definedName>
    <definedName name="TEST14" localSheetId="1">#REF!</definedName>
    <definedName name="TEST14">#REF!</definedName>
    <definedName name="TEST15" localSheetId="1">#REF!</definedName>
    <definedName name="TEST15">#REF!</definedName>
    <definedName name="TEST16" localSheetId="1">#REF!</definedName>
    <definedName name="TEST16">#REF!</definedName>
    <definedName name="TEST17" localSheetId="1">#REF!</definedName>
    <definedName name="TEST17">#REF!</definedName>
    <definedName name="TEST18" localSheetId="1">#REF!</definedName>
    <definedName name="TEST18">#REF!</definedName>
    <definedName name="TEST19" localSheetId="1">#REF!</definedName>
    <definedName name="TEST19">#REF!</definedName>
    <definedName name="TEST2" localSheetId="1">#REF!</definedName>
    <definedName name="TEST2">#REF!</definedName>
    <definedName name="TEST20" localSheetId="1">#REF!</definedName>
    <definedName name="TEST20">#REF!</definedName>
    <definedName name="TEST21" localSheetId="1">#REF!</definedName>
    <definedName name="TEST21">#REF!</definedName>
    <definedName name="TEST22" localSheetId="1">#REF!</definedName>
    <definedName name="TEST22">#REF!</definedName>
    <definedName name="TEST23" localSheetId="1">#REF!</definedName>
    <definedName name="TEST23">#REF!</definedName>
    <definedName name="TEST24" localSheetId="1">#REF!</definedName>
    <definedName name="TEST24">#REF!</definedName>
    <definedName name="TEST25" localSheetId="1">#REF!</definedName>
    <definedName name="TEST25">#REF!</definedName>
    <definedName name="TEST26" localSheetId="1">#REF!</definedName>
    <definedName name="TEST26">#REF!</definedName>
    <definedName name="TEST27" localSheetId="1">#REF!</definedName>
    <definedName name="TEST27">#REF!</definedName>
    <definedName name="TEST28" localSheetId="1">#REF!</definedName>
    <definedName name="TEST28">#REF!</definedName>
    <definedName name="TEST29" localSheetId="1">#REF!</definedName>
    <definedName name="TEST29">#REF!</definedName>
    <definedName name="TEST3" localSheetId="1">#REF!</definedName>
    <definedName name="TEST3">#REF!</definedName>
    <definedName name="TEST30" localSheetId="1">#REF!</definedName>
    <definedName name="TEST30">#REF!</definedName>
    <definedName name="TEST31" localSheetId="1">#REF!</definedName>
    <definedName name="TEST31">#REF!</definedName>
    <definedName name="TEST32" localSheetId="1">#REF!</definedName>
    <definedName name="TEST32">#REF!</definedName>
    <definedName name="TEST33" localSheetId="1">#REF!</definedName>
    <definedName name="TEST33">#REF!</definedName>
    <definedName name="TEST34" localSheetId="1">#REF!</definedName>
    <definedName name="TEST34">#REF!</definedName>
    <definedName name="TEST35" localSheetId="1">#REF!</definedName>
    <definedName name="TEST35">#REF!</definedName>
    <definedName name="TEST36" localSheetId="1">#REF!</definedName>
    <definedName name="TEST36">#REF!</definedName>
    <definedName name="TEST37" localSheetId="1">#REF!</definedName>
    <definedName name="TEST37">#REF!</definedName>
    <definedName name="TEST38" localSheetId="1">#REF!</definedName>
    <definedName name="TEST38">#REF!</definedName>
    <definedName name="TEST39" localSheetId="1">#REF!</definedName>
    <definedName name="TEST39">#REF!</definedName>
    <definedName name="TEST4" localSheetId="1">#REF!</definedName>
    <definedName name="TEST4">#REF!</definedName>
    <definedName name="TEST40" localSheetId="1">#REF!</definedName>
    <definedName name="TEST40">#REF!</definedName>
    <definedName name="TEST41" localSheetId="1">#REF!</definedName>
    <definedName name="TEST41">#REF!</definedName>
    <definedName name="TEST42" localSheetId="1">#REF!</definedName>
    <definedName name="TEST42">#REF!</definedName>
    <definedName name="TEST43" localSheetId="1">#REF!</definedName>
    <definedName name="TEST43">#REF!</definedName>
    <definedName name="TEST44" localSheetId="1">#REF!</definedName>
    <definedName name="TEST44">#REF!</definedName>
    <definedName name="TEST45" localSheetId="1">#REF!</definedName>
    <definedName name="TEST45">#REF!</definedName>
    <definedName name="TEST46" localSheetId="1">#REF!</definedName>
    <definedName name="TEST46">#REF!</definedName>
    <definedName name="TEST47" localSheetId="1">#REF!</definedName>
    <definedName name="TEST47">#REF!</definedName>
    <definedName name="TEST5" localSheetId="1">#REF!</definedName>
    <definedName name="TEST5">#REF!</definedName>
    <definedName name="TEST6" localSheetId="1">#REF!</definedName>
    <definedName name="TEST6">#REF!</definedName>
    <definedName name="TEST7" localSheetId="1">#REF!</definedName>
    <definedName name="TEST7">#REF!</definedName>
    <definedName name="TEST8" localSheetId="1">#REF!</definedName>
    <definedName name="TEST8">#REF!</definedName>
    <definedName name="TEST9" localSheetId="1">#REF!</definedName>
    <definedName name="TEST9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GPK" localSheetId="1">#REF!</definedName>
    <definedName name="TGPK">#REF!</definedName>
    <definedName name="TGUK" localSheetId="1">#REF!</definedName>
    <definedName name="TGUK">#REF!</definedName>
    <definedName name="Trafo" localSheetId="1">#REF!</definedName>
    <definedName name="Trafo">#REF!</definedName>
    <definedName name="Transportgewicht" localSheetId="1">#REF!</definedName>
    <definedName name="Transportgewicht">#REF!</definedName>
    <definedName name="TSCAnteil_Mat.Exp." localSheetId="1">#REF!</definedName>
    <definedName name="TSCAnteil_Mat.Exp.">#REF!</definedName>
    <definedName name="TSCAnteil_Material_Expenses" localSheetId="1">#REF!</definedName>
    <definedName name="TSCAnteil_Material_Expenses">#REF!</definedName>
    <definedName name="tstzzr" localSheetId="1">#REF!</definedName>
    <definedName name="tstzzr">#REF!</definedName>
    <definedName name="TXT" localSheetId="1">#REF!</definedName>
    <definedName name="TXT">#REF!</definedName>
    <definedName name="txt_Bil_Ford_In_KA" localSheetId="1">[25]Main!#REF!</definedName>
    <definedName name="txt_Bil_Ford_In_KA">[25]Main!#REF!</definedName>
    <definedName name="txt_Kurz_GUV">[25]Main!$F$10</definedName>
    <definedName name="typ" localSheetId="1">'[9]Wickelzetteldaten Trafo'!#REF!</definedName>
    <definedName name="typ">'[9]Wickelzetteldaten Trafo'!#REF!</definedName>
    <definedName name="TYPE" localSheetId="1">#REF!</definedName>
    <definedName name="TYPE">#REF!</definedName>
    <definedName name="U_I" localSheetId="1">#REF!</definedName>
    <definedName name="U_I">#REF!</definedName>
    <definedName name="Uk" localSheetId="1">#REF!</definedName>
    <definedName name="Uk">#REF!</definedName>
    <definedName name="UKABW" localSheetId="1">#REF!</definedName>
    <definedName name="UKABW">#REF!</definedName>
    <definedName name="UKBER" localSheetId="1">#REF!</definedName>
    <definedName name="UKBER">#REF!</definedName>
    <definedName name="UKGA" localSheetId="1">#REF!</definedName>
    <definedName name="UKGA">#REF!</definedName>
    <definedName name="UKGATOL" localSheetId="1">#REF!</definedName>
    <definedName name="UKGATOL">#REF!</definedName>
    <definedName name="UKGE" localSheetId="1">#REF!</definedName>
    <definedName name="UKGE">#REF!</definedName>
    <definedName name="UMLIAC_1" localSheetId="1">#REF!</definedName>
    <definedName name="UMLIAC_1">#REF!</definedName>
    <definedName name="UMLIAC_2" localSheetId="1">#REF!</definedName>
    <definedName name="UMLIAC_2">#REF!</definedName>
    <definedName name="UMLIAC_3" localSheetId="1">#REF!</definedName>
    <definedName name="UMLIAC_3">#REF!</definedName>
    <definedName name="Umsatz">#N/A</definedName>
    <definedName name="UR" localSheetId="1">#REF!</definedName>
    <definedName name="UR">#REF!</definedName>
    <definedName name="US" localSheetId="1">#REF!</definedName>
    <definedName name="US">#REF!</definedName>
    <definedName name="US0" localSheetId="1">#REF!</definedName>
    <definedName name="US0">#REF!</definedName>
    <definedName name="USA" localSheetId="1">#REF!</definedName>
    <definedName name="USA">#REF!</definedName>
    <definedName name="USAW" localSheetId="1">#REF!</definedName>
    <definedName name="USAW">#REF!</definedName>
    <definedName name="user1" localSheetId="1">#REF!</definedName>
    <definedName name="user1">#REF!</definedName>
    <definedName name="USSPG" localSheetId="1">#REF!</definedName>
    <definedName name="USSPG">#REF!</definedName>
    <definedName name="USZ" localSheetId="1">#REF!</definedName>
    <definedName name="USZ">#REF!</definedName>
    <definedName name="uuulllllrrr" localSheetId="1">#REF!</definedName>
    <definedName name="uuulllllrrr">#REF!</definedName>
    <definedName name="üüüüü" localSheetId="0" hidden="1">#REF!</definedName>
    <definedName name="üüüüü" localSheetId="1" hidden="1">#REF!</definedName>
    <definedName name="üüüüü" hidden="1">#REF!</definedName>
    <definedName name="UW" localSheetId="1">#REF!</definedName>
    <definedName name="UW">#REF!</definedName>
    <definedName name="UW0_1" localSheetId="1">#REF!</definedName>
    <definedName name="UW0_1">#REF!</definedName>
    <definedName name="UYU" localSheetId="1">#REF!</definedName>
    <definedName name="UYU">#REF!</definedName>
    <definedName name="VABLT" localSheetId="1">#REF!</definedName>
    <definedName name="VABLT">#REF!</definedName>
    <definedName name="varCost_iAvUmsatz" localSheetId="1">#REF!</definedName>
    <definedName name="varCost_iAvUmsatz">#REF!</definedName>
    <definedName name="VERB_KREDIT" localSheetId="1">#REF!</definedName>
    <definedName name="VERB_KREDIT">#REF!</definedName>
    <definedName name="VERB_M._BETEILI" localSheetId="1">#REF!</definedName>
    <definedName name="VERB_M._BETEILI">#REF!</definedName>
    <definedName name="VERB_VERB_UN" localSheetId="1">#REF!</definedName>
    <definedName name="VERB_VERB_UN">#REF!</definedName>
    <definedName name="VERLFA" localSheetId="1">#REF!</definedName>
    <definedName name="VERLFA">#REF!</definedName>
    <definedName name="VERSANDTERMINE" localSheetId="1">#REF!</definedName>
    <definedName name="VERSANDTERMINE">#REF!</definedName>
    <definedName name="VJ" localSheetId="1">#REF!</definedName>
    <definedName name="VJ">#REF!</definedName>
    <definedName name="vje" localSheetId="1">[10]Dateneingabe!#REF!</definedName>
    <definedName name="vje">[10]Dateneingabe!#REF!</definedName>
    <definedName name="vjwort" localSheetId="1">[10]Dateneingabe!#REF!</definedName>
    <definedName name="vjwort">[10]Dateneingabe!#REF!</definedName>
    <definedName name="vjzahl" localSheetId="1">[10]Dateneingabe!#REF!</definedName>
    <definedName name="vjzahl">[10]Dateneingabe!#REF!</definedName>
    <definedName name="VKESS" localSheetId="1">#REF!</definedName>
    <definedName name="VKESS">#REF!</definedName>
    <definedName name="VPRESS" localSheetId="1">#REF!</definedName>
    <definedName name="VPRESS">#REF!</definedName>
    <definedName name="W" localSheetId="1">#REF!</definedName>
    <definedName name="W">#REF!</definedName>
    <definedName name="W_45" localSheetId="1">#REF!</definedName>
    <definedName name="W_45">#REF!</definedName>
    <definedName name="W_452" localSheetId="1">#REF!</definedName>
    <definedName name="W_452">#REF!</definedName>
    <definedName name="WDG" localSheetId="1">#REF!</definedName>
    <definedName name="WDG">#REF!</definedName>
    <definedName name="WERKSAUFTRAEGE" localSheetId="1">#REF!</definedName>
    <definedName name="WERKSAUFTRAEGE">#REF!</definedName>
    <definedName name="wg" localSheetId="1">[10]Dateneingabe!#REF!</definedName>
    <definedName name="wg">[10]Dateneingabe!#REF!</definedName>
    <definedName name="WI_7" localSheetId="1">#REF!</definedName>
    <definedName name="WI_7">#REF!</definedName>
    <definedName name="WI_8" localSheetId="1">#REF!</definedName>
    <definedName name="WI_8">#REF!</definedName>
    <definedName name="WKZ" localSheetId="1">#REF!</definedName>
    <definedName name="WKZ">#REF!</definedName>
    <definedName name="wkzt" localSheetId="1">'[9]Wickelzetteldaten Trafo'!#REF!</definedName>
    <definedName name="wkzt">'[9]Wickelzetteldaten Trafo'!#REF!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X" localSheetId="1">#REF!</definedName>
    <definedName name="X">#REF!</definedName>
    <definedName name="XX" localSheetId="1">#REF!</definedName>
    <definedName name="XX">#REF!</definedName>
    <definedName name="xxxxxxx">#N/A</definedName>
    <definedName name="xxxxxxxxxxxxxxxxxx" localSheetId="0" hidden="1">'[17]Gew. AN'!#REF!</definedName>
    <definedName name="xxxxxxxxxxxxxxxxxx" localSheetId="1" hidden="1">'[4]Gew. AN'!#REF!</definedName>
    <definedName name="xxxxxxxxxxxxxxxxxx" hidden="1">'[4]Gew. AN'!#REF!</definedName>
    <definedName name="Y" localSheetId="1">#REF!</definedName>
    <definedName name="Y">#REF!</definedName>
    <definedName name="yyyyyy" localSheetId="1">#REF!</definedName>
    <definedName name="yyyyyy">#REF!</definedName>
    <definedName name="ZEIT" localSheetId="1">#REF!</definedName>
    <definedName name="ZEIT">#REF!</definedName>
    <definedName name="zeitst1" localSheetId="1">#REF!</definedName>
    <definedName name="zeitst1">#REF!</definedName>
    <definedName name="zeitst2" localSheetId="1">#REF!</definedName>
    <definedName name="zeitst2">#REF!</definedName>
    <definedName name="zeitst5" localSheetId="1">#REF!</definedName>
    <definedName name="zeitst5">#REF!</definedName>
    <definedName name="zeitst6" localSheetId="1">#REF!</definedName>
    <definedName name="zeitst6">#REF!</definedName>
    <definedName name="zeitst7" localSheetId="1">#REF!</definedName>
    <definedName name="zeitst7">#REF!</definedName>
    <definedName name="zeitsumme" localSheetId="1">'[3]Wickelzetteldaten Trafo'!#REF!</definedName>
    <definedName name="zeitsumme">'[3]Wickelzetteldaten Trafo'!#REF!</definedName>
    <definedName name="zeitvg11" localSheetId="1">#REF!</definedName>
    <definedName name="zeitvg11">#REF!</definedName>
    <definedName name="zeitvg12" localSheetId="1">#REF!</definedName>
    <definedName name="zeitvg12">#REF!</definedName>
    <definedName name="zeitvg13" localSheetId="1">#REF!</definedName>
    <definedName name="zeitvg13">#REF!</definedName>
    <definedName name="zeitvg14" localSheetId="1">#REF!</definedName>
    <definedName name="zeitvg14">#REF!</definedName>
    <definedName name="zeitvg21" localSheetId="1">#REF!</definedName>
    <definedName name="zeitvg21">#REF!</definedName>
    <definedName name="zeitvg22" localSheetId="1">#REF!</definedName>
    <definedName name="zeitvg22">#REF!</definedName>
    <definedName name="zeitvg23" localSheetId="1">#REF!</definedName>
    <definedName name="zeitvg23">#REF!</definedName>
    <definedName name="zeitvg24" localSheetId="1">'[6]723372-Vorkalk'!#REF!</definedName>
    <definedName name="zeitvg24">'[6]723372-Vorkalk'!#REF!</definedName>
    <definedName name="zeitvg25" localSheetId="1">#REF!</definedName>
    <definedName name="zeitvg25">#REF!</definedName>
    <definedName name="zeitvg51" localSheetId="1">#REF!</definedName>
    <definedName name="zeitvg51">#REF!</definedName>
    <definedName name="zeitvg52" localSheetId="1">#REF!</definedName>
    <definedName name="zeitvg52">#REF!</definedName>
    <definedName name="zeitvg53" localSheetId="1">#REF!</definedName>
    <definedName name="zeitvg53">#REF!</definedName>
    <definedName name="zeitvg54" localSheetId="1">#REF!</definedName>
    <definedName name="zeitvg54">#REF!</definedName>
    <definedName name="zeitvg55" localSheetId="1">#REF!</definedName>
    <definedName name="zeitvg55">#REF!</definedName>
    <definedName name="zeitvg61" localSheetId="1">#REF!</definedName>
    <definedName name="zeitvg61">#REF!</definedName>
    <definedName name="zeitvg62" localSheetId="1">#REF!</definedName>
    <definedName name="zeitvg62">#REF!</definedName>
    <definedName name="zeitvg71" localSheetId="1">#REF!</definedName>
    <definedName name="zeitvg71">#REF!</definedName>
    <definedName name="zeitvg72" localSheetId="1">#REF!</definedName>
    <definedName name="zeitvg72">#REF!</definedName>
    <definedName name="ZuordnungKTR">[26]SVERWEIS!$A$1:$B$1336</definedName>
    <definedName name="ZUSCHLAG_EXTERN" localSheetId="1">#REF!</definedName>
    <definedName name="ZUSCHLAG_EXTERN">#REF!</definedName>
    <definedName name="Zuschlagssätze">[27]Zuschlagssätze!$F$13:$U$49</definedName>
    <definedName name="zz" localSheetId="1">#REF!</definedName>
    <definedName name="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25" i="1" l="1"/>
  <c r="R124" i="1"/>
  <c r="BC180" i="3" l="1"/>
  <c r="AQ180" i="3" l="1"/>
  <c r="AR180" i="3" s="1"/>
  <c r="AS180" i="3" s="1"/>
  <c r="AT180" i="3" s="1"/>
  <c r="AU180" i="3" s="1"/>
  <c r="AV180" i="3" s="1"/>
  <c r="AW180" i="3" s="1"/>
  <c r="AX180" i="3" s="1"/>
  <c r="AY180" i="3" s="1"/>
  <c r="AZ180" i="3" s="1"/>
  <c r="BA180" i="3" s="1"/>
  <c r="BB180" i="3" s="1"/>
  <c r="BD180" i="3"/>
  <c r="BE180" i="3" s="1"/>
  <c r="BF180" i="3" s="1"/>
  <c r="BG180" i="3" s="1"/>
  <c r="BH180" i="3" s="1"/>
  <c r="X12" i="1"/>
  <c r="N1" i="5"/>
  <c r="O1" i="5"/>
  <c r="P1" i="5"/>
  <c r="Q1" i="5"/>
  <c r="R1" i="5"/>
  <c r="S1" i="5"/>
  <c r="T1" i="5"/>
  <c r="U1" i="5"/>
  <c r="V1" i="5"/>
  <c r="W1" i="5"/>
  <c r="X1" i="5"/>
  <c r="Y1" i="5"/>
  <c r="M1" i="5"/>
  <c r="AP180" i="3"/>
  <c r="E170" i="3"/>
  <c r="AK180" i="3"/>
  <c r="E154" i="3"/>
  <c r="E153" i="3"/>
  <c r="E152" i="3"/>
  <c r="E151" i="3"/>
  <c r="E150" i="3"/>
  <c r="E149" i="3"/>
  <c r="E148" i="3"/>
  <c r="E147" i="3"/>
  <c r="E146" i="3"/>
  <c r="E90" i="3"/>
  <c r="AL31" i="1" s="1"/>
  <c r="E89" i="3"/>
  <c r="AL30" i="1" s="1"/>
  <c r="E88" i="3"/>
  <c r="AL29" i="1" s="1"/>
  <c r="E75" i="3"/>
  <c r="AM12" i="1" s="1"/>
  <c r="E74" i="3"/>
  <c r="AM11" i="1" s="1"/>
  <c r="E73" i="3"/>
  <c r="AM10" i="1" s="1"/>
  <c r="E80" i="3"/>
  <c r="K31" i="1" s="1"/>
  <c r="E79" i="3"/>
  <c r="K30" i="1" s="1"/>
  <c r="E78" i="3"/>
  <c r="K29" i="1" s="1"/>
  <c r="E85" i="3"/>
  <c r="X31" i="1" s="1"/>
  <c r="E84" i="3"/>
  <c r="X30" i="1" s="1"/>
  <c r="E83" i="3"/>
  <c r="X29" i="1" s="1"/>
  <c r="AH180" i="3"/>
  <c r="AG180" i="3"/>
  <c r="AF180" i="3"/>
  <c r="AE180" i="3"/>
  <c r="AD180" i="3"/>
  <c r="AI180" i="3"/>
  <c r="AJ180" i="3"/>
  <c r="AL180" i="3"/>
  <c r="AM180" i="3"/>
  <c r="AN180" i="3"/>
  <c r="AO180" i="3"/>
  <c r="AH91" i="1"/>
  <c r="C1" i="5"/>
  <c r="D1" i="5"/>
  <c r="E1" i="5"/>
  <c r="F1" i="5"/>
  <c r="G1" i="5"/>
  <c r="H1" i="5"/>
  <c r="I1" i="5"/>
  <c r="J1" i="5"/>
  <c r="K1" i="5"/>
  <c r="L1" i="5"/>
  <c r="B1" i="5"/>
  <c r="V75" i="3"/>
  <c r="U75" i="3"/>
  <c r="T75" i="3"/>
  <c r="S75" i="3"/>
  <c r="R75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E164" i="3"/>
  <c r="E157" i="3"/>
  <c r="AE90" i="3"/>
  <c r="AE85" i="3"/>
  <c r="H18" i="3"/>
  <c r="I18" i="3"/>
  <c r="J18" i="3"/>
  <c r="K18" i="3"/>
  <c r="L18" i="3"/>
  <c r="M18" i="3"/>
  <c r="N18" i="3"/>
  <c r="O18" i="3"/>
  <c r="P18" i="3"/>
  <c r="Q18" i="3"/>
  <c r="R18" i="3"/>
  <c r="G1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B9" i="4"/>
  <c r="A8" i="4"/>
  <c r="H7" i="4"/>
  <c r="C7" i="4"/>
  <c r="I7" i="4" s="1"/>
  <c r="AC80" i="3"/>
  <c r="AD80" i="3"/>
  <c r="AD85" i="3"/>
  <c r="AD90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S150" i="3"/>
  <c r="U153" i="3" s="1"/>
  <c r="T150" i="3"/>
  <c r="V153" i="3" s="1"/>
  <c r="U150" i="3"/>
  <c r="W153" i="3" s="1"/>
  <c r="V150" i="3"/>
  <c r="X153" i="3" s="1"/>
  <c r="W150" i="3"/>
  <c r="Y153" i="3" s="1"/>
  <c r="X150" i="3"/>
  <c r="Z153" i="3" s="1"/>
  <c r="Y150" i="3"/>
  <c r="AA153" i="3" s="1"/>
  <c r="Z150" i="3"/>
  <c r="AB153" i="3" s="1"/>
  <c r="AA150" i="3"/>
  <c r="AC153" i="3" s="1"/>
  <c r="AB150" i="3"/>
  <c r="AD153" i="3" s="1"/>
  <c r="AC150" i="3"/>
  <c r="AD150" i="3"/>
  <c r="I69" i="1"/>
  <c r="I67" i="1"/>
  <c r="I68" i="1"/>
  <c r="D70" i="1"/>
  <c r="D69" i="1"/>
  <c r="D68" i="1"/>
  <c r="D67" i="1"/>
  <c r="R12" i="1"/>
  <c r="X11" i="1"/>
  <c r="X10" i="1"/>
  <c r="R11" i="1"/>
  <c r="R10" i="1"/>
  <c r="AM106" i="1"/>
  <c r="Y106" i="1"/>
  <c r="G257" i="3"/>
  <c r="S180" i="3"/>
  <c r="U180" i="3"/>
  <c r="V180" i="3"/>
  <c r="W180" i="3"/>
  <c r="X180" i="3"/>
  <c r="Y180" i="3"/>
  <c r="Z180" i="3"/>
  <c r="AA180" i="3"/>
  <c r="AB180" i="3"/>
  <c r="AC180" i="3"/>
  <c r="T18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AN171" i="3"/>
  <c r="AL171" i="3"/>
  <c r="AI171" i="3"/>
  <c r="AM171" i="3"/>
  <c r="AJ171" i="3"/>
  <c r="AP171" i="3"/>
  <c r="AO171" i="3"/>
  <c r="AK171" i="3"/>
  <c r="AF18" i="3"/>
  <c r="T28" i="3"/>
  <c r="Y108" i="3"/>
  <c r="Y101" i="3"/>
  <c r="Y109" i="3" s="1"/>
  <c r="AH17" i="3"/>
  <c r="AJ108" i="3"/>
  <c r="AJ101" i="3"/>
  <c r="AJ109" i="3" s="1"/>
  <c r="AN49" i="3"/>
  <c r="AN59" i="3" s="1"/>
  <c r="AK214" i="3"/>
  <c r="AF123" i="3"/>
  <c r="AC123" i="3"/>
  <c r="V55" i="3"/>
  <c r="V43" i="3" s="1"/>
  <c r="AK130" i="3"/>
  <c r="S36" i="3"/>
  <c r="S49" i="3"/>
  <c r="S45" i="3" s="1"/>
  <c r="AE228" i="3"/>
  <c r="AK17" i="3"/>
  <c r="AO49" i="3"/>
  <c r="AO45" i="3" s="1"/>
  <c r="Z28" i="3"/>
  <c r="AI49" i="3"/>
  <c r="AI61" i="3" s="1"/>
  <c r="AA36" i="3"/>
  <c r="AI214" i="3"/>
  <c r="AO36" i="3"/>
  <c r="T214" i="3"/>
  <c r="AE28" i="3"/>
  <c r="AC130" i="3"/>
  <c r="AH228" i="3"/>
  <c r="AJ18" i="3"/>
  <c r="AM14" i="3"/>
  <c r="AN14" i="3"/>
  <c r="AJ214" i="3"/>
  <c r="AI36" i="3"/>
  <c r="AM123" i="3"/>
  <c r="AF28" i="3"/>
  <c r="AI28" i="3"/>
  <c r="W130" i="3"/>
  <c r="AD101" i="3"/>
  <c r="AD109" i="3" s="1"/>
  <c r="AD108" i="3"/>
  <c r="AM18" i="3"/>
  <c r="Z123" i="3"/>
  <c r="AD49" i="3"/>
  <c r="AD45" i="3" s="1"/>
  <c r="Y36" i="3"/>
  <c r="AO123" i="3"/>
  <c r="AL101" i="3"/>
  <c r="AL109" i="3" s="1"/>
  <c r="AL108" i="3"/>
  <c r="W36" i="3"/>
  <c r="AH14" i="3"/>
  <c r="AF17" i="3"/>
  <c r="AF49" i="3"/>
  <c r="AF61" i="3" s="1"/>
  <c r="AK101" i="3"/>
  <c r="AK109" i="3" s="1"/>
  <c r="AK108" i="3"/>
  <c r="AE120" i="3"/>
  <c r="AF120" i="3" s="1"/>
  <c r="AG120" i="3" s="1"/>
  <c r="AH120" i="3" s="1"/>
  <c r="AI120" i="3" s="1"/>
  <c r="AJ120" i="3" s="1"/>
  <c r="AK120" i="3" s="1"/>
  <c r="AL120" i="3" s="1"/>
  <c r="AM120" i="3" s="1"/>
  <c r="AN120" i="3" s="1"/>
  <c r="AO120" i="3" s="1"/>
  <c r="AP120" i="3" s="1"/>
  <c r="AE123" i="3"/>
  <c r="AE125" i="3" s="1"/>
  <c r="T120" i="3"/>
  <c r="AB120" i="3"/>
  <c r="AC120" i="3"/>
  <c r="Y120" i="3"/>
  <c r="Z120" i="3"/>
  <c r="AA120" i="3"/>
  <c r="X120" i="3"/>
  <c r="U120" i="3"/>
  <c r="W120" i="3"/>
  <c r="V120" i="3"/>
  <c r="S123" i="3"/>
  <c r="S125" i="3" s="1"/>
  <c r="S120" i="3"/>
  <c r="AD120" i="3"/>
  <c r="AB49" i="3"/>
  <c r="AB59" i="3" s="1"/>
  <c r="AL240" i="3"/>
  <c r="AB123" i="3"/>
  <c r="X214" i="3"/>
  <c r="AJ123" i="3"/>
  <c r="Z108" i="3"/>
  <c r="Z101" i="3"/>
  <c r="Z109" i="3" s="1"/>
  <c r="AO130" i="3"/>
  <c r="AL49" i="3"/>
  <c r="AL59" i="3" s="1"/>
  <c r="AM17" i="3"/>
  <c r="X130" i="3"/>
  <c r="AG28" i="3"/>
  <c r="AE36" i="3"/>
  <c r="AE37" i="3" s="1"/>
  <c r="B4" i="5" s="1"/>
  <c r="AG123" i="3"/>
  <c r="V108" i="3"/>
  <c r="V101" i="3"/>
  <c r="V109" i="3" s="1"/>
  <c r="AK36" i="3"/>
  <c r="U49" i="3"/>
  <c r="U61" i="3" s="1"/>
  <c r="AN36" i="3"/>
  <c r="AL17" i="3"/>
  <c r="AO240" i="3"/>
  <c r="AI55" i="3"/>
  <c r="AI43" i="3" s="1"/>
  <c r="AD17" i="3"/>
  <c r="AB101" i="3"/>
  <c r="AB109" i="3" s="1"/>
  <c r="AB108" i="3"/>
  <c r="AH8" i="3"/>
  <c r="W18" i="3"/>
  <c r="AI130" i="3"/>
  <c r="AD28" i="3"/>
  <c r="T240" i="3"/>
  <c r="Y130" i="3"/>
  <c r="AD55" i="3"/>
  <c r="AD43" i="3" s="1"/>
  <c r="AO28" i="3"/>
  <c r="AH55" i="3"/>
  <c r="AH43" i="3" s="1"/>
  <c r="AA55" i="3"/>
  <c r="AA43" i="3" s="1"/>
  <c r="AK49" i="3"/>
  <c r="AB240" i="3"/>
  <c r="U55" i="3"/>
  <c r="U43" i="3" s="1"/>
  <c r="AI17" i="3"/>
  <c r="T130" i="3"/>
  <c r="AF8" i="3"/>
  <c r="U18" i="3"/>
  <c r="AD123" i="3"/>
  <c r="AP14" i="3"/>
  <c r="AJ49" i="3"/>
  <c r="AJ61" i="3" s="1"/>
  <c r="X28" i="3"/>
  <c r="AA28" i="3"/>
  <c r="AK8" i="3"/>
  <c r="Z18" i="3"/>
  <c r="AH36" i="3"/>
  <c r="U123" i="3"/>
  <c r="AG18" i="3"/>
  <c r="AN18" i="3"/>
  <c r="AB36" i="3"/>
  <c r="AM28" i="3"/>
  <c r="AM55" i="3"/>
  <c r="AM43" i="3" s="1"/>
  <c r="U130" i="3"/>
  <c r="S130" i="3"/>
  <c r="AE140" i="3"/>
  <c r="AF140" i="3" s="1"/>
  <c r="AG140" i="3" s="1"/>
  <c r="T49" i="3"/>
  <c r="AN108" i="3"/>
  <c r="AN101" i="3"/>
  <c r="AN109" i="3" s="1"/>
  <c r="S28" i="3"/>
  <c r="S29" i="3" s="1"/>
  <c r="AF240" i="3"/>
  <c r="AN130" i="3"/>
  <c r="AB55" i="3"/>
  <c r="AB43" i="3" s="1"/>
  <c r="X101" i="3"/>
  <c r="X109" i="3" s="1"/>
  <c r="X108" i="3"/>
  <c r="AN214" i="3"/>
  <c r="AO228" i="3"/>
  <c r="Z240" i="3"/>
  <c r="Z36" i="3"/>
  <c r="AH108" i="3"/>
  <c r="AH101" i="3"/>
  <c r="AH109" i="3" s="1"/>
  <c r="AK18" i="3"/>
  <c r="AB28" i="3"/>
  <c r="AJ36" i="3"/>
  <c r="AE130" i="3"/>
  <c r="X240" i="3"/>
  <c r="AM240" i="3"/>
  <c r="U240" i="3"/>
  <c r="AG108" i="3"/>
  <c r="AG101" i="3"/>
  <c r="AG109" i="3" s="1"/>
  <c r="AH18" i="3"/>
  <c r="AA214" i="3"/>
  <c r="V36" i="3"/>
  <c r="AE214" i="3"/>
  <c r="AB130" i="3"/>
  <c r="AO108" i="3"/>
  <c r="AO101" i="3"/>
  <c r="AO109" i="3" s="1"/>
  <c r="AN55" i="3"/>
  <c r="AN43" i="3" s="1"/>
  <c r="AN123" i="3"/>
  <c r="AJ28" i="3"/>
  <c r="AL130" i="3"/>
  <c r="AI228" i="3"/>
  <c r="AG240" i="3"/>
  <c r="V123" i="3"/>
  <c r="U36" i="3"/>
  <c r="V130" i="3"/>
  <c r="Y49" i="3"/>
  <c r="Y61" i="3" s="1"/>
  <c r="AG8" i="3"/>
  <c r="V18" i="3"/>
  <c r="W108" i="3"/>
  <c r="W101" i="3"/>
  <c r="W109" i="3" s="1"/>
  <c r="AG130" i="3"/>
  <c r="AI14" i="3"/>
  <c r="AC214" i="3"/>
  <c r="AF130" i="3"/>
  <c r="AJ8" i="3"/>
  <c r="Y18" i="3"/>
  <c r="T101" i="3"/>
  <c r="T109" i="3" s="1"/>
  <c r="T108" i="3"/>
  <c r="AC55" i="3"/>
  <c r="AC43" i="3" s="1"/>
  <c r="AG55" i="3"/>
  <c r="AG43" i="3" s="1"/>
  <c r="AC101" i="3"/>
  <c r="AC109" i="3" s="1"/>
  <c r="AC108" i="3"/>
  <c r="AE14" i="3"/>
  <c r="AP8" i="3"/>
  <c r="AE18" i="3"/>
  <c r="S214" i="3"/>
  <c r="AC36" i="3"/>
  <c r="Z228" i="3"/>
  <c r="AJ17" i="3"/>
  <c r="AL28" i="3"/>
  <c r="AM36" i="3"/>
  <c r="AH28" i="3"/>
  <c r="T36" i="3"/>
  <c r="AJ240" i="3"/>
  <c r="AK14" i="3"/>
  <c r="AC140" i="3"/>
  <c r="U140" i="3"/>
  <c r="Y140" i="3"/>
  <c r="T140" i="3"/>
  <c r="V140" i="3"/>
  <c r="X140" i="3"/>
  <c r="Z140" i="3"/>
  <c r="AA140" i="3"/>
  <c r="S140" i="3"/>
  <c r="AD140" i="3"/>
  <c r="W140" i="3"/>
  <c r="AB140" i="3"/>
  <c r="AL36" i="3"/>
  <c r="AG228" i="3"/>
  <c r="AO55" i="3"/>
  <c r="AO43" i="3" s="1"/>
  <c r="AJ14" i="3"/>
  <c r="Y228" i="3"/>
  <c r="U28" i="3"/>
  <c r="AD36" i="3"/>
  <c r="AB18" i="3"/>
  <c r="AM8" i="3"/>
  <c r="AP17" i="3"/>
  <c r="AL214" i="3"/>
  <c r="AK28" i="3"/>
  <c r="AD8" i="3"/>
  <c r="S18" i="3"/>
  <c r="AG17" i="3"/>
  <c r="T55" i="3"/>
  <c r="T43" i="3" s="1"/>
  <c r="AP214" i="3"/>
  <c r="AD18" i="3"/>
  <c r="AO8" i="3"/>
  <c r="S55" i="3"/>
  <c r="S59" i="3" s="1"/>
  <c r="AG214" i="3"/>
  <c r="AA130" i="3"/>
  <c r="AL18" i="3"/>
  <c r="AF55" i="3"/>
  <c r="AF43" i="3" s="1"/>
  <c r="AE240" i="3"/>
  <c r="AH130" i="3"/>
  <c r="AG49" i="3"/>
  <c r="AG45" i="3" s="1"/>
  <c r="X55" i="3"/>
  <c r="X43" i="3" s="1"/>
  <c r="AO14" i="3"/>
  <c r="AG36" i="3"/>
  <c r="AI123" i="3"/>
  <c r="V49" i="3"/>
  <c r="V61" i="3" s="1"/>
  <c r="AF108" i="3"/>
  <c r="AF101" i="3"/>
  <c r="AF109" i="3" s="1"/>
  <c r="AP240" i="3"/>
  <c r="AC49" i="3"/>
  <c r="AC61" i="3" s="1"/>
  <c r="AN8" i="3"/>
  <c r="AC18" i="3"/>
  <c r="W240" i="3"/>
  <c r="V228" i="3"/>
  <c r="AG14" i="3"/>
  <c r="V240" i="3"/>
  <c r="W49" i="3"/>
  <c r="W59" i="3" s="1"/>
  <c r="AM228" i="3"/>
  <c r="W28" i="3"/>
  <c r="AH49" i="3"/>
  <c r="AH59" i="3" s="1"/>
  <c r="U108" i="3"/>
  <c r="U101" i="3"/>
  <c r="U109" i="3" s="1"/>
  <c r="X228" i="3"/>
  <c r="W123" i="3"/>
  <c r="Y240" i="3"/>
  <c r="AL14" i="3"/>
  <c r="AJ228" i="3"/>
  <c r="AF14" i="3"/>
  <c r="AK240" i="3"/>
  <c r="AH123" i="3"/>
  <c r="AF36" i="3"/>
  <c r="Y28" i="3"/>
  <c r="AP123" i="3"/>
  <c r="V28" i="3"/>
  <c r="AC96" i="3"/>
  <c r="U96" i="3"/>
  <c r="AA96" i="3"/>
  <c r="AB96" i="3"/>
  <c r="S108" i="3"/>
  <c r="S101" i="3"/>
  <c r="Z96" i="3"/>
  <c r="T96" i="3"/>
  <c r="W96" i="3"/>
  <c r="V96" i="3"/>
  <c r="X96" i="3"/>
  <c r="S96" i="3"/>
  <c r="Y96" i="3"/>
  <c r="AD96" i="3"/>
  <c r="AH240" i="3"/>
  <c r="AJ55" i="3"/>
  <c r="AJ43" i="3" s="1"/>
  <c r="X123" i="3"/>
  <c r="X36" i="3"/>
  <c r="W228" i="3"/>
  <c r="AJ130" i="3"/>
  <c r="AC28" i="3"/>
  <c r="Y123" i="3"/>
  <c r="V214" i="3"/>
  <c r="AF228" i="3"/>
  <c r="AL228" i="3"/>
  <c r="AH214" i="3"/>
  <c r="T228" i="3"/>
  <c r="AA49" i="3"/>
  <c r="AA61" i="3" s="1"/>
  <c r="AI8" i="3"/>
  <c r="X18" i="3"/>
  <c r="Z214" i="3"/>
  <c r="AM49" i="3"/>
  <c r="AM45" i="3" s="1"/>
  <c r="AL123" i="3"/>
  <c r="AE108" i="3"/>
  <c r="AE96" i="3"/>
  <c r="AE101" i="3"/>
  <c r="AE109" i="3" s="1"/>
  <c r="AO214" i="3"/>
  <c r="AB228" i="3"/>
  <c r="AO18" i="3"/>
  <c r="AE17" i="3"/>
  <c r="AC240" i="3"/>
  <c r="Y55" i="3"/>
  <c r="Y43" i="3" s="1"/>
  <c r="AL55" i="3"/>
  <c r="AL43" i="3" s="1"/>
  <c r="Z49" i="3"/>
  <c r="Z45" i="3" s="1"/>
  <c r="AM130" i="3"/>
  <c r="AD130" i="3"/>
  <c r="AA228" i="3"/>
  <c r="AP130" i="3"/>
  <c r="AM101" i="3"/>
  <c r="AM109" i="3" s="1"/>
  <c r="AM108" i="3"/>
  <c r="S228" i="3"/>
  <c r="T123" i="3"/>
  <c r="T18" i="3"/>
  <c r="AE8" i="3"/>
  <c r="AE55" i="3"/>
  <c r="AE43" i="3" s="1"/>
  <c r="AD214" i="3"/>
  <c r="AI18" i="3"/>
  <c r="AL8" i="3"/>
  <c r="AA18" i="3"/>
  <c r="AI108" i="3"/>
  <c r="AI101" i="3"/>
  <c r="AI109" i="3" s="1"/>
  <c r="AA108" i="3"/>
  <c r="AA101" i="3"/>
  <c r="AA109" i="3" s="1"/>
  <c r="AO17" i="3"/>
  <c r="Z130" i="3"/>
  <c r="AD228" i="3"/>
  <c r="AB214" i="3"/>
  <c r="AI240" i="3"/>
  <c r="Z55" i="3"/>
  <c r="Z43" i="3" s="1"/>
  <c r="AA240" i="3"/>
  <c r="AK55" i="3"/>
  <c r="AK43" i="3" s="1"/>
  <c r="AN228" i="3"/>
  <c r="AN240" i="3"/>
  <c r="AA123" i="3"/>
  <c r="AP18" i="3"/>
  <c r="AF214" i="3"/>
  <c r="Y214" i="3"/>
  <c r="AE49" i="3"/>
  <c r="AE61" i="3" s="1"/>
  <c r="AK123" i="3"/>
  <c r="AN28" i="3"/>
  <c r="W55" i="3"/>
  <c r="W43" i="3" s="1"/>
  <c r="U228" i="3"/>
  <c r="AN17" i="3"/>
  <c r="AM214" i="3"/>
  <c r="X49" i="3"/>
  <c r="X61" i="3" s="1"/>
  <c r="AD14" i="3"/>
  <c r="U214" i="3"/>
  <c r="AP36" i="3"/>
  <c r="S240" i="3"/>
  <c r="AP108" i="3"/>
  <c r="AP101" i="3"/>
  <c r="AP109" i="3" s="1"/>
  <c r="W214" i="3"/>
  <c r="AC228" i="3"/>
  <c r="AK228" i="3"/>
  <c r="AD240" i="3"/>
  <c r="AP55" i="3"/>
  <c r="AP43" i="3" s="1"/>
  <c r="AP49" i="3"/>
  <c r="AP59" i="3" s="1"/>
  <c r="AP28" i="3"/>
  <c r="AP228" i="3"/>
  <c r="Z154" i="3" l="1"/>
  <c r="AK42" i="3"/>
  <c r="AN45" i="3"/>
  <c r="V59" i="3"/>
  <c r="AL192" i="3"/>
  <c r="AL194" i="3" s="1"/>
  <c r="Y111" i="3"/>
  <c r="T192" i="3"/>
  <c r="U59" i="3"/>
  <c r="AN61" i="3"/>
  <c r="AE192" i="3"/>
  <c r="AE194" i="3" s="1"/>
  <c r="U45" i="3"/>
  <c r="Y42" i="3"/>
  <c r="AI59" i="3"/>
  <c r="V37" i="3"/>
  <c r="AF45" i="3"/>
  <c r="Z29" i="3"/>
  <c r="AE102" i="3"/>
  <c r="AE112" i="3" s="1"/>
  <c r="AF29" i="3"/>
  <c r="C2" i="5" s="1"/>
  <c r="AE29" i="3"/>
  <c r="B2" i="5" s="1"/>
  <c r="X111" i="3"/>
  <c r="U37" i="3"/>
  <c r="V45" i="3"/>
  <c r="AC59" i="3"/>
  <c r="AI192" i="3"/>
  <c r="AI194" i="3" s="1"/>
  <c r="T102" i="3"/>
  <c r="T112" i="3" s="1"/>
  <c r="AM42" i="3"/>
  <c r="AE111" i="3"/>
  <c r="AA59" i="3"/>
  <c r="AM61" i="3"/>
  <c r="AF59" i="3"/>
  <c r="AL45" i="3"/>
  <c r="AJ59" i="3"/>
  <c r="AB111" i="3"/>
  <c r="AI42" i="3"/>
  <c r="V29" i="3"/>
  <c r="AP45" i="3"/>
  <c r="AP61" i="3"/>
  <c r="AG59" i="3"/>
  <c r="S102" i="3"/>
  <c r="S112" i="3" s="1"/>
  <c r="AJ45" i="3"/>
  <c r="AN29" i="3"/>
  <c r="K2" i="5" s="1"/>
  <c r="AN192" i="3"/>
  <c r="AN194" i="3" s="1"/>
  <c r="AB192" i="3"/>
  <c r="Y125" i="3"/>
  <c r="AK37" i="3"/>
  <c r="H4" i="5" s="1"/>
  <c r="AC125" i="3"/>
  <c r="V125" i="3"/>
  <c r="W125" i="3"/>
  <c r="S109" i="3"/>
  <c r="AL61" i="3"/>
  <c r="U42" i="3"/>
  <c r="AE45" i="3"/>
  <c r="AG61" i="3"/>
  <c r="AB61" i="3"/>
  <c r="AF37" i="3"/>
  <c r="C4" i="5" s="1"/>
  <c r="Y37" i="3"/>
  <c r="U29" i="3"/>
  <c r="AO192" i="3"/>
  <c r="AO194" i="3" s="1"/>
  <c r="AH192" i="3"/>
  <c r="AH194" i="3" s="1"/>
  <c r="X42" i="3"/>
  <c r="AD111" i="3"/>
  <c r="U111" i="3"/>
  <c r="AH42" i="3"/>
  <c r="AD61" i="3"/>
  <c r="AA42" i="3"/>
  <c r="S192" i="3"/>
  <c r="AC37" i="3"/>
  <c r="T37" i="3"/>
  <c r="AA192" i="3"/>
  <c r="V42" i="3"/>
  <c r="X154" i="3"/>
  <c r="X29" i="3"/>
  <c r="Z102" i="3"/>
  <c r="Z112" i="3" s="1"/>
  <c r="W192" i="3"/>
  <c r="V192" i="3"/>
  <c r="AA111" i="3"/>
  <c r="AO37" i="3"/>
  <c r="L4" i="5" s="1"/>
  <c r="W111" i="3"/>
  <c r="AL42" i="3"/>
  <c r="W29" i="3"/>
  <c r="AN42" i="3"/>
  <c r="W42" i="3"/>
  <c r="AK29" i="3"/>
  <c r="H2" i="5" s="1"/>
  <c r="Z37" i="3"/>
  <c r="AA45" i="3"/>
  <c r="AM59" i="3"/>
  <c r="AD192" i="3"/>
  <c r="AD125" i="3"/>
  <c r="AC102" i="3"/>
  <c r="AC112" i="3" s="1"/>
  <c r="AI45" i="3"/>
  <c r="AB45" i="3"/>
  <c r="T111" i="3"/>
  <c r="AG192" i="3"/>
  <c r="AG194" i="3" s="1"/>
  <c r="AM192" i="3"/>
  <c r="AM194" i="3" s="1"/>
  <c r="AF192" i="3"/>
  <c r="AF194" i="3" s="1"/>
  <c r="AL29" i="3"/>
  <c r="I2" i="5" s="1"/>
  <c r="AB29" i="3"/>
  <c r="S43" i="3"/>
  <c r="AO29" i="3"/>
  <c r="L2" i="5" s="1"/>
  <c r="AP29" i="3"/>
  <c r="M2" i="5" s="1"/>
  <c r="AK61" i="3"/>
  <c r="W45" i="3"/>
  <c r="AG42" i="3"/>
  <c r="AC45" i="3"/>
  <c r="T125" i="3"/>
  <c r="AA125" i="3"/>
  <c r="Z125" i="3"/>
  <c r="Z59" i="3"/>
  <c r="AF96" i="3"/>
  <c r="AF111" i="3" s="1"/>
  <c r="AJ29" i="3"/>
  <c r="G2" i="5" s="1"/>
  <c r="AI29" i="3"/>
  <c r="F2" i="5" s="1"/>
  <c r="AJ37" i="3"/>
  <c r="G4" i="5" s="1"/>
  <c r="AH37" i="3"/>
  <c r="E4" i="5" s="1"/>
  <c r="AG37" i="3"/>
  <c r="D4" i="5" s="1"/>
  <c r="AE59" i="3"/>
  <c r="X37" i="3"/>
  <c r="AA37" i="3"/>
  <c r="S37" i="3"/>
  <c r="X45" i="3"/>
  <c r="AC29" i="3"/>
  <c r="AD29" i="3"/>
  <c r="S42" i="3"/>
  <c r="V102" i="3"/>
  <c r="V112" i="3" s="1"/>
  <c r="AB102" i="3"/>
  <c r="AB112" i="3" s="1"/>
  <c r="AD102" i="3"/>
  <c r="AD112" i="3" s="1"/>
  <c r="AH61" i="3"/>
  <c r="S61" i="3"/>
  <c r="AK192" i="3"/>
  <c r="AK194" i="3" s="1"/>
  <c r="AC42" i="3"/>
  <c r="AJ192" i="3"/>
  <c r="AJ194" i="3" s="1"/>
  <c r="X192" i="3"/>
  <c r="AM29" i="3"/>
  <c r="J2" i="5" s="1"/>
  <c r="AM37" i="3"/>
  <c r="J4" i="5" s="1"/>
  <c r="AA29" i="3"/>
  <c r="Y102" i="3"/>
  <c r="Y112" i="3" s="1"/>
  <c r="W102" i="3"/>
  <c r="W112" i="3" s="1"/>
  <c r="U102" i="3"/>
  <c r="U112" i="3" s="1"/>
  <c r="AB154" i="3"/>
  <c r="U125" i="3"/>
  <c r="X125" i="3"/>
  <c r="AG29" i="3"/>
  <c r="D2" i="5" s="1"/>
  <c r="X59" i="3"/>
  <c r="AI37" i="3"/>
  <c r="F4" i="5" s="1"/>
  <c r="AN37" i="3"/>
  <c r="K4" i="5" s="1"/>
  <c r="AL37" i="3"/>
  <c r="I4" i="5" s="1"/>
  <c r="Z61" i="3"/>
  <c r="AB37" i="3"/>
  <c r="AD37" i="3"/>
  <c r="W61" i="3"/>
  <c r="T29" i="3"/>
  <c r="Y29" i="3"/>
  <c r="X102" i="3"/>
  <c r="X112" i="3" s="1"/>
  <c r="AA102" i="3"/>
  <c r="AA112" i="3" s="1"/>
  <c r="Y45" i="3"/>
  <c r="AC192" i="3"/>
  <c r="U192" i="3"/>
  <c r="T45" i="3"/>
  <c r="AO42" i="3"/>
  <c r="Y154" i="3"/>
  <c r="AB42" i="3"/>
  <c r="AH45" i="3"/>
  <c r="S111" i="3"/>
  <c r="AC111" i="3"/>
  <c r="AD154" i="3"/>
  <c r="AP192" i="3"/>
  <c r="AP194" i="3" s="1"/>
  <c r="Z192" i="3"/>
  <c r="Y192" i="3"/>
  <c r="V111" i="3"/>
  <c r="AC154" i="3"/>
  <c r="AH140" i="3"/>
  <c r="AI140" i="3" s="1"/>
  <c r="AJ140" i="3" s="1"/>
  <c r="AK140" i="3" s="1"/>
  <c r="AL140" i="3" s="1"/>
  <c r="AM140" i="3" s="1"/>
  <c r="AN140" i="3" s="1"/>
  <c r="AO140" i="3" s="1"/>
  <c r="AP140" i="3" s="1"/>
  <c r="AA154" i="3"/>
  <c r="AJ42" i="3"/>
  <c r="AD59" i="3"/>
  <c r="AD152" i="3"/>
  <c r="Y59" i="3"/>
  <c r="BI180" i="3"/>
  <c r="BJ180" i="3" s="1"/>
  <c r="BK180" i="3" s="1"/>
  <c r="BL180" i="3" s="1"/>
  <c r="BM180" i="3" s="1"/>
  <c r="BN180" i="3" s="1"/>
  <c r="BO180" i="3" s="1"/>
  <c r="BP180" i="3" s="1"/>
  <c r="BQ180" i="3" s="1"/>
  <c r="BR180" i="3" s="1"/>
  <c r="BS180" i="3" s="1"/>
  <c r="BT180" i="3" s="1"/>
  <c r="BU180" i="3" s="1"/>
  <c r="BV180" i="3" s="1"/>
  <c r="BW180" i="3" s="1"/>
  <c r="BX180" i="3" s="1"/>
  <c r="BY180" i="3" s="1"/>
  <c r="BZ180" i="3" s="1"/>
  <c r="CA180" i="3" s="1"/>
  <c r="CB180" i="3" s="1"/>
  <c r="CC180" i="3" s="1"/>
  <c r="CD180" i="3" s="1"/>
  <c r="CE180" i="3" s="1"/>
  <c r="CF180" i="3" s="1"/>
  <c r="CG180" i="3" s="1"/>
  <c r="CH180" i="3" s="1"/>
  <c r="CI180" i="3" s="1"/>
  <c r="CJ180" i="3" s="1"/>
  <c r="CK180" i="3" s="1"/>
  <c r="CL180" i="3" s="1"/>
  <c r="E180" i="3" l="1"/>
  <c r="AB125" i="3"/>
  <c r="AD42" i="3"/>
  <c r="AP37" i="3"/>
  <c r="M4" i="5" s="1"/>
  <c r="AE42" i="3"/>
  <c r="Z42" i="3"/>
  <c r="T59" i="3"/>
  <c r="T61" i="3"/>
  <c r="AK45" i="3"/>
  <c r="AK59" i="3"/>
  <c r="AF42" i="3"/>
  <c r="AH29" i="3"/>
  <c r="E2" i="5" s="1"/>
  <c r="AO59" i="3"/>
  <c r="AO61" i="3"/>
  <c r="W37" i="3"/>
  <c r="AF102" i="3"/>
  <c r="AP42" i="3"/>
  <c r="T42" i="3"/>
  <c r="AF125" i="3"/>
  <c r="AG125" i="3" s="1"/>
  <c r="AH125" i="3" s="1"/>
  <c r="AI125" i="3" s="1"/>
  <c r="AJ125" i="3" s="1"/>
  <c r="AK125" i="3" s="1"/>
  <c r="AL125" i="3" s="1"/>
  <c r="AM125" i="3" s="1"/>
  <c r="AN125" i="3" s="1"/>
  <c r="AO125" i="3" s="1"/>
  <c r="AP125" i="3" s="1"/>
  <c r="Z111" i="3"/>
  <c r="AG96" i="3"/>
  <c r="AF112" i="3" l="1"/>
  <c r="AG102" i="3"/>
  <c r="AH96" i="3"/>
  <c r="AG111" i="3"/>
  <c r="CD223" i="3"/>
  <c r="CD131" i="3"/>
  <c r="CC217" i="3"/>
  <c r="CD12" i="3"/>
  <c r="CE244" i="3"/>
  <c r="CE206" i="3"/>
  <c r="CB31" i="3"/>
  <c r="CJ167" i="3"/>
  <c r="CK47" i="3"/>
  <c r="CD64" i="3"/>
  <c r="CL34" i="3"/>
  <c r="CK198" i="3"/>
  <c r="CL161" i="3"/>
  <c r="CJ223" i="3"/>
  <c r="CE139" i="3"/>
  <c r="CH174" i="3"/>
  <c r="CH237" i="3"/>
  <c r="CI206" i="3"/>
  <c r="CI35" i="3"/>
  <c r="CF242" i="3"/>
  <c r="CD188" i="3"/>
  <c r="CC134" i="3"/>
  <c r="CG217" i="3"/>
  <c r="CJ12" i="3"/>
  <c r="CK34" i="3"/>
  <c r="CJ30" i="3"/>
  <c r="CH231" i="3"/>
  <c r="CG242" i="3"/>
  <c r="CL237" i="3"/>
  <c r="CA119" i="3"/>
  <c r="CA30" i="3"/>
  <c r="CF231" i="3"/>
  <c r="CD217" i="3"/>
  <c r="CA237" i="3"/>
  <c r="CD118" i="3"/>
  <c r="CL50" i="3"/>
  <c r="CI138" i="3"/>
  <c r="CD16" i="3"/>
  <c r="CC243" i="3"/>
  <c r="CA166" i="3"/>
  <c r="CK99" i="3"/>
  <c r="CI167" i="3"/>
  <c r="CI199" i="3"/>
  <c r="CD198" i="3"/>
  <c r="CI231" i="3"/>
  <c r="CI174" i="3"/>
  <c r="CD165" i="3"/>
  <c r="CF161" i="3"/>
  <c r="CF198" i="3"/>
  <c r="CF118" i="3"/>
  <c r="CB99" i="3"/>
  <c r="CE176" i="3"/>
  <c r="CC242" i="3"/>
  <c r="CC56" i="3"/>
  <c r="CJ26" i="3"/>
  <c r="CG174" i="3"/>
  <c r="CH245" i="3"/>
  <c r="CI27" i="3"/>
  <c r="CA38" i="3"/>
  <c r="CC50" i="3"/>
  <c r="CA158" i="3"/>
  <c r="CE48" i="3"/>
  <c r="CC54" i="3"/>
  <c r="CI53" i="3"/>
  <c r="CA222" i="3"/>
  <c r="CL38" i="3"/>
  <c r="CJ48" i="3"/>
  <c r="CH50" i="3"/>
  <c r="CK16" i="3"/>
  <c r="CC167" i="3"/>
  <c r="CJ178" i="3"/>
  <c r="CF188" i="3"/>
  <c r="CF165" i="3"/>
  <c r="CA35" i="3"/>
  <c r="CC53" i="3"/>
  <c r="CK231" i="3"/>
  <c r="CJ66" i="3"/>
  <c r="CF207" i="3"/>
  <c r="CB9" i="3"/>
  <c r="CF100" i="3"/>
  <c r="CA207" i="3"/>
  <c r="CB167" i="3"/>
  <c r="CA198" i="3"/>
  <c r="CC236" i="3"/>
  <c r="CC95" i="3"/>
  <c r="CI236" i="3"/>
  <c r="CH53" i="3"/>
  <c r="CK95" i="3"/>
  <c r="CJ231" i="3"/>
  <c r="CG48" i="3"/>
  <c r="CE26" i="3"/>
  <c r="CB66" i="3"/>
  <c r="CH178" i="3"/>
  <c r="CD138" i="3"/>
  <c r="CD38" i="3"/>
  <c r="CL94" i="3"/>
  <c r="CC119" i="3"/>
  <c r="CL235" i="3"/>
  <c r="CB35" i="3"/>
  <c r="CC9" i="3"/>
  <c r="CF135" i="3"/>
  <c r="CL138" i="3"/>
  <c r="CD244" i="3"/>
  <c r="CL198" i="3"/>
  <c r="CH31" i="3"/>
  <c r="CK27" i="3"/>
  <c r="CA245" i="3"/>
  <c r="CF178" i="3"/>
  <c r="CI48" i="3"/>
  <c r="CA242" i="3"/>
  <c r="CL132" i="3"/>
  <c r="CI166" i="3"/>
  <c r="CK31" i="3"/>
  <c r="CG243" i="3"/>
  <c r="CA243" i="3"/>
  <c r="CC138" i="3"/>
  <c r="CD166" i="3"/>
  <c r="CK188" i="3"/>
  <c r="CF99" i="3"/>
  <c r="CE54" i="3"/>
  <c r="CC26" i="3"/>
  <c r="CF94" i="3"/>
  <c r="CA165" i="3"/>
  <c r="CC166" i="3"/>
  <c r="CJ166" i="3"/>
  <c r="CF95" i="3"/>
  <c r="CI222" i="3"/>
  <c r="CG199" i="3"/>
  <c r="CH54" i="3"/>
  <c r="CE199" i="3"/>
  <c r="CD30" i="3"/>
  <c r="CL187" i="3"/>
  <c r="CI134" i="3"/>
  <c r="CB95" i="3"/>
  <c r="CD39" i="3"/>
  <c r="CH222" i="3"/>
  <c r="CB34" i="3"/>
  <c r="CB30" i="3"/>
  <c r="CH39" i="3"/>
  <c r="CG95" i="3"/>
  <c r="CG230" i="3"/>
  <c r="CC13" i="3"/>
  <c r="CC158" i="3"/>
  <c r="CC34" i="3"/>
  <c r="CJ13" i="3"/>
  <c r="CC198" i="3"/>
  <c r="CG135" i="3"/>
  <c r="CF51" i="3"/>
  <c r="CB139" i="3"/>
  <c r="CG131" i="3"/>
  <c r="CD27" i="3"/>
  <c r="CH158" i="3"/>
  <c r="CL242" i="3"/>
  <c r="CB134" i="3"/>
  <c r="CA47" i="3"/>
  <c r="CH35" i="3"/>
  <c r="CA199" i="3"/>
  <c r="CB38" i="3"/>
  <c r="CD174" i="3"/>
  <c r="CG39" i="3"/>
  <c r="CL165" i="3"/>
  <c r="CJ230" i="3"/>
  <c r="CA230" i="3"/>
  <c r="CH9" i="3"/>
  <c r="CC176" i="3"/>
  <c r="CB15" i="3"/>
  <c r="CJ160" i="3"/>
  <c r="CB222" i="3"/>
  <c r="CD66" i="3"/>
  <c r="CF30" i="3"/>
  <c r="CH206" i="3"/>
  <c r="CA176" i="3"/>
  <c r="CJ198" i="3"/>
  <c r="CI31" i="3"/>
  <c r="CH30" i="3"/>
  <c r="CJ217" i="3"/>
  <c r="CL12" i="3"/>
  <c r="CG161" i="3"/>
  <c r="CK230" i="3"/>
  <c r="CA50" i="3"/>
  <c r="CF12" i="3"/>
  <c r="CG223" i="3"/>
  <c r="CF27" i="3"/>
  <c r="CA13" i="3"/>
  <c r="CL236" i="3"/>
  <c r="CD235" i="3"/>
  <c r="CF236" i="3"/>
  <c r="CK134" i="3"/>
  <c r="CC48" i="3"/>
  <c r="CF15" i="3"/>
  <c r="CC51" i="3"/>
  <c r="CL160" i="3"/>
  <c r="CE138" i="3"/>
  <c r="CA244" i="3"/>
  <c r="CB159" i="3"/>
  <c r="CC64" i="3"/>
  <c r="CE216" i="3"/>
  <c r="CL57" i="3"/>
  <c r="CG50" i="3"/>
  <c r="CA178" i="3"/>
  <c r="CB26" i="3"/>
  <c r="CB231" i="3"/>
  <c r="CC230" i="3"/>
  <c r="CE31" i="3"/>
  <c r="CI198" i="3"/>
  <c r="CL231" i="3"/>
  <c r="CJ176" i="3"/>
  <c r="CE178" i="3"/>
  <c r="CE30" i="3"/>
  <c r="CG100" i="3"/>
  <c r="CE167" i="3"/>
  <c r="CJ243" i="3"/>
  <c r="CJ7" i="3"/>
  <c r="CL216" i="3"/>
  <c r="CL56" i="3"/>
  <c r="CL64" i="3"/>
  <c r="CI139" i="3"/>
  <c r="CB64" i="3"/>
  <c r="CH26" i="3"/>
  <c r="CC47" i="3"/>
  <c r="CL54" i="3"/>
  <c r="CE242" i="3"/>
  <c r="CJ50" i="3"/>
  <c r="CK160" i="3"/>
  <c r="CJ15" i="3"/>
  <c r="CL100" i="3"/>
  <c r="CI12" i="3"/>
  <c r="CA95" i="3"/>
  <c r="CK50" i="3"/>
  <c r="CD159" i="3"/>
  <c r="CG158" i="3"/>
  <c r="CD230" i="3"/>
  <c r="CF131" i="3"/>
  <c r="CL51" i="3"/>
  <c r="CD135" i="3"/>
  <c r="CC174" i="3"/>
  <c r="CF223" i="3"/>
  <c r="CE161" i="3"/>
  <c r="CC27" i="3"/>
  <c r="CI187" i="3"/>
  <c r="CJ159" i="3"/>
  <c r="CD54" i="3"/>
  <c r="CB16" i="3"/>
  <c r="CH236" i="3"/>
  <c r="CJ56" i="3"/>
  <c r="CK187" i="3"/>
  <c r="CL9" i="3"/>
  <c r="CH34" i="3"/>
  <c r="CL245" i="3"/>
  <c r="CA34" i="3"/>
  <c r="CJ188" i="3"/>
  <c r="CG178" i="3"/>
  <c r="CH66" i="3"/>
  <c r="CJ245" i="3"/>
  <c r="CK199" i="3"/>
  <c r="CK9" i="3"/>
  <c r="CB187" i="3"/>
  <c r="CF64" i="3"/>
  <c r="CB119" i="3"/>
  <c r="CC139" i="3"/>
  <c r="CI15" i="3"/>
  <c r="CC66" i="3"/>
  <c r="CB207" i="3"/>
  <c r="CD48" i="3"/>
  <c r="CJ54" i="3"/>
  <c r="CH16" i="3"/>
  <c r="CH13" i="3"/>
  <c r="CG118" i="3"/>
  <c r="CK165" i="3"/>
  <c r="CE95" i="3"/>
  <c r="CJ95" i="3"/>
  <c r="CA48" i="3"/>
  <c r="CH131" i="3"/>
  <c r="CG35" i="3"/>
  <c r="CG47" i="3"/>
  <c r="CB27" i="3"/>
  <c r="CH132" i="3"/>
  <c r="CE47" i="3"/>
  <c r="CH161" i="3"/>
  <c r="CE134" i="3"/>
  <c r="CH119" i="3"/>
  <c r="CH100" i="3"/>
  <c r="CK139" i="3"/>
  <c r="CB100" i="3"/>
  <c r="CE50" i="3"/>
  <c r="CD51" i="3"/>
  <c r="CA139" i="3"/>
  <c r="CE100" i="3"/>
  <c r="CH95" i="3"/>
  <c r="CJ199" i="3"/>
  <c r="CA12" i="3"/>
  <c r="CA159" i="3"/>
  <c r="CK242" i="3"/>
  <c r="CE166" i="3"/>
  <c r="CB174" i="3"/>
  <c r="CJ132" i="3"/>
  <c r="CC39" i="3"/>
  <c r="CG7" i="3"/>
  <c r="CE235" i="3"/>
  <c r="CD158" i="3"/>
  <c r="CG216" i="3"/>
  <c r="CE7" i="3"/>
  <c r="CG167" i="3"/>
  <c r="CC245" i="3"/>
  <c r="CA236" i="3"/>
  <c r="CA31" i="3"/>
  <c r="CC94" i="3"/>
  <c r="CG187" i="3"/>
  <c r="CK35" i="3"/>
  <c r="CB161" i="3"/>
  <c r="CL139" i="3"/>
  <c r="CD99" i="3"/>
  <c r="CG56" i="3"/>
  <c r="CD47" i="3"/>
  <c r="CJ118" i="3"/>
  <c r="CA57" i="3"/>
  <c r="CG236" i="3"/>
  <c r="CG235" i="3"/>
  <c r="CF235" i="3"/>
  <c r="CK235" i="3"/>
  <c r="CI26" i="3"/>
  <c r="CI178" i="3"/>
  <c r="CK131" i="3"/>
  <c r="CL188" i="3"/>
  <c r="CH166" i="3"/>
  <c r="CE223" i="3"/>
  <c r="CF158" i="3"/>
  <c r="CJ222" i="3"/>
  <c r="CJ16" i="3"/>
  <c r="CE56" i="3"/>
  <c r="CB51" i="3"/>
  <c r="CB216" i="3"/>
  <c r="CJ35" i="3"/>
  <c r="CG9" i="3"/>
  <c r="CB188" i="3"/>
  <c r="CC35" i="3"/>
  <c r="CC159" i="3"/>
  <c r="CI94" i="3"/>
  <c r="CF134" i="3"/>
  <c r="CD100" i="3"/>
  <c r="CL158" i="3"/>
  <c r="CL159" i="3"/>
  <c r="CL176" i="3"/>
  <c r="CB13" i="3"/>
  <c r="CI47" i="3"/>
  <c r="CA161" i="3"/>
  <c r="CF13" i="3"/>
  <c r="CA51" i="3"/>
  <c r="CB165" i="3"/>
  <c r="CF54" i="3"/>
  <c r="CK206" i="3"/>
  <c r="CK64" i="3"/>
  <c r="CK12" i="3"/>
  <c r="CF47" i="3"/>
  <c r="CD132" i="3"/>
  <c r="CG27" i="3"/>
  <c r="CD15" i="3"/>
  <c r="CE12" i="3"/>
  <c r="CI176" i="3"/>
  <c r="CH159" i="3"/>
  <c r="CH134" i="3"/>
  <c r="CE188" i="3"/>
  <c r="CH7" i="3"/>
  <c r="CL217" i="3"/>
  <c r="CF50" i="3"/>
  <c r="CD160" i="3"/>
  <c r="CA27" i="3"/>
  <c r="CB166" i="3"/>
  <c r="CF159" i="3"/>
  <c r="CI132" i="3"/>
  <c r="CJ9" i="3"/>
  <c r="CI57" i="3"/>
  <c r="CL119" i="3"/>
  <c r="CJ57" i="3"/>
  <c r="CA56" i="3"/>
  <c r="CB245" i="3"/>
  <c r="CC38" i="3"/>
  <c r="CE236" i="3"/>
  <c r="CK57" i="3"/>
  <c r="CE160" i="3"/>
  <c r="CJ216" i="3"/>
  <c r="CH139" i="3"/>
  <c r="CF174" i="3"/>
  <c r="CI66" i="3"/>
  <c r="CA15" i="3"/>
  <c r="CH216" i="3"/>
  <c r="CK15" i="3"/>
  <c r="CF244" i="3"/>
  <c r="CD13" i="3"/>
  <c r="CD199" i="3"/>
  <c r="CG245" i="3"/>
  <c r="CG94" i="3"/>
  <c r="CJ237" i="3"/>
  <c r="CB12" i="3"/>
  <c r="CI188" i="3"/>
  <c r="CB217" i="3"/>
  <c r="CG206" i="3"/>
  <c r="CK38" i="3"/>
  <c r="CA138" i="3"/>
  <c r="CG119" i="3"/>
  <c r="CH15" i="3"/>
  <c r="CA53" i="3"/>
  <c r="CL206" i="3"/>
  <c r="CL30" i="3"/>
  <c r="CG15" i="3"/>
  <c r="CK174" i="3"/>
  <c r="CK118" i="3"/>
  <c r="CG244" i="3"/>
  <c r="CF34" i="3"/>
  <c r="CD243" i="3"/>
  <c r="CF48" i="3"/>
  <c r="CJ207" i="3"/>
  <c r="CK166" i="3"/>
  <c r="CK222" i="3"/>
  <c r="CE13" i="3"/>
  <c r="CK13" i="3"/>
  <c r="CE16" i="3"/>
  <c r="CJ131" i="3"/>
  <c r="CC135" i="3"/>
  <c r="CD236" i="3"/>
  <c r="CK132" i="3"/>
  <c r="CI161" i="3"/>
  <c r="CB198" i="3"/>
  <c r="CG64" i="3"/>
  <c r="CG166" i="3"/>
  <c r="CC206" i="3"/>
  <c r="CD187" i="3"/>
  <c r="CA135" i="3"/>
  <c r="CG176" i="3"/>
  <c r="CB56" i="3"/>
  <c r="CJ27" i="3"/>
  <c r="CL39" i="3"/>
  <c r="CL118" i="3"/>
  <c r="CH135" i="3"/>
  <c r="CF230" i="3"/>
  <c r="CJ165" i="3"/>
  <c r="CE198" i="3"/>
  <c r="CL178" i="3"/>
  <c r="CE119" i="3"/>
  <c r="CL47" i="3"/>
  <c r="CH64" i="3"/>
  <c r="CK30" i="3"/>
  <c r="CE94" i="3"/>
  <c r="CA131" i="3"/>
  <c r="CL230" i="3"/>
  <c r="CH56" i="3"/>
  <c r="CD53" i="3"/>
  <c r="CJ51" i="3"/>
  <c r="CJ161" i="3"/>
  <c r="CK245" i="3"/>
  <c r="CG53" i="3"/>
  <c r="CE9" i="3"/>
  <c r="CI7" i="3"/>
  <c r="CD206" i="3"/>
  <c r="CE66" i="3"/>
  <c r="CE64" i="3"/>
  <c r="CD178" i="3"/>
  <c r="CE38" i="3"/>
  <c r="CH230" i="3"/>
  <c r="CD95" i="3"/>
  <c r="CD245" i="3"/>
  <c r="CE118" i="3"/>
  <c r="CC161" i="3"/>
  <c r="CI159" i="3"/>
  <c r="CH47" i="3"/>
  <c r="CI235" i="3"/>
  <c r="CF167" i="3"/>
  <c r="CB242" i="3"/>
  <c r="CA206" i="3"/>
  <c r="CL13" i="3"/>
  <c r="CJ187" i="3"/>
  <c r="CI216" i="3"/>
  <c r="CF39" i="3"/>
  <c r="CB53" i="3"/>
  <c r="CK66" i="3"/>
  <c r="CE222" i="3"/>
  <c r="CI99" i="3"/>
  <c r="CA100" i="3"/>
  <c r="CA134" i="3"/>
  <c r="CH160" i="3"/>
  <c r="CI242" i="3"/>
  <c r="CG134" i="3"/>
  <c r="CG159" i="3"/>
  <c r="CI13" i="3"/>
  <c r="CF176" i="3"/>
  <c r="CF31" i="3"/>
  <c r="CK48" i="3"/>
  <c r="CE34" i="3"/>
  <c r="CK217" i="3"/>
  <c r="CA231" i="3"/>
  <c r="CK236" i="3"/>
  <c r="CA66" i="3"/>
  <c r="CG207" i="3"/>
  <c r="CD50" i="3"/>
  <c r="CI160" i="3"/>
  <c r="CD176" i="3"/>
  <c r="CK135" i="3"/>
  <c r="CG237" i="3"/>
  <c r="CI245" i="3"/>
  <c r="CI64" i="3"/>
  <c r="CE174" i="3"/>
  <c r="CG38" i="3"/>
  <c r="CI51" i="3"/>
  <c r="CC30" i="3"/>
  <c r="CF138" i="3"/>
  <c r="CF216" i="3"/>
  <c r="CF16" i="3"/>
  <c r="CE158" i="3"/>
  <c r="CH207" i="3"/>
  <c r="CK138" i="3"/>
  <c r="CL243" i="3"/>
  <c r="CH187" i="3"/>
  <c r="CA118" i="3"/>
  <c r="CB199" i="3"/>
  <c r="CL99" i="3"/>
  <c r="CE27" i="3"/>
  <c r="CI135" i="3"/>
  <c r="CG31" i="3"/>
  <c r="CE35" i="3"/>
  <c r="CF206" i="3"/>
  <c r="CE207" i="3"/>
  <c r="CK7" i="3"/>
  <c r="CL35" i="3"/>
  <c r="CL95" i="3"/>
  <c r="CC118" i="3"/>
  <c r="CB230" i="3"/>
  <c r="CB131" i="3"/>
  <c r="CG66" i="3"/>
  <c r="CD139" i="3"/>
  <c r="CI243" i="3"/>
  <c r="CF199" i="3"/>
  <c r="CA174" i="3"/>
  <c r="CE187" i="3"/>
  <c r="CE53" i="3"/>
  <c r="CK100" i="3"/>
  <c r="CL222" i="3"/>
  <c r="CC57" i="3"/>
  <c r="CK237" i="3"/>
  <c r="CJ31" i="3"/>
  <c r="CA188" i="3"/>
  <c r="CH244" i="3"/>
  <c r="CE57" i="3"/>
  <c r="CB39" i="3"/>
  <c r="CK54" i="3"/>
  <c r="CC16" i="3"/>
  <c r="CI244" i="3"/>
  <c r="CJ134" i="3"/>
  <c r="CC178" i="3"/>
  <c r="CI223" i="3"/>
  <c r="CJ242" i="3"/>
  <c r="CC199" i="3"/>
  <c r="CI34" i="3"/>
  <c r="CD57" i="3"/>
  <c r="CH188" i="3"/>
  <c r="CL199" i="3"/>
  <c r="CJ135" i="3"/>
  <c r="CL16" i="3"/>
  <c r="CL244" i="3"/>
  <c r="CI54" i="3"/>
  <c r="CL26" i="3"/>
  <c r="CC132" i="3"/>
  <c r="CK243" i="3"/>
  <c r="CK56" i="3"/>
  <c r="CA54" i="3"/>
  <c r="CB160" i="3"/>
  <c r="CF119" i="3"/>
  <c r="CJ64" i="3"/>
  <c r="CD56" i="3"/>
  <c r="CG57" i="3"/>
  <c r="CF38" i="3"/>
  <c r="CA167" i="3"/>
  <c r="CI39" i="3"/>
  <c r="CE230" i="3"/>
  <c r="CL15" i="3"/>
  <c r="CH48" i="3"/>
  <c r="CE243" i="3"/>
  <c r="CB7" i="3"/>
  <c r="CI100" i="3"/>
  <c r="CA94" i="3"/>
  <c r="CH242" i="3"/>
  <c r="CF160" i="3"/>
  <c r="CE132" i="3"/>
  <c r="CC222" i="3"/>
  <c r="CC31" i="3"/>
  <c r="CJ100" i="3"/>
  <c r="CH176" i="3"/>
  <c r="CE165" i="3"/>
  <c r="CG54" i="3"/>
  <c r="CG26" i="3"/>
  <c r="CK53" i="3"/>
  <c r="CL134" i="3"/>
  <c r="CG198" i="3"/>
  <c r="CJ53" i="3"/>
  <c r="CG30" i="3"/>
  <c r="CA160" i="3"/>
  <c r="CI118" i="3"/>
  <c r="CH27" i="3"/>
  <c r="CH51" i="3"/>
  <c r="CD31" i="3"/>
  <c r="CE99" i="3"/>
  <c r="CH217" i="3"/>
  <c r="CD216" i="3"/>
  <c r="CB57" i="3"/>
  <c r="CL207" i="3"/>
  <c r="CH167" i="3"/>
  <c r="CF26" i="3"/>
  <c r="CL31" i="3"/>
  <c r="CD7" i="3"/>
  <c r="CE15" i="3"/>
  <c r="CC216" i="3"/>
  <c r="CD237" i="3"/>
  <c r="CB138" i="3"/>
  <c r="CK158" i="3"/>
  <c r="CK167" i="3"/>
  <c r="CA216" i="3"/>
  <c r="CI50" i="3"/>
  <c r="CE135" i="3"/>
  <c r="CC207" i="3"/>
  <c r="CL53" i="3"/>
  <c r="CK223" i="3"/>
  <c r="CA9" i="3"/>
  <c r="CB158" i="3"/>
  <c r="CF9" i="3"/>
  <c r="CE51" i="3"/>
  <c r="CA26" i="3"/>
  <c r="CA223" i="3"/>
  <c r="CF237" i="3"/>
  <c r="CG34" i="3"/>
  <c r="CJ158" i="3"/>
  <c r="CF35" i="3"/>
  <c r="CC188" i="3"/>
  <c r="CJ236" i="3"/>
  <c r="CB118" i="3"/>
  <c r="CG99" i="3"/>
  <c r="CH198" i="3"/>
  <c r="CL48" i="3"/>
  <c r="CG16" i="3"/>
  <c r="CK39" i="3"/>
  <c r="CH199" i="3"/>
  <c r="CF53" i="3"/>
  <c r="CB235" i="3"/>
  <c r="CK244" i="3"/>
  <c r="CA16" i="3"/>
  <c r="CD9" i="3"/>
  <c r="CG165" i="3"/>
  <c r="CB223" i="3"/>
  <c r="CC231" i="3"/>
  <c r="CD26" i="3"/>
  <c r="CJ39" i="3"/>
  <c r="CD242" i="3"/>
  <c r="CD94" i="3"/>
  <c r="CB132" i="3"/>
  <c r="CB206" i="3"/>
  <c r="CA217" i="3"/>
  <c r="CE245" i="3"/>
  <c r="CL135" i="3"/>
  <c r="CH138" i="3"/>
  <c r="CL7" i="3"/>
  <c r="CE131" i="3"/>
  <c r="CJ139" i="3"/>
  <c r="CL223" i="3"/>
  <c r="CG139" i="3"/>
  <c r="CD134" i="3"/>
  <c r="CK94" i="3"/>
  <c r="CG231" i="3"/>
  <c r="CC15" i="3"/>
  <c r="CI237" i="3"/>
  <c r="CI131" i="3"/>
  <c r="CB135" i="3"/>
  <c r="CF166" i="3"/>
  <c r="CF57" i="3"/>
  <c r="CC223" i="3"/>
  <c r="CG138" i="3"/>
  <c r="CB94" i="3"/>
  <c r="CC165" i="3"/>
  <c r="CB244" i="3"/>
  <c r="CI16" i="3"/>
  <c r="CG51" i="3"/>
  <c r="CI56" i="3"/>
  <c r="CG160" i="3"/>
  <c r="CC237" i="3"/>
  <c r="CH38" i="3"/>
  <c r="CC100" i="3"/>
  <c r="CI217" i="3"/>
  <c r="CD222" i="3"/>
  <c r="CJ235" i="3"/>
  <c r="CG188" i="3"/>
  <c r="CD207" i="3"/>
  <c r="CL131" i="3"/>
  <c r="CJ94" i="3"/>
  <c r="CB237" i="3"/>
  <c r="CK119" i="3"/>
  <c r="CA7" i="3"/>
  <c r="CE217" i="3"/>
  <c r="CB47" i="3"/>
  <c r="CC244" i="3"/>
  <c r="CF56" i="3"/>
  <c r="CC160" i="3"/>
  <c r="CB50" i="3"/>
  <c r="CH223" i="3"/>
  <c r="CD35" i="3"/>
  <c r="CA99" i="3"/>
  <c r="CF217" i="3"/>
  <c r="CK178" i="3"/>
  <c r="CA39" i="3"/>
  <c r="CJ47" i="3"/>
  <c r="CB243" i="3"/>
  <c r="CA187" i="3"/>
  <c r="CB176" i="3"/>
  <c r="CE231" i="3"/>
  <c r="CL167" i="3"/>
  <c r="CF187" i="3"/>
  <c r="CJ119" i="3"/>
  <c r="CB178" i="3"/>
  <c r="CA132" i="3"/>
  <c r="CC12" i="3"/>
  <c r="CH12" i="3"/>
  <c r="CK207" i="3"/>
  <c r="CK159" i="3"/>
  <c r="CH94" i="3"/>
  <c r="CA64" i="3"/>
  <c r="CG132" i="3"/>
  <c r="CL27" i="3"/>
  <c r="CI158" i="3"/>
  <c r="CK51" i="3"/>
  <c r="CC99" i="3"/>
  <c r="CI230" i="3"/>
  <c r="CD161" i="3"/>
  <c r="CJ244" i="3"/>
  <c r="CB48" i="3"/>
  <c r="CH57" i="3"/>
  <c r="CJ38" i="3"/>
  <c r="CI119" i="3"/>
  <c r="CJ174" i="3"/>
  <c r="CD167" i="3"/>
  <c r="CF7" i="3"/>
  <c r="CL166" i="3"/>
  <c r="CJ34" i="3"/>
  <c r="CJ206" i="3"/>
  <c r="CH118" i="3"/>
  <c r="CI207" i="3"/>
  <c r="CK216" i="3"/>
  <c r="CG12" i="3"/>
  <c r="CB54" i="3"/>
  <c r="CJ138" i="3"/>
  <c r="CC131" i="3"/>
  <c r="CI165" i="3"/>
  <c r="CD34" i="3"/>
  <c r="CI9" i="3"/>
  <c r="CH235" i="3"/>
  <c r="CE237" i="3"/>
  <c r="CA235" i="3"/>
  <c r="CJ99" i="3"/>
  <c r="CF222" i="3"/>
  <c r="CI95" i="3"/>
  <c r="CI38" i="3"/>
  <c r="CB236" i="3"/>
  <c r="CE39" i="3"/>
  <c r="CF243" i="3"/>
  <c r="CC187" i="3"/>
  <c r="CL174" i="3"/>
  <c r="CI30" i="3"/>
  <c r="CH243" i="3"/>
  <c r="CL66" i="3"/>
  <c r="CF245" i="3"/>
  <c r="CF132" i="3"/>
  <c r="CE159" i="3"/>
  <c r="CF139" i="3"/>
  <c r="CC235" i="3"/>
  <c r="CF66" i="3"/>
  <c r="CG13" i="3"/>
  <c r="CK26" i="3"/>
  <c r="CD231" i="3"/>
  <c r="CG222" i="3"/>
  <c r="CH165" i="3"/>
  <c r="CK161" i="3"/>
  <c r="CH99" i="3"/>
  <c r="CC7" i="3"/>
  <c r="CK176" i="3"/>
  <c r="CD119" i="3"/>
  <c r="CD36" i="3" l="1"/>
  <c r="CL103" i="3"/>
  <c r="CL110" i="3" s="1"/>
  <c r="CF101" i="3"/>
  <c r="CF109" i="3" s="1"/>
  <c r="CF108" i="3"/>
  <c r="CF40" i="3"/>
  <c r="CK28" i="3"/>
  <c r="CK123" i="3"/>
  <c r="CF241" i="3"/>
  <c r="CB58" i="3"/>
  <c r="CB44" i="3" s="1"/>
  <c r="CG215" i="3"/>
  <c r="CD58" i="3"/>
  <c r="CD44" i="3" s="1"/>
  <c r="CB49" i="3"/>
  <c r="CB61" i="3" s="1"/>
  <c r="CH214" i="3"/>
  <c r="CD210" i="3"/>
  <c r="CI202" i="3"/>
  <c r="CA240" i="3"/>
  <c r="CH49" i="3"/>
  <c r="CH45" i="3" s="1"/>
  <c r="CC52" i="3"/>
  <c r="CC46" i="3" s="1"/>
  <c r="CE55" i="3"/>
  <c r="CE43" i="3" s="1"/>
  <c r="CL68" i="3"/>
  <c r="CI171" i="3"/>
  <c r="CC133" i="3"/>
  <c r="CC229" i="3"/>
  <c r="CH124" i="3"/>
  <c r="CF202" i="3"/>
  <c r="CF215" i="3"/>
  <c r="CH130" i="3"/>
  <c r="CB18" i="3"/>
  <c r="CB123" i="3"/>
  <c r="CL40" i="3"/>
  <c r="CL70" i="3" s="1"/>
  <c r="CL229" i="3"/>
  <c r="CL193" i="3" s="1"/>
  <c r="CL195" i="3" s="1"/>
  <c r="CG171" i="3"/>
  <c r="CF171" i="3"/>
  <c r="CG40" i="3"/>
  <c r="CB171" i="3"/>
  <c r="CF28" i="3"/>
  <c r="CC103" i="3"/>
  <c r="CC110" i="3" s="1"/>
  <c r="CJ103" i="3"/>
  <c r="CJ110" i="3" s="1"/>
  <c r="CK49" i="3"/>
  <c r="CK59" i="3" s="1"/>
  <c r="CF123" i="3"/>
  <c r="CH215" i="3"/>
  <c r="CL130" i="3"/>
  <c r="CJ36" i="3"/>
  <c r="CE133" i="3"/>
  <c r="CD229" i="3"/>
  <c r="CL240" i="3"/>
  <c r="CH18" i="3"/>
  <c r="CE49" i="3"/>
  <c r="CE61" i="3" s="1"/>
  <c r="CL202" i="3"/>
  <c r="CD133" i="3"/>
  <c r="CE58" i="3"/>
  <c r="CE60" i="3" s="1"/>
  <c r="CL215" i="3"/>
  <c r="CC40" i="3"/>
  <c r="CD40" i="3"/>
  <c r="CI20" i="3"/>
  <c r="CG19" i="3"/>
  <c r="CG23" i="3"/>
  <c r="CG130" i="3"/>
  <c r="CF49" i="3"/>
  <c r="CF61" i="3" s="1"/>
  <c r="CH133" i="3"/>
  <c r="CJ171" i="3"/>
  <c r="CE241" i="3"/>
  <c r="CG228" i="3"/>
  <c r="CC62" i="3"/>
  <c r="CB68" i="3"/>
  <c r="CB241" i="3"/>
  <c r="CK55" i="3"/>
  <c r="CK43" i="3" s="1"/>
  <c r="CK124" i="3"/>
  <c r="CA97" i="3"/>
  <c r="CL211" i="3"/>
  <c r="CL224" i="3" s="1"/>
  <c r="CL98" i="3"/>
  <c r="CA103" i="3"/>
  <c r="CA110" i="3" s="1"/>
  <c r="CI49" i="3"/>
  <c r="CI59" i="3" s="1"/>
  <c r="CL241" i="3"/>
  <c r="CF52" i="3"/>
  <c r="CF46" i="3" s="1"/>
  <c r="CA189" i="3"/>
  <c r="CL203" i="3"/>
  <c r="CL200" i="3" s="1"/>
  <c r="CB103" i="3"/>
  <c r="CB110" i="3" s="1"/>
  <c r="CA18" i="3"/>
  <c r="CL8" i="3"/>
  <c r="CG202" i="3"/>
  <c r="CF133" i="3"/>
  <c r="CD103" i="3"/>
  <c r="CD110" i="3" s="1"/>
  <c r="CK210" i="3"/>
  <c r="CE130" i="3"/>
  <c r="CC214" i="3"/>
  <c r="CB52" i="3"/>
  <c r="CB46" i="3" s="1"/>
  <c r="CI36" i="3"/>
  <c r="CJ52" i="3"/>
  <c r="CJ62" i="3" s="1"/>
  <c r="CG55" i="3"/>
  <c r="CG43" i="3" s="1"/>
  <c r="CI124" i="3"/>
  <c r="CL58" i="3"/>
  <c r="CL60" i="3" s="1"/>
  <c r="CH241" i="3"/>
  <c r="CE171" i="3"/>
  <c r="CA68" i="3"/>
  <c r="CA69" i="3" s="1"/>
  <c r="CA65" i="3"/>
  <c r="CK133" i="3"/>
  <c r="CJ58" i="3"/>
  <c r="CJ44" i="3" s="1"/>
  <c r="CI68" i="3"/>
  <c r="CG214" i="3"/>
  <c r="CJ130" i="3"/>
  <c r="CI210" i="3"/>
  <c r="CA32" i="3"/>
  <c r="CA33" i="3" s="1"/>
  <c r="AX3" i="5" s="1"/>
  <c r="CB202" i="3"/>
  <c r="CD241" i="3"/>
  <c r="CG36" i="3"/>
  <c r="CG133" i="3"/>
  <c r="CC240" i="3"/>
  <c r="CL133" i="3"/>
  <c r="CH101" i="3"/>
  <c r="CH109" i="3" s="1"/>
  <c r="CH108" i="3"/>
  <c r="CE32" i="3"/>
  <c r="CE63" i="3" s="1"/>
  <c r="CB32" i="3"/>
  <c r="CB63" i="3" s="1"/>
  <c r="CF210" i="3"/>
  <c r="CH28" i="3"/>
  <c r="CJ124" i="3"/>
  <c r="CJ214" i="3"/>
  <c r="CL52" i="3"/>
  <c r="CL62" i="3" s="1"/>
  <c r="CA141" i="3"/>
  <c r="CL142" i="3"/>
  <c r="CL143" i="3"/>
  <c r="CD49" i="3"/>
  <c r="CD45" i="3" s="1"/>
  <c r="CD123" i="3"/>
  <c r="CK241" i="3"/>
  <c r="CB215" i="3"/>
  <c r="CD214" i="3"/>
  <c r="CE52" i="3"/>
  <c r="CE62" i="3" s="1"/>
  <c r="CG68" i="3"/>
  <c r="CG70" i="3" s="1"/>
  <c r="CA214" i="3"/>
  <c r="CH19" i="3"/>
  <c r="CH23" i="3"/>
  <c r="CJ20" i="3"/>
  <c r="CJ68" i="3"/>
  <c r="CL17" i="3"/>
  <c r="CJ18" i="3"/>
  <c r="CH68" i="3"/>
  <c r="CG241" i="3"/>
  <c r="CC124" i="3"/>
  <c r="CE124" i="3"/>
  <c r="CK101" i="3"/>
  <c r="CK109" i="3" s="1"/>
  <c r="CK108" i="3"/>
  <c r="CD202" i="3"/>
  <c r="CJ108" i="3"/>
  <c r="CJ101" i="3"/>
  <c r="CJ109" i="3" s="1"/>
  <c r="CD108" i="3"/>
  <c r="CD101" i="3"/>
  <c r="CD109" i="3" s="1"/>
  <c r="CI241" i="3"/>
  <c r="CF55" i="3"/>
  <c r="CF43" i="3" s="1"/>
  <c r="CB124" i="3"/>
  <c r="CD55" i="3"/>
  <c r="CD43" i="3" s="1"/>
  <c r="CC123" i="3"/>
  <c r="CJ123" i="3"/>
  <c r="CG49" i="3"/>
  <c r="CG61" i="3" s="1"/>
  <c r="CA49" i="3"/>
  <c r="CA61" i="3" s="1"/>
  <c r="CI40" i="3"/>
  <c r="CI70" i="3" s="1"/>
  <c r="CI240" i="3"/>
  <c r="CK229" i="3"/>
  <c r="CL28" i="3"/>
  <c r="CD240" i="3"/>
  <c r="CF58" i="3"/>
  <c r="CF44" i="3" s="1"/>
  <c r="CH171" i="3"/>
  <c r="CG229" i="3"/>
  <c r="CB55" i="3"/>
  <c r="CB43" i="3" s="1"/>
  <c r="CI32" i="3"/>
  <c r="CI63" i="3" s="1"/>
  <c r="CC68" i="3"/>
  <c r="CC70" i="3" s="1"/>
  <c r="CB229" i="3"/>
  <c r="CB210" i="3"/>
  <c r="CE215" i="3"/>
  <c r="CJ202" i="3"/>
  <c r="CA40" i="3"/>
  <c r="CA41" i="3" s="1"/>
  <c r="AX5" i="5" s="1"/>
  <c r="CF18" i="3"/>
  <c r="CG123" i="3"/>
  <c r="CH202" i="3"/>
  <c r="CC49" i="3"/>
  <c r="CC59" i="3" s="1"/>
  <c r="CF32" i="3"/>
  <c r="CF63" i="3" s="1"/>
  <c r="CA228" i="3"/>
  <c r="CI103" i="3"/>
  <c r="CI110" i="3" s="1"/>
  <c r="CJ40" i="3"/>
  <c r="CD171" i="3"/>
  <c r="CL179" i="3"/>
  <c r="CA184" i="3"/>
  <c r="CL171" i="3"/>
  <c r="CI52" i="3"/>
  <c r="CI62" i="3" s="1"/>
  <c r="CG124" i="3"/>
  <c r="CG28" i="3"/>
  <c r="CD68" i="3"/>
  <c r="CE18" i="3"/>
  <c r="CE68" i="3"/>
  <c r="CB28" i="3"/>
  <c r="CA202" i="3"/>
  <c r="CG240" i="3"/>
  <c r="CH210" i="3"/>
  <c r="CL32" i="3"/>
  <c r="CL63" i="3" s="1"/>
  <c r="CD28" i="3"/>
  <c r="CD42" i="3" s="1"/>
  <c r="CI215" i="3"/>
  <c r="CE103" i="3"/>
  <c r="CE110" i="3" s="1"/>
  <c r="CF229" i="3"/>
  <c r="CI55" i="3"/>
  <c r="CI43" i="3" s="1"/>
  <c r="CI108" i="3"/>
  <c r="CI101" i="3"/>
  <c r="CI109" i="3" s="1"/>
  <c r="CA67" i="3"/>
  <c r="CB240" i="3"/>
  <c r="CA123" i="3"/>
  <c r="CA125" i="3" s="1"/>
  <c r="CC202" i="3"/>
  <c r="CD130" i="3"/>
  <c r="CI228" i="3"/>
  <c r="CF36" i="3"/>
  <c r="CA101" i="3"/>
  <c r="CA109" i="3" s="1"/>
  <c r="CA96" i="3"/>
  <c r="CA108" i="3"/>
  <c r="CG52" i="3"/>
  <c r="CG46" i="3" s="1"/>
  <c r="CE228" i="3"/>
  <c r="CK103" i="3"/>
  <c r="CK110" i="3" s="1"/>
  <c r="CC241" i="3"/>
  <c r="CC55" i="3"/>
  <c r="CC43" i="3" s="1"/>
  <c r="CH103" i="3"/>
  <c r="CH110" i="3" s="1"/>
  <c r="CF130" i="3"/>
  <c r="CB214" i="3"/>
  <c r="CA133" i="3"/>
  <c r="CA140" i="3"/>
  <c r="CG103" i="3"/>
  <c r="CG110" i="3" s="1"/>
  <c r="CI229" i="3"/>
  <c r="CI193" i="3" s="1"/>
  <c r="CL123" i="3"/>
  <c r="CB40" i="3"/>
  <c r="CB70" i="3" s="1"/>
  <c r="CK228" i="3"/>
  <c r="CI58" i="3"/>
  <c r="CI44" i="3" s="1"/>
  <c r="CL124" i="3"/>
  <c r="CA124" i="3"/>
  <c r="CA126" i="3" s="1"/>
  <c r="CL122" i="3"/>
  <c r="CA121" i="3"/>
  <c r="CJ55" i="3"/>
  <c r="CJ43" i="3" s="1"/>
  <c r="CF124" i="3"/>
  <c r="CF214" i="3"/>
  <c r="CF20" i="3"/>
  <c r="CD19" i="3"/>
  <c r="CD23" i="3"/>
  <c r="CJ49" i="3"/>
  <c r="CJ59" i="3" s="1"/>
  <c r="CB228" i="3"/>
  <c r="CK130" i="3"/>
  <c r="CD52" i="3"/>
  <c r="CD46" i="3" s="1"/>
  <c r="CJ133" i="3"/>
  <c r="CK52" i="3"/>
  <c r="CK62" i="3" s="1"/>
  <c r="CC28" i="3"/>
  <c r="CK202" i="3"/>
  <c r="CD228" i="3"/>
  <c r="CD18" i="3"/>
  <c r="CJ215" i="3"/>
  <c r="CI130" i="3"/>
  <c r="CC171" i="3"/>
  <c r="CH229" i="3"/>
  <c r="CJ210" i="3"/>
  <c r="CB23" i="3"/>
  <c r="CD20" i="3"/>
  <c r="CB19" i="3"/>
  <c r="CH32" i="3"/>
  <c r="CH63" i="3" s="1"/>
  <c r="CC19" i="3"/>
  <c r="CE20" i="3"/>
  <c r="CC23" i="3"/>
  <c r="CD124" i="3"/>
  <c r="CF19" i="3"/>
  <c r="CF23" i="3"/>
  <c r="CH20" i="3"/>
  <c r="CE123" i="3"/>
  <c r="CK215" i="3"/>
  <c r="CE240" i="3"/>
  <c r="CA36" i="3"/>
  <c r="CA37" i="3" s="1"/>
  <c r="AX4" i="5" s="1"/>
  <c r="CJ228" i="3"/>
  <c r="CI28" i="3"/>
  <c r="CF68" i="3"/>
  <c r="CG101" i="3"/>
  <c r="CG109" i="3" s="1"/>
  <c r="CG108" i="3"/>
  <c r="CB36" i="3"/>
  <c r="CA183" i="3"/>
  <c r="CL177" i="3"/>
  <c r="CK214" i="3"/>
  <c r="CA55" i="3"/>
  <c r="CA43" i="3" s="1"/>
  <c r="CA215" i="3"/>
  <c r="CH123" i="3"/>
  <c r="CE214" i="3"/>
  <c r="CA130" i="3"/>
  <c r="CL36" i="3"/>
  <c r="CA229" i="3"/>
  <c r="CG210" i="3"/>
  <c r="CI18" i="3"/>
  <c r="CL214" i="3"/>
  <c r="CC215" i="3"/>
  <c r="CF240" i="3"/>
  <c r="CE108" i="3"/>
  <c r="CE101" i="3"/>
  <c r="CE109" i="3" s="1"/>
  <c r="CK20" i="3"/>
  <c r="CI23" i="3"/>
  <c r="CI19" i="3"/>
  <c r="CC58" i="3"/>
  <c r="CC44" i="3" s="1"/>
  <c r="CH58" i="3"/>
  <c r="CH44" i="3" s="1"/>
  <c r="CE28" i="3"/>
  <c r="CK68" i="3"/>
  <c r="CJ28" i="3"/>
  <c r="CI214" i="3"/>
  <c r="CL14" i="3"/>
  <c r="CC130" i="3"/>
  <c r="CH36" i="3"/>
  <c r="CH42" i="3" s="1"/>
  <c r="CK171" i="3"/>
  <c r="CH240" i="3"/>
  <c r="CA58" i="3"/>
  <c r="CA60" i="3" s="1"/>
  <c r="CH228" i="3"/>
  <c r="CE202" i="3"/>
  <c r="CA210" i="3"/>
  <c r="CA182" i="3"/>
  <c r="CA171" i="3"/>
  <c r="CA181" i="3" s="1"/>
  <c r="CL175" i="3"/>
  <c r="CK40" i="3"/>
  <c r="CK18" i="3"/>
  <c r="CB130" i="3"/>
  <c r="CE210" i="3"/>
  <c r="CL49" i="3"/>
  <c r="CL59" i="3" s="1"/>
  <c r="CL19" i="3"/>
  <c r="CL23" i="3"/>
  <c r="CL228" i="3"/>
  <c r="CL101" i="3"/>
  <c r="CL109" i="3" s="1"/>
  <c r="CL108" i="3"/>
  <c r="CA52" i="3"/>
  <c r="CA46" i="3" s="1"/>
  <c r="CB108" i="3"/>
  <c r="CB101" i="3"/>
  <c r="CB109" i="3" s="1"/>
  <c r="CG58" i="3"/>
  <c r="CG44" i="3" s="1"/>
  <c r="CH40" i="3"/>
  <c r="CB133" i="3"/>
  <c r="CK58" i="3"/>
  <c r="CK44" i="3" s="1"/>
  <c r="CK240" i="3"/>
  <c r="CC210" i="3"/>
  <c r="CC36" i="3"/>
  <c r="CK36" i="3"/>
  <c r="CE40" i="3"/>
  <c r="CC20" i="3"/>
  <c r="CL11" i="3"/>
  <c r="CA10" i="3"/>
  <c r="CB10" i="3" s="1"/>
  <c r="CA19" i="3"/>
  <c r="CA23" i="3"/>
  <c r="CJ240" i="3"/>
  <c r="CH55" i="3"/>
  <c r="CH43" i="3" s="1"/>
  <c r="CE229" i="3"/>
  <c r="CE19" i="3"/>
  <c r="CE23" i="3"/>
  <c r="CG20" i="3"/>
  <c r="CJ241" i="3"/>
  <c r="CK23" i="3"/>
  <c r="CK19" i="3"/>
  <c r="CI123" i="3"/>
  <c r="CA241" i="3"/>
  <c r="CL55" i="3"/>
  <c r="CL43" i="3" s="1"/>
  <c r="CI133" i="3"/>
  <c r="CJ229" i="3"/>
  <c r="CH52" i="3"/>
  <c r="CH62" i="3" s="1"/>
  <c r="CK32" i="3"/>
  <c r="CK63" i="3" s="1"/>
  <c r="CF228" i="3"/>
  <c r="CJ23" i="3"/>
  <c r="CJ19" i="3"/>
  <c r="CL20" i="3"/>
  <c r="CC32" i="3"/>
  <c r="CC63" i="3" s="1"/>
  <c r="CF103" i="3"/>
  <c r="CF110" i="3" s="1"/>
  <c r="CD32" i="3"/>
  <c r="CD63" i="3" s="1"/>
  <c r="CE36" i="3"/>
  <c r="CG18" i="3"/>
  <c r="CL18" i="3"/>
  <c r="CD215" i="3"/>
  <c r="CC101" i="3"/>
  <c r="CC109" i="3" s="1"/>
  <c r="CC108" i="3"/>
  <c r="CL210" i="3"/>
  <c r="CL208" i="3" s="1"/>
  <c r="CA28" i="3"/>
  <c r="CG32" i="3"/>
  <c r="CG63" i="3" s="1"/>
  <c r="CC18" i="3"/>
  <c r="CJ32" i="3"/>
  <c r="CJ63" i="3" s="1"/>
  <c r="CC228" i="3"/>
  <c r="CI69" i="3"/>
  <c r="CB69" i="3"/>
  <c r="CE44" i="3"/>
  <c r="CK46" i="3"/>
  <c r="AH102" i="3"/>
  <c r="AG112" i="3"/>
  <c r="AI96" i="3"/>
  <c r="AH111" i="3"/>
  <c r="CA63" i="3" l="1"/>
  <c r="CA192" i="3"/>
  <c r="CA102" i="3"/>
  <c r="CK45" i="3"/>
  <c r="CH70" i="3"/>
  <c r="CH69" i="3"/>
  <c r="CE45" i="3"/>
  <c r="CE69" i="3"/>
  <c r="CI192" i="3"/>
  <c r="CL45" i="3"/>
  <c r="CE46" i="3"/>
  <c r="CE59" i="3"/>
  <c r="CG45" i="3"/>
  <c r="CL42" i="3"/>
  <c r="CC45" i="3"/>
  <c r="CC61" i="3"/>
  <c r="CJ60" i="3"/>
  <c r="CJ193" i="3"/>
  <c r="CD192" i="3"/>
  <c r="CJ45" i="3"/>
  <c r="CI45" i="3"/>
  <c r="CJ46" i="3"/>
  <c r="CF59" i="3"/>
  <c r="CA104" i="3"/>
  <c r="CE192" i="3"/>
  <c r="CB42" i="3"/>
  <c r="CK60" i="3"/>
  <c r="CL114" i="3"/>
  <c r="CL127" i="3"/>
  <c r="CF45" i="3"/>
  <c r="CH192" i="3"/>
  <c r="CB60" i="3"/>
  <c r="CK193" i="3"/>
  <c r="CE70" i="3"/>
  <c r="CB62" i="3"/>
  <c r="CL46" i="3"/>
  <c r="CG69" i="3"/>
  <c r="CC193" i="3"/>
  <c r="CL22" i="3"/>
  <c r="CB59" i="3"/>
  <c r="CG62" i="3"/>
  <c r="CF60" i="3"/>
  <c r="CL218" i="3"/>
  <c r="CG59" i="3"/>
  <c r="CK69" i="3"/>
  <c r="CD60" i="3"/>
  <c r="CL192" i="3"/>
  <c r="CL194" i="3" s="1"/>
  <c r="CD193" i="3"/>
  <c r="CF62" i="3"/>
  <c r="CA70" i="3"/>
  <c r="CI42" i="3"/>
  <c r="CA45" i="3"/>
  <c r="CI61" i="3"/>
  <c r="CI60" i="3"/>
  <c r="CC192" i="3"/>
  <c r="CJ42" i="3"/>
  <c r="CF192" i="3"/>
  <c r="CB45" i="3"/>
  <c r="CL44" i="3"/>
  <c r="CH193" i="3"/>
  <c r="CK61" i="3"/>
  <c r="CL172" i="3"/>
  <c r="CL173" i="3" s="1"/>
  <c r="CA193" i="3"/>
  <c r="CI46" i="3"/>
  <c r="CE42" i="3"/>
  <c r="CK192" i="3"/>
  <c r="CK70" i="3"/>
  <c r="CB192" i="3"/>
  <c r="CJ69" i="3"/>
  <c r="CD62" i="3"/>
  <c r="CJ61" i="3"/>
  <c r="CA59" i="3"/>
  <c r="CL61" i="3"/>
  <c r="CC60" i="3"/>
  <c r="CA62" i="3"/>
  <c r="CL105" i="3"/>
  <c r="CL115" i="3" s="1"/>
  <c r="CJ192" i="3"/>
  <c r="CD59" i="3"/>
  <c r="CH60" i="3"/>
  <c r="CF42" i="3"/>
  <c r="CG192" i="3"/>
  <c r="CC42" i="3"/>
  <c r="CD61" i="3"/>
  <c r="CG42" i="3"/>
  <c r="CJ70" i="3"/>
  <c r="CB193" i="3"/>
  <c r="CL232" i="3"/>
  <c r="CF193" i="3"/>
  <c r="CF70" i="3"/>
  <c r="CF69" i="3"/>
  <c r="CC69" i="3"/>
  <c r="CA44" i="3"/>
  <c r="CA29" i="3"/>
  <c r="AX2" i="5" s="1"/>
  <c r="CA42" i="3"/>
  <c r="CG60" i="3"/>
  <c r="CE193" i="3"/>
  <c r="CL69" i="3"/>
  <c r="CH61" i="3"/>
  <c r="CG193" i="3"/>
  <c r="CK42" i="3"/>
  <c r="CD70" i="3"/>
  <c r="CD69" i="3"/>
  <c r="CH46" i="3"/>
  <c r="CH59" i="3"/>
  <c r="AI102" i="3"/>
  <c r="AH112" i="3"/>
  <c r="AJ96" i="3"/>
  <c r="AI111" i="3"/>
  <c r="CL234" i="3" l="1"/>
  <c r="AJ102" i="3"/>
  <c r="AI112" i="3"/>
  <c r="AK96" i="3"/>
  <c r="AJ111" i="3"/>
  <c r="AK102" i="3" l="1"/>
  <c r="AJ112" i="3"/>
  <c r="AK111" i="3"/>
  <c r="AL96" i="3"/>
  <c r="AK112" i="3" l="1"/>
  <c r="AL102" i="3"/>
  <c r="AM96" i="3"/>
  <c r="AL111" i="3"/>
  <c r="AM102" i="3" l="1"/>
  <c r="AL112" i="3"/>
  <c r="AN96" i="3"/>
  <c r="AM111" i="3"/>
  <c r="AN102" i="3" l="1"/>
  <c r="AM112" i="3"/>
  <c r="AN111" i="3"/>
  <c r="AO96" i="3"/>
  <c r="AO102" i="3" l="1"/>
  <c r="AN112" i="3"/>
  <c r="AO111" i="3"/>
  <c r="AP96" i="3"/>
  <c r="AP111" i="3" s="1"/>
  <c r="AP102" i="3" l="1"/>
  <c r="AP112" i="3" s="1"/>
  <c r="AO112" i="3"/>
  <c r="E165" i="3" l="1"/>
  <c r="X87" i="1" s="1"/>
  <c r="E66" i="3"/>
  <c r="U125" i="1" s="1"/>
  <c r="E99" i="3"/>
  <c r="E178" i="3"/>
  <c r="E56" i="3"/>
  <c r="E206" i="3"/>
  <c r="AH105" i="1" s="1"/>
  <c r="E158" i="3"/>
  <c r="K87" i="1" s="1"/>
  <c r="E30" i="3"/>
  <c r="E13" i="3"/>
  <c r="U12" i="1" s="1"/>
  <c r="E54" i="3"/>
  <c r="E199" i="3"/>
  <c r="T106" i="1" s="1"/>
  <c r="E245" i="3"/>
  <c r="E176" i="3"/>
  <c r="E222" i="3"/>
  <c r="H124" i="1" s="1"/>
  <c r="E244" i="3"/>
  <c r="E139" i="3"/>
  <c r="F68" i="1" s="1"/>
  <c r="E160" i="3"/>
  <c r="K88" i="1" s="1"/>
  <c r="E51" i="3"/>
  <c r="E230" i="3"/>
  <c r="E9" i="3"/>
  <c r="I11" i="1" s="1"/>
  <c r="E12" i="3"/>
  <c r="E31" i="3"/>
  <c r="E39" i="3"/>
  <c r="E223" i="3"/>
  <c r="H125" i="1" s="1"/>
  <c r="E235" i="3"/>
  <c r="E100" i="3"/>
  <c r="E64" i="3"/>
  <c r="U124" i="1" s="1"/>
  <c r="E231" i="3"/>
  <c r="E27" i="3"/>
  <c r="E236" i="3"/>
  <c r="E161" i="3"/>
  <c r="E95" i="3"/>
  <c r="E47" i="3"/>
  <c r="E38" i="3"/>
  <c r="E50" i="3"/>
  <c r="E57" i="3"/>
  <c r="E198" i="3"/>
  <c r="T105" i="1" s="1"/>
  <c r="E7" i="3"/>
  <c r="I14" i="1" s="1"/>
  <c r="E207" i="3"/>
  <c r="AH106" i="1" s="1"/>
  <c r="E159" i="3"/>
  <c r="E138" i="3"/>
  <c r="F67" i="1" s="1"/>
  <c r="E242" i="3"/>
  <c r="E48" i="3"/>
  <c r="E174" i="3"/>
  <c r="E15" i="3"/>
  <c r="E243" i="3"/>
  <c r="E167" i="3"/>
  <c r="X88" i="1" s="1"/>
  <c r="E187" i="3"/>
  <c r="E14" i="1" s="1"/>
  <c r="E35" i="3"/>
  <c r="E188" i="3"/>
  <c r="E11" i="1" s="1"/>
  <c r="E16" i="3"/>
  <c r="AA12" i="1" s="1"/>
  <c r="E118" i="3"/>
  <c r="E94" i="3"/>
  <c r="E119" i="3"/>
  <c r="E237" i="3"/>
  <c r="E34" i="3"/>
  <c r="E26" i="3"/>
  <c r="E217" i="3"/>
  <c r="E216" i="3"/>
  <c r="E166" i="3"/>
  <c r="E53" i="3"/>
  <c r="E36" i="3" l="1"/>
  <c r="E133" i="3"/>
  <c r="AI50" i="1" s="1"/>
  <c r="E124" i="3"/>
  <c r="U50" i="1" s="1"/>
  <c r="E60" i="3"/>
  <c r="E18" i="3"/>
  <c r="M14" i="1" s="1"/>
  <c r="E32" i="3"/>
  <c r="M68" i="1" s="1"/>
  <c r="E241" i="3"/>
  <c r="L125" i="1" s="1"/>
  <c r="E58" i="3"/>
  <c r="U11" i="1" s="1"/>
  <c r="E59" i="3"/>
  <c r="E228" i="3"/>
  <c r="J124" i="1" s="1"/>
  <c r="E19" i="3"/>
  <c r="E23" i="3"/>
  <c r="E130" i="3"/>
  <c r="AI49" i="1" s="1"/>
  <c r="E229" i="3"/>
  <c r="J125" i="1" s="1"/>
  <c r="E101" i="3"/>
  <c r="E68" i="3"/>
  <c r="E49" i="3"/>
  <c r="AA10" i="1" s="1"/>
  <c r="E215" i="3"/>
  <c r="F125" i="1" s="1"/>
  <c r="E28" i="3"/>
  <c r="M67" i="1" s="1"/>
  <c r="E210" i="3"/>
  <c r="E103" i="3"/>
  <c r="E202" i="3"/>
  <c r="CB121" i="3" l="1"/>
  <c r="CC121" i="3" s="1"/>
  <c r="CD121" i="3" s="1"/>
  <c r="CE121" i="3" s="1"/>
  <c r="CF121" i="3" s="1"/>
  <c r="CG121" i="3" s="1"/>
  <c r="CH121" i="3" s="1"/>
  <c r="CI121" i="3" s="1"/>
  <c r="CJ121" i="3" s="1"/>
  <c r="CK121" i="3" s="1"/>
  <c r="CL121" i="3" s="1"/>
  <c r="CB183" i="3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B65" i="3"/>
  <c r="CC65" i="3" s="1"/>
  <c r="CD65" i="3" s="1"/>
  <c r="CE65" i="3" s="1"/>
  <c r="CF65" i="3" s="1"/>
  <c r="CG65" i="3" s="1"/>
  <c r="CH65" i="3" s="1"/>
  <c r="CI65" i="3" s="1"/>
  <c r="CJ65" i="3" s="1"/>
  <c r="CK65" i="3" s="1"/>
  <c r="CL65" i="3" s="1"/>
  <c r="CB67" i="3"/>
  <c r="CC67" i="3" s="1"/>
  <c r="CD67" i="3" s="1"/>
  <c r="CE67" i="3" s="1"/>
  <c r="CF67" i="3" s="1"/>
  <c r="CG67" i="3" s="1"/>
  <c r="CH67" i="3" s="1"/>
  <c r="CI67" i="3" s="1"/>
  <c r="CJ67" i="3" s="1"/>
  <c r="CK67" i="3" s="1"/>
  <c r="CL67" i="3" s="1"/>
  <c r="CB182" i="3"/>
  <c r="CC182" i="3" s="1"/>
  <c r="CD182" i="3" s="1"/>
  <c r="CE182" i="3" s="1"/>
  <c r="CF182" i="3" s="1"/>
  <c r="CG182" i="3" s="1"/>
  <c r="CH182" i="3" s="1"/>
  <c r="CI182" i="3" s="1"/>
  <c r="CJ182" i="3" s="1"/>
  <c r="CK182" i="3" s="1"/>
  <c r="CL182" i="3" s="1"/>
  <c r="CB97" i="3"/>
  <c r="CC97" i="3" s="1"/>
  <c r="CD97" i="3" s="1"/>
  <c r="CE97" i="3" s="1"/>
  <c r="CF97" i="3" s="1"/>
  <c r="CG97" i="3" s="1"/>
  <c r="CH97" i="3" s="1"/>
  <c r="CI97" i="3" s="1"/>
  <c r="CJ97" i="3" s="1"/>
  <c r="CK97" i="3" s="1"/>
  <c r="CL97" i="3" s="1"/>
  <c r="CB184" i="3"/>
  <c r="CC184" i="3" s="1"/>
  <c r="CD184" i="3" s="1"/>
  <c r="CE184" i="3" s="1"/>
  <c r="CF184" i="3" s="1"/>
  <c r="CG184" i="3" s="1"/>
  <c r="CH184" i="3" s="1"/>
  <c r="CI184" i="3" s="1"/>
  <c r="CJ184" i="3" s="1"/>
  <c r="CK184" i="3" s="1"/>
  <c r="CL184" i="3" s="1"/>
  <c r="CB141" i="3"/>
  <c r="CC141" i="3" s="1"/>
  <c r="CD141" i="3" s="1"/>
  <c r="CE141" i="3" s="1"/>
  <c r="CF141" i="3" s="1"/>
  <c r="CG141" i="3" s="1"/>
  <c r="CH141" i="3" s="1"/>
  <c r="CI141" i="3" s="1"/>
  <c r="CJ141" i="3" s="1"/>
  <c r="CK141" i="3" s="1"/>
  <c r="CL141" i="3" s="1"/>
  <c r="CB189" i="3"/>
  <c r="CC189" i="3" s="1"/>
  <c r="CD189" i="3" s="1"/>
  <c r="CE189" i="3" s="1"/>
  <c r="CF189" i="3" s="1"/>
  <c r="CG189" i="3" s="1"/>
  <c r="CH189" i="3" s="1"/>
  <c r="CI189" i="3" s="1"/>
  <c r="CJ189" i="3" s="1"/>
  <c r="CK189" i="3" s="1"/>
  <c r="CL189" i="3" s="1"/>
  <c r="E171" i="3"/>
  <c r="E69" i="3"/>
  <c r="E70" i="3"/>
  <c r="E193" i="3"/>
  <c r="F106" i="1" s="1"/>
  <c r="E192" i="3"/>
  <c r="F105" i="1" s="1"/>
  <c r="E121" i="3" l="1"/>
  <c r="E97" i="3"/>
  <c r="E65" i="3"/>
  <c r="E141" i="3"/>
  <c r="F69" i="1" s="1"/>
  <c r="E182" i="3"/>
  <c r="AL88" i="1" s="1"/>
  <c r="E183" i="3"/>
  <c r="AL89" i="1" s="1"/>
  <c r="CB125" i="3"/>
  <c r="CC125" i="3" s="1"/>
  <c r="CD125" i="3" s="1"/>
  <c r="CE125" i="3" s="1"/>
  <c r="CF125" i="3" s="1"/>
  <c r="CG125" i="3" s="1"/>
  <c r="CH125" i="3" s="1"/>
  <c r="CI125" i="3" s="1"/>
  <c r="CJ125" i="3" s="1"/>
  <c r="CK125" i="3" s="1"/>
  <c r="CL125" i="3" s="1"/>
  <c r="E184" i="3"/>
  <c r="E67" i="3"/>
  <c r="E189" i="3"/>
  <c r="E12" i="1" s="1"/>
  <c r="AN90" i="1" l="1"/>
  <c r="AL90" i="1"/>
  <c r="E125" i="3"/>
  <c r="X49" i="1" s="1"/>
  <c r="CB41" i="3" l="1"/>
  <c r="CC41" i="3" l="1"/>
  <c r="AY5" i="5"/>
  <c r="CA21" i="3"/>
  <c r="CB96" i="3"/>
  <c r="CA111" i="3"/>
  <c r="CB33" i="3"/>
  <c r="CB37" i="3"/>
  <c r="CB29" i="3"/>
  <c r="CD41" i="3" l="1"/>
  <c r="AZ5" i="5"/>
  <c r="CC33" i="3"/>
  <c r="AY3" i="5"/>
  <c r="CC29" i="3"/>
  <c r="AY2" i="5"/>
  <c r="CC37" i="3"/>
  <c r="AY4" i="5"/>
  <c r="CA112" i="3"/>
  <c r="CB102" i="3"/>
  <c r="CA113" i="3"/>
  <c r="CB104" i="3"/>
  <c r="CC96" i="3"/>
  <c r="CB21" i="3"/>
  <c r="CC10" i="3"/>
  <c r="CD33" i="3" l="1"/>
  <c r="AZ3" i="5"/>
  <c r="CE41" i="3"/>
  <c r="BA5" i="5"/>
  <c r="CD37" i="3"/>
  <c r="AZ4" i="5"/>
  <c r="CD29" i="3"/>
  <c r="AZ2" i="5"/>
  <c r="CD10" i="3"/>
  <c r="CC21" i="3"/>
  <c r="CC102" i="3"/>
  <c r="CD96" i="3"/>
  <c r="CB113" i="3"/>
  <c r="CC104" i="3"/>
  <c r="CE33" i="3" l="1"/>
  <c r="BA3" i="5"/>
  <c r="CF41" i="3"/>
  <c r="E41" i="3" s="1"/>
  <c r="BB5" i="5"/>
  <c r="CE29" i="3"/>
  <c r="BA2" i="5"/>
  <c r="CE37" i="3"/>
  <c r="BA4" i="5"/>
  <c r="CD104" i="3"/>
  <c r="CC113" i="3"/>
  <c r="CE96" i="3"/>
  <c r="CD102" i="3"/>
  <c r="CE10" i="3"/>
  <c r="CD21" i="3"/>
  <c r="CG41" i="3" l="1"/>
  <c r="BC5" i="5"/>
  <c r="CF33" i="3"/>
  <c r="E33" i="3" s="1"/>
  <c r="BB3" i="5"/>
  <c r="CF37" i="3"/>
  <c r="E37" i="3" s="1"/>
  <c r="BB4" i="5"/>
  <c r="CF29" i="3"/>
  <c r="E29" i="3" s="1"/>
  <c r="BB2" i="5"/>
  <c r="CF10" i="3"/>
  <c r="E10" i="3" s="1"/>
  <c r="I12" i="1" s="1"/>
  <c r="CE21" i="3"/>
  <c r="CE102" i="3"/>
  <c r="CF96" i="3"/>
  <c r="E96" i="3" s="1"/>
  <c r="CE104" i="3"/>
  <c r="CD113" i="3"/>
  <c r="CG33" i="3" l="1"/>
  <c r="BC3" i="5"/>
  <c r="CH41" i="3"/>
  <c r="BD5" i="5"/>
  <c r="CG29" i="3"/>
  <c r="BC2" i="5"/>
  <c r="CG37" i="3"/>
  <c r="BC4" i="5"/>
  <c r="CF104" i="3"/>
  <c r="E104" i="3" s="1"/>
  <c r="CE113" i="3"/>
  <c r="CG96" i="3"/>
  <c r="CF102" i="3"/>
  <c r="E102" i="3" s="1"/>
  <c r="CG10" i="3"/>
  <c r="CF21" i="3"/>
  <c r="E21" i="3" s="1"/>
  <c r="M12" i="1" s="1"/>
  <c r="CI41" i="3" l="1"/>
  <c r="BE5" i="5"/>
  <c r="CH33" i="3"/>
  <c r="BD3" i="5"/>
  <c r="CH37" i="3"/>
  <c r="BD4" i="5"/>
  <c r="CH29" i="3"/>
  <c r="BD2" i="5"/>
  <c r="CH10" i="3"/>
  <c r="CG21" i="3"/>
  <c r="CG102" i="3"/>
  <c r="CH96" i="3"/>
  <c r="CG104" i="3"/>
  <c r="CF113" i="3"/>
  <c r="E113" i="3" s="1"/>
  <c r="I50" i="1" s="1"/>
  <c r="AR53" i="3"/>
  <c r="BS54" i="3"/>
  <c r="AM167" i="3"/>
  <c r="AC57" i="3"/>
  <c r="Q223" i="3"/>
  <c r="BU9" i="3"/>
  <c r="BF118" i="3"/>
  <c r="BL27" i="3"/>
  <c r="AB119" i="3"/>
  <c r="BB38" i="3"/>
  <c r="BE188" i="3"/>
  <c r="BX94" i="3"/>
  <c r="AF167" i="3"/>
  <c r="G241" i="3"/>
  <c r="AT165" i="3"/>
  <c r="K188" i="3"/>
  <c r="BI7" i="3"/>
  <c r="BX138" i="3"/>
  <c r="I241" i="3"/>
  <c r="BQ138" i="3"/>
  <c r="BW51" i="3"/>
  <c r="P224" i="3"/>
  <c r="BB94" i="3"/>
  <c r="AD161" i="3"/>
  <c r="BE236" i="3"/>
  <c r="AX235" i="3"/>
  <c r="BW132" i="3"/>
  <c r="BP31" i="3"/>
  <c r="BF160" i="3"/>
  <c r="AY160" i="3"/>
  <c r="R39" i="3"/>
  <c r="BY16" i="3"/>
  <c r="AE207" i="3"/>
  <c r="BL165" i="3"/>
  <c r="BO30" i="3"/>
  <c r="BZ12" i="3"/>
  <c r="V223" i="3"/>
  <c r="Z174" i="3"/>
  <c r="BX30" i="3"/>
  <c r="BT237" i="3"/>
  <c r="AR217" i="3"/>
  <c r="AQ132" i="3"/>
  <c r="BM39" i="3"/>
  <c r="AW39" i="3"/>
  <c r="BV176" i="3"/>
  <c r="BC166" i="3"/>
  <c r="BS235" i="3"/>
  <c r="BG243" i="3"/>
  <c r="AR16" i="3"/>
  <c r="AQ245" i="3"/>
  <c r="N223" i="3"/>
  <c r="BC222" i="3"/>
  <c r="BQ222" i="3"/>
  <c r="BG118" i="3"/>
  <c r="AY131" i="3"/>
  <c r="BW31" i="3"/>
  <c r="AU237" i="3"/>
  <c r="AO223" i="3"/>
  <c r="BG165" i="3"/>
  <c r="AE176" i="3"/>
  <c r="BH160" i="3"/>
  <c r="R16" i="3"/>
  <c r="BX245" i="3"/>
  <c r="BU30" i="3"/>
  <c r="W223" i="3"/>
  <c r="AZ245" i="3"/>
  <c r="AY134" i="3"/>
  <c r="BX48" i="3"/>
  <c r="BU135" i="3"/>
  <c r="BU236" i="3"/>
  <c r="BO230" i="3"/>
  <c r="T161" i="3"/>
  <c r="AB16" i="3"/>
  <c r="BY66" i="3"/>
  <c r="BV167" i="3"/>
  <c r="BH39" i="3"/>
  <c r="T31" i="3"/>
  <c r="BX158" i="3"/>
  <c r="BO235" i="3"/>
  <c r="BY243" i="3"/>
  <c r="BP158" i="3"/>
  <c r="AT131" i="3"/>
  <c r="AO50" i="3"/>
  <c r="BY7" i="3"/>
  <c r="AA39" i="3"/>
  <c r="AS199" i="3"/>
  <c r="BA39" i="3"/>
  <c r="BU223" i="3"/>
  <c r="AI56" i="3"/>
  <c r="BL94" i="3"/>
  <c r="BO242" i="3"/>
  <c r="AS216" i="3"/>
  <c r="AQ230" i="3"/>
  <c r="AQ15" i="3"/>
  <c r="BJ12" i="3"/>
  <c r="BM51" i="3"/>
  <c r="AA16" i="3"/>
  <c r="Q57" i="3"/>
  <c r="BO187" i="3"/>
  <c r="AS95" i="3"/>
  <c r="BX178" i="3"/>
  <c r="AJ159" i="3"/>
  <c r="AN51" i="3"/>
  <c r="BG222" i="3"/>
  <c r="AQ138" i="3"/>
  <c r="BO165" i="3"/>
  <c r="AM217" i="3"/>
  <c r="AF66" i="3"/>
  <c r="BS38" i="3"/>
  <c r="U245" i="3"/>
  <c r="S13" i="3"/>
  <c r="BV12" i="3"/>
  <c r="BU188" i="3"/>
  <c r="BP48" i="3"/>
  <c r="BS231" i="3"/>
  <c r="BW178" i="3"/>
  <c r="BI206" i="3"/>
  <c r="AR47" i="3"/>
  <c r="BZ9" i="3"/>
  <c r="BY223" i="3"/>
  <c r="O234" i="3"/>
  <c r="AW9" i="3"/>
  <c r="AX66" i="3"/>
  <c r="V38" i="3"/>
  <c r="W64" i="3"/>
  <c r="AX35" i="3"/>
  <c r="AV95" i="3"/>
  <c r="BP207" i="3"/>
  <c r="AK199" i="3"/>
  <c r="AR159" i="3"/>
  <c r="BQ207" i="3"/>
  <c r="AW57" i="3"/>
  <c r="BQ242" i="3"/>
  <c r="H221" i="3"/>
  <c r="BO174" i="3"/>
  <c r="AC50" i="3"/>
  <c r="BV132" i="3"/>
  <c r="BI245" i="3"/>
  <c r="BT13" i="3"/>
  <c r="AZ27" i="3"/>
  <c r="Z50" i="3"/>
  <c r="BM198" i="3"/>
  <c r="AM134" i="3"/>
  <c r="BX50" i="3"/>
  <c r="BZ35" i="3"/>
  <c r="AE237" i="3"/>
  <c r="BK174" i="3"/>
  <c r="BL159" i="3"/>
  <c r="O119" i="3"/>
  <c r="AV132" i="3"/>
  <c r="AU35" i="3"/>
  <c r="BK99" i="3"/>
  <c r="I56" i="3"/>
  <c r="AN160" i="3"/>
  <c r="BM188" i="3"/>
  <c r="BT216" i="3"/>
  <c r="Q95" i="3"/>
  <c r="AS167" i="3"/>
  <c r="BE178" i="3"/>
  <c r="BF235" i="3"/>
  <c r="BV99" i="3"/>
  <c r="AT38" i="3"/>
  <c r="X38" i="3"/>
  <c r="J56" i="3"/>
  <c r="BB230" i="3"/>
  <c r="BO132" i="3"/>
  <c r="W176" i="3"/>
  <c r="Z30" i="3"/>
  <c r="Y139" i="3"/>
  <c r="AY235" i="3"/>
  <c r="AZ187" i="3"/>
  <c r="AI50" i="3"/>
  <c r="AD245" i="3"/>
  <c r="J95" i="3"/>
  <c r="BS99" i="3"/>
  <c r="BO231" i="3"/>
  <c r="AQ64" i="3"/>
  <c r="AW159" i="3"/>
  <c r="BJ27" i="3"/>
  <c r="AF135" i="3"/>
  <c r="BA161" i="3"/>
  <c r="BO223" i="3"/>
  <c r="AO95" i="3"/>
  <c r="BO54" i="3"/>
  <c r="BX64" i="3"/>
  <c r="BP206" i="3"/>
  <c r="AP64" i="3"/>
  <c r="AM161" i="3"/>
  <c r="AX31" i="3"/>
  <c r="L222" i="3"/>
  <c r="AT230" i="3"/>
  <c r="BD51" i="3"/>
  <c r="BU161" i="3"/>
  <c r="BV100" i="3"/>
  <c r="P100" i="3"/>
  <c r="AY50" i="3"/>
  <c r="AX166" i="3"/>
  <c r="BJ38" i="3"/>
  <c r="BR139" i="3"/>
  <c r="W178" i="3"/>
  <c r="Z57" i="3"/>
  <c r="AS31" i="3"/>
  <c r="G56" i="3"/>
  <c r="BP50" i="3"/>
  <c r="G30" i="3"/>
  <c r="S31" i="3"/>
  <c r="AS56" i="3"/>
  <c r="BH118" i="3"/>
  <c r="BV34" i="3"/>
  <c r="AQ134" i="3"/>
  <c r="BS47" i="3"/>
  <c r="J223" i="3"/>
  <c r="Y16" i="3"/>
  <c r="BH31" i="3"/>
  <c r="BW231" i="3"/>
  <c r="BC217" i="3"/>
  <c r="M231" i="3"/>
  <c r="BT217" i="3"/>
  <c r="BI13" i="3"/>
  <c r="AZ30" i="3"/>
  <c r="BZ231" i="3"/>
  <c r="BK134" i="3"/>
  <c r="AQ166" i="3"/>
  <c r="BR53" i="3"/>
  <c r="BR158" i="3"/>
  <c r="G95" i="3"/>
  <c r="AI95" i="3"/>
  <c r="BQ244" i="3"/>
  <c r="AX64" i="3"/>
  <c r="AC51" i="3"/>
  <c r="AC166" i="3"/>
  <c r="BK31" i="3"/>
  <c r="BB159" i="3"/>
  <c r="AW158" i="3"/>
  <c r="BO13" i="3"/>
  <c r="BG159" i="3"/>
  <c r="BA176" i="3"/>
  <c r="BT222" i="3"/>
  <c r="BM138" i="3"/>
  <c r="BB66" i="3"/>
  <c r="H95" i="3"/>
  <c r="BZ134" i="3"/>
  <c r="BY237" i="3"/>
  <c r="X235" i="3"/>
  <c r="BS165" i="3"/>
  <c r="BQ27" i="3"/>
  <c r="AA174" i="3"/>
  <c r="BV160" i="3"/>
  <c r="BW16" i="3"/>
  <c r="AZ54" i="3"/>
  <c r="BC206" i="3"/>
  <c r="BE135" i="3"/>
  <c r="O13" i="3"/>
  <c r="AC100" i="3"/>
  <c r="AP51" i="3"/>
  <c r="Q222" i="3"/>
  <c r="BY118" i="3"/>
  <c r="Q237" i="3"/>
  <c r="M51" i="3"/>
  <c r="R188" i="3"/>
  <c r="BE34" i="3"/>
  <c r="AM245" i="3"/>
  <c r="AW119" i="3"/>
  <c r="AU176" i="3"/>
  <c r="BG119" i="3"/>
  <c r="AQ57" i="3"/>
  <c r="AJ160" i="3"/>
  <c r="BY100" i="3"/>
  <c r="Y223" i="3"/>
  <c r="AV100" i="3"/>
  <c r="AT207" i="3"/>
  <c r="H228" i="3"/>
  <c r="BP30" i="3"/>
  <c r="BT132" i="3"/>
  <c r="BW174" i="3"/>
  <c r="BZ167" i="3"/>
  <c r="M241" i="3"/>
  <c r="R9" i="3"/>
  <c r="N235" i="3"/>
  <c r="BN217" i="3"/>
  <c r="BL99" i="3"/>
  <c r="BF223" i="3"/>
  <c r="BI187" i="3"/>
  <c r="I39" i="3"/>
  <c r="AZ207" i="3"/>
  <c r="BK244" i="3"/>
  <c r="BM187" i="3"/>
  <c r="Z217" i="3"/>
  <c r="AD158" i="3"/>
  <c r="AZ216" i="3"/>
  <c r="BR167" i="3"/>
  <c r="AE178" i="3"/>
  <c r="P207" i="3"/>
  <c r="Q30" i="3"/>
  <c r="AZ16" i="3"/>
  <c r="BN135" i="3"/>
  <c r="AN66" i="3"/>
  <c r="BT223" i="3"/>
  <c r="BW138" i="3"/>
  <c r="N30" i="3"/>
  <c r="BH216" i="3"/>
  <c r="AV216" i="3"/>
  <c r="BV199" i="3"/>
  <c r="P134" i="3"/>
  <c r="AP139" i="3"/>
  <c r="BO26" i="3"/>
  <c r="BS161" i="3"/>
  <c r="BO216" i="3"/>
  <c r="BN165" i="3"/>
  <c r="J51" i="3"/>
  <c r="BV31" i="3"/>
  <c r="BY15" i="3"/>
  <c r="I100" i="3"/>
  <c r="BK237" i="3"/>
  <c r="BF48" i="3"/>
  <c r="BY160" i="3"/>
  <c r="N9" i="3"/>
  <c r="AB174" i="3"/>
  <c r="AQ161" i="3"/>
  <c r="AB178" i="3"/>
  <c r="BV66" i="3"/>
  <c r="BE161" i="3"/>
  <c r="N234" i="3"/>
  <c r="BM13" i="3"/>
  <c r="BF66" i="3"/>
  <c r="BR50" i="3"/>
  <c r="AR34" i="3"/>
  <c r="AV47" i="3"/>
  <c r="BR16" i="3"/>
  <c r="AV199" i="3"/>
  <c r="AX47" i="3"/>
  <c r="AQ237" i="3"/>
  <c r="BB13" i="3"/>
  <c r="G16" i="3"/>
  <c r="S56" i="3"/>
  <c r="BE206" i="3"/>
  <c r="BB30" i="3"/>
  <c r="BK242" i="3"/>
  <c r="BI216" i="3"/>
  <c r="BQ131" i="3"/>
  <c r="BP39" i="3"/>
  <c r="AS207" i="3"/>
  <c r="AN135" i="3"/>
  <c r="AR39" i="3"/>
  <c r="W235" i="3"/>
  <c r="BM206" i="3"/>
  <c r="AV50" i="3"/>
  <c r="AD30" i="3"/>
  <c r="AP66" i="3"/>
  <c r="AX160" i="3"/>
  <c r="M30" i="3"/>
  <c r="BK56" i="3"/>
  <c r="BJ95" i="3"/>
  <c r="BW30" i="3"/>
  <c r="T51" i="3"/>
  <c r="BY176" i="3"/>
  <c r="BN243" i="3"/>
  <c r="BY139" i="3"/>
  <c r="BS118" i="3"/>
  <c r="H223" i="3"/>
  <c r="AZ165" i="3"/>
  <c r="BJ47" i="3"/>
  <c r="I228" i="3"/>
  <c r="AU166" i="3"/>
  <c r="BH243" i="3"/>
  <c r="H9" i="3"/>
  <c r="BV131" i="3"/>
  <c r="BY131" i="3"/>
  <c r="AU206" i="3"/>
  <c r="BV95" i="3"/>
  <c r="BV223" i="3"/>
  <c r="BK161" i="3"/>
  <c r="AN223" i="3"/>
  <c r="L241" i="3"/>
  <c r="AZ35" i="3"/>
  <c r="I30" i="3"/>
  <c r="AW134" i="3"/>
  <c r="BZ207" i="3"/>
  <c r="AQ30" i="3"/>
  <c r="AZ100" i="3"/>
  <c r="BB26" i="3"/>
  <c r="AC38" i="3"/>
  <c r="AS176" i="3"/>
  <c r="AN119" i="3"/>
  <c r="AM119" i="3"/>
  <c r="BP174" i="3"/>
  <c r="BR27" i="3"/>
  <c r="BF216" i="3"/>
  <c r="AB38" i="3"/>
  <c r="Z9" i="3"/>
  <c r="X56" i="3"/>
  <c r="BD56" i="3"/>
  <c r="Z243" i="3"/>
  <c r="AG51" i="3"/>
  <c r="BA66" i="3"/>
  <c r="V66" i="3"/>
  <c r="BA187" i="3"/>
  <c r="BW167" i="3"/>
  <c r="BB178" i="3"/>
  <c r="BN188" i="3"/>
  <c r="BD231" i="3"/>
  <c r="BM139" i="3"/>
  <c r="BE231" i="3"/>
  <c r="AC174" i="3"/>
  <c r="AS39" i="3"/>
  <c r="AX244" i="3"/>
  <c r="K99" i="3"/>
  <c r="J13" i="3"/>
  <c r="BU178" i="3"/>
  <c r="BC27" i="3"/>
  <c r="BM165" i="3"/>
  <c r="AU216" i="3"/>
  <c r="AY165" i="3"/>
  <c r="AS94" i="3"/>
  <c r="AF159" i="3"/>
  <c r="AV178" i="3"/>
  <c r="M100" i="3"/>
  <c r="AF199" i="3"/>
  <c r="BR54" i="3"/>
  <c r="BC159" i="3"/>
  <c r="BH222" i="3"/>
  <c r="AS50" i="3"/>
  <c r="K16" i="3"/>
  <c r="K38" i="3"/>
  <c r="X9" i="3"/>
  <c r="AR206" i="3"/>
  <c r="AC159" i="3"/>
  <c r="BG216" i="3"/>
  <c r="BV244" i="3"/>
  <c r="BX134" i="3"/>
  <c r="AV235" i="3"/>
  <c r="AN217" i="3"/>
  <c r="BI66" i="3"/>
  <c r="AL166" i="3"/>
  <c r="AS230" i="3"/>
  <c r="AT161" i="3"/>
  <c r="AC95" i="3"/>
  <c r="AE245" i="3"/>
  <c r="AL57" i="3"/>
  <c r="AW178" i="3"/>
  <c r="X161" i="3"/>
  <c r="BE244" i="3"/>
  <c r="BI223" i="3"/>
  <c r="AQ135" i="3"/>
  <c r="AW138" i="3"/>
  <c r="AO38" i="3"/>
  <c r="AG207" i="3"/>
  <c r="AG243" i="3"/>
  <c r="BV198" i="3"/>
  <c r="BP53" i="3"/>
  <c r="BC161" i="3"/>
  <c r="AD207" i="3"/>
  <c r="BR235" i="3"/>
  <c r="BS188" i="3"/>
  <c r="AH166" i="3"/>
  <c r="AK56" i="3"/>
  <c r="AX135" i="3"/>
  <c r="AD166" i="3"/>
  <c r="AR30" i="3"/>
  <c r="P217" i="3"/>
  <c r="AM30" i="3"/>
  <c r="BB50" i="3"/>
  <c r="BX206" i="3"/>
  <c r="BD15" i="3"/>
  <c r="J222" i="3"/>
  <c r="U199" i="3"/>
  <c r="BT54" i="3"/>
  <c r="BN160" i="3"/>
  <c r="AB100" i="3"/>
  <c r="AV31" i="3"/>
  <c r="Q139" i="3"/>
  <c r="BI165" i="3"/>
  <c r="U217" i="3"/>
  <c r="S217" i="3"/>
  <c r="AT158" i="3"/>
  <c r="BO99" i="3"/>
  <c r="BO158" i="3"/>
  <c r="BG138" i="3"/>
  <c r="BJ48" i="3"/>
  <c r="AW135" i="3"/>
  <c r="BM118" i="3"/>
  <c r="AA119" i="3"/>
  <c r="BD178" i="3"/>
  <c r="BV243" i="3"/>
  <c r="AX30" i="3"/>
  <c r="BN237" i="3"/>
  <c r="U30" i="3"/>
  <c r="BG51" i="3"/>
  <c r="AU178" i="3"/>
  <c r="AC207" i="3"/>
  <c r="BH51" i="3"/>
  <c r="X135" i="3"/>
  <c r="AO139" i="3"/>
  <c r="AW237" i="3"/>
  <c r="S57" i="3"/>
  <c r="AT51" i="3"/>
  <c r="AI134" i="3"/>
  <c r="AI159" i="3"/>
  <c r="BE100" i="3"/>
  <c r="BI64" i="3"/>
  <c r="T30" i="3"/>
  <c r="BM237" i="3"/>
  <c r="AT26" i="3"/>
  <c r="U158" i="3"/>
  <c r="AQ100" i="3"/>
  <c r="BR188" i="3"/>
  <c r="BJ16" i="3"/>
  <c r="BN66" i="3"/>
  <c r="BI51" i="3"/>
  <c r="BW13" i="3"/>
  <c r="BH9" i="3"/>
  <c r="BK245" i="3"/>
  <c r="BE198" i="3"/>
  <c r="BF242" i="3"/>
  <c r="BP139" i="3"/>
  <c r="BG160" i="3"/>
  <c r="AR54" i="3"/>
  <c r="AP134" i="3"/>
  <c r="BF51" i="3"/>
  <c r="AW198" i="3"/>
  <c r="BL35" i="3"/>
  <c r="BH236" i="3"/>
  <c r="BZ187" i="3"/>
  <c r="AE243" i="3"/>
  <c r="AX99" i="3"/>
  <c r="AK31" i="3"/>
  <c r="W165" i="3"/>
  <c r="BV38" i="3"/>
  <c r="BJ26" i="3"/>
  <c r="T13" i="3"/>
  <c r="BN166" i="3"/>
  <c r="T235" i="3"/>
  <c r="AT34" i="3"/>
  <c r="BC7" i="3"/>
  <c r="AX27" i="3"/>
  <c r="AF178" i="3"/>
  <c r="AV187" i="3"/>
  <c r="BP34" i="3"/>
  <c r="M139" i="3"/>
  <c r="Q134" i="3"/>
  <c r="BB27" i="3"/>
  <c r="BY216" i="3"/>
  <c r="AG166" i="3"/>
  <c r="BK206" i="3"/>
  <c r="AS100" i="3"/>
  <c r="BZ223" i="3"/>
  <c r="AA188" i="3"/>
  <c r="W30" i="3"/>
  <c r="BW7" i="3"/>
  <c r="BY94" i="3"/>
  <c r="I188" i="3"/>
  <c r="AY199" i="3"/>
  <c r="BI188" i="3"/>
  <c r="BP35" i="3"/>
  <c r="BW131" i="3"/>
  <c r="K224" i="3"/>
  <c r="BO38" i="3"/>
  <c r="BH34" i="3"/>
  <c r="X178" i="3"/>
  <c r="AW217" i="3"/>
  <c r="AU13" i="3"/>
  <c r="AB161" i="3"/>
  <c r="BU244" i="3"/>
  <c r="S159" i="3"/>
  <c r="BK235" i="3"/>
  <c r="BQ223" i="3"/>
  <c r="AV174" i="3"/>
  <c r="BO66" i="3"/>
  <c r="BE48" i="3"/>
  <c r="AU161" i="3"/>
  <c r="BN174" i="3"/>
  <c r="BK12" i="3"/>
  <c r="BQ187" i="3"/>
  <c r="BF187" i="3"/>
  <c r="BW139" i="3"/>
  <c r="AH30" i="3"/>
  <c r="BY217" i="3"/>
  <c r="BI178" i="3"/>
  <c r="AW245" i="3"/>
  <c r="BC231" i="3"/>
  <c r="BC56" i="3"/>
  <c r="BM16" i="3"/>
  <c r="BO9" i="3"/>
  <c r="AX158" i="3"/>
  <c r="AY135" i="3"/>
  <c r="T50" i="3"/>
  <c r="AS131" i="3"/>
  <c r="U237" i="3"/>
  <c r="BX199" i="3"/>
  <c r="V39" i="3"/>
  <c r="AU188" i="3"/>
  <c r="BR176" i="3"/>
  <c r="BD135" i="3"/>
  <c r="BN56" i="3"/>
  <c r="BU53" i="3"/>
  <c r="BT57" i="3"/>
  <c r="AV119" i="3"/>
  <c r="BY188" i="3"/>
  <c r="BU94" i="3"/>
  <c r="BD237" i="3"/>
  <c r="AZ51" i="3"/>
  <c r="AA165" i="3"/>
  <c r="AH207" i="3"/>
  <c r="BI138" i="3"/>
  <c r="BH235" i="3"/>
  <c r="BQ132" i="3"/>
  <c r="BM7" i="3"/>
  <c r="M39" i="3"/>
  <c r="BG15" i="3"/>
  <c r="BD242" i="3"/>
  <c r="AI64" i="3"/>
  <c r="AD13" i="3"/>
  <c r="BA48" i="3"/>
  <c r="BY95" i="3"/>
  <c r="BJ158" i="3"/>
  <c r="J38" i="3"/>
  <c r="BJ7" i="3"/>
  <c r="AX94" i="3"/>
  <c r="BJ134" i="3"/>
  <c r="BP166" i="3"/>
  <c r="BO39" i="3"/>
  <c r="AU222" i="3"/>
  <c r="AN64" i="3"/>
  <c r="AG161" i="3"/>
  <c r="R222" i="3"/>
  <c r="BQ54" i="3"/>
  <c r="AK159" i="3"/>
  <c r="Y135" i="3"/>
  <c r="AL160" i="3"/>
  <c r="V188" i="3"/>
  <c r="N56" i="3"/>
  <c r="AZ243" i="3"/>
  <c r="BE245" i="3"/>
  <c r="BD119" i="3"/>
  <c r="BN167" i="3"/>
  <c r="Z165" i="3"/>
  <c r="BB167" i="3"/>
  <c r="BL66" i="3"/>
  <c r="AY48" i="3"/>
  <c r="BF94" i="3"/>
  <c r="AQ222" i="3"/>
  <c r="BP99" i="3"/>
  <c r="AJ95" i="3"/>
  <c r="AG38" i="3"/>
  <c r="BA57" i="3"/>
  <c r="BU50" i="3"/>
  <c r="AT47" i="3"/>
  <c r="BR99" i="3"/>
  <c r="AS223" i="3"/>
  <c r="AK160" i="3"/>
  <c r="BP135" i="3"/>
  <c r="AS118" i="3"/>
  <c r="R221" i="3"/>
  <c r="BD50" i="3"/>
  <c r="AT31" i="3"/>
  <c r="BB242" i="3"/>
  <c r="AR167" i="3"/>
  <c r="BF206" i="3"/>
  <c r="BP12" i="3"/>
  <c r="O135" i="3"/>
  <c r="G13" i="3"/>
  <c r="BS135" i="3"/>
  <c r="AB159" i="3"/>
  <c r="BE237" i="3"/>
  <c r="BC54" i="3"/>
  <c r="BY132" i="3"/>
  <c r="W50" i="3"/>
  <c r="AQ53" i="3"/>
  <c r="AF56" i="3"/>
  <c r="P234" i="3"/>
  <c r="V31" i="3"/>
  <c r="BD30" i="3"/>
  <c r="BC15" i="3"/>
  <c r="BH138" i="3"/>
  <c r="BX135" i="3"/>
  <c r="BR31" i="3"/>
  <c r="AF95" i="3"/>
  <c r="G38" i="3"/>
  <c r="V243" i="3"/>
  <c r="J31" i="3"/>
  <c r="AI135" i="3"/>
  <c r="BZ66" i="3"/>
  <c r="M134" i="3"/>
  <c r="P241" i="3"/>
  <c r="AX139" i="3"/>
  <c r="BI244" i="3"/>
  <c r="BN100" i="3"/>
  <c r="BN64" i="3"/>
  <c r="BK188" i="3"/>
  <c r="AZ174" i="3"/>
  <c r="BE165" i="3"/>
  <c r="AZ31" i="3"/>
  <c r="BC236" i="3"/>
  <c r="BX231" i="3"/>
  <c r="BX26" i="3"/>
  <c r="BQ230" i="3"/>
  <c r="BB48" i="3"/>
  <c r="BM100" i="3"/>
  <c r="Y56" i="3"/>
  <c r="BA244" i="3"/>
  <c r="BZ139" i="3"/>
  <c r="BX187" i="3"/>
  <c r="R241" i="3"/>
  <c r="G224" i="3"/>
  <c r="AN237" i="3"/>
  <c r="BX244" i="3"/>
  <c r="BX119" i="3"/>
  <c r="AD243" i="3"/>
  <c r="BW27" i="3"/>
  <c r="AG188" i="3"/>
  <c r="U31" i="3"/>
  <c r="BV35" i="3"/>
  <c r="BF230" i="3"/>
  <c r="BI34" i="3"/>
  <c r="BB118" i="3"/>
  <c r="T64" i="3"/>
  <c r="BW199" i="3"/>
  <c r="BV216" i="3"/>
  <c r="G99" i="3"/>
  <c r="BC139" i="3"/>
  <c r="BA158" i="3"/>
  <c r="AU131" i="3"/>
  <c r="AX15" i="3"/>
  <c r="AU118" i="3"/>
  <c r="V237" i="3"/>
  <c r="AU165" i="3"/>
  <c r="BL158" i="3"/>
  <c r="AM38" i="3"/>
  <c r="BE166" i="3"/>
  <c r="M57" i="3"/>
  <c r="AS12" i="3"/>
  <c r="AD237" i="3"/>
  <c r="AG95" i="3"/>
  <c r="AS178" i="3"/>
  <c r="BT167" i="3"/>
  <c r="BF7" i="3"/>
  <c r="L234" i="3"/>
  <c r="BU100" i="3"/>
  <c r="BN31" i="3"/>
  <c r="S16" i="3"/>
  <c r="BV158" i="3"/>
  <c r="V9" i="3"/>
  <c r="L207" i="3"/>
  <c r="BZ244" i="3"/>
  <c r="N38" i="3"/>
  <c r="AE223" i="3"/>
  <c r="BY31" i="3"/>
  <c r="BN198" i="3"/>
  <c r="AQ160" i="3"/>
  <c r="AZ15" i="3"/>
  <c r="BS160" i="3"/>
  <c r="AR166" i="3"/>
  <c r="BO166" i="3"/>
  <c r="AA235" i="3"/>
  <c r="V64" i="3"/>
  <c r="BD131" i="3"/>
  <c r="BP38" i="3"/>
  <c r="BP118" i="3"/>
  <c r="V235" i="3"/>
  <c r="AY244" i="3"/>
  <c r="BS34" i="3"/>
  <c r="AF57" i="3"/>
  <c r="AZ242" i="3"/>
  <c r="BV231" i="3"/>
  <c r="AD66" i="3"/>
  <c r="AD199" i="3"/>
  <c r="BK50" i="3"/>
  <c r="BW118" i="3"/>
  <c r="T199" i="3"/>
  <c r="BI222" i="3"/>
  <c r="BK95" i="3"/>
  <c r="AA95" i="3"/>
  <c r="AB245" i="3"/>
  <c r="BV30" i="3"/>
  <c r="W158" i="3"/>
  <c r="AY27" i="3"/>
  <c r="AK50" i="3"/>
  <c r="BM54" i="3"/>
  <c r="O16" i="3"/>
  <c r="AS135" i="3"/>
  <c r="BE158" i="3"/>
  <c r="AC31" i="3"/>
  <c r="BG223" i="3"/>
  <c r="AR178" i="3"/>
  <c r="BX9" i="3"/>
  <c r="AJ135" i="3"/>
  <c r="BS187" i="3"/>
  <c r="Q228" i="3"/>
  <c r="M207" i="3"/>
  <c r="BH100" i="3"/>
  <c r="BF139" i="3"/>
  <c r="BQ57" i="3"/>
  <c r="BI236" i="3"/>
  <c r="J241" i="3"/>
  <c r="AY100" i="3"/>
  <c r="BV27" i="3"/>
  <c r="AT217" i="3"/>
  <c r="BM135" i="3"/>
  <c r="BT174" i="3"/>
  <c r="BU230" i="3"/>
  <c r="BZ245" i="3"/>
  <c r="AY118" i="3"/>
  <c r="AO188" i="3"/>
  <c r="BA26" i="3"/>
  <c r="BV188" i="3"/>
  <c r="AB188" i="3"/>
  <c r="R51" i="3"/>
  <c r="BR35" i="3"/>
  <c r="AA9" i="3"/>
  <c r="S66" i="3"/>
  <c r="BV7" i="3"/>
  <c r="BR132" i="3"/>
  <c r="AR237" i="3"/>
  <c r="BK64" i="3"/>
  <c r="BO95" i="3"/>
  <c r="BO135" i="3"/>
  <c r="W161" i="3"/>
  <c r="BF54" i="3"/>
  <c r="BH57" i="3"/>
  <c r="AU134" i="3"/>
  <c r="BW198" i="3"/>
  <c r="AU231" i="3"/>
  <c r="AN167" i="3"/>
  <c r="AP31" i="3"/>
  <c r="BV57" i="3"/>
  <c r="AI167" i="3"/>
  <c r="K30" i="3"/>
  <c r="AU135" i="3"/>
  <c r="BD38" i="3"/>
  <c r="BW135" i="3"/>
  <c r="BY222" i="3"/>
  <c r="BI237" i="3"/>
  <c r="AQ159" i="3"/>
  <c r="X64" i="3"/>
  <c r="BJ15" i="3"/>
  <c r="AN235" i="3"/>
  <c r="BL138" i="3"/>
  <c r="BA7" i="3"/>
  <c r="BH158" i="3"/>
  <c r="I13" i="3"/>
  <c r="BO176" i="3"/>
  <c r="AO13" i="3"/>
  <c r="AQ94" i="3"/>
  <c r="AH174" i="3"/>
  <c r="AQ188" i="3"/>
  <c r="V119" i="3"/>
  <c r="BI9" i="3"/>
  <c r="AW47" i="3"/>
  <c r="AM95" i="3"/>
  <c r="BK138" i="3"/>
  <c r="BG176" i="3"/>
  <c r="BX15" i="3"/>
  <c r="BK66" i="3"/>
  <c r="BZ94" i="3"/>
  <c r="AF160" i="3"/>
  <c r="AT135" i="3"/>
  <c r="BG66" i="3"/>
  <c r="G237" i="3"/>
  <c r="BV245" i="3"/>
  <c r="BU242" i="3"/>
  <c r="AI119" i="3"/>
  <c r="BK35" i="3"/>
  <c r="AT53" i="3"/>
  <c r="AZ222" i="3"/>
  <c r="BL50" i="3"/>
  <c r="BP13" i="3"/>
  <c r="H237" i="3"/>
  <c r="BU132" i="3"/>
  <c r="BJ9" i="3"/>
  <c r="BB174" i="3"/>
  <c r="BR64" i="3"/>
  <c r="BV94" i="3"/>
  <c r="AX9" i="3"/>
  <c r="AJ139" i="3"/>
  <c r="BA167" i="3"/>
  <c r="U56" i="3"/>
  <c r="BT27" i="3"/>
  <c r="BX222" i="3"/>
  <c r="AP167" i="3"/>
  <c r="BY134" i="3"/>
  <c r="P16" i="3"/>
  <c r="AD217" i="3"/>
  <c r="BV187" i="3"/>
  <c r="BW159" i="3"/>
  <c r="AE199" i="3"/>
  <c r="BA47" i="3"/>
  <c r="AU9" i="3"/>
  <c r="BK158" i="3"/>
  <c r="BP54" i="3"/>
  <c r="BG13" i="3"/>
  <c r="BN26" i="3"/>
  <c r="BB237" i="3"/>
  <c r="AF166" i="3"/>
  <c r="I237" i="3"/>
  <c r="AS158" i="3"/>
  <c r="BS100" i="3"/>
  <c r="BK217" i="3"/>
  <c r="AY138" i="3"/>
  <c r="AZ138" i="3"/>
  <c r="AI166" i="3"/>
  <c r="AX134" i="3"/>
  <c r="Q31" i="3"/>
  <c r="T100" i="3"/>
  <c r="BO119" i="3"/>
  <c r="BW217" i="3"/>
  <c r="U9" i="3"/>
  <c r="BF176" i="3"/>
  <c r="BA64" i="3"/>
  <c r="BT64" i="3"/>
  <c r="Y57" i="3"/>
  <c r="Q38" i="3"/>
  <c r="AV9" i="3"/>
  <c r="AI139" i="3"/>
  <c r="BO161" i="3"/>
  <c r="X174" i="3"/>
  <c r="BN245" i="3"/>
  <c r="AS198" i="3"/>
  <c r="X158" i="3"/>
  <c r="BK167" i="3"/>
  <c r="W134" i="3"/>
  <c r="AV158" i="3"/>
  <c r="BN13" i="3"/>
  <c r="S237" i="3"/>
  <c r="BQ34" i="3"/>
  <c r="H38" i="3"/>
  <c r="BM244" i="3"/>
  <c r="BD132" i="3"/>
  <c r="BT15" i="3"/>
  <c r="AY231" i="3"/>
  <c r="AO166" i="3"/>
  <c r="M217" i="3"/>
  <c r="J188" i="3"/>
  <c r="BI243" i="3"/>
  <c r="K207" i="3"/>
  <c r="BZ237" i="3"/>
  <c r="Q188" i="3"/>
  <c r="U176" i="3"/>
  <c r="AL39" i="3"/>
  <c r="AY64" i="3"/>
  <c r="BJ50" i="3"/>
  <c r="BL198" i="3"/>
  <c r="BX27" i="3"/>
  <c r="BX131" i="3"/>
  <c r="X119" i="3"/>
  <c r="BE50" i="3"/>
  <c r="BX161" i="3"/>
  <c r="AL9" i="3"/>
  <c r="P57" i="3"/>
  <c r="AX245" i="3"/>
  <c r="BE222" i="3"/>
  <c r="BN161" i="3"/>
  <c r="BT178" i="3"/>
  <c r="BC51" i="3"/>
  <c r="AY236" i="3"/>
  <c r="AR95" i="3"/>
  <c r="BO237" i="3"/>
  <c r="BL243" i="3"/>
  <c r="BN53" i="3"/>
  <c r="BB176" i="3"/>
  <c r="AC217" i="3"/>
  <c r="R100" i="3"/>
  <c r="BI95" i="3"/>
  <c r="BX39" i="3"/>
  <c r="BR223" i="3"/>
  <c r="BH242" i="3"/>
  <c r="BM64" i="3"/>
  <c r="BP160" i="3"/>
  <c r="AU38" i="3"/>
  <c r="BF188" i="3"/>
  <c r="AX199" i="3"/>
  <c r="AD135" i="3"/>
  <c r="R50" i="3"/>
  <c r="AZ167" i="3"/>
  <c r="AO167" i="3"/>
  <c r="AR27" i="3"/>
  <c r="K51" i="3"/>
  <c r="BF159" i="3"/>
  <c r="BQ66" i="3"/>
  <c r="BQ237" i="3"/>
  <c r="AN161" i="3"/>
  <c r="AS13" i="3"/>
  <c r="AU66" i="3"/>
  <c r="BQ235" i="3"/>
  <c r="N13" i="3"/>
  <c r="BK53" i="3"/>
  <c r="AK223" i="3"/>
  <c r="L13" i="3"/>
  <c r="AK95" i="3"/>
  <c r="BW99" i="3"/>
  <c r="BV51" i="3"/>
  <c r="AR57" i="3"/>
  <c r="R199" i="3"/>
  <c r="W31" i="3"/>
  <c r="BY135" i="3"/>
  <c r="BZ16" i="3"/>
  <c r="BB235" i="3"/>
  <c r="BD174" i="3"/>
  <c r="BZ95" i="3"/>
  <c r="BE51" i="3"/>
  <c r="AW15" i="3"/>
  <c r="X237" i="3"/>
  <c r="BY13" i="3"/>
  <c r="AX216" i="3"/>
  <c r="W9" i="3"/>
  <c r="AD160" i="3"/>
  <c r="BD158" i="3"/>
  <c r="AT13" i="3"/>
  <c r="BQ139" i="3"/>
  <c r="Z139" i="3"/>
  <c r="AX56" i="3"/>
  <c r="BB51" i="3"/>
  <c r="BD138" i="3"/>
  <c r="BD198" i="3"/>
  <c r="BV236" i="3"/>
  <c r="BJ207" i="3"/>
  <c r="BK27" i="3"/>
  <c r="AY53" i="3"/>
  <c r="AF134" i="3"/>
  <c r="BH95" i="3"/>
  <c r="BU95" i="3"/>
  <c r="BR243" i="3"/>
  <c r="AB95" i="3"/>
  <c r="AB39" i="3"/>
  <c r="BF31" i="3"/>
  <c r="AW165" i="3"/>
  <c r="AQ216" i="3"/>
  <c r="Q217" i="3"/>
  <c r="BH30" i="3"/>
  <c r="BP198" i="3"/>
  <c r="BT135" i="3"/>
  <c r="AO217" i="3"/>
  <c r="AZ132" i="3"/>
  <c r="AY12" i="3"/>
  <c r="AB56" i="3"/>
  <c r="Y158" i="3"/>
  <c r="AZ199" i="3"/>
  <c r="R217" i="3"/>
  <c r="AX54" i="3"/>
  <c r="BZ243" i="3"/>
  <c r="BV159" i="3"/>
  <c r="BP188" i="3"/>
  <c r="AU34" i="3"/>
  <c r="BL188" i="3"/>
  <c r="L51" i="3"/>
  <c r="BE30" i="3"/>
  <c r="BO243" i="3"/>
  <c r="BT245" i="3"/>
  <c r="AN39" i="3"/>
  <c r="BN139" i="3"/>
  <c r="AT57" i="3"/>
  <c r="BO57" i="3"/>
  <c r="BW35" i="3"/>
  <c r="BF207" i="3"/>
  <c r="BT100" i="3"/>
  <c r="U134" i="3"/>
  <c r="BY236" i="3"/>
  <c r="BX139" i="3"/>
  <c r="BK94" i="3"/>
  <c r="AM139" i="3"/>
  <c r="AN30" i="3"/>
  <c r="W13" i="3"/>
  <c r="AS35" i="3"/>
  <c r="BQ135" i="3"/>
  <c r="AP199" i="3"/>
  <c r="AN159" i="3"/>
  <c r="BA243" i="3"/>
  <c r="BT199" i="3"/>
  <c r="BR12" i="3"/>
  <c r="AJ166" i="3"/>
  <c r="AZ26" i="3"/>
  <c r="AI57" i="3"/>
  <c r="BE56" i="3"/>
  <c r="AL64" i="3"/>
  <c r="Z51" i="3"/>
  <c r="BW34" i="3"/>
  <c r="BJ35" i="3"/>
  <c r="BD235" i="3"/>
  <c r="AJ188" i="3"/>
  <c r="BU56" i="3"/>
  <c r="H16" i="3"/>
  <c r="BC35" i="3"/>
  <c r="BQ176" i="3"/>
  <c r="BM176" i="3"/>
  <c r="AH245" i="3"/>
  <c r="AE31" i="3"/>
  <c r="Q16" i="3"/>
  <c r="BB57" i="3"/>
  <c r="AM13" i="3"/>
  <c r="T9" i="3"/>
  <c r="AL134" i="3"/>
  <c r="AX176" i="3"/>
  <c r="AW12" i="3"/>
  <c r="AS47" i="3"/>
  <c r="J9" i="3"/>
  <c r="H56" i="3"/>
  <c r="BB216" i="3"/>
  <c r="BY27" i="3"/>
  <c r="AR231" i="3"/>
  <c r="W188" i="3"/>
  <c r="W199" i="3"/>
  <c r="M135" i="3"/>
  <c r="BU174" i="3"/>
  <c r="BZ230" i="3"/>
  <c r="Y9" i="3"/>
  <c r="U57" i="3"/>
  <c r="BR230" i="3"/>
  <c r="BT66" i="3"/>
  <c r="AS245" i="3"/>
  <c r="BJ135" i="3"/>
  <c r="BW50" i="3"/>
  <c r="AW50" i="3"/>
  <c r="O231" i="3"/>
  <c r="BR7" i="3"/>
  <c r="AJ13" i="3"/>
  <c r="AI38" i="3"/>
  <c r="AC223" i="3"/>
  <c r="BC178" i="3"/>
  <c r="BC39" i="3"/>
  <c r="AJ9" i="3"/>
  <c r="BA188" i="3"/>
  <c r="AQ56" i="3"/>
  <c r="AW34" i="3"/>
  <c r="AR244" i="3"/>
  <c r="AB165" i="3"/>
  <c r="L217" i="3"/>
  <c r="BW237" i="3"/>
  <c r="J135" i="3"/>
  <c r="AV237" i="3"/>
  <c r="P95" i="3"/>
  <c r="BH47" i="3"/>
  <c r="BC223" i="3"/>
  <c r="AW99" i="3"/>
  <c r="BH178" i="3"/>
  <c r="BI50" i="3"/>
  <c r="BP178" i="3"/>
  <c r="BJ139" i="3"/>
  <c r="BW53" i="3"/>
  <c r="BI235" i="3"/>
  <c r="K241" i="3"/>
  <c r="BA56" i="3"/>
  <c r="BL64" i="3"/>
  <c r="AW199" i="3"/>
  <c r="BL26" i="3"/>
  <c r="V95" i="3"/>
  <c r="AJ235" i="3"/>
  <c r="AB51" i="3"/>
  <c r="AM207" i="3"/>
  <c r="M9" i="3"/>
  <c r="BG56" i="3"/>
  <c r="AY38" i="3"/>
  <c r="J234" i="3"/>
  <c r="AR138" i="3"/>
  <c r="BN231" i="3"/>
  <c r="AP9" i="3"/>
  <c r="BC95" i="3"/>
  <c r="AW54" i="3"/>
  <c r="AV54" i="3"/>
  <c r="BJ94" i="3"/>
  <c r="BE131" i="3"/>
  <c r="BS9" i="3"/>
  <c r="AJ161" i="3"/>
  <c r="BL223" i="3"/>
  <c r="BO139" i="3"/>
  <c r="BO35" i="3"/>
  <c r="BM94" i="3"/>
  <c r="BA31" i="3"/>
  <c r="K56" i="3"/>
  <c r="O134" i="3"/>
  <c r="R228" i="3"/>
  <c r="AQ66" i="3"/>
  <c r="BE9" i="3"/>
  <c r="BT119" i="3"/>
  <c r="BM166" i="3"/>
  <c r="BE7" i="3"/>
  <c r="AJ39" i="3"/>
  <c r="AK243" i="3"/>
  <c r="AO134" i="3"/>
  <c r="U178" i="3"/>
  <c r="H231" i="3"/>
  <c r="BC64" i="3"/>
  <c r="BU231" i="3"/>
  <c r="AW230" i="3"/>
  <c r="AO199" i="3"/>
  <c r="AF64" i="3"/>
  <c r="AX187" i="3"/>
  <c r="BQ53" i="3"/>
  <c r="AW48" i="3"/>
  <c r="U119" i="3"/>
  <c r="BB244" i="3"/>
  <c r="AJ57" i="3"/>
  <c r="BS51" i="3"/>
  <c r="O100" i="3"/>
  <c r="AJ119" i="3"/>
  <c r="BQ47" i="3"/>
  <c r="AU236" i="3"/>
  <c r="BU235" i="3"/>
  <c r="BE132" i="3"/>
  <c r="AN199" i="3"/>
  <c r="AK245" i="3"/>
  <c r="S176" i="3"/>
  <c r="BC174" i="3"/>
  <c r="AA134" i="3"/>
  <c r="BZ176" i="3"/>
  <c r="BY57" i="3"/>
  <c r="BR56" i="3"/>
  <c r="AY207" i="3"/>
  <c r="BY119" i="3"/>
  <c r="BO134" i="3"/>
  <c r="AR236" i="3"/>
  <c r="BB222" i="3"/>
  <c r="BS230" i="3"/>
  <c r="AV166" i="3"/>
  <c r="I135" i="3"/>
  <c r="BV178" i="3"/>
  <c r="AU27" i="3"/>
  <c r="BS139" i="3"/>
  <c r="BM56" i="3"/>
  <c r="Q241" i="3"/>
  <c r="BZ174" i="3"/>
  <c r="AA158" i="3"/>
  <c r="AE50" i="3"/>
  <c r="BP16" i="3"/>
  <c r="AE161" i="3"/>
  <c r="U166" i="3"/>
  <c r="AX119" i="3"/>
  <c r="AQ27" i="3"/>
  <c r="T231" i="3"/>
  <c r="BL237" i="3"/>
  <c r="BI94" i="3"/>
  <c r="AP166" i="3"/>
  <c r="AV99" i="3"/>
  <c r="BU64" i="3"/>
  <c r="BT187" i="3"/>
  <c r="BC118" i="3"/>
  <c r="G199" i="3"/>
  <c r="H50" i="3"/>
  <c r="AV7" i="3"/>
  <c r="AZ198" i="3"/>
  <c r="BL161" i="3"/>
  <c r="BM216" i="3"/>
  <c r="BH223" i="3"/>
  <c r="BK100" i="3"/>
  <c r="AG223" i="3"/>
  <c r="K222" i="3"/>
  <c r="S231" i="3"/>
  <c r="AH178" i="3"/>
  <c r="AE166" i="3"/>
  <c r="AD9" i="3"/>
  <c r="AQ35" i="3"/>
  <c r="AP237" i="3"/>
  <c r="M221" i="3"/>
  <c r="BV206" i="3"/>
  <c r="AE51" i="3"/>
  <c r="AW236" i="3"/>
  <c r="T57" i="3"/>
  <c r="AA31" i="3"/>
  <c r="BI174" i="3"/>
  <c r="BN54" i="3"/>
  <c r="AU94" i="3"/>
  <c r="BB31" i="3"/>
  <c r="BI176" i="3"/>
  <c r="BS138" i="3"/>
  <c r="AJ231" i="3"/>
  <c r="BF166" i="3"/>
  <c r="K235" i="3"/>
  <c r="BK207" i="3"/>
  <c r="BG235" i="3"/>
  <c r="BI158" i="3"/>
  <c r="AF237" i="3"/>
  <c r="BN99" i="3"/>
  <c r="BN57" i="3"/>
  <c r="BW47" i="3"/>
  <c r="AU245" i="3"/>
  <c r="R134" i="3"/>
  <c r="AY242" i="3"/>
  <c r="AX243" i="3"/>
  <c r="AG139" i="3"/>
  <c r="AL243" i="3"/>
  <c r="Z161" i="3"/>
  <c r="BS27" i="3"/>
  <c r="AK100" i="3"/>
  <c r="BU138" i="3"/>
  <c r="AT198" i="3"/>
  <c r="BZ31" i="3"/>
  <c r="BI159" i="3"/>
  <c r="BQ15" i="3"/>
  <c r="N139" i="3"/>
  <c r="BM38" i="3"/>
  <c r="BU187" i="3"/>
  <c r="Y64" i="3"/>
  <c r="BL7" i="3"/>
  <c r="BN38" i="3"/>
  <c r="BR160" i="3"/>
  <c r="BY9" i="3"/>
  <c r="AY174" i="3"/>
  <c r="U95" i="3"/>
  <c r="BB245" i="3"/>
  <c r="AI245" i="3"/>
  <c r="AQ243" i="3"/>
  <c r="BM159" i="3"/>
  <c r="AP188" i="3"/>
  <c r="BS236" i="3"/>
  <c r="BE138" i="3"/>
  <c r="BR161" i="3"/>
  <c r="AK30" i="3"/>
  <c r="BO167" i="3"/>
  <c r="AP207" i="3"/>
  <c r="AR135" i="3"/>
  <c r="BY54" i="3"/>
  <c r="BE16" i="3"/>
  <c r="AD167" i="3"/>
  <c r="AY178" i="3"/>
  <c r="AD100" i="3"/>
  <c r="Y119" i="3"/>
  <c r="BV48" i="3"/>
  <c r="BM34" i="3"/>
  <c r="Y161" i="3"/>
  <c r="BY167" i="3"/>
  <c r="BS7" i="3"/>
  <c r="T166" i="3"/>
  <c r="BN206" i="3"/>
  <c r="AT118" i="3"/>
  <c r="AQ235" i="3"/>
  <c r="BJ39" i="3"/>
  <c r="BU207" i="3"/>
  <c r="BH231" i="3"/>
  <c r="BL174" i="3"/>
  <c r="BO207" i="3"/>
  <c r="AZ7" i="3"/>
  <c r="BV118" i="3"/>
  <c r="BV16" i="3"/>
  <c r="BL56" i="3"/>
  <c r="AY35" i="3"/>
  <c r="P135" i="3"/>
  <c r="BT99" i="3"/>
  <c r="AZ34" i="3"/>
  <c r="X134" i="3"/>
  <c r="BF158" i="3"/>
  <c r="BP222" i="3"/>
  <c r="AU242" i="3"/>
  <c r="AY222" i="3"/>
  <c r="BL57" i="3"/>
  <c r="AF235" i="3"/>
  <c r="Z119" i="3"/>
  <c r="BX188" i="3"/>
  <c r="AE30" i="3"/>
  <c r="BX54" i="3"/>
  <c r="AP13" i="3"/>
  <c r="BI38" i="3"/>
  <c r="BT139" i="3"/>
  <c r="X13" i="3"/>
  <c r="J207" i="3"/>
  <c r="AT242" i="3"/>
  <c r="BR206" i="3"/>
  <c r="BC66" i="3"/>
  <c r="BX34" i="3"/>
  <c r="AX167" i="3"/>
  <c r="S178" i="3"/>
  <c r="V51" i="3"/>
  <c r="BD188" i="3"/>
  <c r="AA64" i="3"/>
  <c r="BV39" i="3"/>
  <c r="AJ51" i="3"/>
  <c r="BT48" i="3"/>
  <c r="AY223" i="3"/>
  <c r="BM15" i="3"/>
  <c r="AQ99" i="3"/>
  <c r="O221" i="3"/>
  <c r="BU216" i="3"/>
  <c r="BM99" i="3"/>
  <c r="J39" i="3"/>
  <c r="AV160" i="3"/>
  <c r="AQ165" i="3"/>
  <c r="AZ53" i="3"/>
  <c r="BS178" i="3"/>
  <c r="BZ118" i="3"/>
  <c r="BE26" i="3"/>
  <c r="BH244" i="3"/>
  <c r="BT198" i="3"/>
  <c r="AG119" i="3"/>
  <c r="AW31" i="3"/>
  <c r="BN9" i="3"/>
  <c r="AG100" i="3"/>
  <c r="BN50" i="3"/>
  <c r="AE159" i="3"/>
  <c r="BM132" i="3"/>
  <c r="AH199" i="3"/>
  <c r="AX131" i="3"/>
  <c r="BL166" i="3"/>
  <c r="BW134" i="3"/>
  <c r="AV245" i="3"/>
  <c r="BW161" i="3"/>
  <c r="BY245" i="3"/>
  <c r="BV54" i="3"/>
  <c r="H188" i="3"/>
  <c r="AX13" i="3"/>
  <c r="BN216" i="3"/>
  <c r="AR131" i="3"/>
  <c r="AP30" i="3"/>
  <c r="R57" i="3"/>
  <c r="BB35" i="3"/>
  <c r="BL206" i="3"/>
  <c r="BX235" i="3"/>
  <c r="BJ34" i="3"/>
  <c r="S50" i="3"/>
  <c r="L223" i="3"/>
  <c r="M234" i="3"/>
  <c r="BS134" i="3"/>
  <c r="G139" i="3"/>
  <c r="BB207" i="3"/>
  <c r="BD53" i="3"/>
  <c r="BK7" i="3"/>
  <c r="U16" i="3"/>
  <c r="AR51" i="3"/>
  <c r="AQ198" i="3"/>
  <c r="AC165" i="3"/>
  <c r="BT31" i="3"/>
  <c r="AW160" i="3"/>
  <c r="BF131" i="3"/>
  <c r="BT236" i="3"/>
  <c r="AL13" i="3"/>
  <c r="M95" i="3"/>
  <c r="AY57" i="3"/>
  <c r="AV198" i="3"/>
  <c r="BX7" i="3"/>
  <c r="BD39" i="3"/>
  <c r="BV237" i="3"/>
  <c r="AI31" i="3"/>
  <c r="R223" i="3"/>
  <c r="AP100" i="3"/>
  <c r="BL236" i="3"/>
  <c r="N217" i="3"/>
  <c r="BK51" i="3"/>
  <c r="BN48" i="3"/>
  <c r="BF57" i="3"/>
  <c r="BK178" i="3"/>
  <c r="BT158" i="3"/>
  <c r="AA38" i="3"/>
  <c r="AN95" i="3"/>
  <c r="AV230" i="3"/>
  <c r="AW66" i="3"/>
  <c r="BM66" i="3"/>
  <c r="BT243" i="3"/>
  <c r="S100" i="3"/>
  <c r="BP223" i="3"/>
  <c r="BP236" i="3"/>
  <c r="AK57" i="3"/>
  <c r="BA245" i="3"/>
  <c r="BR118" i="3"/>
  <c r="S174" i="3"/>
  <c r="BU38" i="3"/>
  <c r="BE94" i="3"/>
  <c r="N100" i="3"/>
  <c r="K31" i="3"/>
  <c r="AN13" i="3"/>
  <c r="AG9" i="3"/>
  <c r="BS94" i="3"/>
  <c r="AD119" i="3"/>
  <c r="BQ206" i="3"/>
  <c r="BE167" i="3"/>
  <c r="AH176" i="3"/>
  <c r="K231" i="3"/>
  <c r="BQ174" i="3"/>
  <c r="AF165" i="3"/>
  <c r="BJ100" i="3"/>
  <c r="M199" i="3"/>
  <c r="BY230" i="3"/>
  <c r="BJ199" i="3"/>
  <c r="BT244" i="3"/>
  <c r="BK54" i="3"/>
  <c r="AS243" i="3"/>
  <c r="AT235" i="3"/>
  <c r="BV217" i="3"/>
  <c r="BG217" i="3"/>
  <c r="Q99" i="3"/>
  <c r="AU7" i="3"/>
  <c r="Y100" i="3"/>
  <c r="BL187" i="3"/>
  <c r="BK166" i="3"/>
  <c r="BO100" i="3"/>
  <c r="AU31" i="3"/>
  <c r="BZ242" i="3"/>
  <c r="AR66" i="3"/>
  <c r="BQ64" i="3"/>
  <c r="BH135" i="3"/>
  <c r="AX26" i="3"/>
  <c r="BF39" i="3"/>
  <c r="BC50" i="3"/>
  <c r="AP161" i="3"/>
  <c r="I134" i="3"/>
  <c r="BG26" i="3"/>
  <c r="BK199" i="3"/>
  <c r="AJ31" i="3"/>
  <c r="BV47" i="3"/>
  <c r="BL235" i="3"/>
  <c r="AY66" i="3"/>
  <c r="AE16" i="3"/>
  <c r="AI223" i="3"/>
  <c r="BG199" i="3"/>
  <c r="W119" i="3"/>
  <c r="AZ158" i="3"/>
  <c r="BM236" i="3"/>
  <c r="AB166" i="3"/>
  <c r="BE230" i="3"/>
  <c r="BX35" i="3"/>
  <c r="I50" i="3"/>
  <c r="BB99" i="3"/>
  <c r="BW64" i="3"/>
  <c r="H99" i="3"/>
  <c r="AO237" i="3"/>
  <c r="BF244" i="3"/>
  <c r="K199" i="3"/>
  <c r="BM207" i="3"/>
  <c r="BC135" i="3"/>
  <c r="BX12" i="3"/>
  <c r="BA38" i="3"/>
  <c r="BR13" i="3"/>
  <c r="R95" i="3"/>
  <c r="T174" i="3"/>
  <c r="I234" i="3"/>
  <c r="BE119" i="3"/>
  <c r="BH50" i="3"/>
  <c r="AU39" i="3"/>
  <c r="AO245" i="3"/>
  <c r="BI48" i="3"/>
  <c r="BU134" i="3"/>
  <c r="BA207" i="3"/>
  <c r="S51" i="3"/>
  <c r="BY231" i="3"/>
  <c r="Y166" i="3"/>
  <c r="M50" i="3"/>
  <c r="BS16" i="3"/>
  <c r="BG94" i="3"/>
  <c r="AT64" i="3"/>
  <c r="BV165" i="3"/>
  <c r="BD161" i="3"/>
  <c r="AZ160" i="3"/>
  <c r="BX160" i="3"/>
  <c r="AB237" i="3"/>
  <c r="Q39" i="3"/>
  <c r="AW51" i="3"/>
  <c r="AS34" i="3"/>
  <c r="BL244" i="3"/>
  <c r="BO12" i="3"/>
  <c r="X245" i="3"/>
  <c r="X188" i="3"/>
  <c r="AU16" i="3"/>
  <c r="BO48" i="3"/>
  <c r="AG134" i="3"/>
  <c r="J139" i="3"/>
  <c r="T56" i="3"/>
  <c r="BT30" i="3"/>
  <c r="AW174" i="3"/>
  <c r="AL95" i="3"/>
  <c r="BP100" i="3"/>
  <c r="W38" i="3"/>
  <c r="BP245" i="3"/>
  <c r="BO244" i="3"/>
  <c r="AV38" i="3"/>
  <c r="AR13" i="3"/>
  <c r="BC165" i="3"/>
  <c r="AT199" i="3"/>
  <c r="BI118" i="3"/>
  <c r="Y159" i="3"/>
  <c r="BM9" i="3"/>
  <c r="BI53" i="3"/>
  <c r="BH7" i="3"/>
  <c r="BS56" i="3"/>
  <c r="BG237" i="3"/>
  <c r="BR236" i="3"/>
  <c r="AK16" i="3"/>
  <c r="BP159" i="3"/>
  <c r="M119" i="3"/>
  <c r="AP159" i="3"/>
  <c r="BZ57" i="3"/>
  <c r="BD245" i="3"/>
  <c r="BW243" i="3"/>
  <c r="AP50" i="3"/>
  <c r="G231" i="3"/>
  <c r="BF64" i="3"/>
  <c r="BT9" i="3"/>
  <c r="AR50" i="3"/>
  <c r="AV12" i="3"/>
  <c r="BO159" i="3"/>
  <c r="AR161" i="3"/>
  <c r="BN158" i="3"/>
  <c r="BF174" i="3"/>
  <c r="AM66" i="3"/>
  <c r="G235" i="3"/>
  <c r="BD236" i="3"/>
  <c r="BD217" i="3"/>
  <c r="BK223" i="3"/>
  <c r="AC39" i="3"/>
  <c r="BZ235" i="3"/>
  <c r="AB176" i="3"/>
  <c r="BT12" i="3"/>
  <c r="AX207" i="3"/>
  <c r="T223" i="3"/>
  <c r="BF138" i="3"/>
  <c r="BA166" i="3"/>
  <c r="BJ64" i="3"/>
  <c r="BB161" i="3"/>
  <c r="T207" i="3"/>
  <c r="BP231" i="3"/>
  <c r="BV9" i="3"/>
  <c r="BO34" i="3"/>
  <c r="AP38" i="3"/>
  <c r="BH13" i="3"/>
  <c r="BX16" i="3"/>
  <c r="BY51" i="3"/>
  <c r="BZ135" i="3"/>
  <c r="BG134" i="3"/>
  <c r="BC158" i="3"/>
  <c r="AA223" i="3"/>
  <c r="Y50" i="3"/>
  <c r="AF38" i="3"/>
  <c r="AO161" i="3"/>
  <c r="AX53" i="3"/>
  <c r="AU119" i="3"/>
  <c r="AE134" i="3"/>
  <c r="BS131" i="3"/>
  <c r="AH165" i="3"/>
  <c r="BO138" i="3"/>
  <c r="BR26" i="3"/>
  <c r="BZ206" i="3"/>
  <c r="BK216" i="3"/>
  <c r="BW166" i="3"/>
  <c r="BI160" i="3"/>
  <c r="AL100" i="3"/>
  <c r="H199" i="3"/>
  <c r="M228" i="3"/>
  <c r="AQ39" i="3"/>
  <c r="BY64" i="3"/>
  <c r="AI237" i="3"/>
  <c r="BO7" i="3"/>
  <c r="N135" i="3"/>
  <c r="M224" i="3"/>
  <c r="BZ15" i="3"/>
  <c r="BX95" i="3"/>
  <c r="J228" i="3"/>
  <c r="BR138" i="3"/>
  <c r="AG16" i="3"/>
  <c r="AV39" i="3"/>
  <c r="AF39" i="3"/>
  <c r="AK64" i="3"/>
  <c r="AD57" i="3"/>
  <c r="R119" i="3"/>
  <c r="BR245" i="3"/>
  <c r="BC216" i="3"/>
  <c r="R139" i="3"/>
  <c r="BW165" i="3"/>
  <c r="BF47" i="3"/>
  <c r="BN27" i="3"/>
  <c r="BE243" i="3"/>
  <c r="BV13" i="3"/>
  <c r="BZ165" i="3"/>
  <c r="BJ242" i="3"/>
  <c r="BD223" i="3"/>
  <c r="AT187" i="3"/>
  <c r="AX132" i="3"/>
  <c r="BE118" i="3"/>
  <c r="AQ231" i="3"/>
  <c r="BF165" i="3"/>
  <c r="BX176" i="3"/>
  <c r="BA178" i="3"/>
  <c r="L199" i="3"/>
  <c r="BA131" i="3"/>
  <c r="BF198" i="3"/>
  <c r="BF135" i="3"/>
  <c r="AE13" i="3"/>
  <c r="BG38" i="3"/>
  <c r="BT230" i="3"/>
  <c r="AK66" i="3"/>
  <c r="J119" i="3"/>
  <c r="BM26" i="3"/>
  <c r="BQ118" i="3"/>
  <c r="N119" i="3"/>
  <c r="BP242" i="3"/>
  <c r="X166" i="3"/>
  <c r="L235" i="3"/>
  <c r="BA134" i="3"/>
  <c r="O223" i="3"/>
  <c r="AY243" i="3"/>
  <c r="O224" i="3"/>
  <c r="W243" i="3"/>
  <c r="AR198" i="3"/>
  <c r="Y188" i="3"/>
  <c r="AU15" i="3"/>
  <c r="L134" i="3"/>
  <c r="BG244" i="3"/>
  <c r="BE38" i="3"/>
  <c r="BW38" i="3"/>
  <c r="BJ66" i="3"/>
  <c r="AF16" i="3"/>
  <c r="AT48" i="3"/>
  <c r="AV138" i="3"/>
  <c r="X243" i="3"/>
  <c r="S207" i="3"/>
  <c r="BN34" i="3"/>
  <c r="AE9" i="3"/>
  <c r="BB15" i="3"/>
  <c r="BH165" i="3"/>
  <c r="AY95" i="3"/>
  <c r="U207" i="3"/>
  <c r="I235" i="3"/>
  <c r="BE199" i="3"/>
  <c r="BD48" i="3"/>
  <c r="AG64" i="3"/>
  <c r="BO50" i="3"/>
  <c r="BX230" i="3"/>
  <c r="BP7" i="3"/>
  <c r="BC12" i="3"/>
  <c r="AA199" i="3"/>
  <c r="AY30" i="3"/>
  <c r="BF30" i="3"/>
  <c r="AY34" i="3"/>
  <c r="Y134" i="3"/>
  <c r="H135" i="3"/>
  <c r="AA217" i="3"/>
  <c r="N221" i="3"/>
  <c r="J30" i="3"/>
  <c r="AX138" i="3"/>
  <c r="AQ26" i="3"/>
  <c r="AT223" i="3"/>
  <c r="AB231" i="3"/>
  <c r="Y174" i="3"/>
  <c r="BZ216" i="3"/>
  <c r="Y31" i="3"/>
  <c r="BW223" i="3"/>
  <c r="AT50" i="3"/>
  <c r="BY174" i="3"/>
  <c r="BB12" i="3"/>
  <c r="BT118" i="3"/>
  <c r="AO51" i="3"/>
  <c r="AS7" i="3"/>
  <c r="AX7" i="3"/>
  <c r="BD7" i="3"/>
  <c r="J231" i="3"/>
  <c r="P188" i="3"/>
  <c r="AY216" i="3"/>
  <c r="AK237" i="3"/>
  <c r="BJ159" i="3"/>
  <c r="AZ235" i="3"/>
  <c r="AF176" i="3"/>
  <c r="BM131" i="3"/>
  <c r="BH38" i="3"/>
  <c r="AH9" i="3"/>
  <c r="AC134" i="3"/>
  <c r="BC100" i="3"/>
  <c r="BY199" i="3"/>
  <c r="AT166" i="3"/>
  <c r="AY15" i="3"/>
  <c r="AZ47" i="3"/>
  <c r="Y39" i="3"/>
  <c r="BI16" i="3"/>
  <c r="AX165" i="3"/>
  <c r="I199" i="3"/>
  <c r="AC178" i="3"/>
  <c r="BB206" i="3"/>
  <c r="BS57" i="3"/>
  <c r="AZ161" i="3"/>
  <c r="O228" i="3"/>
  <c r="S235" i="3"/>
  <c r="AS222" i="3"/>
  <c r="BI135" i="3"/>
  <c r="AB66" i="3"/>
  <c r="AQ207" i="3"/>
  <c r="BY39" i="3"/>
  <c r="BV50" i="3"/>
  <c r="BR134" i="3"/>
  <c r="AS16" i="3"/>
  <c r="BE13" i="3"/>
  <c r="BU243" i="3"/>
  <c r="BH188" i="3"/>
  <c r="BU15" i="3"/>
  <c r="BH207" i="3"/>
  <c r="O9" i="3"/>
  <c r="BS166" i="3"/>
  <c r="BM134" i="3"/>
  <c r="AT35" i="3"/>
  <c r="AV27" i="3"/>
  <c r="BW26" i="3"/>
  <c r="AY51" i="3"/>
  <c r="U231" i="3"/>
  <c r="BO131" i="3"/>
  <c r="AL207" i="3"/>
  <c r="AJ199" i="3"/>
  <c r="AH57" i="3"/>
  <c r="AR56" i="3"/>
  <c r="BV134" i="3"/>
  <c r="AR176" i="3"/>
  <c r="BI56" i="3"/>
  <c r="BR178" i="3"/>
  <c r="AK235" i="3"/>
  <c r="BM231" i="3"/>
  <c r="V165" i="3"/>
  <c r="BU35" i="3"/>
  <c r="AL50" i="3"/>
  <c r="BI39" i="3"/>
  <c r="BC245" i="3"/>
  <c r="AJ223" i="3"/>
  <c r="AZ119" i="3"/>
  <c r="AG176" i="3"/>
  <c r="O207" i="3"/>
  <c r="V30" i="3"/>
  <c r="BC26" i="3"/>
  <c r="BT131" i="3"/>
  <c r="AC176" i="3"/>
  <c r="AT236" i="3"/>
  <c r="AA237" i="3"/>
  <c r="AW244" i="3"/>
  <c r="BJ243" i="3"/>
  <c r="BZ166" i="3"/>
  <c r="BK236" i="3"/>
  <c r="AG217" i="3"/>
  <c r="AS236" i="3"/>
  <c r="BP176" i="3"/>
  <c r="AC135" i="3"/>
  <c r="P51" i="3"/>
  <c r="BC237" i="3"/>
  <c r="K39" i="3"/>
  <c r="AM50" i="3"/>
  <c r="BQ100" i="3"/>
  <c r="AT237" i="3"/>
  <c r="P223" i="3"/>
  <c r="BY166" i="3"/>
  <c r="BO118" i="3"/>
  <c r="AV64" i="3"/>
  <c r="AF13" i="3"/>
  <c r="BJ119" i="3"/>
  <c r="BJ131" i="3"/>
  <c r="BD27" i="3"/>
  <c r="BK230" i="3"/>
  <c r="N188" i="3"/>
  <c r="L188" i="3"/>
  <c r="AW243" i="3"/>
  <c r="M99" i="3"/>
  <c r="BD187" i="3"/>
  <c r="BH176" i="3"/>
  <c r="I16" i="3"/>
  <c r="AK166" i="3"/>
  <c r="BS15" i="3"/>
  <c r="BP47" i="3"/>
  <c r="BG27" i="3"/>
  <c r="AW176" i="3"/>
  <c r="M56" i="3"/>
  <c r="BA16" i="3"/>
  <c r="BY206" i="3"/>
  <c r="X16" i="3"/>
  <c r="BL176" i="3"/>
  <c r="BP217" i="3"/>
  <c r="X57" i="3"/>
  <c r="BS53" i="3"/>
  <c r="AE174" i="3"/>
  <c r="AV131" i="3"/>
  <c r="T243" i="3"/>
  <c r="AC237" i="3"/>
  <c r="AA176" i="3"/>
  <c r="BV119" i="3"/>
  <c r="BJ118" i="3"/>
  <c r="AU235" i="3"/>
  <c r="BZ7" i="3"/>
  <c r="AG235" i="3"/>
  <c r="U243" i="3"/>
  <c r="AZ134" i="3"/>
  <c r="AL159" i="3"/>
  <c r="BR66" i="3"/>
  <c r="BV207" i="3"/>
  <c r="BK16" i="3"/>
  <c r="BG53" i="3"/>
  <c r="AR223" i="3"/>
  <c r="AN188" i="3"/>
  <c r="AO135" i="3"/>
  <c r="R31" i="3"/>
  <c r="BW187" i="3"/>
  <c r="AF188" i="3"/>
  <c r="H217" i="3"/>
  <c r="M235" i="3"/>
  <c r="AU56" i="3"/>
  <c r="AE39" i="3"/>
  <c r="BR216" i="3"/>
  <c r="BT138" i="3"/>
  <c r="BB187" i="3"/>
  <c r="BC31" i="3"/>
  <c r="O57" i="3"/>
  <c r="AZ230" i="3"/>
  <c r="AX198" i="3"/>
  <c r="L31" i="3"/>
  <c r="O95" i="3"/>
  <c r="BR135" i="3"/>
  <c r="BZ198" i="3"/>
  <c r="AL56" i="3"/>
  <c r="BA135" i="3"/>
  <c r="AX231" i="3"/>
  <c r="S188" i="3"/>
  <c r="AM135" i="3"/>
  <c r="BK47" i="3"/>
  <c r="BG100" i="3"/>
  <c r="BT56" i="3"/>
  <c r="L30" i="3"/>
  <c r="BL216" i="3"/>
  <c r="AY206" i="3"/>
  <c r="BW48" i="3"/>
  <c r="BT176" i="3"/>
  <c r="O31" i="3"/>
  <c r="S243" i="3"/>
  <c r="BY178" i="3"/>
  <c r="BW94" i="3"/>
  <c r="BL217" i="3"/>
  <c r="AT231" i="3"/>
  <c r="AM159" i="3"/>
  <c r="BY48" i="3"/>
  <c r="AN31" i="3"/>
  <c r="BA217" i="3"/>
  <c r="BL34" i="3"/>
  <c r="BU13" i="3"/>
  <c r="AB64" i="3"/>
  <c r="AK13" i="3"/>
  <c r="BE187" i="3"/>
  <c r="AG56" i="3"/>
  <c r="BD16" i="3"/>
  <c r="AV217" i="3"/>
  <c r="AB139" i="3"/>
  <c r="AP243" i="3"/>
  <c r="Y199" i="3"/>
  <c r="AB235" i="3"/>
  <c r="Z199" i="3"/>
  <c r="BW160" i="3"/>
  <c r="AO31" i="3"/>
  <c r="AT176" i="3"/>
  <c r="G221" i="3"/>
  <c r="S165" i="3"/>
  <c r="BX237" i="3"/>
  <c r="BY244" i="3"/>
  <c r="S135" i="3"/>
  <c r="AG231" i="3"/>
  <c r="P222" i="3"/>
  <c r="BP138" i="3"/>
  <c r="AH39" i="3"/>
  <c r="AX230" i="3"/>
  <c r="AW56" i="3"/>
  <c r="R231" i="3"/>
  <c r="BI15" i="3"/>
  <c r="S161" i="3"/>
  <c r="AK9" i="3"/>
  <c r="BX166" i="3"/>
  <c r="AY119" i="3"/>
  <c r="AO9" i="3"/>
  <c r="Q119" i="3"/>
  <c r="BZ119" i="3"/>
  <c r="BF99" i="3"/>
  <c r="I221" i="3"/>
  <c r="AG135" i="3"/>
  <c r="U159" i="3"/>
  <c r="BP51" i="3"/>
  <c r="Q56" i="3"/>
  <c r="W139" i="3"/>
  <c r="AR38" i="3"/>
  <c r="BI31" i="3"/>
  <c r="BX207" i="3"/>
  <c r="AF243" i="3"/>
  <c r="Y66" i="3"/>
  <c r="V174" i="3"/>
  <c r="O237" i="3"/>
  <c r="AF207" i="3"/>
  <c r="BQ188" i="3"/>
  <c r="AE57" i="3"/>
  <c r="BZ222" i="3"/>
  <c r="BH134" i="3"/>
  <c r="BM50" i="3"/>
  <c r="BB243" i="3"/>
  <c r="BT34" i="3"/>
  <c r="BU159" i="3"/>
  <c r="X176" i="3"/>
  <c r="P39" i="3"/>
  <c r="K237" i="3"/>
  <c r="AS9" i="3"/>
  <c r="BR244" i="3"/>
  <c r="K100" i="3"/>
  <c r="AH13" i="3"/>
  <c r="BI207" i="3"/>
  <c r="BA223" i="3"/>
  <c r="AA161" i="3"/>
  <c r="AG245" i="3"/>
  <c r="AT27" i="3"/>
  <c r="AH119" i="3"/>
  <c r="AY47" i="3"/>
  <c r="AN166" i="3"/>
  <c r="AC119" i="3"/>
  <c r="BU139" i="3"/>
  <c r="AH95" i="3"/>
  <c r="BV56" i="3"/>
  <c r="BN15" i="3"/>
  <c r="R237" i="3"/>
  <c r="BT206" i="3"/>
  <c r="AY94" i="3"/>
  <c r="BX236" i="3"/>
  <c r="BT26" i="3"/>
  <c r="BQ38" i="3"/>
  <c r="S38" i="3"/>
  <c r="G51" i="3"/>
  <c r="BI57" i="3"/>
  <c r="K139" i="3"/>
  <c r="AJ50" i="3"/>
  <c r="BN222" i="3"/>
  <c r="BH245" i="3"/>
  <c r="AK167" i="3"/>
  <c r="BX56" i="3"/>
  <c r="BV15" i="3"/>
  <c r="AA159" i="3"/>
  <c r="V231" i="3"/>
  <c r="BJ187" i="3"/>
  <c r="BT51" i="3"/>
  <c r="AO235" i="3"/>
  <c r="BN119" i="3"/>
  <c r="BU54" i="3"/>
  <c r="BX53" i="3"/>
  <c r="Z207" i="3"/>
  <c r="BO206" i="3"/>
  <c r="BA100" i="3"/>
  <c r="AE119" i="3"/>
  <c r="BS132" i="3"/>
  <c r="L38" i="3"/>
  <c r="AI100" i="3"/>
  <c r="AC66" i="3"/>
  <c r="BN223" i="3"/>
  <c r="BJ56" i="3"/>
  <c r="BI26" i="3"/>
  <c r="BL13" i="3"/>
  <c r="BL134" i="3"/>
  <c r="AJ167" i="3"/>
  <c r="BA50" i="3"/>
  <c r="AY56" i="3"/>
  <c r="BB16" i="3"/>
  <c r="AL51" i="3"/>
  <c r="BK119" i="3"/>
  <c r="BC47" i="3"/>
  <c r="BY242" i="3"/>
  <c r="AI243" i="3"/>
  <c r="BF236" i="3"/>
  <c r="BO51" i="3"/>
  <c r="BL242" i="3"/>
  <c r="AP231" i="3"/>
  <c r="AM223" i="3"/>
  <c r="X39" i="3"/>
  <c r="BE95" i="3"/>
  <c r="AQ217" i="3"/>
  <c r="AV94" i="3"/>
  <c r="BU99" i="3"/>
  <c r="BZ13" i="3"/>
  <c r="BX57" i="3"/>
  <c r="AH158" i="3"/>
  <c r="AM237" i="3"/>
  <c r="BB119" i="3"/>
  <c r="S158" i="3"/>
  <c r="BW245" i="3"/>
  <c r="BU39" i="3"/>
  <c r="BF119" i="3"/>
  <c r="I231" i="3"/>
  <c r="L231" i="3"/>
  <c r="AQ51" i="3"/>
  <c r="BI54" i="3"/>
  <c r="AT132" i="3"/>
  <c r="AS134" i="3"/>
  <c r="BE66" i="3"/>
  <c r="G134" i="3"/>
  <c r="BC167" i="3"/>
  <c r="BG198" i="3"/>
  <c r="BA132" i="3"/>
  <c r="BK243" i="3"/>
  <c r="R99" i="3"/>
  <c r="H31" i="3"/>
  <c r="AN56" i="3"/>
  <c r="BX159" i="3"/>
  <c r="BB199" i="3"/>
  <c r="P13" i="3"/>
  <c r="AD176" i="3"/>
  <c r="Z38" i="3"/>
  <c r="V159" i="3"/>
  <c r="BK165" i="3"/>
  <c r="BD100" i="3"/>
  <c r="BK30" i="3"/>
  <c r="BF134" i="3"/>
  <c r="AV16" i="3"/>
  <c r="Z13" i="3"/>
  <c r="AS66" i="3"/>
  <c r="V13" i="3"/>
  <c r="BQ236" i="3"/>
  <c r="BR39" i="3"/>
  <c r="L221" i="3"/>
  <c r="BD13" i="3"/>
  <c r="AC64" i="3"/>
  <c r="BD12" i="3"/>
  <c r="AU160" i="3"/>
  <c r="BP235" i="3"/>
  <c r="BI199" i="3"/>
  <c r="G207" i="3"/>
  <c r="J99" i="3"/>
  <c r="AH231" i="3"/>
  <c r="BK39" i="3"/>
  <c r="AS139" i="3"/>
  <c r="AR216" i="3"/>
  <c r="O39" i="3"/>
  <c r="BG167" i="3"/>
  <c r="Z188" i="3"/>
  <c r="AY26" i="3"/>
  <c r="BF167" i="3"/>
  <c r="BP57" i="3"/>
  <c r="BF199" i="3"/>
  <c r="AX188" i="3"/>
  <c r="BT134" i="3"/>
  <c r="AN9" i="3"/>
  <c r="AM188" i="3"/>
  <c r="K223" i="3"/>
  <c r="BJ53" i="3"/>
  <c r="AP56" i="3"/>
  <c r="AE64" i="3"/>
  <c r="BL230" i="3"/>
  <c r="AU26" i="3"/>
  <c r="AT134" i="3"/>
  <c r="AI207" i="3"/>
  <c r="BG188" i="3"/>
  <c r="BE99" i="3"/>
  <c r="BN244" i="3"/>
  <c r="AK51" i="3"/>
  <c r="AV161" i="3"/>
  <c r="BD165" i="3"/>
  <c r="BR207" i="3"/>
  <c r="BR131" i="3"/>
  <c r="L9" i="3"/>
  <c r="BY50" i="3"/>
  <c r="U161" i="3"/>
  <c r="BQ159" i="3"/>
  <c r="AW26" i="3"/>
  <c r="W39" i="3"/>
  <c r="V245" i="3"/>
  <c r="BV64" i="3"/>
  <c r="R234" i="3"/>
  <c r="BS206" i="3"/>
  <c r="AR230" i="3"/>
  <c r="AR9" i="3"/>
  <c r="BG242" i="3"/>
  <c r="BS199" i="3"/>
  <c r="BF50" i="3"/>
  <c r="AE188" i="3"/>
  <c r="BB134" i="3"/>
  <c r="AB57" i="3"/>
  <c r="AW167" i="3"/>
  <c r="BD31" i="3"/>
  <c r="AW30" i="3"/>
  <c r="BY158" i="3"/>
  <c r="BS31" i="3"/>
  <c r="AV66" i="3"/>
  <c r="AQ242" i="3"/>
  <c r="BU165" i="3"/>
  <c r="BW95" i="3"/>
  <c r="BD94" i="3"/>
  <c r="BY165" i="3"/>
  <c r="AV223" i="3"/>
  <c r="K228" i="3"/>
  <c r="BJ223" i="3"/>
  <c r="AM166" i="3"/>
  <c r="AR7" i="3"/>
  <c r="W245" i="3"/>
  <c r="AD235" i="3"/>
  <c r="BH187" i="3"/>
  <c r="BS158" i="3"/>
  <c r="N50" i="3"/>
  <c r="T165" i="3"/>
  <c r="AV35" i="3"/>
  <c r="BF100" i="3"/>
  <c r="AY39" i="3"/>
  <c r="BO199" i="3"/>
  <c r="BK132" i="3"/>
  <c r="L99" i="3"/>
  <c r="AG178" i="3"/>
  <c r="AT66" i="3"/>
  <c r="BA198" i="3"/>
  <c r="AL38" i="3"/>
  <c r="AV57" i="3"/>
  <c r="AT174" i="3"/>
  <c r="AH167" i="3"/>
  <c r="H235" i="3"/>
  <c r="AO66" i="3"/>
  <c r="BR198" i="3"/>
  <c r="Z66" i="3"/>
  <c r="BE47" i="3"/>
  <c r="BD222" i="3"/>
  <c r="Y245" i="3"/>
  <c r="AR245" i="3"/>
  <c r="L50" i="3"/>
  <c r="BH167" i="3"/>
  <c r="X199" i="3"/>
  <c r="BZ199" i="3"/>
  <c r="BL15" i="3"/>
  <c r="AN139" i="3"/>
  <c r="AI66" i="3"/>
  <c r="BD95" i="3"/>
  <c r="G234" i="3"/>
  <c r="BS244" i="3"/>
  <c r="AY16" i="3"/>
  <c r="AJ237" i="3"/>
  <c r="BQ216" i="3"/>
  <c r="J221" i="3"/>
  <c r="AT178" i="3"/>
  <c r="P199" i="3"/>
  <c r="BB56" i="3"/>
  <c r="AM56" i="3"/>
  <c r="AU57" i="3"/>
  <c r="AA51" i="3"/>
  <c r="AT16" i="3"/>
  <c r="BW100" i="3"/>
  <c r="BH56" i="3"/>
  <c r="J50" i="3"/>
  <c r="AY237" i="3"/>
  <c r="AW223" i="3"/>
  <c r="U174" i="3"/>
  <c r="BZ50" i="3"/>
  <c r="BA35" i="3"/>
  <c r="O50" i="3"/>
  <c r="BW158" i="3"/>
  <c r="V57" i="3"/>
  <c r="AE95" i="3"/>
  <c r="L16" i="3"/>
  <c r="G228" i="3"/>
  <c r="AY187" i="3"/>
  <c r="BK118" i="3"/>
  <c r="M222" i="3"/>
  <c r="AS119" i="3"/>
  <c r="W95" i="3"/>
  <c r="BA222" i="3"/>
  <c r="AW38" i="3"/>
  <c r="BZ54" i="3"/>
  <c r="AZ231" i="3"/>
  <c r="H234" i="3"/>
  <c r="AQ9" i="3"/>
  <c r="BR95" i="3"/>
  <c r="BL9" i="3"/>
  <c r="AM231" i="3"/>
  <c r="BE174" i="3"/>
  <c r="N31" i="3"/>
  <c r="AR118" i="3"/>
  <c r="AR187" i="3"/>
  <c r="P56" i="3"/>
  <c r="BR38" i="3"/>
  <c r="BE242" i="3"/>
  <c r="O139" i="3"/>
  <c r="BH119" i="3"/>
  <c r="BO188" i="3"/>
  <c r="BL31" i="3"/>
  <c r="BY198" i="3"/>
  <c r="N16" i="3"/>
  <c r="M16" i="3"/>
  <c r="BL119" i="3"/>
  <c r="AG57" i="3"/>
  <c r="AT244" i="3"/>
  <c r="K119" i="3"/>
  <c r="V161" i="3"/>
  <c r="AS161" i="3"/>
  <c r="BJ160" i="3"/>
  <c r="AQ118" i="3"/>
  <c r="AI217" i="3"/>
  <c r="BN35" i="3"/>
  <c r="AH100" i="3"/>
  <c r="AG167" i="3"/>
  <c r="Z31" i="3"/>
  <c r="AW242" i="3"/>
  <c r="AT167" i="3"/>
  <c r="AO100" i="3"/>
  <c r="J100" i="3"/>
  <c r="BE39" i="3"/>
  <c r="Z158" i="3"/>
  <c r="AY198" i="3"/>
  <c r="BP132" i="3"/>
  <c r="AU47" i="3"/>
  <c r="AQ167" i="3"/>
  <c r="AJ30" i="3"/>
  <c r="Q9" i="3"/>
  <c r="BU7" i="3"/>
  <c r="BG174" i="3"/>
  <c r="BT231" i="3"/>
  <c r="BL48" i="3"/>
  <c r="U13" i="3"/>
  <c r="BW188" i="3"/>
  <c r="BC243" i="3"/>
  <c r="AH134" i="3"/>
  <c r="AR35" i="3"/>
  <c r="AO119" i="3"/>
  <c r="AR174" i="3"/>
  <c r="AT99" i="3"/>
  <c r="I222" i="3"/>
  <c r="BJ231" i="3"/>
  <c r="BP64" i="3"/>
  <c r="AK135" i="3"/>
  <c r="AV165" i="3"/>
  <c r="AO207" i="3"/>
  <c r="BS39" i="3"/>
  <c r="P235" i="3"/>
  <c r="AW95" i="3"/>
  <c r="U100" i="3"/>
  <c r="AY31" i="3"/>
  <c r="BR159" i="3"/>
  <c r="AB134" i="3"/>
  <c r="AP245" i="3"/>
  <c r="Z16" i="3"/>
  <c r="T178" i="3"/>
  <c r="AW16" i="3"/>
  <c r="BD206" i="3"/>
  <c r="BH139" i="3"/>
  <c r="BK48" i="3"/>
  <c r="Y30" i="3"/>
  <c r="BG39" i="3"/>
  <c r="AN245" i="3"/>
  <c r="BN178" i="3"/>
  <c r="BC57" i="3"/>
  <c r="AC30" i="3"/>
  <c r="BP216" i="3"/>
  <c r="BO16" i="3"/>
  <c r="BA53" i="3"/>
  <c r="Z237" i="3"/>
  <c r="BS12" i="3"/>
  <c r="BU167" i="3"/>
  <c r="BC242" i="3"/>
  <c r="N39" i="3"/>
  <c r="U50" i="3"/>
  <c r="BU158" i="3"/>
  <c r="BE139" i="3"/>
  <c r="BS167" i="3"/>
  <c r="K135" i="3"/>
  <c r="AU100" i="3"/>
  <c r="H39" i="3"/>
  <c r="W57" i="3"/>
  <c r="AW100" i="3"/>
  <c r="AF231" i="3"/>
  <c r="BD34" i="3"/>
  <c r="AW35" i="3"/>
  <c r="BQ134" i="3"/>
  <c r="BZ39" i="3"/>
  <c r="BA199" i="3"/>
  <c r="AH188" i="3"/>
  <c r="N95" i="3"/>
  <c r="X165" i="3"/>
  <c r="Q221" i="3"/>
  <c r="AQ158" i="3"/>
  <c r="BT188" i="3"/>
  <c r="BE57" i="3"/>
  <c r="AH223" i="3"/>
  <c r="AA139" i="3"/>
  <c r="BZ34" i="3"/>
  <c r="O217" i="3"/>
  <c r="BB217" i="3"/>
  <c r="AA166" i="3"/>
  <c r="BZ38" i="3"/>
  <c r="AS174" i="3"/>
  <c r="AV118" i="3"/>
  <c r="AZ39" i="3"/>
  <c r="BH237" i="3"/>
  <c r="BQ56" i="3"/>
  <c r="AV188" i="3"/>
  <c r="BA9" i="3"/>
  <c r="T95" i="3"/>
  <c r="T38" i="3"/>
  <c r="R224" i="3"/>
  <c r="BR47" i="3"/>
  <c r="BF56" i="3"/>
  <c r="BK13" i="3"/>
  <c r="AO30" i="3"/>
  <c r="BS35" i="3"/>
  <c r="AY139" i="3"/>
  <c r="BW54" i="3"/>
  <c r="BA12" i="3"/>
  <c r="BS26" i="3"/>
  <c r="V50" i="3"/>
  <c r="AV134" i="3"/>
  <c r="BO198" i="3"/>
  <c r="V166" i="3"/>
  <c r="AV139" i="3"/>
  <c r="H119" i="3"/>
  <c r="BV161" i="3"/>
  <c r="BY161" i="3"/>
  <c r="AT56" i="3"/>
  <c r="BL160" i="3"/>
  <c r="AH235" i="3"/>
  <c r="AD178" i="3"/>
  <c r="AZ13" i="3"/>
  <c r="BK34" i="3"/>
  <c r="BE216" i="3"/>
  <c r="S95" i="3"/>
  <c r="AK207" i="3"/>
  <c r="U39" i="3"/>
  <c r="Q231" i="3"/>
  <c r="AL188" i="3"/>
  <c r="BJ57" i="3"/>
  <c r="BX165" i="3"/>
  <c r="T134" i="3"/>
  <c r="AL119" i="3"/>
  <c r="AU217" i="3"/>
  <c r="AC16" i="3"/>
  <c r="BB160" i="3"/>
  <c r="AO39" i="3"/>
  <c r="M237" i="3"/>
  <c r="AH51" i="3"/>
  <c r="BM160" i="3"/>
  <c r="BJ236" i="3"/>
  <c r="BI119" i="3"/>
  <c r="BZ48" i="3"/>
  <c r="BD166" i="3"/>
  <c r="G50" i="3"/>
  <c r="AK39" i="3"/>
  <c r="AA135" i="3"/>
  <c r="AP16" i="3"/>
  <c r="S245" i="3"/>
  <c r="T188" i="3"/>
  <c r="AH159" i="3"/>
  <c r="L237" i="3"/>
  <c r="BV53" i="3"/>
  <c r="T158" i="3"/>
  <c r="AD64" i="3"/>
  <c r="BT166" i="3"/>
  <c r="S30" i="3"/>
  <c r="AT7" i="3"/>
  <c r="T176" i="3"/>
  <c r="AJ243" i="3"/>
  <c r="BP26" i="3"/>
  <c r="AS38" i="3"/>
  <c r="AQ206" i="3"/>
  <c r="BS242" i="3"/>
  <c r="J235" i="3"/>
  <c r="R38" i="3"/>
  <c r="BZ131" i="3"/>
  <c r="Z135" i="3"/>
  <c r="AP223" i="3"/>
  <c r="AY188" i="3"/>
  <c r="AO231" i="3"/>
  <c r="BB166" i="3"/>
  <c r="AI199" i="3"/>
  <c r="V135" i="3"/>
  <c r="BJ235" i="3"/>
  <c r="AO57" i="3"/>
  <c r="BK176" i="3"/>
  <c r="BM158" i="3"/>
  <c r="AK134" i="3"/>
  <c r="X30" i="3"/>
  <c r="BD139" i="3"/>
  <c r="P9" i="3"/>
  <c r="BM245" i="3"/>
  <c r="I119" i="3"/>
  <c r="M223" i="3"/>
  <c r="BY53" i="3"/>
  <c r="BB7" i="3"/>
  <c r="S39" i="3"/>
  <c r="BC16" i="3"/>
  <c r="BZ64" i="3"/>
  <c r="Y207" i="3"/>
  <c r="AV206" i="3"/>
  <c r="BA242" i="3"/>
  <c r="BQ243" i="3"/>
  <c r="AR31" i="3"/>
  <c r="AU64" i="3"/>
  <c r="BW236" i="3"/>
  <c r="AO56" i="3"/>
  <c r="AG30" i="3"/>
  <c r="BW235" i="3"/>
  <c r="AG66" i="3"/>
  <c r="AX159" i="3"/>
  <c r="BD244" i="3"/>
  <c r="BA95" i="3"/>
  <c r="P38" i="3"/>
  <c r="AF51" i="3"/>
  <c r="BN7" i="3"/>
  <c r="AV243" i="3"/>
  <c r="AW94" i="3"/>
  <c r="AB31" i="3"/>
  <c r="BG95" i="3"/>
  <c r="BB47" i="3"/>
  <c r="BG139" i="3"/>
  <c r="BG178" i="3"/>
  <c r="AG199" i="3"/>
  <c r="AZ188" i="3"/>
  <c r="BX167" i="3"/>
  <c r="BI47" i="3"/>
  <c r="BF27" i="3"/>
  <c r="BZ99" i="3"/>
  <c r="BX100" i="3"/>
  <c r="BT16" i="3"/>
  <c r="BH199" i="3"/>
  <c r="AW27" i="3"/>
  <c r="L39" i="3"/>
  <c r="U64" i="3"/>
  <c r="BI100" i="3"/>
  <c r="AL16" i="3"/>
  <c r="BH174" i="3"/>
  <c r="BR119" i="3"/>
  <c r="BK131" i="3"/>
  <c r="I57" i="3"/>
  <c r="AS244" i="3"/>
  <c r="N237" i="3"/>
  <c r="BR237" i="3"/>
  <c r="U223" i="3"/>
  <c r="AP160" i="3"/>
  <c r="BP187" i="3"/>
  <c r="AQ187" i="3"/>
  <c r="BH230" i="3"/>
  <c r="BN242" i="3"/>
  <c r="BP134" i="3"/>
  <c r="BS207" i="3"/>
  <c r="W237" i="3"/>
  <c r="AU54" i="3"/>
  <c r="AJ66" i="3"/>
  <c r="T159" i="3"/>
  <c r="AX236" i="3"/>
  <c r="BD26" i="3"/>
  <c r="W66" i="3"/>
  <c r="W166" i="3"/>
  <c r="AR199" i="3"/>
  <c r="L139" i="3"/>
  <c r="BS48" i="3"/>
  <c r="P119" i="3"/>
  <c r="BJ99" i="3"/>
  <c r="BS50" i="3"/>
  <c r="X66" i="3"/>
  <c r="AV222" i="3"/>
  <c r="BM235" i="3"/>
  <c r="BK9" i="3"/>
  <c r="H13" i="3"/>
  <c r="U66" i="3"/>
  <c r="BZ53" i="3"/>
  <c r="BF237" i="3"/>
  <c r="BS237" i="3"/>
  <c r="BU34" i="3"/>
  <c r="AC56" i="3"/>
  <c r="AH38" i="3"/>
  <c r="BZ56" i="3"/>
  <c r="Y237" i="3"/>
  <c r="AL235" i="3"/>
  <c r="BA216" i="3"/>
  <c r="AL139" i="3"/>
  <c r="BQ95" i="3"/>
  <c r="H57" i="3"/>
  <c r="AA30" i="3"/>
  <c r="AU174" i="3"/>
  <c r="AU139" i="3"/>
  <c r="AY217" i="3"/>
  <c r="BR48" i="3"/>
  <c r="AA207" i="3"/>
  <c r="BW119" i="3"/>
  <c r="AW139" i="3"/>
  <c r="AB223" i="3"/>
  <c r="BK139" i="3"/>
  <c r="BP15" i="3"/>
  <c r="M188" i="3"/>
  <c r="BH35" i="3"/>
  <c r="AV135" i="3"/>
  <c r="BQ12" i="3"/>
  <c r="BV139" i="3"/>
  <c r="AQ16" i="3"/>
  <c r="AH50" i="3"/>
  <c r="BQ245" i="3"/>
  <c r="L228" i="3"/>
  <c r="BQ199" i="3"/>
  <c r="BL207" i="3"/>
  <c r="BE160" i="3"/>
  <c r="AF139" i="3"/>
  <c r="BT53" i="3"/>
  <c r="G135" i="3"/>
  <c r="BG16" i="3"/>
  <c r="W16" i="3"/>
  <c r="BJ245" i="3"/>
  <c r="AK161" i="3"/>
  <c r="AS235" i="3"/>
  <c r="AY245" i="3"/>
  <c r="AK188" i="3"/>
  <c r="AR64" i="3"/>
  <c r="T135" i="3"/>
  <c r="AY230" i="3"/>
  <c r="AU230" i="3"/>
  <c r="AX237" i="3"/>
  <c r="AU199" i="3"/>
  <c r="BL245" i="3"/>
  <c r="BR15" i="3"/>
  <c r="S223" i="3"/>
  <c r="AQ236" i="3"/>
  <c r="BB132" i="3"/>
  <c r="BU131" i="3"/>
  <c r="BN235" i="3"/>
  <c r="BA13" i="3"/>
  <c r="R13" i="3"/>
  <c r="BF231" i="3"/>
  <c r="O241" i="3"/>
  <c r="BU47" i="3"/>
  <c r="AZ57" i="3"/>
  <c r="BM12" i="3"/>
  <c r="BK135" i="3"/>
  <c r="BR222" i="3"/>
  <c r="BP56" i="3"/>
  <c r="BH132" i="3"/>
  <c r="L56" i="3"/>
  <c r="BM95" i="3"/>
  <c r="AH66" i="3"/>
  <c r="BM174" i="3"/>
  <c r="J57" i="3"/>
  <c r="AX34" i="3"/>
  <c r="AW131" i="3"/>
  <c r="AW53" i="3"/>
  <c r="BK198" i="3"/>
  <c r="N222" i="3"/>
  <c r="U165" i="3"/>
  <c r="Y231" i="3"/>
  <c r="T119" i="3"/>
  <c r="AJ64" i="3"/>
  <c r="BS245" i="3"/>
  <c r="BO94" i="3"/>
  <c r="BQ119" i="3"/>
  <c r="AB135" i="3"/>
  <c r="BO217" i="3"/>
  <c r="BH16" i="3"/>
  <c r="BU57" i="3"/>
  <c r="BA51" i="3"/>
  <c r="BA15" i="3"/>
  <c r="BE223" i="3"/>
  <c r="AU132" i="3"/>
  <c r="AP135" i="3"/>
  <c r="O199" i="3"/>
  <c r="BU160" i="3"/>
  <c r="AV30" i="3"/>
  <c r="AE160" i="3"/>
  <c r="AT206" i="3"/>
  <c r="BK222" i="3"/>
  <c r="BY35" i="3"/>
  <c r="AQ176" i="3"/>
  <c r="BX31" i="3"/>
  <c r="AU159" i="3"/>
  <c r="AZ135" i="3"/>
  <c r="AS237" i="3"/>
  <c r="AY176" i="3"/>
  <c r="AD31" i="3"/>
  <c r="O188" i="3"/>
  <c r="AW187" i="3"/>
  <c r="BE15" i="3"/>
  <c r="BI167" i="3"/>
  <c r="BR94" i="3"/>
  <c r="BZ236" i="3"/>
  <c r="BO178" i="3"/>
  <c r="BY99" i="3"/>
  <c r="AT94" i="3"/>
  <c r="BR242" i="3"/>
  <c r="BO160" i="3"/>
  <c r="AD223" i="3"/>
  <c r="AQ174" i="3"/>
  <c r="BC132" i="3"/>
  <c r="BG207" i="3"/>
  <c r="AT188" i="3"/>
  <c r="AS132" i="3"/>
  <c r="BC138" i="3"/>
  <c r="BG64" i="3"/>
  <c r="BW230" i="3"/>
  <c r="AZ178" i="3"/>
  <c r="BZ217" i="3"/>
  <c r="S166" i="3"/>
  <c r="BN30" i="3"/>
  <c r="BM223" i="3"/>
  <c r="AY166" i="3"/>
  <c r="BR9" i="3"/>
  <c r="BQ178" i="3"/>
  <c r="BC160" i="3"/>
  <c r="BX198" i="3"/>
  <c r="AY161" i="3"/>
  <c r="BT7" i="3"/>
  <c r="BQ48" i="3"/>
  <c r="BR34" i="3"/>
  <c r="BE235" i="3"/>
  <c r="AX95" i="3"/>
  <c r="BI134" i="3"/>
  <c r="BJ54" i="3"/>
  <c r="L57" i="3"/>
  <c r="AC13" i="3"/>
  <c r="AZ223" i="3"/>
  <c r="AL135" i="3"/>
  <c r="BE134" i="3"/>
  <c r="Z95" i="3"/>
  <c r="BV166" i="3"/>
  <c r="AL31" i="3"/>
  <c r="BO222" i="3"/>
  <c r="AR139" i="3"/>
  <c r="AA66" i="3"/>
  <c r="Y165" i="3"/>
  <c r="Y38" i="3"/>
  <c r="BL51" i="3"/>
  <c r="K50" i="3"/>
  <c r="J237" i="3"/>
  <c r="BH12" i="3"/>
  <c r="R207" i="3"/>
  <c r="Z176" i="3"/>
  <c r="AQ13" i="3"/>
  <c r="AW161" i="3"/>
  <c r="BK15" i="3"/>
  <c r="AV167" i="3"/>
  <c r="BA34" i="3"/>
  <c r="BJ206" i="3"/>
  <c r="BG99" i="3"/>
  <c r="AQ139" i="3"/>
  <c r="P139" i="3"/>
  <c r="BY207" i="3"/>
  <c r="BI198" i="3"/>
  <c r="BC188" i="3"/>
  <c r="BM161" i="3"/>
  <c r="BZ132" i="3"/>
  <c r="BB223" i="3"/>
  <c r="AX16" i="3"/>
  <c r="BM48" i="3"/>
  <c r="AJ134" i="3"/>
  <c r="AG39" i="3"/>
  <c r="Q51" i="3"/>
  <c r="AD39" i="3"/>
  <c r="W231" i="3"/>
  <c r="AZ244" i="3"/>
  <c r="AA50" i="3"/>
  <c r="BU217" i="3"/>
  <c r="BJ244" i="3"/>
  <c r="BX118" i="3"/>
  <c r="P221" i="3"/>
  <c r="BH99" i="3"/>
  <c r="BK57" i="3"/>
  <c r="AX50" i="3"/>
  <c r="BS217" i="3"/>
  <c r="AY99" i="3"/>
  <c r="AC158" i="3"/>
  <c r="P31" i="3"/>
  <c r="BA30" i="3"/>
  <c r="AW235" i="3"/>
  <c r="N51" i="3"/>
  <c r="X159" i="3"/>
  <c r="AE139" i="3"/>
  <c r="O235" i="3"/>
  <c r="BY138" i="3"/>
  <c r="K9" i="3"/>
  <c r="BQ35" i="3"/>
  <c r="BA119" i="3"/>
  <c r="BG230" i="3"/>
  <c r="AI231" i="3"/>
  <c r="BN94" i="3"/>
  <c r="BF34" i="3"/>
  <c r="AE167" i="3"/>
  <c r="AO64" i="3"/>
  <c r="AY54" i="3"/>
  <c r="AX57" i="3"/>
  <c r="L100" i="3"/>
  <c r="AL231" i="3"/>
  <c r="BN16" i="3"/>
  <c r="BN134" i="3"/>
  <c r="AQ95" i="3"/>
  <c r="BD159" i="3"/>
  <c r="BM243" i="3"/>
  <c r="AD139" i="3"/>
  <c r="AS64" i="3"/>
  <c r="BG54" i="3"/>
  <c r="Q224" i="3"/>
  <c r="H224" i="3"/>
  <c r="I224" i="3"/>
  <c r="T16" i="3"/>
  <c r="BS159" i="3"/>
  <c r="BU48" i="3"/>
  <c r="AJ38" i="3"/>
  <c r="BI132" i="3"/>
  <c r="AV244" i="3"/>
  <c r="BL199" i="3"/>
  <c r="Y13" i="3"/>
  <c r="AK119" i="3"/>
  <c r="AF158" i="3"/>
  <c r="BP131" i="3"/>
  <c r="BJ51" i="3"/>
  <c r="I99" i="3"/>
  <c r="AU207" i="3"/>
  <c r="BG47" i="3"/>
  <c r="BJ161" i="3"/>
  <c r="AU99" i="3"/>
  <c r="BU222" i="3"/>
  <c r="BQ165" i="3"/>
  <c r="AW13" i="3"/>
  <c r="AV176" i="3"/>
  <c r="BL139" i="3"/>
  <c r="AZ159" i="3"/>
  <c r="BG57" i="3"/>
  <c r="N224" i="3"/>
  <c r="BP27" i="3"/>
  <c r="H100" i="3"/>
  <c r="W135" i="3"/>
  <c r="BD57" i="3"/>
  <c r="BH26" i="3"/>
  <c r="AS138" i="3"/>
  <c r="AJ207" i="3"/>
  <c r="BR166" i="3"/>
  <c r="BM53" i="3"/>
  <c r="BU176" i="3"/>
  <c r="BH64" i="3"/>
  <c r="BB135" i="3"/>
  <c r="AQ47" i="3"/>
  <c r="AW132" i="3"/>
  <c r="AS187" i="3"/>
  <c r="BX66" i="3"/>
  <c r="AP39" i="3"/>
  <c r="Y95" i="3"/>
  <c r="BH159" i="3"/>
  <c r="BT165" i="3"/>
  <c r="BW207" i="3"/>
  <c r="X95" i="3"/>
  <c r="AY132" i="3"/>
  <c r="P228" i="3"/>
  <c r="BU119" i="3"/>
  <c r="AU167" i="3"/>
  <c r="AP217" i="3"/>
  <c r="BA174" i="3"/>
  <c r="AW206" i="3"/>
  <c r="BT47" i="3"/>
  <c r="AS188" i="3"/>
  <c r="AV236" i="3"/>
  <c r="BQ160" i="3"/>
  <c r="AQ244" i="3"/>
  <c r="BJ237" i="3"/>
  <c r="BJ222" i="3"/>
  <c r="BY56" i="3"/>
  <c r="BZ47" i="3"/>
  <c r="BF35" i="3"/>
  <c r="AO243" i="3"/>
  <c r="Z39" i="3"/>
  <c r="BA165" i="3"/>
  <c r="AG159" i="3"/>
  <c r="AW118" i="3"/>
  <c r="BA159" i="3"/>
  <c r="N207" i="3"/>
  <c r="Z159" i="3"/>
  <c r="BI217" i="3"/>
  <c r="BM178" i="3"/>
  <c r="AZ50" i="3"/>
  <c r="AA178" i="3"/>
  <c r="BQ94" i="3"/>
  <c r="AS165" i="3"/>
  <c r="BP230" i="3"/>
  <c r="J224" i="3"/>
  <c r="AH139" i="3"/>
  <c r="BH198" i="3"/>
  <c r="BR51" i="3"/>
  <c r="AQ7" i="3"/>
  <c r="AH160" i="3"/>
  <c r="AY167" i="3"/>
  <c r="AH161" i="3"/>
  <c r="BF9" i="3"/>
  <c r="AO159" i="3"/>
  <c r="AS48" i="3"/>
  <c r="BY30" i="3"/>
  <c r="AS231" i="3"/>
  <c r="AZ64" i="3"/>
  <c r="AE217" i="3"/>
  <c r="AI13" i="3"/>
  <c r="AY9" i="3"/>
  <c r="BS119" i="3"/>
  <c r="AZ206" i="3"/>
  <c r="BE217" i="3"/>
  <c r="AD95" i="3"/>
  <c r="K57" i="3"/>
  <c r="AX174" i="3"/>
  <c r="AV231" i="3"/>
  <c r="AR26" i="3"/>
  <c r="AG50" i="3"/>
  <c r="AR119" i="3"/>
  <c r="BS174" i="3"/>
  <c r="BN47" i="3"/>
  <c r="J16" i="3"/>
  <c r="AD38" i="3"/>
  <c r="O222" i="3"/>
  <c r="Q235" i="3"/>
  <c r="AN16" i="3"/>
  <c r="BC13" i="3"/>
  <c r="AX12" i="3"/>
  <c r="AV26" i="3"/>
  <c r="I207" i="3"/>
  <c r="BJ178" i="3"/>
  <c r="BZ160" i="3"/>
  <c r="Z64" i="3"/>
  <c r="AA100" i="3"/>
  <c r="BM217" i="3"/>
  <c r="BH27" i="3"/>
  <c r="AT222" i="3"/>
  <c r="AX217" i="3"/>
  <c r="BJ167" i="3"/>
  <c r="BL118" i="3"/>
  <c r="H134" i="3"/>
  <c r="Q135" i="3"/>
  <c r="BJ132" i="3"/>
  <c r="G100" i="3"/>
  <c r="BP167" i="3"/>
  <c r="AQ12" i="3"/>
  <c r="BB158" i="3"/>
  <c r="H222" i="3"/>
  <c r="AV53" i="3"/>
  <c r="BL178" i="3"/>
  <c r="AA245" i="3"/>
  <c r="X231" i="3"/>
  <c r="BP243" i="3"/>
  <c r="BP237" i="3"/>
  <c r="BW216" i="3"/>
  <c r="BF13" i="3"/>
  <c r="BF222" i="3"/>
  <c r="BT161" i="3"/>
  <c r="BA206" i="3"/>
  <c r="BO53" i="3"/>
  <c r="AT139" i="3"/>
  <c r="AX118" i="3"/>
  <c r="AU95" i="3"/>
  <c r="AB199" i="3"/>
  <c r="AX51" i="3"/>
  <c r="G57" i="3"/>
  <c r="AG13" i="3"/>
  <c r="BB165" i="3"/>
  <c r="AO16" i="3"/>
  <c r="K217" i="3"/>
  <c r="AW166" i="3"/>
  <c r="AV13" i="3"/>
  <c r="AC9" i="3"/>
  <c r="AM9" i="3"/>
  <c r="BX99" i="3"/>
  <c r="BL222" i="3"/>
  <c r="AH237" i="3"/>
  <c r="AZ99" i="3"/>
  <c r="AR188" i="3"/>
  <c r="AW207" i="3"/>
  <c r="BU245" i="3"/>
  <c r="BY47" i="3"/>
  <c r="BF15" i="3"/>
  <c r="AH243" i="3"/>
  <c r="BP161" i="3"/>
  <c r="AU50" i="3"/>
  <c r="AE231" i="3"/>
  <c r="BA237" i="3"/>
  <c r="AZ176" i="3"/>
  <c r="BY12" i="3"/>
  <c r="BB100" i="3"/>
  <c r="BB95" i="3"/>
  <c r="AU158" i="3"/>
  <c r="AF161" i="3"/>
  <c r="BZ27" i="3"/>
  <c r="N241" i="3"/>
  <c r="BL167" i="3"/>
  <c r="BW66" i="3"/>
  <c r="AU223" i="3"/>
  <c r="BC230" i="3"/>
  <c r="AL217" i="3"/>
  <c r="BV242" i="3"/>
  <c r="AS242" i="3"/>
  <c r="Q199" i="3"/>
  <c r="BD66" i="3"/>
  <c r="BN118" i="3"/>
  <c r="AD16" i="3"/>
  <c r="BK231" i="3"/>
  <c r="BE35" i="3"/>
  <c r="AS30" i="3"/>
  <c r="AU51" i="3"/>
  <c r="AX39" i="3"/>
  <c r="BL38" i="3"/>
  <c r="K13" i="3"/>
  <c r="BJ230" i="3"/>
  <c r="BM222" i="3"/>
  <c r="V207" i="3"/>
  <c r="Y51" i="3"/>
  <c r="AX161" i="3"/>
  <c r="BI242" i="3"/>
  <c r="BT95" i="3"/>
  <c r="AC161" i="3"/>
  <c r="BU16" i="3"/>
  <c r="AT160" i="3"/>
  <c r="Y243" i="3"/>
  <c r="BR217" i="3"/>
  <c r="BM199" i="3"/>
  <c r="BZ100" i="3"/>
  <c r="J134" i="3"/>
  <c r="BD230" i="3"/>
  <c r="BS222" i="3"/>
  <c r="BY26" i="3"/>
  <c r="BX217" i="3"/>
  <c r="J217" i="3"/>
  <c r="AB243" i="3"/>
  <c r="Q100" i="3"/>
  <c r="BE27" i="3"/>
  <c r="AQ119" i="3"/>
  <c r="Z231" i="3"/>
  <c r="BQ7" i="3"/>
  <c r="H241" i="3"/>
  <c r="BX47" i="3"/>
  <c r="AB158" i="3"/>
  <c r="BS95" i="3"/>
  <c r="AZ9" i="3"/>
  <c r="X217" i="3"/>
  <c r="BH206" i="3"/>
  <c r="AR12" i="3"/>
  <c r="O99" i="3"/>
  <c r="AM243" i="3"/>
  <c r="BG236" i="3"/>
  <c r="W100" i="3"/>
  <c r="BE31" i="3"/>
  <c r="BE54" i="3"/>
  <c r="AN38" i="3"/>
  <c r="Z134" i="3"/>
  <c r="AM199" i="3"/>
  <c r="AB30" i="3"/>
  <c r="X100" i="3"/>
  <c r="BQ39" i="3"/>
  <c r="BB53" i="3"/>
  <c r="BP95" i="3"/>
  <c r="AD188" i="3"/>
  <c r="BP66" i="3"/>
  <c r="BB34" i="3"/>
  <c r="BF245" i="3"/>
  <c r="Y176" i="3"/>
  <c r="G119" i="3"/>
  <c r="BQ51" i="3"/>
  <c r="AT159" i="3"/>
  <c r="AN243" i="3"/>
  <c r="H51" i="3"/>
  <c r="BS223" i="3"/>
  <c r="BU198" i="3"/>
  <c r="AC235" i="3"/>
  <c r="BF243" i="3"/>
  <c r="AT243" i="3"/>
  <c r="Q13" i="3"/>
  <c r="BA235" i="3"/>
  <c r="BG161" i="3"/>
  <c r="AS54" i="3"/>
  <c r="U235" i="3"/>
  <c r="AC188" i="3"/>
  <c r="AI39" i="3"/>
  <c r="AN134" i="3"/>
  <c r="AP235" i="3"/>
  <c r="AR99" i="3"/>
  <c r="AL237" i="3"/>
  <c r="BB64" i="3"/>
  <c r="AE165" i="3"/>
  <c r="AU30" i="3"/>
  <c r="BU51" i="3"/>
  <c r="BO27" i="3"/>
  <c r="BW176" i="3"/>
  <c r="BQ16" i="3"/>
  <c r="BM30" i="3"/>
  <c r="BI161" i="3"/>
  <c r="BL39" i="3"/>
  <c r="BF161" i="3"/>
  <c r="BF132" i="3"/>
  <c r="AS53" i="3"/>
  <c r="BG131" i="3"/>
  <c r="BT35" i="3"/>
  <c r="BE207" i="3"/>
  <c r="Z223" i="3"/>
  <c r="M31" i="3"/>
  <c r="K234" i="3"/>
  <c r="W217" i="3"/>
  <c r="G223" i="3"/>
  <c r="AM39" i="3"/>
  <c r="BN187" i="3"/>
  <c r="BG9" i="3"/>
  <c r="AD51" i="3"/>
  <c r="AB207" i="3"/>
  <c r="BW206" i="3"/>
  <c r="BE159" i="3"/>
  <c r="BZ26" i="3"/>
  <c r="AS51" i="3"/>
  <c r="AY159" i="3"/>
  <c r="BK26" i="3"/>
  <c r="AE56" i="3"/>
  <c r="AU243" i="3"/>
  <c r="BA230" i="3"/>
  <c r="BG31" i="3"/>
  <c r="BW242" i="3"/>
  <c r="BN95" i="3"/>
  <c r="BC235" i="3"/>
  <c r="AK231" i="3"/>
  <c r="BL100" i="3"/>
  <c r="AS99" i="3"/>
  <c r="BR30" i="3"/>
  <c r="AL66" i="3"/>
  <c r="AT138" i="3"/>
  <c r="BM31" i="3"/>
  <c r="BG245" i="3"/>
  <c r="BQ158" i="3"/>
  <c r="AB13" i="3"/>
  <c r="AU244" i="3"/>
  <c r="BH94" i="3"/>
  <c r="AV15" i="3"/>
  <c r="AA231" i="3"/>
  <c r="BI27" i="3"/>
  <c r="AJ100" i="3"/>
  <c r="U51" i="3"/>
  <c r="BG35" i="3"/>
  <c r="BV138" i="3"/>
  <c r="AE135" i="3"/>
  <c r="V199" i="3"/>
  <c r="AR94" i="3"/>
  <c r="AK139" i="3"/>
  <c r="BA160" i="3"/>
  <c r="BZ30" i="3"/>
  <c r="BR231" i="3"/>
  <c r="AT54" i="3"/>
  <c r="Y235" i="3"/>
  <c r="AQ48" i="3"/>
  <c r="BY187" i="3"/>
  <c r="BQ26" i="3"/>
  <c r="BV222" i="3"/>
  <c r="BD9" i="3"/>
  <c r="AS217" i="3"/>
  <c r="AT100" i="3"/>
  <c r="U38" i="3"/>
  <c r="BC94" i="3"/>
  <c r="AI235" i="3"/>
  <c r="S134" i="3"/>
  <c r="AN231" i="3"/>
  <c r="BT39" i="3"/>
  <c r="BC131" i="3"/>
  <c r="BO56" i="3"/>
  <c r="AC139" i="3"/>
  <c r="BQ217" i="3"/>
  <c r="BO15" i="3"/>
  <c r="AO160" i="3"/>
  <c r="BF12" i="3"/>
  <c r="BQ166" i="3"/>
  <c r="BL231" i="3"/>
  <c r="BC199" i="3"/>
  <c r="BG48" i="3"/>
  <c r="BN207" i="3"/>
  <c r="V56" i="3"/>
  <c r="BJ30" i="3"/>
  <c r="AF31" i="3"/>
  <c r="BU12" i="3"/>
  <c r="BG135" i="3"/>
  <c r="AY7" i="3"/>
  <c r="AZ95" i="3"/>
  <c r="AJ16" i="3"/>
  <c r="AP57" i="3"/>
  <c r="BS243" i="3"/>
  <c r="AF245" i="3"/>
  <c r="AR134" i="3"/>
  <c r="BH54" i="3"/>
  <c r="P99" i="3"/>
  <c r="AS159" i="3"/>
  <c r="AM235" i="3"/>
  <c r="BI230" i="3"/>
  <c r="AQ223" i="3"/>
  <c r="BW9" i="3"/>
  <c r="BZ138" i="3"/>
  <c r="BG187" i="3"/>
  <c r="AX100" i="3"/>
  <c r="Z100" i="3"/>
  <c r="AM16" i="3"/>
  <c r="AX242" i="3"/>
  <c r="W159" i="3"/>
  <c r="BB39" i="3"/>
  <c r="AG31" i="3"/>
  <c r="AV56" i="3"/>
  <c r="AZ237" i="3"/>
  <c r="BJ13" i="3"/>
  <c r="AD159" i="3"/>
  <c r="BD99" i="3"/>
  <c r="BP165" i="3"/>
  <c r="I9" i="3"/>
  <c r="AZ56" i="3"/>
  <c r="AT30" i="3"/>
  <c r="H139" i="3"/>
  <c r="BR100" i="3"/>
  <c r="AD231" i="3"/>
  <c r="V176" i="3"/>
  <c r="BD64" i="3"/>
  <c r="BJ176" i="3"/>
  <c r="AR207" i="3"/>
  <c r="BN131" i="3"/>
  <c r="V139" i="3"/>
  <c r="AD165" i="3"/>
  <c r="BQ31" i="3"/>
  <c r="O56" i="3"/>
  <c r="BC99" i="3"/>
  <c r="V178" i="3"/>
  <c r="AG237" i="3"/>
  <c r="AW188" i="3"/>
  <c r="AE38" i="3"/>
  <c r="BN132" i="3"/>
  <c r="BD207" i="3"/>
  <c r="BP199" i="3"/>
  <c r="AD174" i="3"/>
  <c r="BH161" i="3"/>
  <c r="AK38" i="3"/>
  <c r="AL199" i="3"/>
  <c r="BX174" i="3"/>
  <c r="J199" i="3"/>
  <c r="BT50" i="3"/>
  <c r="I217" i="3"/>
  <c r="BI30" i="3"/>
  <c r="BB131" i="3"/>
  <c r="BN39" i="3"/>
  <c r="X50" i="3"/>
  <c r="BL135" i="3"/>
  <c r="BW15" i="3"/>
  <c r="BM57" i="3"/>
  <c r="AF174" i="3"/>
  <c r="BQ50" i="3"/>
  <c r="BJ166" i="3"/>
  <c r="AR165" i="3"/>
  <c r="BV174" i="3"/>
  <c r="BZ161" i="3"/>
  <c r="L95" i="3"/>
  <c r="AL167" i="3"/>
  <c r="BU27" i="3"/>
  <c r="K134" i="3"/>
  <c r="T237" i="3"/>
  <c r="BS66" i="3"/>
  <c r="K221" i="3"/>
  <c r="X207" i="3"/>
  <c r="BB54" i="3"/>
  <c r="BJ174" i="3"/>
  <c r="AM31" i="3"/>
  <c r="N57" i="3"/>
  <c r="O38" i="3"/>
  <c r="AT12" i="3"/>
  <c r="AH135" i="3"/>
  <c r="AV207" i="3"/>
  <c r="BF26" i="3"/>
  <c r="AI160" i="3"/>
  <c r="X31" i="3"/>
  <c r="BF178" i="3"/>
  <c r="AL223" i="3"/>
  <c r="AU138" i="3"/>
  <c r="O30" i="3"/>
  <c r="N99" i="3"/>
  <c r="T139" i="3"/>
  <c r="BS198" i="3"/>
  <c r="AH56" i="3"/>
  <c r="AQ54" i="3"/>
  <c r="BZ188" i="3"/>
  <c r="BM35" i="3"/>
  <c r="BB198" i="3"/>
  <c r="AJ56" i="3"/>
  <c r="AS160" i="3"/>
  <c r="BO236" i="3"/>
  <c r="BE53" i="3"/>
  <c r="BV26" i="3"/>
  <c r="AF223" i="3"/>
  <c r="AW7" i="3"/>
  <c r="BU26" i="3"/>
  <c r="R30" i="3"/>
  <c r="G39" i="3"/>
  <c r="BC134" i="3"/>
  <c r="S119" i="3"/>
  <c r="AI30" i="3"/>
  <c r="AH31" i="3"/>
  <c r="I95" i="3"/>
  <c r="G222" i="3"/>
  <c r="Y178" i="3"/>
  <c r="BE12" i="3"/>
  <c r="BB138" i="3"/>
  <c r="BJ31" i="3"/>
  <c r="AN50" i="3"/>
  <c r="BR57" i="3"/>
  <c r="M38" i="3"/>
  <c r="BT160" i="3"/>
  <c r="AQ131" i="3"/>
  <c r="AS26" i="3"/>
  <c r="BX132" i="3"/>
  <c r="I223" i="3"/>
  <c r="BB139" i="3"/>
  <c r="AZ66" i="3"/>
  <c r="AC243" i="3"/>
  <c r="AT245" i="3"/>
  <c r="I38" i="3"/>
  <c r="BD160" i="3"/>
  <c r="AF9" i="3"/>
  <c r="I31" i="3"/>
  <c r="BD134" i="3"/>
  <c r="BO64" i="3"/>
  <c r="X51" i="3"/>
  <c r="BR187" i="3"/>
  <c r="BD243" i="3"/>
  <c r="V134" i="3"/>
  <c r="BK38" i="3"/>
  <c r="BZ158" i="3"/>
  <c r="AX223" i="3"/>
  <c r="R235" i="3"/>
  <c r="BT159" i="3"/>
  <c r="BN138" i="3"/>
  <c r="AS15" i="3"/>
  <c r="T66" i="3"/>
  <c r="AS57" i="3"/>
  <c r="BD199" i="3"/>
  <c r="Z56" i="3"/>
  <c r="S139" i="3"/>
  <c r="BG34" i="3"/>
  <c r="Z166" i="3"/>
  <c r="AI188" i="3"/>
  <c r="BA99" i="3"/>
  <c r="BG30" i="3"/>
  <c r="BS13" i="3"/>
  <c r="BI99" i="3"/>
  <c r="AG158" i="3"/>
  <c r="P30" i="3"/>
  <c r="AR100" i="3"/>
  <c r="BZ178" i="3"/>
  <c r="BA94" i="3"/>
  <c r="BH66" i="3"/>
  <c r="BC30" i="3"/>
  <c r="BN12" i="3"/>
  <c r="BL54" i="3"/>
  <c r="BZ51" i="3"/>
  <c r="BC48" i="3"/>
  <c r="AR158" i="3"/>
  <c r="BX13" i="3"/>
  <c r="BL95" i="3"/>
  <c r="BV235" i="3"/>
  <c r="AM57" i="3"/>
  <c r="AR235" i="3"/>
  <c r="AE235" i="3"/>
  <c r="BC207" i="3"/>
  <c r="AA56" i="3"/>
  <c r="AG160" i="3"/>
  <c r="BQ30" i="3"/>
  <c r="AM64" i="3"/>
  <c r="AR160" i="3"/>
  <c r="AQ38" i="3"/>
  <c r="BJ138" i="3"/>
  <c r="BN236" i="3"/>
  <c r="AZ38" i="3"/>
  <c r="BI35" i="3"/>
  <c r="AX38" i="3"/>
  <c r="Q50" i="3"/>
  <c r="AW216" i="3"/>
  <c r="AD56" i="3"/>
  <c r="AN207" i="3"/>
  <c r="BN230" i="3"/>
  <c r="BI231" i="3"/>
  <c r="BH15" i="3"/>
  <c r="BD216" i="3"/>
  <c r="BU199" i="3"/>
  <c r="BK187" i="3"/>
  <c r="BQ13" i="3"/>
  <c r="BN176" i="3"/>
  <c r="BH131" i="3"/>
  <c r="AI161" i="3"/>
  <c r="AY158" i="3"/>
  <c r="BM47" i="3"/>
  <c r="BC198" i="3"/>
  <c r="AH64" i="3"/>
  <c r="BM230" i="3"/>
  <c r="BE64" i="3"/>
  <c r="AA57" i="3"/>
  <c r="AZ131" i="3"/>
  <c r="L135" i="3"/>
  <c r="AI16" i="3"/>
  <c r="BA139" i="3"/>
  <c r="BV230" i="3"/>
  <c r="BH217" i="3"/>
  <c r="BX38" i="3"/>
  <c r="S64" i="3"/>
  <c r="W174" i="3"/>
  <c r="BJ198" i="3"/>
  <c r="AD50" i="3"/>
  <c r="U135" i="3"/>
  <c r="BN51" i="3"/>
  <c r="BS216" i="3"/>
  <c r="AF50" i="3"/>
  <c r="AR243" i="3"/>
  <c r="BZ159" i="3"/>
  <c r="BA54" i="3"/>
  <c r="AG165" i="3"/>
  <c r="BT235" i="3"/>
  <c r="R135" i="3"/>
  <c r="S199" i="3"/>
  <c r="AX48" i="3"/>
  <c r="BQ231" i="3"/>
  <c r="AE100" i="3"/>
  <c r="BU206" i="3"/>
  <c r="AP95" i="3"/>
  <c r="AJ245" i="3"/>
  <c r="BQ9" i="3"/>
  <c r="BI166" i="3"/>
  <c r="BA118" i="3"/>
  <c r="W51" i="3"/>
  <c r="BV135" i="3"/>
  <c r="V100" i="3"/>
  <c r="BY235" i="3"/>
  <c r="N199" i="3"/>
  <c r="BN159" i="3"/>
  <c r="AB9" i="3"/>
  <c r="BU166" i="3"/>
  <c r="AQ34" i="3"/>
  <c r="BF53" i="3"/>
  <c r="BP9" i="3"/>
  <c r="AT216" i="3"/>
  <c r="BY38" i="3"/>
  <c r="T39" i="3"/>
  <c r="BU118" i="3"/>
  <c r="I51" i="3"/>
  <c r="BA236" i="3"/>
  <c r="AF119" i="3"/>
  <c r="K95" i="3"/>
  <c r="BT94" i="3"/>
  <c r="U139" i="3"/>
  <c r="BL30" i="3"/>
  <c r="AU187" i="3"/>
  <c r="Q207" i="3"/>
  <c r="V16" i="3"/>
  <c r="Z245" i="3"/>
  <c r="AU12" i="3"/>
  <c r="BD118" i="3"/>
  <c r="BR165" i="3"/>
  <c r="BY34" i="3"/>
  <c r="AM51" i="3"/>
  <c r="BS176" i="3"/>
  <c r="AT9" i="3"/>
  <c r="BW244" i="3"/>
  <c r="G188" i="3"/>
  <c r="BB231" i="3"/>
  <c r="BP119" i="3"/>
  <c r="AV34" i="3"/>
  <c r="BF95" i="3"/>
  <c r="BA27" i="3"/>
  <c r="BP94" i="3"/>
  <c r="AU198" i="3"/>
  <c r="AQ31" i="3"/>
  <c r="BW222" i="3"/>
  <c r="BD176" i="3"/>
  <c r="BF16" i="3"/>
  <c r="BI12" i="3"/>
  <c r="BR174" i="3"/>
  <c r="BC176" i="3"/>
  <c r="AT119" i="3"/>
  <c r="AZ236" i="3"/>
  <c r="AF100" i="3"/>
  <c r="AV51" i="3"/>
  <c r="BW56" i="3"/>
  <c r="AZ166" i="3"/>
  <c r="BH53" i="3"/>
  <c r="BQ198" i="3"/>
  <c r="BD54" i="3"/>
  <c r="L224" i="3"/>
  <c r="BI139" i="3"/>
  <c r="AX206" i="3"/>
  <c r="N231" i="3"/>
  <c r="P50" i="3"/>
  <c r="AL30" i="3"/>
  <c r="BS30" i="3"/>
  <c r="BB9" i="3"/>
  <c r="V217" i="3"/>
  <c r="BG231" i="3"/>
  <c r="BG206" i="3"/>
  <c r="AV48" i="3"/>
  <c r="U188" i="3"/>
  <c r="AI9" i="3"/>
  <c r="BG50" i="3"/>
  <c r="AW64" i="3"/>
  <c r="BG158" i="3"/>
  <c r="BU31" i="3"/>
  <c r="AE66" i="3"/>
  <c r="AR132" i="3"/>
  <c r="BJ217" i="3"/>
  <c r="T217" i="3"/>
  <c r="BW12" i="3"/>
  <c r="AF217" i="3"/>
  <c r="AQ178" i="3"/>
  <c r="AX178" i="3"/>
  <c r="BC38" i="3"/>
  <c r="BO47" i="3"/>
  <c r="AR48" i="3"/>
  <c r="AA13" i="3"/>
  <c r="AW231" i="3"/>
  <c r="BC187" i="3"/>
  <c r="AS27" i="3"/>
  <c r="BC9" i="3"/>
  <c r="BX223" i="3"/>
  <c r="G9" i="3"/>
  <c r="BB188" i="3"/>
  <c r="AZ139" i="3"/>
  <c r="BE176" i="3"/>
  <c r="BL132" i="3"/>
  <c r="AT39" i="3"/>
  <c r="BN199" i="3"/>
  <c r="AC231" i="3"/>
  <c r="BO31" i="3"/>
  <c r="BK160" i="3"/>
  <c r="AA243" i="3"/>
  <c r="BK159" i="3"/>
  <c r="AX222" i="3"/>
  <c r="BG12" i="3"/>
  <c r="BT38" i="3"/>
  <c r="W207" i="3"/>
  <c r="N134" i="3"/>
  <c r="BI131" i="3"/>
  <c r="BW39" i="3"/>
  <c r="W56" i="3"/>
  <c r="AY13" i="3"/>
  <c r="BG132" i="3"/>
  <c r="BM242" i="3"/>
  <c r="Z235" i="3"/>
  <c r="BL16" i="3"/>
  <c r="H30" i="3"/>
  <c r="BL131" i="3"/>
  <c r="BJ165" i="3"/>
  <c r="BH166" i="3"/>
  <c r="AN100" i="3"/>
  <c r="BT242" i="3"/>
  <c r="Y217" i="3"/>
  <c r="Z178" i="3"/>
  <c r="AD134" i="3"/>
  <c r="AB50" i="3"/>
  <c r="G31" i="3"/>
  <c r="BP244" i="3"/>
  <c r="AZ118" i="3"/>
  <c r="AG174" i="3"/>
  <c r="BU66" i="3"/>
  <c r="G217" i="3"/>
  <c r="AQ50" i="3"/>
  <c r="BM27" i="3"/>
  <c r="BX216" i="3"/>
  <c r="BC34" i="3"/>
  <c r="AV159" i="3"/>
  <c r="AZ48" i="3"/>
  <c r="BW57" i="3"/>
  <c r="AR222" i="3"/>
  <c r="AE158" i="3"/>
  <c r="BS64" i="3"/>
  <c r="BX242" i="3"/>
  <c r="X139" i="3"/>
  <c r="AW222" i="3"/>
  <c r="AJ217" i="3"/>
  <c r="BQ99" i="3"/>
  <c r="AU48" i="3"/>
  <c r="BC244" i="3"/>
  <c r="BX51" i="3"/>
  <c r="BO245" i="3"/>
  <c r="X223" i="3"/>
  <c r="AC245" i="3"/>
  <c r="P237" i="3"/>
  <c r="R56" i="3"/>
  <c r="I139" i="3"/>
  <c r="AR15" i="3"/>
  <c r="AL161" i="3"/>
  <c r="BD35" i="3"/>
  <c r="BL53" i="3"/>
  <c r="AN57" i="3"/>
  <c r="BL47" i="3"/>
  <c r="BU237" i="3"/>
  <c r="AM100" i="3"/>
  <c r="AS166" i="3"/>
  <c r="L119" i="3"/>
  <c r="AU53" i="3"/>
  <c r="BX243" i="3"/>
  <c r="AS206" i="3"/>
  <c r="BY159" i="3"/>
  <c r="BJ216" i="3"/>
  <c r="AC199" i="3"/>
  <c r="AR242" i="3"/>
  <c r="V158" i="3"/>
  <c r="BR199" i="3"/>
  <c r="M13" i="3"/>
  <c r="N228" i="3"/>
  <c r="AF30" i="3"/>
  <c r="BG7" i="3"/>
  <c r="S9" i="3"/>
  <c r="AT15" i="3"/>
  <c r="H207" i="3"/>
  <c r="AQ199" i="3"/>
  <c r="AH16" i="3"/>
  <c r="BA231" i="3"/>
  <c r="BC53" i="3"/>
  <c r="BD167" i="3"/>
  <c r="P231" i="3"/>
  <c r="BA138" i="3"/>
  <c r="O51" i="3"/>
  <c r="AI51" i="3"/>
  <c r="AT95" i="3"/>
  <c r="BC119" i="3"/>
  <c r="BM119" i="3"/>
  <c r="BG166" i="3"/>
  <c r="AM160" i="3"/>
  <c r="BH48" i="3"/>
  <c r="BQ167" i="3"/>
  <c r="BF217" i="3"/>
  <c r="BD47" i="3"/>
  <c r="BJ188" i="3"/>
  <c r="Q234" i="3"/>
  <c r="AB217" i="3"/>
  <c r="AP119" i="3"/>
  <c r="BM167" i="3"/>
  <c r="AZ217" i="3"/>
  <c r="AV242" i="3"/>
  <c r="AH217" i="3"/>
  <c r="AZ94" i="3"/>
  <c r="BF38" i="3"/>
  <c r="T245" i="3"/>
  <c r="AL245" i="3"/>
  <c r="AZ12" i="3"/>
  <c r="BL12" i="3"/>
  <c r="BB236" i="3"/>
  <c r="BQ161" i="3"/>
  <c r="BT207" i="3"/>
  <c r="AK217" i="3"/>
  <c r="AK215" i="3" l="1"/>
  <c r="BT210" i="3"/>
  <c r="BW14" i="3"/>
  <c r="BK14" i="3"/>
  <c r="BF40" i="3"/>
  <c r="AZ108" i="3"/>
  <c r="AZ101" i="3"/>
  <c r="AZ109" i="3" s="1"/>
  <c r="AH215" i="3"/>
  <c r="AV240" i="3"/>
  <c r="AZ215" i="3"/>
  <c r="AP124" i="3"/>
  <c r="BA122" i="3"/>
  <c r="AB215" i="3"/>
  <c r="BU203" i="3"/>
  <c r="BD49" i="3"/>
  <c r="BD45" i="3" s="1"/>
  <c r="BF215" i="3"/>
  <c r="BX122" i="3"/>
  <c r="BM124" i="3"/>
  <c r="BC124" i="3"/>
  <c r="BC121" i="3"/>
  <c r="BD121" i="3" s="1"/>
  <c r="BE121" i="3" s="1"/>
  <c r="BF121" i="3" s="1"/>
  <c r="BG121" i="3" s="1"/>
  <c r="BH121" i="3" s="1"/>
  <c r="BI121" i="3" s="1"/>
  <c r="BJ121" i="3" s="1"/>
  <c r="BK121" i="3" s="1"/>
  <c r="BL121" i="3" s="1"/>
  <c r="BM121" i="3" s="1"/>
  <c r="BN121" i="3" s="1"/>
  <c r="BN122" i="3"/>
  <c r="BE211" i="3"/>
  <c r="BE224" i="3" s="1"/>
  <c r="AT103" i="3"/>
  <c r="AT110" i="3" s="1"/>
  <c r="BE98" i="3"/>
  <c r="P232" i="3"/>
  <c r="BC55" i="3"/>
  <c r="BC43" i="3" s="1"/>
  <c r="BA229" i="3"/>
  <c r="AQ202" i="3"/>
  <c r="H210" i="3"/>
  <c r="BE17" i="3"/>
  <c r="AD11" i="3"/>
  <c r="S23" i="3"/>
  <c r="U20" i="3"/>
  <c r="S19" i="3"/>
  <c r="S10" i="3"/>
  <c r="BG18" i="3"/>
  <c r="BR8" i="3"/>
  <c r="AF32" i="3"/>
  <c r="AF63" i="3" s="1"/>
  <c r="BR202" i="3"/>
  <c r="AR240" i="3"/>
  <c r="AC202" i="3"/>
  <c r="BJ214" i="3"/>
  <c r="BX241" i="3"/>
  <c r="AU55" i="3"/>
  <c r="AU43" i="3" s="1"/>
  <c r="L124" i="3"/>
  <c r="W122" i="3"/>
  <c r="BL49" i="3"/>
  <c r="BL45" i="3" s="1"/>
  <c r="BL55" i="3"/>
  <c r="BL43" i="3" s="1"/>
  <c r="BC17" i="3"/>
  <c r="T143" i="3"/>
  <c r="T142" i="3"/>
  <c r="R58" i="3"/>
  <c r="R60" i="3" s="1"/>
  <c r="AJ215" i="3"/>
  <c r="AI142" i="3"/>
  <c r="AI143" i="3"/>
  <c r="BX240" i="3"/>
  <c r="BS68" i="3"/>
  <c r="BC36" i="3"/>
  <c r="BC37" i="3" s="1"/>
  <c r="BX214" i="3"/>
  <c r="AQ52" i="3"/>
  <c r="AQ62" i="3" s="1"/>
  <c r="G215" i="3"/>
  <c r="G193" i="3" s="1"/>
  <c r="AR175" i="3"/>
  <c r="AG171" i="3"/>
  <c r="AZ123" i="3"/>
  <c r="AB52" i="3"/>
  <c r="AB62" i="3" s="1"/>
  <c r="AD133" i="3"/>
  <c r="AK179" i="3"/>
  <c r="Y215" i="3"/>
  <c r="BT240" i="3"/>
  <c r="BL130" i="3"/>
  <c r="H32" i="3"/>
  <c r="H63" i="3" s="1"/>
  <c r="BM240" i="3"/>
  <c r="W58" i="3"/>
  <c r="W60" i="3" s="1"/>
  <c r="BI130" i="3"/>
  <c r="N133" i="3"/>
  <c r="W210" i="3"/>
  <c r="BT40" i="3"/>
  <c r="BR14" i="3"/>
  <c r="AA241" i="3"/>
  <c r="AC229" i="3"/>
  <c r="BN202" i="3"/>
  <c r="BP177" i="3"/>
  <c r="BK143" i="3"/>
  <c r="BK142" i="3"/>
  <c r="BM203" i="3"/>
  <c r="G19" i="3"/>
  <c r="I20" i="3"/>
  <c r="G23" i="3"/>
  <c r="BN11" i="3"/>
  <c r="BE20" i="3"/>
  <c r="BC19" i="3"/>
  <c r="BC23" i="3"/>
  <c r="BC10" i="3"/>
  <c r="AW229" i="3"/>
  <c r="BO49" i="3"/>
  <c r="BO59" i="3" s="1"/>
  <c r="BC40" i="3"/>
  <c r="BC41" i="3" s="1"/>
  <c r="BI179" i="3"/>
  <c r="AZ179" i="3"/>
  <c r="AT179" i="3"/>
  <c r="BB179" i="3"/>
  <c r="AY179" i="3"/>
  <c r="BA179" i="3"/>
  <c r="AV179" i="3"/>
  <c r="AX179" i="3"/>
  <c r="AQ184" i="3"/>
  <c r="AR184" i="3" s="1"/>
  <c r="AS184" i="3" s="1"/>
  <c r="AT184" i="3" s="1"/>
  <c r="AU184" i="3" s="1"/>
  <c r="AV184" i="3" s="1"/>
  <c r="AW184" i="3" s="1"/>
  <c r="AX184" i="3" s="1"/>
  <c r="AY184" i="3" s="1"/>
  <c r="AZ184" i="3" s="1"/>
  <c r="BA184" i="3" s="1"/>
  <c r="BB184" i="3" s="1"/>
  <c r="AW179" i="3"/>
  <c r="AU179" i="3"/>
  <c r="AF215" i="3"/>
  <c r="CH14" i="3"/>
  <c r="T215" i="3"/>
  <c r="BJ215" i="3"/>
  <c r="AL67" i="3"/>
  <c r="AJ67" i="3"/>
  <c r="AG67" i="3"/>
  <c r="AM67" i="3"/>
  <c r="AH67" i="3"/>
  <c r="AF67" i="3"/>
  <c r="AK67" i="3"/>
  <c r="AN67" i="3"/>
  <c r="AI67" i="3"/>
  <c r="AP67" i="3"/>
  <c r="AE67" i="3"/>
  <c r="AO67" i="3"/>
  <c r="AW68" i="3"/>
  <c r="BG52" i="3"/>
  <c r="BG62" i="3" s="1"/>
  <c r="AK20" i="3"/>
  <c r="AI19" i="3"/>
  <c r="AI23" i="3"/>
  <c r="AT11" i="3"/>
  <c r="AF203" i="3"/>
  <c r="BG229" i="3"/>
  <c r="V215" i="3"/>
  <c r="BD20" i="3"/>
  <c r="BB23" i="3"/>
  <c r="BB19" i="3"/>
  <c r="BM11" i="3"/>
  <c r="BS32" i="3"/>
  <c r="BS63" i="3" s="1"/>
  <c r="AL32" i="3"/>
  <c r="AL63" i="3" s="1"/>
  <c r="P52" i="3"/>
  <c r="P62" i="3" s="1"/>
  <c r="N232" i="3"/>
  <c r="BT142" i="3"/>
  <c r="BT143" i="3"/>
  <c r="BH55" i="3"/>
  <c r="BH43" i="3" s="1"/>
  <c r="BW58" i="3"/>
  <c r="BW44" i="3" s="1"/>
  <c r="BE122" i="3"/>
  <c r="AT124" i="3"/>
  <c r="BC183" i="3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77" i="3"/>
  <c r="CC175" i="3"/>
  <c r="BR171" i="3"/>
  <c r="BT14" i="3"/>
  <c r="BO177" i="3"/>
  <c r="BP101" i="3"/>
  <c r="BP109" i="3" s="1"/>
  <c r="BP108" i="3"/>
  <c r="BF103" i="3"/>
  <c r="BF110" i="3" s="1"/>
  <c r="BQ98" i="3"/>
  <c r="BQ211" i="3"/>
  <c r="BQ232" i="3" s="1"/>
  <c r="AV36" i="3"/>
  <c r="CA122" i="3"/>
  <c r="BP124" i="3"/>
  <c r="BB229" i="3"/>
  <c r="N189" i="3"/>
  <c r="I189" i="3"/>
  <c r="M189" i="3"/>
  <c r="K189" i="3"/>
  <c r="J189" i="3"/>
  <c r="G189" i="3"/>
  <c r="L189" i="3"/>
  <c r="O189" i="3"/>
  <c r="P189" i="3"/>
  <c r="H189" i="3"/>
  <c r="R189" i="3"/>
  <c r="Q189" i="3"/>
  <c r="BE11" i="3"/>
  <c r="AT19" i="3"/>
  <c r="AT23" i="3"/>
  <c r="AV20" i="3"/>
  <c r="CD177" i="3"/>
  <c r="BY36" i="3"/>
  <c r="BD123" i="3"/>
  <c r="BF14" i="3"/>
  <c r="Q210" i="3"/>
  <c r="BL32" i="3"/>
  <c r="BL63" i="3" s="1"/>
  <c r="AF142" i="3"/>
  <c r="AF143" i="3"/>
  <c r="BT101" i="3"/>
  <c r="BT109" i="3" s="1"/>
  <c r="BT108" i="3"/>
  <c r="K109" i="3"/>
  <c r="K103" i="3"/>
  <c r="K110" i="3" s="1"/>
  <c r="V98" i="3"/>
  <c r="V211" i="3"/>
  <c r="AQ122" i="3"/>
  <c r="AF124" i="3"/>
  <c r="BU123" i="3"/>
  <c r="BY40" i="3"/>
  <c r="E40" i="3" s="1"/>
  <c r="AT214" i="3"/>
  <c r="BP19" i="3"/>
  <c r="BP23" i="3"/>
  <c r="CA11" i="3"/>
  <c r="BR20" i="3"/>
  <c r="BF55" i="3"/>
  <c r="BF43" i="3" s="1"/>
  <c r="AQ36" i="3"/>
  <c r="AQ37" i="3" s="1"/>
  <c r="AD20" i="3"/>
  <c r="AB19" i="3"/>
  <c r="AM11" i="3"/>
  <c r="AB23" i="3"/>
  <c r="BA123" i="3"/>
  <c r="BQ23" i="3"/>
  <c r="BQ19" i="3"/>
  <c r="CB11" i="3"/>
  <c r="BS20" i="3"/>
  <c r="BA211" i="3"/>
  <c r="BA232" i="3" s="1"/>
  <c r="BA98" i="3"/>
  <c r="AP103" i="3"/>
  <c r="BQ229" i="3"/>
  <c r="S202" i="3"/>
  <c r="AR241" i="3"/>
  <c r="AF52" i="3"/>
  <c r="AF46" i="3" s="1"/>
  <c r="BS214" i="3"/>
  <c r="AD52" i="3"/>
  <c r="AD46" i="3" s="1"/>
  <c r="W171" i="3"/>
  <c r="AH175" i="3"/>
  <c r="AC65" i="3"/>
  <c r="AA65" i="3"/>
  <c r="AD65" i="3"/>
  <c r="S68" i="3"/>
  <c r="Z65" i="3"/>
  <c r="W65" i="3"/>
  <c r="T65" i="3"/>
  <c r="X65" i="3"/>
  <c r="Y65" i="3"/>
  <c r="AB65" i="3"/>
  <c r="U65" i="3"/>
  <c r="S65" i="3"/>
  <c r="V65" i="3"/>
  <c r="BX40" i="3"/>
  <c r="BH215" i="3"/>
  <c r="BV228" i="3"/>
  <c r="BL142" i="3"/>
  <c r="BL143" i="3"/>
  <c r="AZ130" i="3"/>
  <c r="BE68" i="3"/>
  <c r="BM228" i="3"/>
  <c r="AH68" i="3"/>
  <c r="BM49" i="3"/>
  <c r="BM45" i="3" s="1"/>
  <c r="BH130" i="3"/>
  <c r="BN183" i="3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BY177" i="3"/>
  <c r="BU202" i="3"/>
  <c r="BD214" i="3"/>
  <c r="BS17" i="3"/>
  <c r="BI229" i="3"/>
  <c r="BN228" i="3"/>
  <c r="AN210" i="3"/>
  <c r="AD58" i="3"/>
  <c r="AD60" i="3" s="1"/>
  <c r="AW214" i="3"/>
  <c r="Q52" i="3"/>
  <c r="AX40" i="3"/>
  <c r="AZ40" i="3"/>
  <c r="AQ40" i="3"/>
  <c r="AQ41" i="3" s="1"/>
  <c r="AM68" i="3"/>
  <c r="BQ32" i="3"/>
  <c r="BQ63" i="3" s="1"/>
  <c r="AA58" i="3"/>
  <c r="AA60" i="3" s="1"/>
  <c r="BC210" i="3"/>
  <c r="BW98" i="3"/>
  <c r="BW211" i="3"/>
  <c r="BW232" i="3" s="1"/>
  <c r="BL103" i="3"/>
  <c r="BL110" i="3" s="1"/>
  <c r="BY14" i="3"/>
  <c r="BC32" i="3"/>
  <c r="BC33" i="3" s="1"/>
  <c r="BA101" i="3"/>
  <c r="BA109" i="3" s="1"/>
  <c r="BA108" i="3"/>
  <c r="CK179" i="3"/>
  <c r="P32" i="3"/>
  <c r="P63" i="3" s="1"/>
  <c r="BG32" i="3"/>
  <c r="BG63" i="3" s="1"/>
  <c r="AT203" i="3"/>
  <c r="BG36" i="3"/>
  <c r="AD143" i="3"/>
  <c r="W141" i="3"/>
  <c r="Y141" i="3"/>
  <c r="Z141" i="3"/>
  <c r="X141" i="3"/>
  <c r="AC141" i="3"/>
  <c r="AA141" i="3"/>
  <c r="T141" i="3"/>
  <c r="AD142" i="3"/>
  <c r="U141" i="3"/>
  <c r="V141" i="3"/>
  <c r="S141" i="3"/>
  <c r="AB141" i="3"/>
  <c r="AD141" i="3"/>
  <c r="Z58" i="3"/>
  <c r="Z44" i="3" s="1"/>
  <c r="BD202" i="3"/>
  <c r="BD17" i="3"/>
  <c r="BK40" i="3"/>
  <c r="V133" i="3"/>
  <c r="BD241" i="3"/>
  <c r="CC194" i="3"/>
  <c r="BO65" i="3"/>
  <c r="BP65" i="3" s="1"/>
  <c r="BQ65" i="3" s="1"/>
  <c r="BR65" i="3" s="1"/>
  <c r="BS65" i="3" s="1"/>
  <c r="BT65" i="3" s="1"/>
  <c r="BU65" i="3" s="1"/>
  <c r="BV65" i="3" s="1"/>
  <c r="BW65" i="3" s="1"/>
  <c r="BX65" i="3" s="1"/>
  <c r="BY65" i="3" s="1"/>
  <c r="BZ65" i="3" s="1"/>
  <c r="BO68" i="3"/>
  <c r="BD133" i="3"/>
  <c r="AF23" i="3"/>
  <c r="AH20" i="3"/>
  <c r="AQ11" i="3"/>
  <c r="AF19" i="3"/>
  <c r="I40" i="3"/>
  <c r="AC241" i="3"/>
  <c r="BM142" i="3"/>
  <c r="BM143" i="3"/>
  <c r="AS28" i="3"/>
  <c r="AQ130" i="3"/>
  <c r="M40" i="3"/>
  <c r="AN52" i="3"/>
  <c r="AN62" i="3" s="1"/>
  <c r="BP14" i="3"/>
  <c r="AJ179" i="3"/>
  <c r="I103" i="3"/>
  <c r="I110" i="3" s="1"/>
  <c r="T98" i="3"/>
  <c r="T114" i="3" s="1"/>
  <c r="T211" i="3"/>
  <c r="I109" i="3"/>
  <c r="AI32" i="3"/>
  <c r="AI63" i="3" s="1"/>
  <c r="V121" i="3"/>
  <c r="X121" i="3"/>
  <c r="T121" i="3"/>
  <c r="Y121" i="3"/>
  <c r="W121" i="3"/>
  <c r="AA121" i="3"/>
  <c r="S124" i="3"/>
  <c r="S121" i="3"/>
  <c r="AC121" i="3"/>
  <c r="AB121" i="3"/>
  <c r="AD121" i="3"/>
  <c r="Z121" i="3"/>
  <c r="U121" i="3"/>
  <c r="AD122" i="3"/>
  <c r="BC133" i="3"/>
  <c r="R32" i="3"/>
  <c r="R63" i="3" s="1"/>
  <c r="BU28" i="3"/>
  <c r="BH8" i="3"/>
  <c r="AW18" i="3"/>
  <c r="BV28" i="3"/>
  <c r="BE55" i="3"/>
  <c r="BE43" i="3" s="1"/>
  <c r="AJ58" i="3"/>
  <c r="AJ60" i="3" s="1"/>
  <c r="CK195" i="3"/>
  <c r="CK203" i="3"/>
  <c r="CK200" i="3" s="1"/>
  <c r="AH58" i="3"/>
  <c r="AH44" i="3" s="1"/>
  <c r="AE142" i="3"/>
  <c r="AE143" i="3"/>
  <c r="N123" i="3"/>
  <c r="O32" i="3"/>
  <c r="O63" i="3" s="1"/>
  <c r="BQ179" i="3"/>
  <c r="BF28" i="3"/>
  <c r="AV210" i="3"/>
  <c r="BE14" i="3"/>
  <c r="O40" i="3"/>
  <c r="BJ171" i="3"/>
  <c r="BU175" i="3"/>
  <c r="X210" i="3"/>
  <c r="K133" i="3"/>
  <c r="L103" i="3"/>
  <c r="L110" i="3" s="1"/>
  <c r="W211" i="3"/>
  <c r="L109" i="3"/>
  <c r="W98" i="3"/>
  <c r="BV171" i="3"/>
  <c r="CG175" i="3"/>
  <c r="BQ52" i="3"/>
  <c r="BQ62" i="3" s="1"/>
  <c r="AF171" i="3"/>
  <c r="AQ175" i="3"/>
  <c r="CH17" i="3"/>
  <c r="X52" i="3"/>
  <c r="X46" i="3" s="1"/>
  <c r="BB130" i="3"/>
  <c r="BI32" i="3"/>
  <c r="BI63" i="3" s="1"/>
  <c r="I215" i="3"/>
  <c r="I193" i="3" s="1"/>
  <c r="BT52" i="3"/>
  <c r="BT62" i="3" s="1"/>
  <c r="BX171" i="3"/>
  <c r="CI175" i="3"/>
  <c r="AL202" i="3"/>
  <c r="AK40" i="3"/>
  <c r="AO175" i="3"/>
  <c r="AD171" i="3"/>
  <c r="BP202" i="3"/>
  <c r="BD210" i="3"/>
  <c r="AE40" i="3"/>
  <c r="BH203" i="3"/>
  <c r="AG179" i="3"/>
  <c r="O58" i="3"/>
  <c r="O60" i="3" s="1"/>
  <c r="AG143" i="3"/>
  <c r="AG142" i="3"/>
  <c r="BN130" i="3"/>
  <c r="AR210" i="3"/>
  <c r="BU177" i="3"/>
  <c r="BD68" i="3"/>
  <c r="AG177" i="3"/>
  <c r="AD229" i="3"/>
  <c r="S143" i="3"/>
  <c r="S142" i="3"/>
  <c r="AT32" i="3"/>
  <c r="AT63" i="3" s="1"/>
  <c r="AZ58" i="3"/>
  <c r="AZ60" i="3" s="1"/>
  <c r="K20" i="3"/>
  <c r="I19" i="3"/>
  <c r="T11" i="3"/>
  <c r="I23" i="3"/>
  <c r="AV58" i="3"/>
  <c r="AV60" i="3" s="1"/>
  <c r="AX240" i="3"/>
  <c r="CH11" i="3"/>
  <c r="BY20" i="3"/>
  <c r="BW23" i="3"/>
  <c r="BW19" i="3"/>
  <c r="BI228" i="3"/>
  <c r="P123" i="3"/>
  <c r="AR133" i="3"/>
  <c r="BS241" i="3"/>
  <c r="BK98" i="3"/>
  <c r="BK211" i="3"/>
  <c r="BK224" i="3" s="1"/>
  <c r="AZ103" i="3"/>
  <c r="AY18" i="3"/>
  <c r="BJ8" i="3"/>
  <c r="CF14" i="3"/>
  <c r="BJ32" i="3"/>
  <c r="BJ63" i="3" s="1"/>
  <c r="V58" i="3"/>
  <c r="V60" i="3" s="1"/>
  <c r="BN210" i="3"/>
  <c r="BC202" i="3"/>
  <c r="BL229" i="3"/>
  <c r="BQ14" i="3"/>
  <c r="BZ17" i="3"/>
  <c r="BQ215" i="3"/>
  <c r="AN143" i="3"/>
  <c r="AN142" i="3"/>
  <c r="BO58" i="3"/>
  <c r="BO44" i="3" s="1"/>
  <c r="BC130" i="3"/>
  <c r="AN229" i="3"/>
  <c r="S133" i="3"/>
  <c r="BC96" i="3"/>
  <c r="BC101" i="3"/>
  <c r="BC108" i="3"/>
  <c r="U40" i="3"/>
  <c r="U151" i="3" s="1"/>
  <c r="AS215" i="3"/>
  <c r="BD19" i="3"/>
  <c r="BF20" i="3"/>
  <c r="BD23" i="3"/>
  <c r="BO11" i="3"/>
  <c r="BQ28" i="3"/>
  <c r="CJ194" i="3"/>
  <c r="BR229" i="3"/>
  <c r="BZ32" i="3"/>
  <c r="BZ63" i="3" s="1"/>
  <c r="AV143" i="3"/>
  <c r="AV142" i="3"/>
  <c r="AR101" i="3"/>
  <c r="AR109" i="3" s="1"/>
  <c r="AR108" i="3"/>
  <c r="V202" i="3"/>
  <c r="AA229" i="3"/>
  <c r="BG17" i="3"/>
  <c r="BH108" i="3"/>
  <c r="BH101" i="3"/>
  <c r="BH109" i="3" s="1"/>
  <c r="BR32" i="3"/>
  <c r="BR63" i="3" s="1"/>
  <c r="AK229" i="3"/>
  <c r="BY211" i="3"/>
  <c r="BY224" i="3" s="1"/>
  <c r="BY98" i="3"/>
  <c r="BN103" i="3"/>
  <c r="BN110" i="3" s="1"/>
  <c r="BW240" i="3"/>
  <c r="BA228" i="3"/>
  <c r="AU241" i="3"/>
  <c r="AE58" i="3"/>
  <c r="AE60" i="3" s="1"/>
  <c r="BK28" i="3"/>
  <c r="BZ28" i="3"/>
  <c r="AB210" i="3"/>
  <c r="BG19" i="3"/>
  <c r="BR11" i="3"/>
  <c r="BG23" i="3"/>
  <c r="BI20" i="3"/>
  <c r="W215" i="3"/>
  <c r="BE210" i="3"/>
  <c r="BG130" i="3"/>
  <c r="AS55" i="3"/>
  <c r="AS43" i="3" s="1"/>
  <c r="BM32" i="3"/>
  <c r="BM63" i="3" s="1"/>
  <c r="CH177" i="3"/>
  <c r="AU32" i="3"/>
  <c r="AU63" i="3" s="1"/>
  <c r="BB68" i="3"/>
  <c r="AN133" i="3"/>
  <c r="AN203" i="3"/>
  <c r="AT241" i="3"/>
  <c r="BF241" i="3"/>
  <c r="AN241" i="3"/>
  <c r="G124" i="3"/>
  <c r="AJ177" i="3"/>
  <c r="BB36" i="3"/>
  <c r="AO203" i="3"/>
  <c r="CA211" i="3"/>
  <c r="BP103" i="3"/>
  <c r="BP110" i="3" s="1"/>
  <c r="CA98" i="3"/>
  <c r="BB55" i="3"/>
  <c r="BB43" i="3" s="1"/>
  <c r="AB32" i="3"/>
  <c r="AB63" i="3" s="1"/>
  <c r="AM202" i="3"/>
  <c r="Z133" i="3"/>
  <c r="AN40" i="3"/>
  <c r="AM241" i="3"/>
  <c r="O123" i="3"/>
  <c r="BC14" i="3"/>
  <c r="X215" i="3"/>
  <c r="AZ23" i="3"/>
  <c r="BB20" i="3"/>
  <c r="AZ19" i="3"/>
  <c r="BK11" i="3"/>
  <c r="CD98" i="3"/>
  <c r="BS103" i="3"/>
  <c r="BS110" i="3" s="1"/>
  <c r="CD211" i="3"/>
  <c r="BX49" i="3"/>
  <c r="BX61" i="3" s="1"/>
  <c r="CB8" i="3"/>
  <c r="BQ18" i="3"/>
  <c r="Z229" i="3"/>
  <c r="AQ124" i="3"/>
  <c r="AQ126" i="3" s="1"/>
  <c r="AQ121" i="3"/>
  <c r="AR121" i="3" s="1"/>
  <c r="AS121" i="3" s="1"/>
  <c r="AT121" i="3" s="1"/>
  <c r="AU121" i="3" s="1"/>
  <c r="AV121" i="3" s="1"/>
  <c r="AW121" i="3" s="1"/>
  <c r="AX121" i="3" s="1"/>
  <c r="AY121" i="3" s="1"/>
  <c r="AZ121" i="3" s="1"/>
  <c r="BA121" i="3" s="1"/>
  <c r="BB121" i="3" s="1"/>
  <c r="BB122" i="3"/>
  <c r="AB241" i="3"/>
  <c r="J215" i="3"/>
  <c r="J193" i="3" s="1"/>
  <c r="BX215" i="3"/>
  <c r="BY28" i="3"/>
  <c r="BD228" i="3"/>
  <c r="J133" i="3"/>
  <c r="BM202" i="3"/>
  <c r="BR215" i="3"/>
  <c r="Y241" i="3"/>
  <c r="CE98" i="3"/>
  <c r="CE211" i="3"/>
  <c r="CE208" i="3" s="1"/>
  <c r="BT103" i="3"/>
  <c r="BT110" i="3" s="1"/>
  <c r="BI240" i="3"/>
  <c r="V210" i="3"/>
  <c r="BJ228" i="3"/>
  <c r="BL40" i="3"/>
  <c r="AS32" i="3"/>
  <c r="AS63" i="3" s="1"/>
  <c r="BK229" i="3"/>
  <c r="BN123" i="3"/>
  <c r="AS240" i="3"/>
  <c r="BV240" i="3"/>
  <c r="AL215" i="3"/>
  <c r="BC228" i="3"/>
  <c r="BM98" i="3"/>
  <c r="BM114" i="3" s="1"/>
  <c r="BM211" i="3"/>
  <c r="BM224" i="3" s="1"/>
  <c r="BB103" i="3"/>
  <c r="CJ14" i="3"/>
  <c r="BK177" i="3"/>
  <c r="AE229" i="3"/>
  <c r="AU52" i="3"/>
  <c r="AU46" i="3" s="1"/>
  <c r="AH241" i="3"/>
  <c r="BQ17" i="3"/>
  <c r="BY49" i="3"/>
  <c r="BY59" i="3" s="1"/>
  <c r="AW210" i="3"/>
  <c r="BC203" i="3"/>
  <c r="AM19" i="3"/>
  <c r="AO20" i="3"/>
  <c r="AX11" i="3"/>
  <c r="AM23" i="3"/>
  <c r="AC23" i="3"/>
  <c r="AE20" i="3"/>
  <c r="AN11" i="3"/>
  <c r="AC19" i="3"/>
  <c r="K215" i="3"/>
  <c r="K193" i="3" s="1"/>
  <c r="AB202" i="3"/>
  <c r="BF98" i="3"/>
  <c r="BF211" i="3"/>
  <c r="BF232" i="3" s="1"/>
  <c r="AU103" i="3"/>
  <c r="AX123" i="3"/>
  <c r="BE143" i="3"/>
  <c r="BE142" i="3"/>
  <c r="BE114" i="3" s="1"/>
  <c r="BO55" i="3"/>
  <c r="BO43" i="3" s="1"/>
  <c r="BW214" i="3"/>
  <c r="BP241" i="3"/>
  <c r="X229" i="3"/>
  <c r="BW179" i="3"/>
  <c r="AV55" i="3"/>
  <c r="AV43" i="3" s="1"/>
  <c r="AX14" i="3"/>
  <c r="BA14" i="3"/>
  <c r="AW14" i="3"/>
  <c r="AY14" i="3"/>
  <c r="AU14" i="3"/>
  <c r="AQ14" i="3"/>
  <c r="AS14" i="3"/>
  <c r="AZ14" i="3"/>
  <c r="AR14" i="3"/>
  <c r="AT14" i="3"/>
  <c r="AV14" i="3"/>
  <c r="BB14" i="3"/>
  <c r="H133" i="3"/>
  <c r="BL123" i="3"/>
  <c r="AX215" i="3"/>
  <c r="BM215" i="3"/>
  <c r="Z68" i="3"/>
  <c r="BU179" i="3"/>
  <c r="I210" i="3"/>
  <c r="AV28" i="3"/>
  <c r="AV42" i="3" s="1"/>
  <c r="BI14" i="3"/>
  <c r="AD40" i="3"/>
  <c r="AD151" i="3" s="1"/>
  <c r="BN49" i="3"/>
  <c r="BN61" i="3" s="1"/>
  <c r="CD175" i="3"/>
  <c r="BS171" i="3"/>
  <c r="BC122" i="3"/>
  <c r="AR124" i="3"/>
  <c r="AG52" i="3"/>
  <c r="AG46" i="3" s="1"/>
  <c r="AR28" i="3"/>
  <c r="AV229" i="3"/>
  <c r="AX171" i="3"/>
  <c r="BI175" i="3"/>
  <c r="AO98" i="3"/>
  <c r="AD97" i="3"/>
  <c r="AO211" i="3"/>
  <c r="AO224" i="3" s="1"/>
  <c r="AD103" i="3"/>
  <c r="AD110" i="3" s="1"/>
  <c r="BE215" i="3"/>
  <c r="BS124" i="3"/>
  <c r="CD122" i="3"/>
  <c r="BJ11" i="3"/>
  <c r="AY23" i="3"/>
  <c r="AY19" i="3"/>
  <c r="BA20" i="3"/>
  <c r="AE215" i="3"/>
  <c r="AZ68" i="3"/>
  <c r="AS229" i="3"/>
  <c r="BY32" i="3"/>
  <c r="BY63" i="3" s="1"/>
  <c r="E63" i="3" s="1"/>
  <c r="BQ11" i="3"/>
  <c r="BF19" i="3"/>
  <c r="BF23" i="3"/>
  <c r="BH20" i="3"/>
  <c r="AY8" i="3"/>
  <c r="AR8" i="3"/>
  <c r="AW8" i="3"/>
  <c r="AX8" i="3"/>
  <c r="BB8" i="3"/>
  <c r="AS8" i="3"/>
  <c r="AU8" i="3"/>
  <c r="AQ8" i="3"/>
  <c r="BA8" i="3"/>
  <c r="AV8" i="3"/>
  <c r="AZ8" i="3"/>
  <c r="AT8" i="3"/>
  <c r="AQ18" i="3"/>
  <c r="AS143" i="3"/>
  <c r="AS142" i="3"/>
  <c r="BP228" i="3"/>
  <c r="BQ108" i="3"/>
  <c r="BQ101" i="3"/>
  <c r="BQ109" i="3" s="1"/>
  <c r="AL179" i="3"/>
  <c r="AZ52" i="3"/>
  <c r="AZ46" i="3" s="1"/>
  <c r="BX179" i="3"/>
  <c r="BI215" i="3"/>
  <c r="N210" i="3"/>
  <c r="AW123" i="3"/>
  <c r="AO241" i="3"/>
  <c r="BZ49" i="3"/>
  <c r="BZ45" i="3" s="1"/>
  <c r="BY58" i="3"/>
  <c r="BY44" i="3" s="1"/>
  <c r="BD203" i="3"/>
  <c r="BT49" i="3"/>
  <c r="BA171" i="3"/>
  <c r="BL175" i="3"/>
  <c r="AP215" i="3"/>
  <c r="BU124" i="3"/>
  <c r="CF122" i="3"/>
  <c r="E122" i="3" s="1"/>
  <c r="X103" i="3"/>
  <c r="X110" i="3" s="1"/>
  <c r="AI211" i="3"/>
  <c r="AI232" i="3" s="1"/>
  <c r="AI98" i="3"/>
  <c r="BW210" i="3"/>
  <c r="AJ211" i="3"/>
  <c r="AJ232" i="3" s="1"/>
  <c r="Y103" i="3"/>
  <c r="Y110" i="3" s="1"/>
  <c r="AJ98" i="3"/>
  <c r="AQ49" i="3"/>
  <c r="AQ45" i="3" s="1"/>
  <c r="BH68" i="3"/>
  <c r="CF177" i="3"/>
  <c r="BM55" i="3"/>
  <c r="BM43" i="3" s="1"/>
  <c r="AJ210" i="3"/>
  <c r="BH28" i="3"/>
  <c r="BW142" i="3"/>
  <c r="BW143" i="3"/>
  <c r="BG177" i="3"/>
  <c r="BG49" i="3"/>
  <c r="BG45" i="3" s="1"/>
  <c r="AU210" i="3"/>
  <c r="I123" i="3"/>
  <c r="BP130" i="3"/>
  <c r="AV122" i="3"/>
  <c r="AK124" i="3"/>
  <c r="BL202" i="3"/>
  <c r="AJ40" i="3"/>
  <c r="AS68" i="3"/>
  <c r="AO143" i="3"/>
  <c r="AO142" i="3"/>
  <c r="BM241" i="3"/>
  <c r="BB211" i="3"/>
  <c r="BB224" i="3" s="1"/>
  <c r="AQ97" i="3"/>
  <c r="AR97" i="3" s="1"/>
  <c r="AS97" i="3" s="1"/>
  <c r="AT97" i="3" s="1"/>
  <c r="AU97" i="3" s="1"/>
  <c r="AV97" i="3" s="1"/>
  <c r="AW97" i="3" s="1"/>
  <c r="AX97" i="3" s="1"/>
  <c r="AY97" i="3" s="1"/>
  <c r="AZ97" i="3" s="1"/>
  <c r="BA97" i="3" s="1"/>
  <c r="BB97" i="3" s="1"/>
  <c r="BB98" i="3"/>
  <c r="AQ103" i="3"/>
  <c r="BN133" i="3"/>
  <c r="AL229" i="3"/>
  <c r="AO68" i="3"/>
  <c r="BF36" i="3"/>
  <c r="BN108" i="3"/>
  <c r="BN101" i="3"/>
  <c r="BN109" i="3" s="1"/>
  <c r="AI229" i="3"/>
  <c r="BG228" i="3"/>
  <c r="BL122" i="3"/>
  <c r="BA124" i="3"/>
  <c r="K23" i="3"/>
  <c r="K19" i="3"/>
  <c r="V11" i="3"/>
  <c r="M20" i="3"/>
  <c r="AP142" i="3"/>
  <c r="AP143" i="3"/>
  <c r="AE141" i="3"/>
  <c r="AF141" i="3" s="1"/>
  <c r="AG141" i="3" s="1"/>
  <c r="AH141" i="3" s="1"/>
  <c r="AI141" i="3" s="1"/>
  <c r="AJ141" i="3" s="1"/>
  <c r="AK141" i="3" s="1"/>
  <c r="AL141" i="3" s="1"/>
  <c r="AM141" i="3" s="1"/>
  <c r="AN141" i="3" s="1"/>
  <c r="AO141" i="3" s="1"/>
  <c r="AP141" i="3" s="1"/>
  <c r="BA32" i="3"/>
  <c r="BA63" i="3" s="1"/>
  <c r="BS215" i="3"/>
  <c r="AX52" i="3"/>
  <c r="AX46" i="3" s="1"/>
  <c r="BX123" i="3"/>
  <c r="BU215" i="3"/>
  <c r="AA52" i="3"/>
  <c r="AA62" i="3" s="1"/>
  <c r="W229" i="3"/>
  <c r="AJ133" i="3"/>
  <c r="BN203" i="3"/>
  <c r="BC189" i="3"/>
  <c r="BD189" i="3" s="1"/>
  <c r="BE189" i="3" s="1"/>
  <c r="BF189" i="3" s="1"/>
  <c r="BG189" i="3" s="1"/>
  <c r="BH189" i="3" s="1"/>
  <c r="BI189" i="3" s="1"/>
  <c r="BJ189" i="3" s="1"/>
  <c r="BK189" i="3" s="1"/>
  <c r="BL189" i="3" s="1"/>
  <c r="BM189" i="3" s="1"/>
  <c r="BY210" i="3"/>
  <c r="AA142" i="3"/>
  <c r="AA143" i="3"/>
  <c r="AQ141" i="3"/>
  <c r="AR141" i="3" s="1"/>
  <c r="AS141" i="3" s="1"/>
  <c r="AT141" i="3" s="1"/>
  <c r="AU141" i="3" s="1"/>
  <c r="AV141" i="3" s="1"/>
  <c r="AW141" i="3" s="1"/>
  <c r="AX141" i="3" s="1"/>
  <c r="AY141" i="3" s="1"/>
  <c r="AZ141" i="3" s="1"/>
  <c r="BA141" i="3" s="1"/>
  <c r="BB141" i="3" s="1"/>
  <c r="BB142" i="3"/>
  <c r="BB143" i="3"/>
  <c r="BA36" i="3"/>
  <c r="BV17" i="3"/>
  <c r="AK177" i="3"/>
  <c r="R210" i="3"/>
  <c r="BS14" i="3"/>
  <c r="K52" i="3"/>
  <c r="K46" i="3" s="1"/>
  <c r="Y40" i="3"/>
  <c r="Y151" i="3" s="1"/>
  <c r="BC143" i="3"/>
  <c r="BC142" i="3"/>
  <c r="Z103" i="3"/>
  <c r="Z110" i="3" s="1"/>
  <c r="AK98" i="3"/>
  <c r="AK211" i="3"/>
  <c r="AK232" i="3" s="1"/>
  <c r="BE133" i="3"/>
  <c r="BI133" i="3"/>
  <c r="BI211" i="3"/>
  <c r="BI224" i="3" s="1"/>
  <c r="AX103" i="3"/>
  <c r="AX110" i="3" s="1"/>
  <c r="BI98" i="3"/>
  <c r="BR36" i="3"/>
  <c r="CE8" i="3"/>
  <c r="BT18" i="3"/>
  <c r="CB179" i="3"/>
  <c r="CC11" i="3"/>
  <c r="BR19" i="3"/>
  <c r="BT20" i="3"/>
  <c r="BR23" i="3"/>
  <c r="BN32" i="3"/>
  <c r="BN63" i="3" s="1"/>
  <c r="BZ215" i="3"/>
  <c r="BK179" i="3"/>
  <c r="BW228" i="3"/>
  <c r="BG68" i="3"/>
  <c r="BC140" i="3"/>
  <c r="BD140" i="3" s="1"/>
  <c r="BE140" i="3" s="1"/>
  <c r="BF140" i="3" s="1"/>
  <c r="BG140" i="3" s="1"/>
  <c r="BH140" i="3" s="1"/>
  <c r="BI140" i="3" s="1"/>
  <c r="BJ140" i="3" s="1"/>
  <c r="BK140" i="3" s="1"/>
  <c r="BL140" i="3" s="1"/>
  <c r="BM140" i="3" s="1"/>
  <c r="BN140" i="3" s="1"/>
  <c r="BE203" i="3"/>
  <c r="BG210" i="3"/>
  <c r="AT175" i="3"/>
  <c r="AQ171" i="3"/>
  <c r="AQ182" i="3"/>
  <c r="AR182" i="3" s="1"/>
  <c r="AS182" i="3" s="1"/>
  <c r="AT182" i="3" s="1"/>
  <c r="AU182" i="3" s="1"/>
  <c r="AV182" i="3" s="1"/>
  <c r="AW182" i="3" s="1"/>
  <c r="AX182" i="3" s="1"/>
  <c r="AY182" i="3" s="1"/>
  <c r="AZ182" i="3" s="1"/>
  <c r="BA182" i="3" s="1"/>
  <c r="BB182" i="3" s="1"/>
  <c r="AZ175" i="3"/>
  <c r="BB175" i="3"/>
  <c r="AW175" i="3"/>
  <c r="AY175" i="3"/>
  <c r="AV175" i="3"/>
  <c r="AX175" i="3"/>
  <c r="AU175" i="3"/>
  <c r="BA175" i="3"/>
  <c r="BR240" i="3"/>
  <c r="AT108" i="3"/>
  <c r="AT101" i="3"/>
  <c r="AT109" i="3" s="1"/>
  <c r="BZ179" i="3"/>
  <c r="BR108" i="3"/>
  <c r="BR101" i="3"/>
  <c r="BR109" i="3" s="1"/>
  <c r="BP17" i="3"/>
  <c r="Z203" i="3"/>
  <c r="BJ177" i="3"/>
  <c r="BA177" i="3"/>
  <c r="AV177" i="3"/>
  <c r="AQ183" i="3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AW177" i="3"/>
  <c r="AZ177" i="3"/>
  <c r="AX177" i="3"/>
  <c r="BB177" i="3"/>
  <c r="AY177" i="3"/>
  <c r="AT177" i="3"/>
  <c r="AU177" i="3"/>
  <c r="AV32" i="3"/>
  <c r="AV63" i="3" s="1"/>
  <c r="BL17" i="3"/>
  <c r="BO215" i="3"/>
  <c r="BQ124" i="3"/>
  <c r="CB122" i="3"/>
  <c r="BO96" i="3"/>
  <c r="BO101" i="3"/>
  <c r="BO108" i="3"/>
  <c r="AJ68" i="3"/>
  <c r="AE122" i="3"/>
  <c r="T124" i="3"/>
  <c r="Y229" i="3"/>
  <c r="AW55" i="3"/>
  <c r="AW43" i="3" s="1"/>
  <c r="AW130" i="3"/>
  <c r="AX36" i="3"/>
  <c r="BM171" i="3"/>
  <c r="BX175" i="3"/>
  <c r="BX211" i="3"/>
  <c r="BX224" i="3" s="1"/>
  <c r="BM103" i="3"/>
  <c r="BM110" i="3" s="1"/>
  <c r="BX98" i="3"/>
  <c r="L58" i="3"/>
  <c r="L60" i="3" s="1"/>
  <c r="BP58" i="3"/>
  <c r="BP60" i="3" s="1"/>
  <c r="BX14" i="3"/>
  <c r="BU49" i="3"/>
  <c r="BU45" i="3" s="1"/>
  <c r="BF229" i="3"/>
  <c r="BU130" i="3"/>
  <c r="CC17" i="3"/>
  <c r="AU202" i="3"/>
  <c r="AU228" i="3"/>
  <c r="AY228" i="3"/>
  <c r="AR68" i="3"/>
  <c r="AV203" i="3"/>
  <c r="BT55" i="3"/>
  <c r="BT43" i="3" s="1"/>
  <c r="AQ142" i="3"/>
  <c r="AQ143" i="3"/>
  <c r="BL210" i="3"/>
  <c r="BQ202" i="3"/>
  <c r="AH52" i="3"/>
  <c r="AH46" i="3" s="1"/>
  <c r="CG142" i="3"/>
  <c r="CG143" i="3"/>
  <c r="CB14" i="3"/>
  <c r="X203" i="3"/>
  <c r="CA17" i="3"/>
  <c r="BV142" i="3"/>
  <c r="BV143" i="3"/>
  <c r="BH143" i="3"/>
  <c r="BH142" i="3"/>
  <c r="CH122" i="3"/>
  <c r="BW124" i="3"/>
  <c r="AA210" i="3"/>
  <c r="AY215" i="3"/>
  <c r="BF143" i="3"/>
  <c r="BF142" i="3"/>
  <c r="BF175" i="3"/>
  <c r="AU171" i="3"/>
  <c r="AA32" i="3"/>
  <c r="AA63" i="3" s="1"/>
  <c r="BQ103" i="3"/>
  <c r="BQ110" i="3" s="1"/>
  <c r="CB211" i="3"/>
  <c r="CB98" i="3"/>
  <c r="AW143" i="3"/>
  <c r="AW142" i="3"/>
  <c r="BA214" i="3"/>
  <c r="BZ58" i="3"/>
  <c r="BZ60" i="3" s="1"/>
  <c r="AH40" i="3"/>
  <c r="AC58" i="3"/>
  <c r="AC60" i="3" s="1"/>
  <c r="BU36" i="3"/>
  <c r="BZ55" i="3"/>
  <c r="BZ43" i="3" s="1"/>
  <c r="BK19" i="3"/>
  <c r="BM20" i="3"/>
  <c r="BV11" i="3"/>
  <c r="BK23" i="3"/>
  <c r="BS52" i="3"/>
  <c r="BS62" i="3" s="1"/>
  <c r="AA122" i="3"/>
  <c r="P124" i="3"/>
  <c r="W142" i="3"/>
  <c r="W143" i="3"/>
  <c r="AR202" i="3"/>
  <c r="BD28" i="3"/>
  <c r="BS210" i="3"/>
  <c r="BP133" i="3"/>
  <c r="BN240" i="3"/>
  <c r="BH228" i="3"/>
  <c r="CA194" i="3"/>
  <c r="BK130" i="3"/>
  <c r="BR124" i="3"/>
  <c r="CC122" i="3"/>
  <c r="BH171" i="3"/>
  <c r="BS175" i="3"/>
  <c r="U68" i="3"/>
  <c r="U70" i="3" s="1"/>
  <c r="BH202" i="3"/>
  <c r="BI49" i="3"/>
  <c r="BI45" i="3" s="1"/>
  <c r="BK203" i="3"/>
  <c r="AG202" i="3"/>
  <c r="BR179" i="3"/>
  <c r="BR142" i="3"/>
  <c r="BR143" i="3"/>
  <c r="BB49" i="3"/>
  <c r="BB59" i="3" s="1"/>
  <c r="BR98" i="3"/>
  <c r="BG103" i="3"/>
  <c r="BG110" i="3" s="1"/>
  <c r="BR211" i="3"/>
  <c r="BR232" i="3" s="1"/>
  <c r="AW101" i="3"/>
  <c r="AW109" i="3" s="1"/>
  <c r="AW108" i="3"/>
  <c r="AV241" i="3"/>
  <c r="BY8" i="3"/>
  <c r="BN18" i="3"/>
  <c r="P40" i="3"/>
  <c r="BL211" i="3"/>
  <c r="BL232" i="3" s="1"/>
  <c r="BL98" i="3"/>
  <c r="BL114" i="3" s="1"/>
  <c r="BA103" i="3"/>
  <c r="AG32" i="3"/>
  <c r="AG63" i="3" s="1"/>
  <c r="AO58" i="3"/>
  <c r="AO60" i="3" s="1"/>
  <c r="AU68" i="3"/>
  <c r="BQ241" i="3"/>
  <c r="BA240" i="3"/>
  <c r="Y210" i="3"/>
  <c r="BZ68" i="3"/>
  <c r="BB18" i="3"/>
  <c r="BM8" i="3"/>
  <c r="BY55" i="3"/>
  <c r="E55" i="3" s="1"/>
  <c r="U10" i="1" s="1"/>
  <c r="I124" i="3"/>
  <c r="T122" i="3"/>
  <c r="R20" i="3"/>
  <c r="P19" i="3"/>
  <c r="P23" i="3"/>
  <c r="AA11" i="3"/>
  <c r="BO143" i="3"/>
  <c r="BO142" i="3"/>
  <c r="X32" i="3"/>
  <c r="X63" i="3" s="1"/>
  <c r="AK133" i="3"/>
  <c r="BV177" i="3"/>
  <c r="AI202" i="3"/>
  <c r="AO229" i="3"/>
  <c r="BJ203" i="3"/>
  <c r="BJ22" i="3" s="1"/>
  <c r="BZ130" i="3"/>
  <c r="R40" i="3"/>
  <c r="BS240" i="3"/>
  <c r="AS40" i="3"/>
  <c r="BP28" i="3"/>
  <c r="AJ241" i="3"/>
  <c r="AE177" i="3"/>
  <c r="AT18" i="3"/>
  <c r="BE8" i="3"/>
  <c r="S32" i="3"/>
  <c r="S63" i="3" s="1"/>
  <c r="AD68" i="3"/>
  <c r="BV55" i="3"/>
  <c r="BV43" i="3" s="1"/>
  <c r="AE203" i="3"/>
  <c r="G52" i="3"/>
  <c r="G62" i="3" s="1"/>
  <c r="BI124" i="3"/>
  <c r="BT122" i="3"/>
  <c r="AU215" i="3"/>
  <c r="AL124" i="3"/>
  <c r="AW122" i="3"/>
  <c r="T133" i="3"/>
  <c r="AW203" i="3"/>
  <c r="Q232" i="3"/>
  <c r="AK210" i="3"/>
  <c r="AK208" i="3" s="1"/>
  <c r="AD211" i="3"/>
  <c r="AD232" i="3" s="1"/>
  <c r="S103" i="3"/>
  <c r="X97" i="3"/>
  <c r="AA97" i="3"/>
  <c r="AD98" i="3"/>
  <c r="AD114" i="3" s="1"/>
  <c r="Y97" i="3"/>
  <c r="S97" i="3"/>
  <c r="AC97" i="3"/>
  <c r="V97" i="3"/>
  <c r="W97" i="3"/>
  <c r="AB97" i="3"/>
  <c r="Z97" i="3"/>
  <c r="T97" i="3"/>
  <c r="U97" i="3"/>
  <c r="BE214" i="3"/>
  <c r="BK36" i="3"/>
  <c r="AO179" i="3"/>
  <c r="AT58" i="3"/>
  <c r="AT60" i="3" s="1"/>
  <c r="H124" i="3"/>
  <c r="S122" i="3"/>
  <c r="BG143" i="3"/>
  <c r="BG142" i="3"/>
  <c r="AV133" i="3"/>
  <c r="V52" i="3"/>
  <c r="V62" i="3" s="1"/>
  <c r="BS28" i="3"/>
  <c r="BL14" i="3"/>
  <c r="BJ143" i="3"/>
  <c r="BJ142" i="3"/>
  <c r="AO32" i="3"/>
  <c r="AO63" i="3" s="1"/>
  <c r="BF58" i="3"/>
  <c r="BF60" i="3" s="1"/>
  <c r="BR49" i="3"/>
  <c r="BR61" i="3" s="1"/>
  <c r="T40" i="3"/>
  <c r="T151" i="3" s="1"/>
  <c r="T103" i="3"/>
  <c r="T110" i="3" s="1"/>
  <c r="AE211" i="3"/>
  <c r="AE224" i="3" s="1"/>
  <c r="AE98" i="3"/>
  <c r="BL11" i="3"/>
  <c r="BA23" i="3"/>
  <c r="BC20" i="3"/>
  <c r="BA19" i="3"/>
  <c r="BG203" i="3"/>
  <c r="BQ58" i="3"/>
  <c r="BQ44" i="3" s="1"/>
  <c r="AV123" i="3"/>
  <c r="AS171" i="3"/>
  <c r="BD175" i="3"/>
  <c r="BZ40" i="3"/>
  <c r="BB215" i="3"/>
  <c r="O215" i="3"/>
  <c r="O193" i="3" s="1"/>
  <c r="BZ36" i="3"/>
  <c r="AL143" i="3"/>
  <c r="AL142" i="3"/>
  <c r="CE203" i="3"/>
  <c r="CE195" i="3"/>
  <c r="N103" i="3"/>
  <c r="N110" i="3" s="1"/>
  <c r="N109" i="3"/>
  <c r="Y211" i="3"/>
  <c r="Y232" i="3" s="1"/>
  <c r="Y98" i="3"/>
  <c r="AS203" i="3"/>
  <c r="BA202" i="3"/>
  <c r="BQ133" i="3"/>
  <c r="BD36" i="3"/>
  <c r="AF229" i="3"/>
  <c r="BP142" i="3"/>
  <c r="BP143" i="3"/>
  <c r="U52" i="3"/>
  <c r="U62" i="3" s="1"/>
  <c r="BC240" i="3"/>
  <c r="CD14" i="3"/>
  <c r="BA55" i="3"/>
  <c r="BA43" i="3" s="1"/>
  <c r="BP214" i="3"/>
  <c r="AC32" i="3"/>
  <c r="AC63" i="3" s="1"/>
  <c r="BY179" i="3"/>
  <c r="Y32" i="3"/>
  <c r="Y63" i="3" s="1"/>
  <c r="BS143" i="3"/>
  <c r="BS142" i="3"/>
  <c r="AE179" i="3"/>
  <c r="AB133" i="3"/>
  <c r="AW103" i="3"/>
  <c r="BH211" i="3"/>
  <c r="BH224" i="3" s="1"/>
  <c r="BH98" i="3"/>
  <c r="AO210" i="3"/>
  <c r="BP68" i="3"/>
  <c r="BJ229" i="3"/>
  <c r="AR171" i="3"/>
  <c r="BC175" i="3"/>
  <c r="AZ122" i="3"/>
  <c r="AO124" i="3"/>
  <c r="AH133" i="3"/>
  <c r="BC241" i="3"/>
  <c r="CH195" i="3"/>
  <c r="CH203" i="3"/>
  <c r="CH200" i="3" s="1"/>
  <c r="BT229" i="3"/>
  <c r="BR175" i="3"/>
  <c r="BG171" i="3"/>
  <c r="BU18" i="3"/>
  <c r="CF8" i="3"/>
  <c r="Q23" i="3"/>
  <c r="S20" i="3"/>
  <c r="AB11" i="3"/>
  <c r="Q19" i="3"/>
  <c r="AJ32" i="3"/>
  <c r="AJ63" i="3" s="1"/>
  <c r="AU49" i="3"/>
  <c r="AU61" i="3" s="1"/>
  <c r="AW240" i="3"/>
  <c r="AI215" i="3"/>
  <c r="AQ120" i="3"/>
  <c r="AR120" i="3" s="1"/>
  <c r="AS120" i="3" s="1"/>
  <c r="AT120" i="3" s="1"/>
  <c r="AU120" i="3" s="1"/>
  <c r="AV120" i="3" s="1"/>
  <c r="AW120" i="3" s="1"/>
  <c r="AX120" i="3" s="1"/>
  <c r="AY120" i="3" s="1"/>
  <c r="AZ120" i="3" s="1"/>
  <c r="BA120" i="3" s="1"/>
  <c r="BB120" i="3" s="1"/>
  <c r="AQ123" i="3"/>
  <c r="AQ125" i="3" s="1"/>
  <c r="V122" i="3"/>
  <c r="K124" i="3"/>
  <c r="BL124" i="3"/>
  <c r="BW122" i="3"/>
  <c r="BZ203" i="3"/>
  <c r="BS122" i="3"/>
  <c r="BH124" i="3"/>
  <c r="Z142" i="3"/>
  <c r="Z143" i="3"/>
  <c r="BE240" i="3"/>
  <c r="BR40" i="3"/>
  <c r="P58" i="3"/>
  <c r="P44" i="3" s="1"/>
  <c r="AR123" i="3"/>
  <c r="BE171" i="3"/>
  <c r="BP175" i="3"/>
  <c r="AM229" i="3"/>
  <c r="BL19" i="3"/>
  <c r="BN20" i="3"/>
  <c r="BW11" i="3"/>
  <c r="BL23" i="3"/>
  <c r="CC211" i="3"/>
  <c r="BR103" i="3"/>
  <c r="BR110" i="3" s="1"/>
  <c r="CC98" i="3"/>
  <c r="BB11" i="3"/>
  <c r="AS20" i="3"/>
  <c r="AQ23" i="3"/>
  <c r="AQ19" i="3"/>
  <c r="AQ10" i="3"/>
  <c r="AZ229" i="3"/>
  <c r="AW40" i="3"/>
  <c r="W103" i="3"/>
  <c r="W110" i="3" s="1"/>
  <c r="AH98" i="3"/>
  <c r="AH211" i="3"/>
  <c r="AH232" i="3" s="1"/>
  <c r="AS124" i="3"/>
  <c r="BD122" i="3"/>
  <c r="BK123" i="3"/>
  <c r="AP98" i="3"/>
  <c r="AP114" i="3" s="1"/>
  <c r="AE97" i="3"/>
  <c r="AF97" i="3" s="1"/>
  <c r="AG97" i="3" s="1"/>
  <c r="AH97" i="3" s="1"/>
  <c r="AI97" i="3" s="1"/>
  <c r="AJ97" i="3" s="1"/>
  <c r="AK97" i="3" s="1"/>
  <c r="AL97" i="3" s="1"/>
  <c r="AM97" i="3" s="1"/>
  <c r="AN97" i="3" s="1"/>
  <c r="AO97" i="3" s="1"/>
  <c r="AP97" i="3" s="1"/>
  <c r="AE103" i="3"/>
  <c r="AP211" i="3"/>
  <c r="AP224" i="3" s="1"/>
  <c r="O52" i="3"/>
  <c r="O46" i="3" s="1"/>
  <c r="BZ52" i="3"/>
  <c r="BZ46" i="3" s="1"/>
  <c r="U171" i="3"/>
  <c r="AF175" i="3"/>
  <c r="J52" i="3"/>
  <c r="J62" i="3" s="1"/>
  <c r="BH58" i="3"/>
  <c r="BH44" i="3" s="1"/>
  <c r="AM58" i="3"/>
  <c r="AM44" i="3" s="1"/>
  <c r="BB58" i="3"/>
  <c r="BB60" i="3" s="1"/>
  <c r="BE179" i="3"/>
  <c r="BQ214" i="3"/>
  <c r="BO211" i="3"/>
  <c r="BO98" i="3"/>
  <c r="BD103" i="3"/>
  <c r="AY142" i="3"/>
  <c r="AY143" i="3"/>
  <c r="BW17" i="3"/>
  <c r="BZ202" i="3"/>
  <c r="BZ200" i="3" s="1"/>
  <c r="X202" i="3"/>
  <c r="L52" i="3"/>
  <c r="L46" i="3" s="1"/>
  <c r="BE49" i="3"/>
  <c r="BE59" i="3" s="1"/>
  <c r="BE175" i="3"/>
  <c r="AT171" i="3"/>
  <c r="AL40" i="3"/>
  <c r="AR179" i="3"/>
  <c r="L123" i="3"/>
  <c r="BO202" i="3"/>
  <c r="N52" i="3"/>
  <c r="N46" i="3" s="1"/>
  <c r="AR18" i="3"/>
  <c r="BC8" i="3"/>
  <c r="BD101" i="3"/>
  <c r="BD109" i="3" s="1"/>
  <c r="BD108" i="3"/>
  <c r="CH211" i="3"/>
  <c r="CH224" i="3" s="1"/>
  <c r="CH98" i="3"/>
  <c r="BW103" i="3"/>
  <c r="AQ240" i="3"/>
  <c r="AW32" i="3"/>
  <c r="AW63" i="3" s="1"/>
  <c r="BB133" i="3"/>
  <c r="AE189" i="3"/>
  <c r="AF189" i="3" s="1"/>
  <c r="AG189" i="3" s="1"/>
  <c r="AH189" i="3" s="1"/>
  <c r="AI189" i="3" s="1"/>
  <c r="AJ189" i="3" s="1"/>
  <c r="AK189" i="3" s="1"/>
  <c r="AL189" i="3" s="1"/>
  <c r="AM189" i="3" s="1"/>
  <c r="AN189" i="3" s="1"/>
  <c r="AO189" i="3" s="1"/>
  <c r="AP189" i="3" s="1"/>
  <c r="AP203" i="3"/>
  <c r="AE44" i="3"/>
  <c r="BF52" i="3"/>
  <c r="BF46" i="3" s="1"/>
  <c r="BS202" i="3"/>
  <c r="BG240" i="3"/>
  <c r="AR23" i="3"/>
  <c r="BC11" i="3"/>
  <c r="BC22" i="3" s="1"/>
  <c r="AR19" i="3"/>
  <c r="AT20" i="3"/>
  <c r="AR228" i="3"/>
  <c r="BV68" i="3"/>
  <c r="AW28" i="3"/>
  <c r="BY52" i="3"/>
  <c r="E52" i="3" s="1"/>
  <c r="AA11" i="1" s="1"/>
  <c r="N20" i="3"/>
  <c r="L19" i="3"/>
  <c r="W11" i="3"/>
  <c r="L23" i="3"/>
  <c r="BR130" i="3"/>
  <c r="BR210" i="3"/>
  <c r="BR203" i="3"/>
  <c r="AI210" i="3"/>
  <c r="AT133" i="3"/>
  <c r="AU28" i="3"/>
  <c r="BL228" i="3"/>
  <c r="AH65" i="3"/>
  <c r="AJ65" i="3"/>
  <c r="AI65" i="3"/>
  <c r="AE68" i="3"/>
  <c r="AE70" i="3" s="1"/>
  <c r="AF65" i="3"/>
  <c r="AG65" i="3"/>
  <c r="AN65" i="3"/>
  <c r="AM65" i="3"/>
  <c r="AL65" i="3"/>
  <c r="AK65" i="3"/>
  <c r="AE65" i="3"/>
  <c r="AP65" i="3"/>
  <c r="AO65" i="3"/>
  <c r="AP58" i="3"/>
  <c r="AP60" i="3" s="1"/>
  <c r="BJ55" i="3"/>
  <c r="BJ43" i="3" s="1"/>
  <c r="AX203" i="3"/>
  <c r="AN23" i="3"/>
  <c r="AP20" i="3"/>
  <c r="AN19" i="3"/>
  <c r="AY11" i="3"/>
  <c r="BT133" i="3"/>
  <c r="BI203" i="3"/>
  <c r="BF202" i="3"/>
  <c r="AY28" i="3"/>
  <c r="AK203" i="3"/>
  <c r="AR214" i="3"/>
  <c r="BD143" i="3"/>
  <c r="BD142" i="3"/>
  <c r="AH229" i="3"/>
  <c r="J123" i="3"/>
  <c r="G210" i="3"/>
  <c r="BI202" i="3"/>
  <c r="BO14" i="3"/>
  <c r="AC68" i="3"/>
  <c r="BF133" i="3"/>
  <c r="BK32" i="3"/>
  <c r="BK63" i="3" s="1"/>
  <c r="Z40" i="3"/>
  <c r="Z151" i="3" s="1"/>
  <c r="AO177" i="3"/>
  <c r="BB202" i="3"/>
  <c r="AN58" i="3"/>
  <c r="AN44" i="3" s="1"/>
  <c r="R123" i="3"/>
  <c r="BK241" i="3"/>
  <c r="G133" i="3"/>
  <c r="AS133" i="3"/>
  <c r="L232" i="3"/>
  <c r="I232" i="3"/>
  <c r="BQ122" i="3"/>
  <c r="BF124" i="3"/>
  <c r="BM122" i="3"/>
  <c r="BB124" i="3"/>
  <c r="AV101" i="3"/>
  <c r="AV109" i="3" s="1"/>
  <c r="AV108" i="3"/>
  <c r="AQ215" i="3"/>
  <c r="BP98" i="3"/>
  <c r="BE103" i="3"/>
  <c r="BP211" i="3"/>
  <c r="BP224" i="3" s="1"/>
  <c r="AP229" i="3"/>
  <c r="BL240" i="3"/>
  <c r="AI241" i="3"/>
  <c r="BY240" i="3"/>
  <c r="E240" i="3" s="1"/>
  <c r="L124" i="1" s="1"/>
  <c r="BC49" i="3"/>
  <c r="BC59" i="3" s="1"/>
  <c r="BV122" i="3"/>
  <c r="BK124" i="3"/>
  <c r="AY58" i="3"/>
  <c r="AY44" i="3" s="1"/>
  <c r="BA52" i="3"/>
  <c r="BA46" i="3" s="1"/>
  <c r="BL133" i="3"/>
  <c r="BI28" i="3"/>
  <c r="BJ58" i="3"/>
  <c r="BJ44" i="3" s="1"/>
  <c r="L40" i="3"/>
  <c r="AP122" i="3"/>
  <c r="AE121" i="3"/>
  <c r="AF121" i="3" s="1"/>
  <c r="AG121" i="3" s="1"/>
  <c r="AH121" i="3" s="1"/>
  <c r="AI121" i="3" s="1"/>
  <c r="AJ121" i="3" s="1"/>
  <c r="AK121" i="3" s="1"/>
  <c r="AL121" i="3" s="1"/>
  <c r="AM121" i="3" s="1"/>
  <c r="AN121" i="3" s="1"/>
  <c r="AO121" i="3" s="1"/>
  <c r="AP121" i="3" s="1"/>
  <c r="AE124" i="3"/>
  <c r="Z210" i="3"/>
  <c r="BX55" i="3"/>
  <c r="BX43" i="3" s="1"/>
  <c r="BN124" i="3"/>
  <c r="BY122" i="3"/>
  <c r="V229" i="3"/>
  <c r="CG17" i="3"/>
  <c r="BX58" i="3"/>
  <c r="BX44" i="3" s="1"/>
  <c r="AJ52" i="3"/>
  <c r="AJ62" i="3" s="1"/>
  <c r="V143" i="3"/>
  <c r="V142" i="3"/>
  <c r="K62" i="3"/>
  <c r="S40" i="3"/>
  <c r="BQ40" i="3"/>
  <c r="BT28" i="3"/>
  <c r="AY108" i="3"/>
  <c r="AY101" i="3"/>
  <c r="AY109" i="3" s="1"/>
  <c r="BY17" i="3"/>
  <c r="BV58" i="3"/>
  <c r="BV60" i="3" s="1"/>
  <c r="AH103" i="3"/>
  <c r="AH110" i="3" s="1"/>
  <c r="AS98" i="3"/>
  <c r="AS114" i="3" s="1"/>
  <c r="AS211" i="3"/>
  <c r="AS232" i="3" s="1"/>
  <c r="CF142" i="3"/>
  <c r="E142" i="3" s="1"/>
  <c r="F70" i="1" s="1"/>
  <c r="CF143" i="3"/>
  <c r="AC124" i="3"/>
  <c r="AN122" i="3"/>
  <c r="AY49" i="3"/>
  <c r="AY59" i="3" s="1"/>
  <c r="AS122" i="3"/>
  <c r="AH124" i="3"/>
  <c r="BA224" i="3"/>
  <c r="BI210" i="3"/>
  <c r="AU20" i="3"/>
  <c r="BD11" i="3"/>
  <c r="AS23" i="3"/>
  <c r="AS19" i="3"/>
  <c r="AI177" i="3"/>
  <c r="BT36" i="3"/>
  <c r="BB241" i="3"/>
  <c r="BM52" i="3"/>
  <c r="BM46" i="3" s="1"/>
  <c r="BH133" i="3"/>
  <c r="CB195" i="3"/>
  <c r="CB203" i="3"/>
  <c r="CB200" i="3" s="1"/>
  <c r="AF210" i="3"/>
  <c r="AG175" i="3"/>
  <c r="V171" i="3"/>
  <c r="AF241" i="3"/>
  <c r="BX210" i="3"/>
  <c r="AR40" i="3"/>
  <c r="AH142" i="3"/>
  <c r="AH143" i="3"/>
  <c r="Q58" i="3"/>
  <c r="Q60" i="3" s="1"/>
  <c r="BZ124" i="3"/>
  <c r="CK127" i="3" s="1"/>
  <c r="CK122" i="3"/>
  <c r="Q124" i="3"/>
  <c r="AB122" i="3"/>
  <c r="AQ20" i="3"/>
  <c r="AO19" i="3"/>
  <c r="AO23" i="3"/>
  <c r="AZ11" i="3"/>
  <c r="BJ122" i="3"/>
  <c r="AY124" i="3"/>
  <c r="AK23" i="3"/>
  <c r="AK19" i="3"/>
  <c r="AM20" i="3"/>
  <c r="AV11" i="3"/>
  <c r="AV22" i="3" s="1"/>
  <c r="BT17" i="3"/>
  <c r="R232" i="3"/>
  <c r="AW58" i="3"/>
  <c r="AW60" i="3" s="1"/>
  <c r="AX228" i="3"/>
  <c r="AG229" i="3"/>
  <c r="BE177" i="3"/>
  <c r="Z202" i="3"/>
  <c r="Y202" i="3"/>
  <c r="AP241" i="3"/>
  <c r="AM142" i="3"/>
  <c r="AM143" i="3"/>
  <c r="AV215" i="3"/>
  <c r="AV193" i="3" s="1"/>
  <c r="AV195" i="3" s="1"/>
  <c r="AG58" i="3"/>
  <c r="AG60" i="3" s="1"/>
  <c r="AB68" i="3"/>
  <c r="BL36" i="3"/>
  <c r="BA215" i="3"/>
  <c r="AT229" i="3"/>
  <c r="BL215" i="3"/>
  <c r="BL218" i="3" s="1"/>
  <c r="BW101" i="3"/>
  <c r="BW109" i="3" s="1"/>
  <c r="BW108" i="3"/>
  <c r="CJ179" i="3"/>
  <c r="S241" i="3"/>
  <c r="CE177" i="3"/>
  <c r="BL214" i="3"/>
  <c r="L32" i="3"/>
  <c r="L63" i="3" s="1"/>
  <c r="BT58" i="3"/>
  <c r="BT60" i="3" s="1"/>
  <c r="BK49" i="3"/>
  <c r="BK45" i="3" s="1"/>
  <c r="AC189" i="3"/>
  <c r="S189" i="3"/>
  <c r="Y189" i="3"/>
  <c r="T189" i="3"/>
  <c r="AD189" i="3"/>
  <c r="X189" i="3"/>
  <c r="Z189" i="3"/>
  <c r="V189" i="3"/>
  <c r="U189" i="3"/>
  <c r="W189" i="3"/>
  <c r="AB189" i="3"/>
  <c r="AD203" i="3"/>
  <c r="AD22" i="3" s="1"/>
  <c r="AA189" i="3"/>
  <c r="AX229" i="3"/>
  <c r="AL58" i="3"/>
  <c r="AL60" i="3" s="1"/>
  <c r="Z211" i="3"/>
  <c r="Z232" i="3" s="1"/>
  <c r="O109" i="3"/>
  <c r="Z98" i="3"/>
  <c r="Z114" i="3" s="1"/>
  <c r="O103" i="3"/>
  <c r="O110" i="3" s="1"/>
  <c r="AZ228" i="3"/>
  <c r="BT59" i="3"/>
  <c r="BT61" i="3"/>
  <c r="BR214" i="3"/>
  <c r="AU58" i="3"/>
  <c r="AU60" i="3" s="1"/>
  <c r="H215" i="3"/>
  <c r="H193" i="3" s="1"/>
  <c r="AQ203" i="3"/>
  <c r="CH194" i="3"/>
  <c r="AN46" i="3"/>
  <c r="AY203" i="3"/>
  <c r="BG55" i="3"/>
  <c r="BG43" i="3" s="1"/>
  <c r="BV210" i="3"/>
  <c r="AZ133" i="3"/>
  <c r="U241" i="3"/>
  <c r="CK8" i="3"/>
  <c r="BZ18" i="3"/>
  <c r="BJ123" i="3"/>
  <c r="CG122" i="3"/>
  <c r="BV124" i="3"/>
  <c r="AL177" i="3"/>
  <c r="T241" i="3"/>
  <c r="AV130" i="3"/>
  <c r="AI182" i="3"/>
  <c r="AP182" i="3"/>
  <c r="AO182" i="3"/>
  <c r="AP175" i="3"/>
  <c r="AM182" i="3"/>
  <c r="AG182" i="3"/>
  <c r="AL182" i="3"/>
  <c r="AK182" i="3"/>
  <c r="AE171" i="3"/>
  <c r="AG181" i="3" s="1"/>
  <c r="AJ182" i="3"/>
  <c r="AE182" i="3"/>
  <c r="AH182" i="3"/>
  <c r="AF182" i="3"/>
  <c r="AN182" i="3"/>
  <c r="BS55" i="3"/>
  <c r="BS43" i="3" s="1"/>
  <c r="BP215" i="3"/>
  <c r="BW177" i="3"/>
  <c r="M58" i="3"/>
  <c r="M44" i="3" s="1"/>
  <c r="BH177" i="3"/>
  <c r="BP49" i="3"/>
  <c r="BP45" i="3" s="1"/>
  <c r="CD17" i="3"/>
  <c r="BS177" i="3"/>
  <c r="M123" i="3"/>
  <c r="AW241" i="3"/>
  <c r="W203" i="3"/>
  <c r="Y203" i="3"/>
  <c r="BK228" i="3"/>
  <c r="BJ130" i="3"/>
  <c r="BU122" i="3"/>
  <c r="BJ124" i="3"/>
  <c r="AV68" i="3"/>
  <c r="AV69" i="3" s="1"/>
  <c r="BO123" i="3"/>
  <c r="BO125" i="3" s="1"/>
  <c r="BO120" i="3"/>
  <c r="BP120" i="3" s="1"/>
  <c r="BQ120" i="3" s="1"/>
  <c r="BR120" i="3" s="1"/>
  <c r="BS120" i="3" s="1"/>
  <c r="BT120" i="3" s="1"/>
  <c r="BU120" i="3" s="1"/>
  <c r="BV120" i="3" s="1"/>
  <c r="BW120" i="3" s="1"/>
  <c r="BX120" i="3" s="1"/>
  <c r="BY120" i="3" s="1"/>
  <c r="BZ120" i="3" s="1"/>
  <c r="CA120" i="3" s="1"/>
  <c r="CB120" i="3" s="1"/>
  <c r="CC120" i="3" s="1"/>
  <c r="CD120" i="3" s="1"/>
  <c r="CE120" i="3" s="1"/>
  <c r="CF120" i="3" s="1"/>
  <c r="AM52" i="3"/>
  <c r="AM62" i="3" s="1"/>
  <c r="CA177" i="3"/>
  <c r="AG215" i="3"/>
  <c r="BJ241" i="3"/>
  <c r="AN177" i="3"/>
  <c r="BT130" i="3"/>
  <c r="BC28" i="3"/>
  <c r="V32" i="3"/>
  <c r="V63" i="3" s="1"/>
  <c r="O210" i="3"/>
  <c r="AR177" i="3"/>
  <c r="BK122" i="3"/>
  <c r="AZ124" i="3"/>
  <c r="AL52" i="3"/>
  <c r="AL62" i="3" s="1"/>
  <c r="BM229" i="3"/>
  <c r="CC179" i="3"/>
  <c r="BI58" i="3"/>
  <c r="BI44" i="3" s="1"/>
  <c r="BC177" i="3"/>
  <c r="BV133" i="3"/>
  <c r="AR58" i="3"/>
  <c r="AR60" i="3" s="1"/>
  <c r="AJ202" i="3"/>
  <c r="AL210" i="3"/>
  <c r="BO130" i="3"/>
  <c r="U229" i="3"/>
  <c r="BW28" i="3"/>
  <c r="BM133" i="3"/>
  <c r="O19" i="3"/>
  <c r="Z11" i="3"/>
  <c r="Z22" i="3" s="1"/>
  <c r="Q20" i="3"/>
  <c r="O23" i="3"/>
  <c r="BH210" i="3"/>
  <c r="BH208" i="3" s="1"/>
  <c r="CF17" i="3"/>
  <c r="BS203" i="3"/>
  <c r="BU241" i="3"/>
  <c r="BR133" i="3"/>
  <c r="BV52" i="3"/>
  <c r="BV46" i="3" s="1"/>
  <c r="AQ210" i="3"/>
  <c r="AN179" i="3"/>
  <c r="AZ49" i="3"/>
  <c r="AZ45" i="3" s="1"/>
  <c r="BJ17" i="3"/>
  <c r="BY202" i="3"/>
  <c r="AC133" i="3"/>
  <c r="AS11" i="3"/>
  <c r="AS22" i="3" s="1"/>
  <c r="AH23" i="3"/>
  <c r="AH19" i="3"/>
  <c r="AJ20" i="3"/>
  <c r="BH40" i="3"/>
  <c r="BM130" i="3"/>
  <c r="AQ177" i="3"/>
  <c r="AY214" i="3"/>
  <c r="AA203" i="3"/>
  <c r="P46" i="3"/>
  <c r="J232" i="3"/>
  <c r="BO8" i="3"/>
  <c r="BD18" i="3"/>
  <c r="AX18" i="3"/>
  <c r="BI8" i="3"/>
  <c r="BD8" i="3"/>
  <c r="AS18" i="3"/>
  <c r="BT123" i="3"/>
  <c r="BM14" i="3"/>
  <c r="CJ175" i="3"/>
  <c r="BY171" i="3"/>
  <c r="AT52" i="3"/>
  <c r="AT62" i="3" s="1"/>
  <c r="BZ214" i="3"/>
  <c r="AJ175" i="3"/>
  <c r="Y171" i="3"/>
  <c r="AB229" i="3"/>
  <c r="AQ28" i="3"/>
  <c r="J32" i="3"/>
  <c r="J63" i="3" s="1"/>
  <c r="AA215" i="3"/>
  <c r="Y133" i="3"/>
  <c r="AY36" i="3"/>
  <c r="BF32" i="3"/>
  <c r="BF63" i="3" s="1"/>
  <c r="AY32" i="3"/>
  <c r="AY63" i="3" s="1"/>
  <c r="AA202" i="3"/>
  <c r="AA200" i="3" s="1"/>
  <c r="BN14" i="3"/>
  <c r="BP18" i="3"/>
  <c r="CA8" i="3"/>
  <c r="BX228" i="3"/>
  <c r="BX192" i="3" s="1"/>
  <c r="BX194" i="3" s="1"/>
  <c r="BO52" i="3"/>
  <c r="BO46" i="3" s="1"/>
  <c r="AG68" i="3"/>
  <c r="BE202" i="3"/>
  <c r="U210" i="3"/>
  <c r="BJ98" i="3"/>
  <c r="BJ114" i="3" s="1"/>
  <c r="AY103" i="3"/>
  <c r="AY110" i="3" s="1"/>
  <c r="BJ211" i="3"/>
  <c r="BJ224" i="3" s="1"/>
  <c r="BM17" i="3"/>
  <c r="AE10" i="3"/>
  <c r="AP11" i="3"/>
  <c r="AE23" i="3"/>
  <c r="AE19" i="3"/>
  <c r="AG20" i="3"/>
  <c r="BN36" i="3"/>
  <c r="S210" i="3"/>
  <c r="X241" i="3"/>
  <c r="BW40" i="3"/>
  <c r="BE40" i="3"/>
  <c r="BE70" i="3" s="1"/>
  <c r="L133" i="3"/>
  <c r="BF17" i="3"/>
  <c r="AJ203" i="3"/>
  <c r="W241" i="3"/>
  <c r="AY241" i="3"/>
  <c r="BA133" i="3"/>
  <c r="BP240" i="3"/>
  <c r="N124" i="3"/>
  <c r="Y122" i="3"/>
  <c r="BQ123" i="3"/>
  <c r="BM28" i="3"/>
  <c r="U122" i="3"/>
  <c r="J124" i="3"/>
  <c r="BT228" i="3"/>
  <c r="BG40" i="3"/>
  <c r="BG70" i="3" s="1"/>
  <c r="BA130" i="3"/>
  <c r="BL179" i="3"/>
  <c r="CI177" i="3"/>
  <c r="AQ229" i="3"/>
  <c r="BE123" i="3"/>
  <c r="BJ240" i="3"/>
  <c r="BE241" i="3"/>
  <c r="BF49" i="3"/>
  <c r="BF61" i="3" s="1"/>
  <c r="AC143" i="3"/>
  <c r="AC142" i="3"/>
  <c r="BC214" i="3"/>
  <c r="AC122" i="3"/>
  <c r="R124" i="3"/>
  <c r="AK68" i="3"/>
  <c r="BX103" i="3"/>
  <c r="CI98" i="3"/>
  <c r="CI211" i="3"/>
  <c r="CI208" i="3" s="1"/>
  <c r="CK17" i="3"/>
  <c r="BO18" i="3"/>
  <c r="BZ8" i="3"/>
  <c r="BY68" i="3"/>
  <c r="BY69" i="3" s="1"/>
  <c r="BK214" i="3"/>
  <c r="BR28" i="3"/>
  <c r="BR42" i="3" s="1"/>
  <c r="BO140" i="3"/>
  <c r="BP140" i="3" s="1"/>
  <c r="BQ140" i="3" s="1"/>
  <c r="BR140" i="3" s="1"/>
  <c r="BS140" i="3" s="1"/>
  <c r="BT140" i="3" s="1"/>
  <c r="BU140" i="3" s="1"/>
  <c r="BV140" i="3" s="1"/>
  <c r="BW140" i="3" s="1"/>
  <c r="BX140" i="3" s="1"/>
  <c r="BY140" i="3" s="1"/>
  <c r="BZ140" i="3" s="1"/>
  <c r="CB140" i="3" s="1"/>
  <c r="BS130" i="3"/>
  <c r="AE133" i="3"/>
  <c r="BF122" i="3"/>
  <c r="AU124" i="3"/>
  <c r="AX55" i="3"/>
  <c r="AX43" i="3" s="1"/>
  <c r="AF40" i="3"/>
  <c r="Y52" i="3"/>
  <c r="Y62" i="3" s="1"/>
  <c r="BG133" i="3"/>
  <c r="AP40" i="3"/>
  <c r="BO36" i="3"/>
  <c r="BO37" i="3" s="1"/>
  <c r="BV19" i="3"/>
  <c r="BV23" i="3"/>
  <c r="BX20" i="3"/>
  <c r="CG11" i="3"/>
  <c r="BP232" i="3"/>
  <c r="BP229" i="3"/>
  <c r="T210" i="3"/>
  <c r="BJ68" i="3"/>
  <c r="AX210" i="3"/>
  <c r="CE14" i="3"/>
  <c r="E14" i="3" s="1"/>
  <c r="AM177" i="3"/>
  <c r="BD215" i="3"/>
  <c r="BF171" i="3"/>
  <c r="BQ175" i="3"/>
  <c r="BG14" i="3"/>
  <c r="AR52" i="3"/>
  <c r="AR46" i="3" s="1"/>
  <c r="CE11" i="3"/>
  <c r="BT19" i="3"/>
  <c r="BT23" i="3"/>
  <c r="BV20" i="3"/>
  <c r="BF68" i="3"/>
  <c r="BF69" i="3" s="1"/>
  <c r="G232" i="3"/>
  <c r="AP52" i="3"/>
  <c r="AP46" i="3" s="1"/>
  <c r="BW241" i="3"/>
  <c r="X122" i="3"/>
  <c r="M124" i="3"/>
  <c r="BS58" i="3"/>
  <c r="BS44" i="3" s="1"/>
  <c r="BS8" i="3"/>
  <c r="BH18" i="3"/>
  <c r="BI55" i="3"/>
  <c r="BI43" i="3" s="1"/>
  <c r="BM23" i="3"/>
  <c r="BO20" i="3"/>
  <c r="BX11" i="3"/>
  <c r="BM19" i="3"/>
  <c r="BI123" i="3"/>
  <c r="AT202" i="3"/>
  <c r="AT200" i="3" s="1"/>
  <c r="AV40" i="3"/>
  <c r="AV70" i="3" s="1"/>
  <c r="W40" i="3"/>
  <c r="W151" i="3" s="1"/>
  <c r="AW98" i="3"/>
  <c r="AW114" i="3" s="1"/>
  <c r="AL103" i="3"/>
  <c r="AL110" i="3" s="1"/>
  <c r="AW211" i="3"/>
  <c r="AW232" i="3" s="1"/>
  <c r="AW171" i="3"/>
  <c r="BH175" i="3"/>
  <c r="BT32" i="3"/>
  <c r="BT63" i="3" s="1"/>
  <c r="T58" i="3"/>
  <c r="T44" i="3" s="1"/>
  <c r="U142" i="3"/>
  <c r="U143" i="3"/>
  <c r="AG133" i="3"/>
  <c r="AI203" i="3"/>
  <c r="BZ14" i="3"/>
  <c r="AS36" i="3"/>
  <c r="AT68" i="3"/>
  <c r="BG101" i="3"/>
  <c r="BG109" i="3" s="1"/>
  <c r="BG108" i="3"/>
  <c r="M52" i="3"/>
  <c r="M46" i="3" s="1"/>
  <c r="BY229" i="3"/>
  <c r="BA210" i="3"/>
  <c r="BA208" i="3" s="1"/>
  <c r="BU133" i="3"/>
  <c r="BH52" i="3"/>
  <c r="BH62" i="3" s="1"/>
  <c r="BP122" i="3"/>
  <c r="BE124" i="3"/>
  <c r="T171" i="3"/>
  <c r="AE175" i="3"/>
  <c r="AC98" i="3"/>
  <c r="R109" i="3"/>
  <c r="R103" i="3"/>
  <c r="R110" i="3" s="1"/>
  <c r="AC211" i="3"/>
  <c r="AC232" i="3" s="1"/>
  <c r="BA40" i="3"/>
  <c r="CI14" i="3"/>
  <c r="BM210" i="3"/>
  <c r="BM208" i="3" s="1"/>
  <c r="H123" i="3"/>
  <c r="BW68" i="3"/>
  <c r="I52" i="3"/>
  <c r="I46" i="3" s="1"/>
  <c r="BE228" i="3"/>
  <c r="BE192" i="3" s="1"/>
  <c r="BE194" i="3" s="1"/>
  <c r="AH122" i="3"/>
  <c r="W124" i="3"/>
  <c r="BG202" i="3"/>
  <c r="BV49" i="3"/>
  <c r="BV59" i="3" s="1"/>
  <c r="BK202" i="3"/>
  <c r="BG28" i="3"/>
  <c r="I133" i="3"/>
  <c r="BC52" i="3"/>
  <c r="BC46" i="3" s="1"/>
  <c r="AX28" i="3"/>
  <c r="AX42" i="3" s="1"/>
  <c r="BQ68" i="3"/>
  <c r="BZ240" i="3"/>
  <c r="BF8" i="3"/>
  <c r="AU18" i="3"/>
  <c r="Q123" i="3"/>
  <c r="BG215" i="3"/>
  <c r="BV215" i="3"/>
  <c r="AS241" i="3"/>
  <c r="BJ202" i="3"/>
  <c r="BY228" i="3"/>
  <c r="CB175" i="3"/>
  <c r="BQ171" i="3"/>
  <c r="K232" i="3"/>
  <c r="AS177" i="3"/>
  <c r="AO122" i="3"/>
  <c r="AD124" i="3"/>
  <c r="BS108" i="3"/>
  <c r="BS101" i="3"/>
  <c r="BS109" i="3" s="1"/>
  <c r="AR11" i="3"/>
  <c r="AG23" i="3"/>
  <c r="AI20" i="3"/>
  <c r="AG19" i="3"/>
  <c r="BE108" i="3"/>
  <c r="BE101" i="3"/>
  <c r="BE109" i="3" s="1"/>
  <c r="BU40" i="3"/>
  <c r="AA182" i="3"/>
  <c r="U182" i="3"/>
  <c r="V182" i="3"/>
  <c r="Z182" i="3"/>
  <c r="W182" i="3"/>
  <c r="X182" i="3"/>
  <c r="T182" i="3"/>
  <c r="S182" i="3"/>
  <c r="S171" i="3"/>
  <c r="S181" i="3" s="1"/>
  <c r="AC182" i="3"/>
  <c r="Y182" i="3"/>
  <c r="AD182" i="3"/>
  <c r="AB182" i="3"/>
  <c r="AD175" i="3"/>
  <c r="BR123" i="3"/>
  <c r="BT241" i="3"/>
  <c r="AV228" i="3"/>
  <c r="AY98" i="3"/>
  <c r="AN103" i="3"/>
  <c r="AY211" i="3"/>
  <c r="AY232" i="3" s="1"/>
  <c r="AA40" i="3"/>
  <c r="AA151" i="3" s="1"/>
  <c r="BV179" i="3"/>
  <c r="N215" i="3"/>
  <c r="N193" i="3" s="1"/>
  <c r="CI8" i="3"/>
  <c r="BX18" i="3"/>
  <c r="X211" i="3"/>
  <c r="M103" i="3"/>
  <c r="M110" i="3" s="1"/>
  <c r="X98" i="3"/>
  <c r="M109" i="3"/>
  <c r="BF130" i="3"/>
  <c r="BV8" i="3"/>
  <c r="BK18" i="3"/>
  <c r="BD55" i="3"/>
  <c r="BD43" i="3" s="1"/>
  <c r="BB210" i="3"/>
  <c r="BS133" i="3"/>
  <c r="S52" i="3"/>
  <c r="S62" i="3" s="1"/>
  <c r="BJ36" i="3"/>
  <c r="AP32" i="3"/>
  <c r="AP63" i="3" s="1"/>
  <c r="AR130" i="3"/>
  <c r="BN214" i="3"/>
  <c r="BN192" i="3" s="1"/>
  <c r="BN194" i="3" s="1"/>
  <c r="S203" i="3"/>
  <c r="BW133" i="3"/>
  <c r="AX130" i="3"/>
  <c r="AH202" i="3"/>
  <c r="BN52" i="3"/>
  <c r="BN62" i="3" s="1"/>
  <c r="BN23" i="3"/>
  <c r="BN19" i="3"/>
  <c r="BP20" i="3"/>
  <c r="BY11" i="3"/>
  <c r="AR122" i="3"/>
  <c r="AG124" i="3"/>
  <c r="BE28" i="3"/>
  <c r="BZ123" i="3"/>
  <c r="CD179" i="3"/>
  <c r="AZ55" i="3"/>
  <c r="AZ43" i="3" s="1"/>
  <c r="BU214" i="3"/>
  <c r="BX17" i="3"/>
  <c r="AA68" i="3"/>
  <c r="BO203" i="3"/>
  <c r="BO200" i="3" s="1"/>
  <c r="AC184" i="3"/>
  <c r="T184" i="3"/>
  <c r="Y184" i="3"/>
  <c r="AA184" i="3"/>
  <c r="S184" i="3"/>
  <c r="W184" i="3"/>
  <c r="AB184" i="3"/>
  <c r="X184" i="3"/>
  <c r="AD184" i="3"/>
  <c r="V184" i="3"/>
  <c r="Z184" i="3"/>
  <c r="U184" i="3"/>
  <c r="AD179" i="3"/>
  <c r="BX36" i="3"/>
  <c r="BC67" i="3"/>
  <c r="BD67" i="3" s="1"/>
  <c r="BE67" i="3" s="1"/>
  <c r="BF67" i="3" s="1"/>
  <c r="BG67" i="3" s="1"/>
  <c r="BH67" i="3" s="1"/>
  <c r="BI67" i="3" s="1"/>
  <c r="BJ67" i="3" s="1"/>
  <c r="BK67" i="3" s="1"/>
  <c r="BL67" i="3" s="1"/>
  <c r="BM67" i="3" s="1"/>
  <c r="BN67" i="3" s="1"/>
  <c r="AT240" i="3"/>
  <c r="J210" i="3"/>
  <c r="CE143" i="3"/>
  <c r="CE142" i="3"/>
  <c r="CE114" i="3" s="1"/>
  <c r="BI40" i="3"/>
  <c r="AE32" i="3"/>
  <c r="AE33" i="3" s="1"/>
  <c r="B3" i="5" s="1"/>
  <c r="CI203" i="3"/>
  <c r="CI200" i="3" s="1"/>
  <c r="CI195" i="3"/>
  <c r="AK122" i="3"/>
  <c r="Z124" i="3"/>
  <c r="AU240" i="3"/>
  <c r="X133" i="3"/>
  <c r="AZ36" i="3"/>
  <c r="BL58" i="3"/>
  <c r="BL60" i="3" s="1"/>
  <c r="BV123" i="3"/>
  <c r="AZ18" i="3"/>
  <c r="BK8" i="3"/>
  <c r="BO210" i="3"/>
  <c r="BO208" i="3" s="1"/>
  <c r="BW175" i="3"/>
  <c r="BL171" i="3"/>
  <c r="BH229" i="3"/>
  <c r="BH232" i="3"/>
  <c r="BU210" i="3"/>
  <c r="AT123" i="3"/>
  <c r="CD8" i="3"/>
  <c r="BS18" i="3"/>
  <c r="BM36" i="3"/>
  <c r="Y124" i="3"/>
  <c r="AJ122" i="3"/>
  <c r="BJ179" i="3"/>
  <c r="AP210" i="3"/>
  <c r="AP208" i="3" s="1"/>
  <c r="AK32" i="3"/>
  <c r="AK63" i="3" s="1"/>
  <c r="BA203" i="3"/>
  <c r="AP44" i="3"/>
  <c r="AQ241" i="3"/>
  <c r="AQ193" i="3" s="1"/>
  <c r="AQ195" i="3" s="1"/>
  <c r="AF211" i="3"/>
  <c r="AF224" i="3" s="1"/>
  <c r="AF98" i="3"/>
  <c r="U103" i="3"/>
  <c r="U110" i="3" s="1"/>
  <c r="AY171" i="3"/>
  <c r="BJ175" i="3"/>
  <c r="CA20" i="3"/>
  <c r="BY19" i="3"/>
  <c r="CJ11" i="3"/>
  <c r="BY23" i="3"/>
  <c r="BN40" i="3"/>
  <c r="BW8" i="3"/>
  <c r="BL18" i="3"/>
  <c r="Y68" i="3"/>
  <c r="CF194" i="3"/>
  <c r="E194" i="3" s="1"/>
  <c r="J105" i="1" s="1"/>
  <c r="BM40" i="3"/>
  <c r="Y142" i="3"/>
  <c r="Y114" i="3" s="1"/>
  <c r="Y143" i="3"/>
  <c r="CB17" i="3"/>
  <c r="BU59" i="3"/>
  <c r="BU61" i="3"/>
  <c r="AL241" i="3"/>
  <c r="AG62" i="3"/>
  <c r="AR143" i="3"/>
  <c r="AR142" i="3"/>
  <c r="AX241" i="3"/>
  <c r="AY240" i="3"/>
  <c r="R133" i="3"/>
  <c r="BW49" i="3"/>
  <c r="BW45" i="3" s="1"/>
  <c r="BK210" i="3"/>
  <c r="BK208" i="3" s="1"/>
  <c r="AJ229" i="3"/>
  <c r="AJ193" i="3" s="1"/>
  <c r="AJ195" i="3" s="1"/>
  <c r="BT177" i="3"/>
  <c r="AU108" i="3"/>
  <c r="AU101" i="3"/>
  <c r="AU109" i="3" s="1"/>
  <c r="BT175" i="3"/>
  <c r="BI171" i="3"/>
  <c r="AD19" i="3"/>
  <c r="AO11" i="3"/>
  <c r="AO22" i="3" s="1"/>
  <c r="AF20" i="3"/>
  <c r="AD23" i="3"/>
  <c r="AS179" i="3"/>
  <c r="S229" i="3"/>
  <c r="BM214" i="3"/>
  <c r="BM192" i="3" s="1"/>
  <c r="BM194" i="3" s="1"/>
  <c r="AV18" i="3"/>
  <c r="BG8" i="3"/>
  <c r="H52" i="3"/>
  <c r="H62" i="3" s="1"/>
  <c r="BC123" i="3"/>
  <c r="BC125" i="3" s="1"/>
  <c r="BC126" i="3" s="1"/>
  <c r="BC120" i="3"/>
  <c r="BD120" i="3" s="1"/>
  <c r="BE120" i="3" s="1"/>
  <c r="BF120" i="3" s="1"/>
  <c r="BG120" i="3" s="1"/>
  <c r="BH120" i="3" s="1"/>
  <c r="BI120" i="3" s="1"/>
  <c r="BJ120" i="3" s="1"/>
  <c r="BK120" i="3" s="1"/>
  <c r="BL120" i="3" s="1"/>
  <c r="BM120" i="3" s="1"/>
  <c r="BN120" i="3" s="1"/>
  <c r="BT45" i="3"/>
  <c r="CE194" i="3"/>
  <c r="BU68" i="3"/>
  <c r="BI108" i="3"/>
  <c r="BI101" i="3"/>
  <c r="BI109" i="3" s="1"/>
  <c r="T229" i="3"/>
  <c r="BI122" i="3"/>
  <c r="AX124" i="3"/>
  <c r="AE52" i="3"/>
  <c r="AE46" i="3" s="1"/>
  <c r="BZ171" i="3"/>
  <c r="CK172" i="3" s="1"/>
  <c r="CK173" i="3" s="1"/>
  <c r="CK175" i="3"/>
  <c r="BM58" i="3"/>
  <c r="BM44" i="3" s="1"/>
  <c r="CD143" i="3"/>
  <c r="CD142" i="3"/>
  <c r="CG179" i="3"/>
  <c r="BS228" i="3"/>
  <c r="BS192" i="3" s="1"/>
  <c r="BS194" i="3" s="1"/>
  <c r="BO133" i="3"/>
  <c r="BY124" i="3"/>
  <c r="CJ122" i="3"/>
  <c r="AY210" i="3"/>
  <c r="BR58" i="3"/>
  <c r="BR60" i="3" s="1"/>
  <c r="CK177" i="3"/>
  <c r="AA133" i="3"/>
  <c r="BC182" i="3"/>
  <c r="BD182" i="3" s="1"/>
  <c r="BE182" i="3" s="1"/>
  <c r="BF182" i="3" s="1"/>
  <c r="BG182" i="3" s="1"/>
  <c r="BH182" i="3" s="1"/>
  <c r="BI182" i="3" s="1"/>
  <c r="BJ182" i="3" s="1"/>
  <c r="BK182" i="3" s="1"/>
  <c r="BL182" i="3" s="1"/>
  <c r="BM182" i="3" s="1"/>
  <c r="BN175" i="3"/>
  <c r="BC171" i="3"/>
  <c r="V183" i="3"/>
  <c r="AB183" i="3"/>
  <c r="AD183" i="3"/>
  <c r="T183" i="3"/>
  <c r="U183" i="3"/>
  <c r="Z183" i="3"/>
  <c r="S183" i="3"/>
  <c r="AD177" i="3"/>
  <c r="AC183" i="3"/>
  <c r="X183" i="3"/>
  <c r="W183" i="3"/>
  <c r="Y183" i="3"/>
  <c r="AA183" i="3"/>
  <c r="AN202" i="3"/>
  <c r="AN200" i="3" s="1"/>
  <c r="BQ49" i="3"/>
  <c r="BQ61" i="3" s="1"/>
  <c r="AU122" i="3"/>
  <c r="AJ124" i="3"/>
  <c r="U124" i="3"/>
  <c r="AF122" i="3"/>
  <c r="BQ55" i="3"/>
  <c r="BQ43" i="3" s="1"/>
  <c r="AF68" i="3"/>
  <c r="AF69" i="3" s="1"/>
  <c r="AO202" i="3"/>
  <c r="AO200" i="3" s="1"/>
  <c r="AW228" i="3"/>
  <c r="BU229" i="3"/>
  <c r="BC68" i="3"/>
  <c r="BC70" i="3" s="1"/>
  <c r="BC65" i="3"/>
  <c r="BD65" i="3" s="1"/>
  <c r="BE65" i="3" s="1"/>
  <c r="BF65" i="3" s="1"/>
  <c r="BG65" i="3" s="1"/>
  <c r="BH65" i="3" s="1"/>
  <c r="BI65" i="3" s="1"/>
  <c r="BJ65" i="3" s="1"/>
  <c r="BK65" i="3" s="1"/>
  <c r="BL65" i="3" s="1"/>
  <c r="BM65" i="3" s="1"/>
  <c r="BN65" i="3" s="1"/>
  <c r="H232" i="3"/>
  <c r="AF179" i="3"/>
  <c r="AO133" i="3"/>
  <c r="AK241" i="3"/>
  <c r="AK193" i="3" s="1"/>
  <c r="AK195" i="3" s="1"/>
  <c r="BE18" i="3"/>
  <c r="BP8" i="3"/>
  <c r="CE122" i="3"/>
  <c r="BT124" i="3"/>
  <c r="BE19" i="3"/>
  <c r="BG20" i="3"/>
  <c r="BE23" i="3"/>
  <c r="BP11" i="3"/>
  <c r="AQ67" i="3"/>
  <c r="AR67" i="3" s="1"/>
  <c r="AS67" i="3" s="1"/>
  <c r="AT67" i="3" s="1"/>
  <c r="AU67" i="3" s="1"/>
  <c r="AV67" i="3" s="1"/>
  <c r="AW67" i="3" s="1"/>
  <c r="AX67" i="3" s="1"/>
  <c r="AY67" i="3" s="1"/>
  <c r="AZ67" i="3" s="1"/>
  <c r="BA67" i="3" s="1"/>
  <c r="BB67" i="3" s="1"/>
  <c r="O133" i="3"/>
  <c r="K58" i="3"/>
  <c r="K60" i="3" s="1"/>
  <c r="BM101" i="3"/>
  <c r="BM109" i="3" s="1"/>
  <c r="BM108" i="3"/>
  <c r="BO60" i="3"/>
  <c r="BZ142" i="3"/>
  <c r="BZ143" i="3"/>
  <c r="BO141" i="3"/>
  <c r="BP141" i="3" s="1"/>
  <c r="BQ141" i="3" s="1"/>
  <c r="BR141" i="3" s="1"/>
  <c r="BS141" i="3" s="1"/>
  <c r="BT141" i="3" s="1"/>
  <c r="BU141" i="3" s="1"/>
  <c r="BV141" i="3" s="1"/>
  <c r="BW141" i="3" s="1"/>
  <c r="BX141" i="3" s="1"/>
  <c r="BY141" i="3" s="1"/>
  <c r="BZ141" i="3" s="1"/>
  <c r="BO62" i="3"/>
  <c r="BL224" i="3"/>
  <c r="BS23" i="3"/>
  <c r="BS19" i="3"/>
  <c r="CD11" i="3"/>
  <c r="BU20" i="3"/>
  <c r="BE130" i="3"/>
  <c r="BJ101" i="3"/>
  <c r="BJ109" i="3" s="1"/>
  <c r="BJ108" i="3"/>
  <c r="BC97" i="3"/>
  <c r="BD97" i="3" s="1"/>
  <c r="BE97" i="3" s="1"/>
  <c r="BF97" i="3" s="1"/>
  <c r="BG97" i="3" s="1"/>
  <c r="BH97" i="3" s="1"/>
  <c r="BI97" i="3" s="1"/>
  <c r="BJ97" i="3" s="1"/>
  <c r="BK97" i="3" s="1"/>
  <c r="BL97" i="3" s="1"/>
  <c r="BM97" i="3" s="1"/>
  <c r="BN97" i="3" s="1"/>
  <c r="BC103" i="3"/>
  <c r="BN98" i="3"/>
  <c r="BN211" i="3"/>
  <c r="BN232" i="3" s="1"/>
  <c r="BA11" i="3"/>
  <c r="AP19" i="3"/>
  <c r="AP23" i="3"/>
  <c r="AR20" i="3"/>
  <c r="BN229" i="3"/>
  <c r="AY40" i="3"/>
  <c r="BG58" i="3"/>
  <c r="BG60" i="3" s="1"/>
  <c r="O20" i="3"/>
  <c r="X11" i="3"/>
  <c r="X22" i="3" s="1"/>
  <c r="M19" i="3"/>
  <c r="M23" i="3"/>
  <c r="AM210" i="3"/>
  <c r="AG98" i="3"/>
  <c r="AG114" i="3" s="1"/>
  <c r="AG211" i="3"/>
  <c r="AG224" i="3" s="1"/>
  <c r="V103" i="3"/>
  <c r="V110" i="3" s="1"/>
  <c r="BL28" i="3"/>
  <c r="AW202" i="3"/>
  <c r="BL68" i="3"/>
  <c r="BL70" i="3" s="1"/>
  <c r="BA58" i="3"/>
  <c r="BA60" i="3" s="1"/>
  <c r="BW55" i="3"/>
  <c r="BW43" i="3" s="1"/>
  <c r="BU143" i="3"/>
  <c r="BU142" i="3"/>
  <c r="BJ60" i="3"/>
  <c r="CA179" i="3"/>
  <c r="BI52" i="3"/>
  <c r="BI62" i="3" s="1"/>
  <c r="BS179" i="3"/>
  <c r="BH49" i="3"/>
  <c r="BH45" i="3" s="1"/>
  <c r="P103" i="3"/>
  <c r="P110" i="3" s="1"/>
  <c r="P109" i="3"/>
  <c r="AA211" i="3"/>
  <c r="AA224" i="3" s="1"/>
  <c r="AA98" i="3"/>
  <c r="AA114" i="3" s="1"/>
  <c r="L215" i="3"/>
  <c r="L193" i="3" s="1"/>
  <c r="AW36" i="3"/>
  <c r="AW42" i="3" s="1"/>
  <c r="AQ58" i="3"/>
  <c r="AQ60" i="3" s="1"/>
  <c r="BL203" i="3"/>
  <c r="AL20" i="3"/>
  <c r="AJ23" i="3"/>
  <c r="AJ19" i="3"/>
  <c r="AU11" i="3"/>
  <c r="BC184" i="3"/>
  <c r="BD184" i="3" s="1"/>
  <c r="BE184" i="3" s="1"/>
  <c r="BF184" i="3" s="1"/>
  <c r="BG184" i="3" s="1"/>
  <c r="BH184" i="3" s="1"/>
  <c r="BI184" i="3" s="1"/>
  <c r="BJ184" i="3" s="1"/>
  <c r="BK184" i="3" s="1"/>
  <c r="BL184" i="3" s="1"/>
  <c r="BM184" i="3" s="1"/>
  <c r="BN184" i="3" s="1"/>
  <c r="BO184" i="3" s="1"/>
  <c r="BP184" i="3" s="1"/>
  <c r="BQ184" i="3" s="1"/>
  <c r="BR184" i="3" s="1"/>
  <c r="BS184" i="3" s="1"/>
  <c r="BT184" i="3" s="1"/>
  <c r="BU184" i="3" s="1"/>
  <c r="BV184" i="3" s="1"/>
  <c r="BW184" i="3" s="1"/>
  <c r="BX184" i="3" s="1"/>
  <c r="BY184" i="3" s="1"/>
  <c r="BZ184" i="3" s="1"/>
  <c r="BN179" i="3"/>
  <c r="AI40" i="3"/>
  <c r="CC8" i="3"/>
  <c r="BR18" i="3"/>
  <c r="O232" i="3"/>
  <c r="AW52" i="3"/>
  <c r="AW46" i="3" s="1"/>
  <c r="BW52" i="3"/>
  <c r="BW46" i="3" s="1"/>
  <c r="BR228" i="3"/>
  <c r="BR192" i="3" s="1"/>
  <c r="BR194" i="3" s="1"/>
  <c r="AJ11" i="3"/>
  <c r="Y19" i="3"/>
  <c r="AA20" i="3"/>
  <c r="Y23" i="3"/>
  <c r="BZ228" i="3"/>
  <c r="CF175" i="3"/>
  <c r="BU171" i="3"/>
  <c r="W202" i="3"/>
  <c r="W44" i="3"/>
  <c r="AH203" i="3"/>
  <c r="AR229" i="3"/>
  <c r="BB214" i="3"/>
  <c r="H58" i="3"/>
  <c r="H60" i="3" s="1"/>
  <c r="J23" i="3"/>
  <c r="L20" i="3"/>
  <c r="J19" i="3"/>
  <c r="U11" i="3"/>
  <c r="AS49" i="3"/>
  <c r="AS45" i="3" s="1"/>
  <c r="BH14" i="3"/>
  <c r="BI177" i="3"/>
  <c r="AL133" i="3"/>
  <c r="AE11" i="3"/>
  <c r="V20" i="3"/>
  <c r="T19" i="3"/>
  <c r="T23" i="3"/>
  <c r="BX177" i="3"/>
  <c r="CB177" i="3"/>
  <c r="BU58" i="3"/>
  <c r="BU60" i="3" s="1"/>
  <c r="AU203" i="3"/>
  <c r="AJ44" i="3"/>
  <c r="BW36" i="3"/>
  <c r="AL68" i="3"/>
  <c r="BE58" i="3"/>
  <c r="BE44" i="3" s="1"/>
  <c r="AZ28" i="3"/>
  <c r="CC14" i="3"/>
  <c r="BT202" i="3"/>
  <c r="BA241" i="3"/>
  <c r="AP202" i="3"/>
  <c r="AN32" i="3"/>
  <c r="AN63" i="3" s="1"/>
  <c r="AX143" i="3"/>
  <c r="AX142" i="3"/>
  <c r="BK108" i="3"/>
  <c r="BK101" i="3"/>
  <c r="BK109" i="3" s="1"/>
  <c r="CI143" i="3"/>
  <c r="CI142" i="3"/>
  <c r="U133" i="3"/>
  <c r="BF210" i="3"/>
  <c r="BF208" i="3" s="1"/>
  <c r="BY142" i="3"/>
  <c r="BY143" i="3"/>
  <c r="BO241" i="3"/>
  <c r="BE32" i="3"/>
  <c r="BE63" i="3" s="1"/>
  <c r="BW203" i="3"/>
  <c r="AU36" i="3"/>
  <c r="AU42" i="3" s="1"/>
  <c r="CA203" i="3"/>
  <c r="CA200" i="3" s="1"/>
  <c r="CA195" i="3"/>
  <c r="BZ241" i="3"/>
  <c r="R215" i="3"/>
  <c r="R193" i="3" s="1"/>
  <c r="AZ202" i="3"/>
  <c r="AB58" i="3"/>
  <c r="AB60" i="3" s="1"/>
  <c r="BJ14" i="3"/>
  <c r="AO215" i="3"/>
  <c r="AO218" i="3" s="1"/>
  <c r="BH32" i="3"/>
  <c r="BH63" i="3" s="1"/>
  <c r="Q215" i="3"/>
  <c r="Q193" i="3" s="1"/>
  <c r="AQ214" i="3"/>
  <c r="AB103" i="3"/>
  <c r="AB110" i="3" s="1"/>
  <c r="AM98" i="3"/>
  <c r="AM211" i="3"/>
  <c r="AM224" i="3" s="1"/>
  <c r="BR241" i="3"/>
  <c r="BR193" i="3" s="1"/>
  <c r="BR195" i="3" s="1"/>
  <c r="BU103" i="3"/>
  <c r="BU110" i="3" s="1"/>
  <c r="CF211" i="3"/>
  <c r="CF98" i="3"/>
  <c r="CF114" i="3" s="1"/>
  <c r="BS98" i="3"/>
  <c r="BH103" i="3"/>
  <c r="BS211" i="3"/>
  <c r="BS224" i="3" s="1"/>
  <c r="AF133" i="3"/>
  <c r="AY55" i="3"/>
  <c r="AY43" i="3" s="1"/>
  <c r="BJ210" i="3"/>
  <c r="BJ208" i="3" s="1"/>
  <c r="BD59" i="3"/>
  <c r="BD61" i="3"/>
  <c r="AX58" i="3"/>
  <c r="AX60" i="3" s="1"/>
  <c r="AK142" i="3"/>
  <c r="AK114" i="3" s="1"/>
  <c r="AK143" i="3"/>
  <c r="BQ60" i="3"/>
  <c r="CB142" i="3"/>
  <c r="CB114" i="3" s="1"/>
  <c r="CB143" i="3"/>
  <c r="Y20" i="3"/>
  <c r="W19" i="3"/>
  <c r="W23" i="3"/>
  <c r="AH11" i="3"/>
  <c r="AX214" i="3"/>
  <c r="BH17" i="3"/>
  <c r="CK98" i="3"/>
  <c r="CK211" i="3"/>
  <c r="CK232" i="3" s="1"/>
  <c r="BZ103" i="3"/>
  <c r="BD171" i="3"/>
  <c r="BO175" i="3"/>
  <c r="AV98" i="3"/>
  <c r="AV114" i="3" s="1"/>
  <c r="AK103" i="3"/>
  <c r="AK110" i="3" s="1"/>
  <c r="AV211" i="3"/>
  <c r="AV232" i="3" s="1"/>
  <c r="AK224" i="3"/>
  <c r="BK55" i="3"/>
  <c r="BK43" i="3" s="1"/>
  <c r="R52" i="3"/>
  <c r="R62" i="3" s="1"/>
  <c r="AX202" i="3"/>
  <c r="AX200" i="3" s="1"/>
  <c r="BQ203" i="3"/>
  <c r="BQ200" i="3" s="1"/>
  <c r="AU40" i="3"/>
  <c r="BM68" i="3"/>
  <c r="BH240" i="3"/>
  <c r="BT98" i="3"/>
  <c r="BT211" i="3"/>
  <c r="BT232" i="3" s="1"/>
  <c r="BI103" i="3"/>
  <c r="BI110" i="3" s="1"/>
  <c r="AC215" i="3"/>
  <c r="BM177" i="3"/>
  <c r="BN55" i="3"/>
  <c r="BN43" i="3" s="1"/>
  <c r="BL241" i="3"/>
  <c r="BC211" i="3"/>
  <c r="BC224" i="3" s="1"/>
  <c r="AR103" i="3"/>
  <c r="BC98" i="3"/>
  <c r="BC114" i="3" s="1"/>
  <c r="CE179" i="3"/>
  <c r="AN20" i="3"/>
  <c r="AL19" i="3"/>
  <c r="AW11" i="3"/>
  <c r="AL23" i="3"/>
  <c r="BE52" i="3"/>
  <c r="BE62" i="3" s="1"/>
  <c r="AI122" i="3"/>
  <c r="X124" i="3"/>
  <c r="BX130" i="3"/>
  <c r="BJ52" i="3"/>
  <c r="BJ62" i="3" s="1"/>
  <c r="AY68" i="3"/>
  <c r="AF177" i="3"/>
  <c r="Q46" i="3"/>
  <c r="AB203" i="3"/>
  <c r="K210" i="3"/>
  <c r="BI241" i="3"/>
  <c r="U203" i="3"/>
  <c r="M215" i="3"/>
  <c r="M193" i="3" s="1"/>
  <c r="AY229" i="3"/>
  <c r="CE17" i="3"/>
  <c r="H40" i="3"/>
  <c r="BQ36" i="3"/>
  <c r="BQ42" i="3" s="1"/>
  <c r="W133" i="3"/>
  <c r="AI175" i="3"/>
  <c r="X171" i="3"/>
  <c r="AT142" i="3"/>
  <c r="AT143" i="3"/>
  <c r="AX20" i="3"/>
  <c r="AV19" i="3"/>
  <c r="BG11" i="3"/>
  <c r="BG22" i="3" s="1"/>
  <c r="AV23" i="3"/>
  <c r="Q40" i="3"/>
  <c r="BT68" i="3"/>
  <c r="BA68" i="3"/>
  <c r="BA69" i="3" s="1"/>
  <c r="BQ177" i="3"/>
  <c r="U19" i="3"/>
  <c r="AF11" i="3"/>
  <c r="AF22" i="3" s="1"/>
  <c r="U23" i="3"/>
  <c r="W20" i="3"/>
  <c r="BW215" i="3"/>
  <c r="BO124" i="3"/>
  <c r="BO126" i="3" s="1"/>
  <c r="BP126" i="3" s="1"/>
  <c r="BO121" i="3"/>
  <c r="BP121" i="3" s="1"/>
  <c r="BQ121" i="3" s="1"/>
  <c r="BR121" i="3" s="1"/>
  <c r="BS121" i="3" s="1"/>
  <c r="BT121" i="3" s="1"/>
  <c r="BU121" i="3" s="1"/>
  <c r="BV121" i="3" s="1"/>
  <c r="BW121" i="3" s="1"/>
  <c r="BX121" i="3" s="1"/>
  <c r="BY121" i="3" s="1"/>
  <c r="BZ121" i="3" s="1"/>
  <c r="BZ122" i="3"/>
  <c r="AX133" i="3"/>
  <c r="AZ59" i="3"/>
  <c r="AZ61" i="3"/>
  <c r="AY61" i="3"/>
  <c r="BK215" i="3"/>
  <c r="BN28" i="3"/>
  <c r="BN42" i="3" s="1"/>
  <c r="AW20" i="3"/>
  <c r="BF11" i="3"/>
  <c r="AU23" i="3"/>
  <c r="AU19" i="3"/>
  <c r="BA49" i="3"/>
  <c r="BA45" i="3" s="1"/>
  <c r="AE202" i="3"/>
  <c r="AE200" i="3" s="1"/>
  <c r="CG194" i="3"/>
  <c r="AD215" i="3"/>
  <c r="BY133" i="3"/>
  <c r="U58" i="3"/>
  <c r="U60" i="3" s="1"/>
  <c r="AU143" i="3"/>
  <c r="AU142" i="3"/>
  <c r="AZ20" i="3"/>
  <c r="BI11" i="3"/>
  <c r="BI22" i="3" s="1"/>
  <c r="AX19" i="3"/>
  <c r="AX23" i="3"/>
  <c r="BV108" i="3"/>
  <c r="BV101" i="3"/>
  <c r="BV109" i="3" s="1"/>
  <c r="BR68" i="3"/>
  <c r="BB171" i="3"/>
  <c r="BM175" i="3"/>
  <c r="BJ19" i="3"/>
  <c r="BL20" i="3"/>
  <c r="BU11" i="3"/>
  <c r="BJ23" i="3"/>
  <c r="BL52" i="3"/>
  <c r="BL46" i="3" s="1"/>
  <c r="AT55" i="3"/>
  <c r="AT43" i="3" s="1"/>
  <c r="AT122" i="3"/>
  <c r="AI124" i="3"/>
  <c r="BU240" i="3"/>
  <c r="BZ101" i="3"/>
  <c r="BZ109" i="3" s="1"/>
  <c r="BZ108" i="3"/>
  <c r="CI17" i="3"/>
  <c r="BR177" i="3"/>
  <c r="AX211" i="3"/>
  <c r="AX232" i="3" s="1"/>
  <c r="AX98" i="3"/>
  <c r="AM103" i="3"/>
  <c r="AW49" i="3"/>
  <c r="AW45" i="3" s="1"/>
  <c r="BT11" i="3"/>
  <c r="BI19" i="3"/>
  <c r="BK20" i="3"/>
  <c r="BI23" i="3"/>
  <c r="AG122" i="3"/>
  <c r="V124" i="3"/>
  <c r="AQ46" i="3"/>
  <c r="BB203" i="3"/>
  <c r="AQ189" i="3"/>
  <c r="AR189" i="3" s="1"/>
  <c r="AS189" i="3" s="1"/>
  <c r="AT189" i="3" s="1"/>
  <c r="AU189" i="3" s="1"/>
  <c r="AV189" i="3" s="1"/>
  <c r="AW189" i="3" s="1"/>
  <c r="AX189" i="3" s="1"/>
  <c r="AY189" i="3" s="1"/>
  <c r="AZ189" i="3" s="1"/>
  <c r="BA189" i="3" s="1"/>
  <c r="BB189" i="3" s="1"/>
  <c r="AH171" i="3"/>
  <c r="AS172" i="3" s="1"/>
  <c r="AS175" i="3"/>
  <c r="AQ101" i="3"/>
  <c r="AQ96" i="3"/>
  <c r="AQ108" i="3"/>
  <c r="BZ177" i="3"/>
  <c r="BL8" i="3"/>
  <c r="BA18" i="3"/>
  <c r="BL61" i="3"/>
  <c r="BL59" i="3"/>
  <c r="BU17" i="3"/>
  <c r="X68" i="3"/>
  <c r="BD40" i="3"/>
  <c r="BD70" i="3" s="1"/>
  <c r="K32" i="3"/>
  <c r="K63" i="3" s="1"/>
  <c r="AU229" i="3"/>
  <c r="AU133" i="3"/>
  <c r="BZ98" i="3"/>
  <c r="BZ211" i="3"/>
  <c r="BZ232" i="3" s="1"/>
  <c r="BO103" i="3"/>
  <c r="BO97" i="3"/>
  <c r="BP97" i="3" s="1"/>
  <c r="BQ97" i="3" s="1"/>
  <c r="BR97" i="3" s="1"/>
  <c r="BS97" i="3" s="1"/>
  <c r="BT97" i="3" s="1"/>
  <c r="BU97" i="3" s="1"/>
  <c r="BV97" i="3" s="1"/>
  <c r="BW97" i="3" s="1"/>
  <c r="BX97" i="3" s="1"/>
  <c r="BY97" i="3" s="1"/>
  <c r="BZ97" i="3" s="1"/>
  <c r="BK68" i="3"/>
  <c r="BK69" i="3" s="1"/>
  <c r="BV18" i="3"/>
  <c r="CG8" i="3"/>
  <c r="U67" i="3"/>
  <c r="AA67" i="3"/>
  <c r="Z67" i="3"/>
  <c r="AD67" i="3"/>
  <c r="W67" i="3"/>
  <c r="T67" i="3"/>
  <c r="V67" i="3"/>
  <c r="X67" i="3"/>
  <c r="AC67" i="3"/>
  <c r="Y67" i="3"/>
  <c r="AB67" i="3"/>
  <c r="S67" i="3"/>
  <c r="AC20" i="3"/>
  <c r="AL11" i="3"/>
  <c r="AA23" i="3"/>
  <c r="AA19" i="3"/>
  <c r="AB46" i="3"/>
  <c r="AM203" i="3"/>
  <c r="AM200" i="3" s="1"/>
  <c r="CG203" i="3"/>
  <c r="CG200" i="3" s="1"/>
  <c r="CG195" i="3"/>
  <c r="BA28" i="3"/>
  <c r="BA42" i="3" s="1"/>
  <c r="AZ203" i="3"/>
  <c r="AY123" i="3"/>
  <c r="BU228" i="3"/>
  <c r="BT171" i="3"/>
  <c r="CE175" i="3"/>
  <c r="AT215" i="3"/>
  <c r="AT193" i="3" s="1"/>
  <c r="AT195" i="3" s="1"/>
  <c r="BQ143" i="3"/>
  <c r="BQ142" i="3"/>
  <c r="BF62" i="3"/>
  <c r="M210" i="3"/>
  <c r="CD194" i="3"/>
  <c r="BX19" i="3"/>
  <c r="BX23" i="3"/>
  <c r="BZ20" i="3"/>
  <c r="CI11" i="3"/>
  <c r="CI22" i="3" s="1"/>
  <c r="BC179" i="3"/>
  <c r="AK52" i="3"/>
  <c r="AK62" i="3" s="1"/>
  <c r="BV32" i="3"/>
  <c r="BV63" i="3" s="1"/>
  <c r="AL211" i="3"/>
  <c r="AL224" i="3" s="1"/>
  <c r="AL98" i="3"/>
  <c r="AL114" i="3" s="1"/>
  <c r="AA103" i="3"/>
  <c r="AA110" i="3" s="1"/>
  <c r="BV98" i="3"/>
  <c r="BV211" i="3"/>
  <c r="BV224" i="3" s="1"/>
  <c r="BK103" i="3"/>
  <c r="T202" i="3"/>
  <c r="BW123" i="3"/>
  <c r="BK52" i="3"/>
  <c r="BK46" i="3" s="1"/>
  <c r="AD202" i="3"/>
  <c r="AD200" i="3" s="1"/>
  <c r="BV229" i="3"/>
  <c r="AZ240" i="3"/>
  <c r="BS36" i="3"/>
  <c r="BP123" i="3"/>
  <c r="BP40" i="3"/>
  <c r="BP70" i="3" s="1"/>
  <c r="BD130" i="3"/>
  <c r="V68" i="3"/>
  <c r="BK17" i="3"/>
  <c r="N40" i="3"/>
  <c r="L210" i="3"/>
  <c r="V23" i="3"/>
  <c r="V19" i="3"/>
  <c r="X20" i="3"/>
  <c r="AG11" i="3"/>
  <c r="BF18" i="3"/>
  <c r="BQ8" i="3"/>
  <c r="BD179" i="3"/>
  <c r="AR98" i="3"/>
  <c r="AR114" i="3" s="1"/>
  <c r="AR211" i="3"/>
  <c r="AR224" i="3" s="1"/>
  <c r="AG103" i="3"/>
  <c r="AG110" i="3" s="1"/>
  <c r="BD14" i="3"/>
  <c r="AM40" i="3"/>
  <c r="AM70" i="3" s="1"/>
  <c r="AU123" i="3"/>
  <c r="BI17" i="3"/>
  <c r="AU130" i="3"/>
  <c r="BN142" i="3"/>
  <c r="BC63" i="3"/>
  <c r="BC141" i="3"/>
  <c r="BD141" i="3" s="1"/>
  <c r="BE141" i="3" s="1"/>
  <c r="BF141" i="3" s="1"/>
  <c r="BG141" i="3" s="1"/>
  <c r="BH141" i="3" s="1"/>
  <c r="BI141" i="3" s="1"/>
  <c r="BJ141" i="3" s="1"/>
  <c r="BK141" i="3" s="1"/>
  <c r="BL141" i="3" s="1"/>
  <c r="BM141" i="3" s="1"/>
  <c r="BN141" i="3" s="1"/>
  <c r="BN143" i="3"/>
  <c r="G123" i="3"/>
  <c r="BV214" i="3"/>
  <c r="BV192" i="3" s="1"/>
  <c r="BV194" i="3" s="1"/>
  <c r="BW202" i="3"/>
  <c r="T68" i="3"/>
  <c r="T70" i="3" s="1"/>
  <c r="BB123" i="3"/>
  <c r="BI36" i="3"/>
  <c r="BF228" i="3"/>
  <c r="AR203" i="3"/>
  <c r="AR200" i="3" s="1"/>
  <c r="AD241" i="3"/>
  <c r="CI122" i="3"/>
  <c r="BX124" i="3"/>
  <c r="CI127" i="3" s="1"/>
  <c r="CI194" i="3"/>
  <c r="CK143" i="3"/>
  <c r="CK142" i="3"/>
  <c r="Y58" i="3"/>
  <c r="Y60" i="3" s="1"/>
  <c r="BQ228" i="3"/>
  <c r="BX28" i="3"/>
  <c r="BX229" i="3"/>
  <c r="AZ171" i="3"/>
  <c r="BK175" i="3"/>
  <c r="BV203" i="3"/>
  <c r="BN68" i="3"/>
  <c r="BI143" i="3"/>
  <c r="AX62" i="3"/>
  <c r="BI142" i="3"/>
  <c r="M133" i="3"/>
  <c r="V241" i="3"/>
  <c r="G40" i="3"/>
  <c r="AQ211" i="3"/>
  <c r="AQ232" i="3" s="1"/>
  <c r="AF103" i="3"/>
  <c r="AF110" i="3" s="1"/>
  <c r="AQ98" i="3"/>
  <c r="BH59" i="3"/>
  <c r="BH61" i="3"/>
  <c r="BN17" i="3"/>
  <c r="BD32" i="3"/>
  <c r="BD63" i="3" s="1"/>
  <c r="AF58" i="3"/>
  <c r="AF60" i="3" s="1"/>
  <c r="AQ55" i="3"/>
  <c r="AQ43" i="3" s="1"/>
  <c r="W52" i="3"/>
  <c r="W46" i="3" s="1"/>
  <c r="CA14" i="3"/>
  <c r="BB240" i="3"/>
  <c r="BD52" i="3"/>
  <c r="BD62" i="3" s="1"/>
  <c r="AS123" i="3"/>
  <c r="AS224" i="3"/>
  <c r="AT49" i="3"/>
  <c r="AT61" i="3" s="1"/>
  <c r="BU52" i="3"/>
  <c r="BU46" i="3" s="1"/>
  <c r="AG40" i="3"/>
  <c r="AU211" i="3"/>
  <c r="AU224" i="3" s="1"/>
  <c r="AU98" i="3"/>
  <c r="AU114" i="3" s="1"/>
  <c r="AJ103" i="3"/>
  <c r="AJ110" i="3" s="1"/>
  <c r="BF108" i="3"/>
  <c r="BF101" i="3"/>
  <c r="BF109" i="3" s="1"/>
  <c r="BO122" i="3"/>
  <c r="BD124" i="3"/>
  <c r="AZ241" i="3"/>
  <c r="N58" i="3"/>
  <c r="N44" i="3" s="1"/>
  <c r="AG203" i="3"/>
  <c r="AG200" i="3" s="1"/>
  <c r="V44" i="3"/>
  <c r="V46" i="3"/>
  <c r="AN68" i="3"/>
  <c r="AN70" i="3" s="1"/>
  <c r="BJ133" i="3"/>
  <c r="AX101" i="3"/>
  <c r="AX109" i="3" s="1"/>
  <c r="AX108" i="3"/>
  <c r="BJ18" i="3"/>
  <c r="BU8" i="3"/>
  <c r="J40" i="3"/>
  <c r="CJ211" i="3"/>
  <c r="CJ98" i="3"/>
  <c r="BY103" i="3"/>
  <c r="AI68" i="3"/>
  <c r="AI69" i="3" s="1"/>
  <c r="BD240" i="3"/>
  <c r="BR17" i="3"/>
  <c r="BM18" i="3"/>
  <c r="BX8" i="3"/>
  <c r="BI59" i="3"/>
  <c r="AH210" i="3"/>
  <c r="AH208" i="3" s="1"/>
  <c r="BU108" i="3"/>
  <c r="BU101" i="3"/>
  <c r="BU109" i="3" s="1"/>
  <c r="CJ203" i="3"/>
  <c r="CJ200" i="3" s="1"/>
  <c r="CJ195" i="3"/>
  <c r="BY46" i="3"/>
  <c r="E46" i="3" s="1"/>
  <c r="AV124" i="3"/>
  <c r="BG122" i="3"/>
  <c r="BU55" i="3"/>
  <c r="BU43" i="3" s="1"/>
  <c r="BN58" i="3"/>
  <c r="BN60" i="3" s="1"/>
  <c r="CC177" i="3"/>
  <c r="BF203" i="3"/>
  <c r="BX202" i="3"/>
  <c r="AS130" i="3"/>
  <c r="T52" i="3"/>
  <c r="T46" i="3" s="1"/>
  <c r="BQ20" i="3"/>
  <c r="BZ11" i="3"/>
  <c r="BZ22" i="3" s="1"/>
  <c r="BO23" i="3"/>
  <c r="BO19" i="3"/>
  <c r="BO10" i="3"/>
  <c r="BC58" i="3"/>
  <c r="BC44" i="3" s="1"/>
  <c r="BC229" i="3"/>
  <c r="BC232" i="3"/>
  <c r="BT179" i="3"/>
  <c r="BY215" i="3"/>
  <c r="AH32" i="3"/>
  <c r="AH63" i="3" s="1"/>
  <c r="CH143" i="3"/>
  <c r="CH142" i="3"/>
  <c r="CH114" i="3" s="1"/>
  <c r="CB194" i="3"/>
  <c r="BV14" i="3"/>
  <c r="BY175" i="3"/>
  <c r="BN171" i="3"/>
  <c r="BN181" i="3" s="1"/>
  <c r="BN182" i="3"/>
  <c r="BO182" i="3" s="1"/>
  <c r="BP182" i="3" s="1"/>
  <c r="BQ182" i="3" s="1"/>
  <c r="BR182" i="3" s="1"/>
  <c r="BS182" i="3" s="1"/>
  <c r="BT182" i="3" s="1"/>
  <c r="BU182" i="3" s="1"/>
  <c r="BV182" i="3" s="1"/>
  <c r="BW182" i="3" s="1"/>
  <c r="BX182" i="3" s="1"/>
  <c r="BY182" i="3" s="1"/>
  <c r="BZ182" i="3" s="1"/>
  <c r="BO67" i="3"/>
  <c r="BP67" i="3" s="1"/>
  <c r="BQ67" i="3" s="1"/>
  <c r="BR67" i="3" s="1"/>
  <c r="BS67" i="3" s="1"/>
  <c r="BT67" i="3" s="1"/>
  <c r="BU67" i="3" s="1"/>
  <c r="BV67" i="3" s="1"/>
  <c r="BW67" i="3" s="1"/>
  <c r="BX67" i="3" s="1"/>
  <c r="BY67" i="3" s="1"/>
  <c r="BZ67" i="3" s="1"/>
  <c r="BG175" i="3"/>
  <c r="AV171" i="3"/>
  <c r="AW215" i="3"/>
  <c r="AI179" i="3"/>
  <c r="BH36" i="3"/>
  <c r="BH42" i="3" s="1"/>
  <c r="BO40" i="3"/>
  <c r="BO41" i="3" s="1"/>
  <c r="BW130" i="3"/>
  <c r="BT203" i="3"/>
  <c r="BT22" i="3" s="1"/>
  <c r="AY202" i="3"/>
  <c r="T203" i="3"/>
  <c r="BY108" i="3"/>
  <c r="E108" i="3" s="1"/>
  <c r="BY101" i="3"/>
  <c r="BY109" i="3" s="1"/>
  <c r="E109" i="3" s="1"/>
  <c r="G49" i="1" s="1"/>
  <c r="BW18" i="3"/>
  <c r="CH8" i="3"/>
  <c r="W32" i="3"/>
  <c r="W63" i="3" s="1"/>
  <c r="AL203" i="3"/>
  <c r="AL200" i="3" s="1"/>
  <c r="AA46" i="3"/>
  <c r="AA44" i="3"/>
  <c r="BY214" i="3"/>
  <c r="E214" i="3" s="1"/>
  <c r="F124" i="1" s="1"/>
  <c r="Q133" i="3"/>
  <c r="X143" i="3"/>
  <c r="X142" i="3"/>
  <c r="X114" i="3" s="1"/>
  <c r="M60" i="3"/>
  <c r="BP36" i="3"/>
  <c r="AQ179" i="3"/>
  <c r="BC18" i="3"/>
  <c r="BN8" i="3"/>
  <c r="AT36" i="3"/>
  <c r="BJ28" i="3"/>
  <c r="BV40" i="3"/>
  <c r="BV70" i="3" s="1"/>
  <c r="AE241" i="3"/>
  <c r="CK194" i="3"/>
  <c r="AP133" i="3"/>
  <c r="CA143" i="3"/>
  <c r="CA142" i="3"/>
  <c r="CA114" i="3" s="1"/>
  <c r="BF240" i="3"/>
  <c r="BJ20" i="3"/>
  <c r="BH23" i="3"/>
  <c r="BS11" i="3"/>
  <c r="BH19" i="3"/>
  <c r="CC203" i="3"/>
  <c r="CC200" i="3" s="1"/>
  <c r="CC195" i="3"/>
  <c r="AT28" i="3"/>
  <c r="T32" i="3"/>
  <c r="T63" i="3" s="1"/>
  <c r="BI68" i="3"/>
  <c r="AI133" i="3"/>
  <c r="AZ142" i="3"/>
  <c r="AZ143" i="3"/>
  <c r="AC210" i="3"/>
  <c r="BF179" i="3"/>
  <c r="U32" i="3"/>
  <c r="U63" i="3" s="1"/>
  <c r="AX32" i="3"/>
  <c r="AX63" i="3" s="1"/>
  <c r="BV241" i="3"/>
  <c r="BO179" i="3"/>
  <c r="AL122" i="3"/>
  <c r="AA124" i="3"/>
  <c r="BM123" i="3"/>
  <c r="BG59" i="3"/>
  <c r="BG61" i="3"/>
  <c r="S215" i="3"/>
  <c r="U215" i="3"/>
  <c r="AB143" i="3"/>
  <c r="Q62" i="3"/>
  <c r="AB142" i="3"/>
  <c r="U202" i="3"/>
  <c r="BO17" i="3"/>
  <c r="BB52" i="3"/>
  <c r="BB62" i="3" s="1"/>
  <c r="AM32" i="3"/>
  <c r="AM63" i="3" s="1"/>
  <c r="P215" i="3"/>
  <c r="P193" i="3" s="1"/>
  <c r="AR32" i="3"/>
  <c r="AR63" i="3" s="1"/>
  <c r="AK58" i="3"/>
  <c r="AK60" i="3" s="1"/>
  <c r="CD203" i="3"/>
  <c r="CD200" i="3" s="1"/>
  <c r="CD195" i="3"/>
  <c r="BS46" i="3"/>
  <c r="AD210" i="3"/>
  <c r="AD208" i="3" s="1"/>
  <c r="BP55" i="3"/>
  <c r="BP43" i="3" s="1"/>
  <c r="AG241" i="3"/>
  <c r="AG210" i="3"/>
  <c r="AG208" i="3" s="1"/>
  <c r="AO40" i="3"/>
  <c r="AW59" i="3"/>
  <c r="AW61" i="3"/>
  <c r="BH179" i="3"/>
  <c r="AC103" i="3"/>
  <c r="AC110" i="3" s="1"/>
  <c r="AN211" i="3"/>
  <c r="AN232" i="3" s="1"/>
  <c r="AN98" i="3"/>
  <c r="AN114" i="3" s="1"/>
  <c r="AS228" i="3"/>
  <c r="AN215" i="3"/>
  <c r="BX133" i="3"/>
  <c r="BG214" i="3"/>
  <c r="X19" i="3"/>
  <c r="AI11" i="3"/>
  <c r="AI22" i="3" s="1"/>
  <c r="Z20" i="3"/>
  <c r="X23" i="3"/>
  <c r="K40" i="3"/>
  <c r="AS52" i="3"/>
  <c r="AS62" i="3" s="1"/>
  <c r="AF202" i="3"/>
  <c r="BG179" i="3"/>
  <c r="AS101" i="3"/>
  <c r="AS109" i="3" s="1"/>
  <c r="AS108" i="3"/>
  <c r="AU214" i="3"/>
  <c r="CF179" i="3"/>
  <c r="E179" i="3" s="1"/>
  <c r="K123" i="3"/>
  <c r="AC171" i="3"/>
  <c r="AN175" i="3"/>
  <c r="BE229" i="3"/>
  <c r="BX143" i="3"/>
  <c r="BX142" i="3"/>
  <c r="BX114" i="3" s="1"/>
  <c r="BD229" i="3"/>
  <c r="BY203" i="3"/>
  <c r="BN189" i="3"/>
  <c r="BO189" i="3" s="1"/>
  <c r="BP189" i="3" s="1"/>
  <c r="BQ189" i="3" s="1"/>
  <c r="BR189" i="3" s="1"/>
  <c r="BS189" i="3" s="1"/>
  <c r="BT189" i="3" s="1"/>
  <c r="BU189" i="3" s="1"/>
  <c r="BV189" i="3" s="1"/>
  <c r="BW189" i="3" s="1"/>
  <c r="BX189" i="3" s="1"/>
  <c r="BY189" i="3" s="1"/>
  <c r="BZ189" i="3" s="1"/>
  <c r="BM179" i="3"/>
  <c r="Z241" i="3"/>
  <c r="BD58" i="3"/>
  <c r="BD60" i="3" s="1"/>
  <c r="X58" i="3"/>
  <c r="X60" i="3" s="1"/>
  <c r="Z19" i="3"/>
  <c r="Z23" i="3"/>
  <c r="AB20" i="3"/>
  <c r="AK11" i="3"/>
  <c r="AB40" i="3"/>
  <c r="AB151" i="3" s="1"/>
  <c r="BF214" i="3"/>
  <c r="BP171" i="3"/>
  <c r="CA175" i="3"/>
  <c r="AX122" i="3"/>
  <c r="AM124" i="3"/>
  <c r="AU127" i="3" s="1"/>
  <c r="AY122" i="3"/>
  <c r="AN124" i="3"/>
  <c r="BD177" i="3"/>
  <c r="AC40" i="3"/>
  <c r="AC151" i="3" s="1"/>
  <c r="BB28" i="3"/>
  <c r="AQ32" i="3"/>
  <c r="AQ33" i="3" s="1"/>
  <c r="AR33" i="3" s="1"/>
  <c r="BZ210" i="3"/>
  <c r="AW133" i="3"/>
  <c r="I32" i="3"/>
  <c r="I63" i="3" s="1"/>
  <c r="AN224" i="3"/>
  <c r="BV103" i="3"/>
  <c r="CG98" i="3"/>
  <c r="CG114" i="3" s="1"/>
  <c r="CG211" i="3"/>
  <c r="BY130" i="3"/>
  <c r="BV130" i="3"/>
  <c r="H19" i="3"/>
  <c r="H23" i="3"/>
  <c r="J20" i="3"/>
  <c r="S11" i="3"/>
  <c r="BH241" i="3"/>
  <c r="BJ49" i="3"/>
  <c r="BJ45" i="3" s="1"/>
  <c r="BS123" i="3"/>
  <c r="CJ143" i="3"/>
  <c r="CJ142" i="3"/>
  <c r="BN241" i="3"/>
  <c r="CJ177" i="3"/>
  <c r="BW32" i="3"/>
  <c r="BW63" i="3" s="1"/>
  <c r="BU211" i="3"/>
  <c r="BU224" i="3" s="1"/>
  <c r="BJ103" i="3"/>
  <c r="BJ110" i="3" s="1"/>
  <c r="BU98" i="3"/>
  <c r="BK58" i="3"/>
  <c r="BK44" i="3" s="1"/>
  <c r="M32" i="3"/>
  <c r="M63" i="3" s="1"/>
  <c r="AD32" i="3"/>
  <c r="AD63" i="3" s="1"/>
  <c r="AV52" i="3"/>
  <c r="AV62" i="3" s="1"/>
  <c r="AS210" i="3"/>
  <c r="BQ130" i="3"/>
  <c r="BI214" i="3"/>
  <c r="BI192" i="3" s="1"/>
  <c r="BI194" i="3" s="1"/>
  <c r="BK240" i="3"/>
  <c r="BB32" i="3"/>
  <c r="BB63" i="3" s="1"/>
  <c r="S58" i="3"/>
  <c r="S44" i="3" s="1"/>
  <c r="AX49" i="3"/>
  <c r="AX61" i="3" s="1"/>
  <c r="AV202" i="3"/>
  <c r="AV200" i="3" s="1"/>
  <c r="AV49" i="3"/>
  <c r="AV45" i="3" s="1"/>
  <c r="AR36" i="3"/>
  <c r="BR52" i="3"/>
  <c r="BR46" i="3" s="1"/>
  <c r="AM179" i="3"/>
  <c r="AB171" i="3"/>
  <c r="AM175" i="3"/>
  <c r="P20" i="3"/>
  <c r="N19" i="3"/>
  <c r="N23" i="3"/>
  <c r="Y11" i="3"/>
  <c r="CJ17" i="3"/>
  <c r="BO214" i="3"/>
  <c r="BO28" i="3"/>
  <c r="BO29" i="3" s="1"/>
  <c r="AL2" i="5" s="1"/>
  <c r="BA142" i="3"/>
  <c r="BA114" i="3" s="1"/>
  <c r="BA143" i="3"/>
  <c r="P133" i="3"/>
  <c r="BV202" i="3"/>
  <c r="BV200" i="3" s="1"/>
  <c r="AV214" i="3"/>
  <c r="BH214" i="3"/>
  <c r="BH192" i="3" s="1"/>
  <c r="BH194" i="3" s="1"/>
  <c r="N32" i="3"/>
  <c r="N63" i="3" s="1"/>
  <c r="Q32" i="3"/>
  <c r="Q63" i="3" s="1"/>
  <c r="P210" i="3"/>
  <c r="AF184" i="3"/>
  <c r="AM184" i="3"/>
  <c r="AI184" i="3"/>
  <c r="AG184" i="3"/>
  <c r="AH184" i="3"/>
  <c r="AL184" i="3"/>
  <c r="AP184" i="3"/>
  <c r="AK184" i="3"/>
  <c r="AP179" i="3"/>
  <c r="AE184" i="3"/>
  <c r="AN184" i="3"/>
  <c r="AO184" i="3"/>
  <c r="AJ184" i="3"/>
  <c r="AZ214" i="3"/>
  <c r="Z215" i="3"/>
  <c r="Z193" i="3" s="1"/>
  <c r="Z195" i="3" s="1"/>
  <c r="AZ210" i="3"/>
  <c r="BF224" i="3"/>
  <c r="BN215" i="3"/>
  <c r="R23" i="3"/>
  <c r="AC11" i="3"/>
  <c r="T20" i="3"/>
  <c r="R19" i="3"/>
  <c r="BW171" i="3"/>
  <c r="CH175" i="3"/>
  <c r="BP32" i="3"/>
  <c r="BP63" i="3" s="1"/>
  <c r="AT210" i="3"/>
  <c r="BR122" i="3"/>
  <c r="BG124" i="3"/>
  <c r="BR127" i="3" s="1"/>
  <c r="BF177" i="3"/>
  <c r="BH122" i="3"/>
  <c r="AW124" i="3"/>
  <c r="BG127" i="3" s="1"/>
  <c r="BE36" i="3"/>
  <c r="BE42" i="3" s="1"/>
  <c r="AC203" i="3"/>
  <c r="R44" i="3"/>
  <c r="BY123" i="3"/>
  <c r="E123" i="3" s="1"/>
  <c r="U49" i="1" s="1"/>
  <c r="AA171" i="3"/>
  <c r="AL175" i="3"/>
  <c r="BZ133" i="3"/>
  <c r="H109" i="3"/>
  <c r="H103" i="3"/>
  <c r="S211" i="3"/>
  <c r="S98" i="3"/>
  <c r="BM61" i="3"/>
  <c r="BM59" i="3"/>
  <c r="BL177" i="3"/>
  <c r="AX68" i="3"/>
  <c r="AX70" i="3" s="1"/>
  <c r="AT211" i="3"/>
  <c r="AT232" i="3" s="1"/>
  <c r="AT98" i="3"/>
  <c r="AI103" i="3"/>
  <c r="AI110" i="3" s="1"/>
  <c r="G109" i="3"/>
  <c r="G103" i="3"/>
  <c r="G110" i="3" s="1"/>
  <c r="BR55" i="3"/>
  <c r="BR43" i="3" s="1"/>
  <c r="BK133" i="3"/>
  <c r="BZ229" i="3"/>
  <c r="AZ32" i="3"/>
  <c r="AZ63" i="3" s="1"/>
  <c r="BT215" i="3"/>
  <c r="BT218" i="3" s="1"/>
  <c r="M232" i="3"/>
  <c r="BC215" i="3"/>
  <c r="BW229" i="3"/>
  <c r="BS49" i="3"/>
  <c r="BS59" i="3" s="1"/>
  <c r="AQ133" i="3"/>
  <c r="BV36" i="3"/>
  <c r="BV42" i="3" s="1"/>
  <c r="BH123" i="3"/>
  <c r="AS58" i="3"/>
  <c r="AS44" i="3" s="1"/>
  <c r="G32" i="3"/>
  <c r="G63" i="3" s="1"/>
  <c r="BP52" i="3"/>
  <c r="BP62" i="3" s="1"/>
  <c r="G58" i="3"/>
  <c r="G44" i="3" s="1"/>
  <c r="AH179" i="3"/>
  <c r="CC143" i="3"/>
  <c r="CC142" i="3"/>
  <c r="CC114" i="3" s="1"/>
  <c r="BJ40" i="3"/>
  <c r="AY52" i="3"/>
  <c r="AY62" i="3" s="1"/>
  <c r="AT228" i="3"/>
  <c r="AP68" i="3"/>
  <c r="BX68" i="3"/>
  <c r="BX70" i="3" s="1"/>
  <c r="AZ98" i="3"/>
  <c r="AO103" i="3"/>
  <c r="AO110" i="3" s="1"/>
  <c r="AZ211" i="3"/>
  <c r="AZ232" i="3" s="1"/>
  <c r="BO224" i="3"/>
  <c r="AQ68" i="3"/>
  <c r="AQ65" i="3"/>
  <c r="AR65" i="3" s="1"/>
  <c r="AS65" i="3" s="1"/>
  <c r="AT65" i="3" s="1"/>
  <c r="AU65" i="3" s="1"/>
  <c r="AV65" i="3" s="1"/>
  <c r="AW65" i="3" s="1"/>
  <c r="AX65" i="3" s="1"/>
  <c r="AY65" i="3" s="1"/>
  <c r="AZ65" i="3" s="1"/>
  <c r="BA65" i="3" s="1"/>
  <c r="BB65" i="3" s="1"/>
  <c r="BO229" i="3"/>
  <c r="BO232" i="3"/>
  <c r="U211" i="3"/>
  <c r="U98" i="3"/>
  <c r="J103" i="3"/>
  <c r="J110" i="3" s="1"/>
  <c r="J109" i="3"/>
  <c r="AI52" i="3"/>
  <c r="AI62" i="3" s="1"/>
  <c r="AJ142" i="3"/>
  <c r="AJ114" i="3" s="1"/>
  <c r="AJ143" i="3"/>
  <c r="Z32" i="3"/>
  <c r="Z63" i="3" s="1"/>
  <c r="AH177" i="3"/>
  <c r="BB228" i="3"/>
  <c r="J58" i="3"/>
  <c r="J60" i="3" s="1"/>
  <c r="X40" i="3"/>
  <c r="X151" i="3" s="1"/>
  <c r="AT40" i="3"/>
  <c r="BP179" i="3"/>
  <c r="AB98" i="3"/>
  <c r="Q103" i="3"/>
  <c r="Q110" i="3" s="1"/>
  <c r="AB211" i="3"/>
  <c r="AB232" i="3" s="1"/>
  <c r="Q109" i="3"/>
  <c r="BT214" i="3"/>
  <c r="BT192" i="3" s="1"/>
  <c r="BT194" i="3" s="1"/>
  <c r="BX203" i="3"/>
  <c r="I58" i="3"/>
  <c r="I44" i="3" s="1"/>
  <c r="Z122" i="3"/>
  <c r="O124" i="3"/>
  <c r="U127" i="3" s="1"/>
  <c r="BV175" i="3"/>
  <c r="BK171" i="3"/>
  <c r="BX52" i="3"/>
  <c r="BX46" i="3" s="1"/>
  <c r="AM133" i="3"/>
  <c r="Z52" i="3"/>
  <c r="Z46" i="3" s="1"/>
  <c r="AC52" i="3"/>
  <c r="AC46" i="3" s="1"/>
  <c r="BO171" i="3"/>
  <c r="BZ172" i="3" s="1"/>
  <c r="BZ173" i="3" s="1"/>
  <c r="BZ175" i="3"/>
  <c r="BQ240" i="3"/>
  <c r="BQ210" i="3"/>
  <c r="BQ208" i="3" s="1"/>
  <c r="AK202" i="3"/>
  <c r="BP210" i="3"/>
  <c r="BP208" i="3" s="1"/>
  <c r="AV103" i="3"/>
  <c r="BG211" i="3"/>
  <c r="BG224" i="3" s="1"/>
  <c r="BG98" i="3"/>
  <c r="W68" i="3"/>
  <c r="V40" i="3"/>
  <c r="V151" i="3" s="1"/>
  <c r="AW19" i="3"/>
  <c r="AW23" i="3"/>
  <c r="BH11" i="3"/>
  <c r="BH22" i="3" s="1"/>
  <c r="AY20" i="3"/>
  <c r="BZ23" i="3"/>
  <c r="CK11" i="3"/>
  <c r="CK22" i="3" s="1"/>
  <c r="CB20" i="3"/>
  <c r="E20" i="3" s="1"/>
  <c r="M11" i="1" s="1"/>
  <c r="BZ19" i="3"/>
  <c r="AR49" i="3"/>
  <c r="AR45" i="3" s="1"/>
  <c r="CH179" i="3"/>
  <c r="BS229" i="3"/>
  <c r="BS232" i="3"/>
  <c r="CF195" i="3"/>
  <c r="BU44" i="3"/>
  <c r="CF203" i="3"/>
  <c r="CF200" i="3" s="1"/>
  <c r="CG14" i="3"/>
  <c r="BS40" i="3"/>
  <c r="AM215" i="3"/>
  <c r="AQ140" i="3"/>
  <c r="AR140" i="3" s="1"/>
  <c r="AS140" i="3" s="1"/>
  <c r="AT140" i="3" s="1"/>
  <c r="AU140" i="3" s="1"/>
  <c r="AV140" i="3" s="1"/>
  <c r="CI179" i="3"/>
  <c r="BD98" i="3"/>
  <c r="AS103" i="3"/>
  <c r="AS110" i="3" s="1"/>
  <c r="BD211" i="3"/>
  <c r="BD232" i="3" s="1"/>
  <c r="BU14" i="3"/>
  <c r="AU17" i="3"/>
  <c r="AQ17" i="3"/>
  <c r="AS17" i="3"/>
  <c r="AV17" i="3"/>
  <c r="AY17" i="3"/>
  <c r="AR17" i="3"/>
  <c r="BA17" i="3"/>
  <c r="AZ17" i="3"/>
  <c r="AT17" i="3"/>
  <c r="AX17" i="3"/>
  <c r="BB17" i="3"/>
  <c r="AW17" i="3"/>
  <c r="AQ228" i="3"/>
  <c r="AS214" i="3"/>
  <c r="AS192" i="3" s="1"/>
  <c r="AS194" i="3" s="1"/>
  <c r="BO240" i="3"/>
  <c r="BL101" i="3"/>
  <c r="BL109" i="3" s="1"/>
  <c r="BL108" i="3"/>
  <c r="AI58" i="3"/>
  <c r="AI44" i="3" s="1"/>
  <c r="AS202" i="3"/>
  <c r="CJ8" i="3"/>
  <c r="BY18" i="3"/>
  <c r="AO52" i="3"/>
  <c r="AO62" i="3" s="1"/>
  <c r="AT130" i="3"/>
  <c r="BY241" i="3"/>
  <c r="BO228" i="3"/>
  <c r="AY133" i="3"/>
  <c r="BU32" i="3"/>
  <c r="BU63" i="3" s="1"/>
  <c r="AH183" i="3"/>
  <c r="AJ183" i="3"/>
  <c r="AM183" i="3"/>
  <c r="AP177" i="3"/>
  <c r="AO183" i="3"/>
  <c r="AG183" i="3"/>
  <c r="AF183" i="3"/>
  <c r="AN183" i="3"/>
  <c r="AE183" i="3"/>
  <c r="AK183" i="3"/>
  <c r="AI183" i="3"/>
  <c r="AL183" i="3"/>
  <c r="AP183" i="3"/>
  <c r="AY130" i="3"/>
  <c r="BG123" i="3"/>
  <c r="BG241" i="3"/>
  <c r="BG193" i="3" s="1"/>
  <c r="BG195" i="3" s="1"/>
  <c r="CG177" i="3"/>
  <c r="AR215" i="3"/>
  <c r="AR193" i="3" s="1"/>
  <c r="AR195" i="3" s="1"/>
  <c r="BX32" i="3"/>
  <c r="BX63" i="3" s="1"/>
  <c r="AK175" i="3"/>
  <c r="Z171" i="3"/>
  <c r="CK14" i="3"/>
  <c r="BO32" i="3"/>
  <c r="BO33" i="3" s="1"/>
  <c r="AE210" i="3"/>
  <c r="BB101" i="3"/>
  <c r="BB109" i="3" s="1"/>
  <c r="BB108" i="3"/>
  <c r="BQ59" i="3"/>
  <c r="BT8" i="3"/>
  <c r="BI18" i="3"/>
  <c r="V203" i="3"/>
  <c r="K44" i="3"/>
  <c r="BX101" i="3"/>
  <c r="BX109" i="3" s="1"/>
  <c r="BX108" i="3"/>
  <c r="BP203" i="3"/>
  <c r="BE46" i="3"/>
  <c r="BB40" i="3"/>
  <c r="AB124" i="3"/>
  <c r="AM122" i="3"/>
  <c r="BF123" i="3"/>
  <c r="BU19" i="3"/>
  <c r="BU23" i="3"/>
  <c r="CF11" i="3"/>
  <c r="E11" i="3" s="1"/>
  <c r="I13" i="1" s="1"/>
  <c r="BW20" i="3"/>
  <c r="AR55" i="3"/>
  <c r="AR43" i="3" s="1"/>
  <c r="BP193" i="3"/>
  <c r="BP195" i="3" s="1"/>
  <c r="AT114" i="3"/>
  <c r="BI114" i="3"/>
  <c r="BW22" i="3"/>
  <c r="AQ22" i="3"/>
  <c r="AB22" i="3"/>
  <c r="AV192" i="3"/>
  <c r="AV194" i="3" s="1"/>
  <c r="BP192" i="3"/>
  <c r="BP194" i="3" s="1"/>
  <c r="BU62" i="3"/>
  <c r="AW62" i="3"/>
  <c r="AW22" i="3"/>
  <c r="AR69" i="3"/>
  <c r="AL44" i="3"/>
  <c r="BF42" i="3"/>
  <c r="BX22" i="3"/>
  <c r="BY127" i="3"/>
  <c r="BR62" i="3"/>
  <c r="AL46" i="3"/>
  <c r="BV114" i="3"/>
  <c r="Z60" i="3"/>
  <c r="AF218" i="3"/>
  <c r="BW60" i="3"/>
  <c r="AF181" i="3"/>
  <c r="BU193" i="3"/>
  <c r="BU195" i="3" s="1"/>
  <c r="W193" i="3"/>
  <c r="BQ126" i="3"/>
  <c r="BR126" i="3" s="1"/>
  <c r="BS126" i="3" s="1"/>
  <c r="AE208" i="3"/>
  <c r="BS69" i="3"/>
  <c r="BM193" i="3"/>
  <c r="BM195" i="3" s="1"/>
  <c r="AO208" i="3"/>
  <c r="AE63" i="3"/>
  <c r="U181" i="3"/>
  <c r="BR59" i="3"/>
  <c r="BX59" i="3"/>
  <c r="BR45" i="3"/>
  <c r="BF44" i="3"/>
  <c r="AS61" i="3"/>
  <c r="AE69" i="3"/>
  <c r="AF33" i="3"/>
  <c r="C3" i="5" s="1"/>
  <c r="AQ61" i="3"/>
  <c r="Z224" i="3"/>
  <c r="AQ59" i="3"/>
  <c r="AY114" i="3"/>
  <c r="CH22" i="3"/>
  <c r="BX45" i="3"/>
  <c r="BE105" i="3"/>
  <c r="BE115" i="3" s="1"/>
  <c r="AS59" i="3"/>
  <c r="AF232" i="3"/>
  <c r="BW105" i="3"/>
  <c r="BW115" i="3" s="1"/>
  <c r="CI172" i="3"/>
  <c r="CI173" i="3" s="1"/>
  <c r="CJ172" i="3"/>
  <c r="CJ173" i="3" s="1"/>
  <c r="CB172" i="3"/>
  <c r="CB173" i="3" s="1"/>
  <c r="AY224" i="3"/>
  <c r="AG70" i="3"/>
  <c r="AO44" i="3"/>
  <c r="AK218" i="3"/>
  <c r="CG172" i="3"/>
  <c r="CG173" i="3" s="1"/>
  <c r="CC172" i="3"/>
  <c r="CC173" i="3" s="1"/>
  <c r="BK42" i="3"/>
  <c r="AY208" i="3"/>
  <c r="G60" i="3"/>
  <c r="X62" i="3"/>
  <c r="CF172" i="3"/>
  <c r="W114" i="3"/>
  <c r="AD127" i="3"/>
  <c r="CI232" i="3"/>
  <c r="BT105" i="3"/>
  <c r="BT115" i="3" s="1"/>
  <c r="AU70" i="3"/>
  <c r="J44" i="3"/>
  <c r="BB193" i="3"/>
  <c r="BB195" i="3" s="1"/>
  <c r="BF172" i="3"/>
  <c r="BF173" i="3" s="1"/>
  <c r="BK59" i="3"/>
  <c r="E17" i="3"/>
  <c r="E175" i="3"/>
  <c r="AN88" i="1" s="1"/>
  <c r="AV208" i="3"/>
  <c r="AZ193" i="3"/>
  <c r="AZ195" i="3" s="1"/>
  <c r="BH193" i="3"/>
  <c r="BH195" i="3" s="1"/>
  <c r="AB200" i="3"/>
  <c r="BR172" i="3"/>
  <c r="BR173" i="3" s="1"/>
  <c r="BK22" i="3"/>
  <c r="AL193" i="3"/>
  <c r="AL195" i="3" s="1"/>
  <c r="CJ127" i="3"/>
  <c r="AS173" i="3"/>
  <c r="BJ59" i="3"/>
  <c r="AQ208" i="3"/>
  <c r="CD127" i="3"/>
  <c r="BM62" i="3"/>
  <c r="BW69" i="3"/>
  <c r="AH127" i="3"/>
  <c r="BF22" i="3"/>
  <c r="CJ114" i="3"/>
  <c r="BK200" i="3"/>
  <c r="CE232" i="3"/>
  <c r="BL172" i="3"/>
  <c r="BL173" i="3" s="1"/>
  <c r="AZ172" i="3"/>
  <c r="AZ173" i="3" s="1"/>
  <c r="X127" i="3"/>
  <c r="BB208" i="3"/>
  <c r="BQ46" i="3"/>
  <c r="AR232" i="3"/>
  <c r="BO45" i="3"/>
  <c r="BY70" i="3"/>
  <c r="BA44" i="3"/>
  <c r="BC62" i="3"/>
  <c r="BH46" i="3"/>
  <c r="BO61" i="3"/>
  <c r="Y41" i="3"/>
  <c r="BL69" i="3"/>
  <c r="BA172" i="3"/>
  <c r="BX62" i="3"/>
  <c r="BM172" i="3"/>
  <c r="BM173" i="3" s="1"/>
  <c r="BB218" i="3"/>
  <c r="S22" i="3"/>
  <c r="BP10" i="3"/>
  <c r="BC172" i="3"/>
  <c r="BC173" i="3" s="1"/>
  <c r="BB232" i="3"/>
  <c r="BN208" i="3"/>
  <c r="AO69" i="3"/>
  <c r="BL200" i="3"/>
  <c r="AI70" i="3"/>
  <c r="AJ41" i="3"/>
  <c r="G5" i="5" s="1"/>
  <c r="AG218" i="3"/>
  <c r="AG232" i="3"/>
  <c r="AG234" i="3" s="1"/>
  <c r="BF192" i="3"/>
  <c r="BF194" i="3" s="1"/>
  <c r="BJ42" i="3"/>
  <c r="AN22" i="3"/>
  <c r="AJ22" i="3"/>
  <c r="AU200" i="3"/>
  <c r="V127" i="3"/>
  <c r="BI172" i="3"/>
  <c r="BI173" i="3" s="1"/>
  <c r="AE232" i="3"/>
  <c r="AV127" i="3"/>
  <c r="BS61" i="3"/>
  <c r="BJ172" i="3"/>
  <c r="BJ173" i="3" s="1"/>
  <c r="BP125" i="3"/>
  <c r="BQ125" i="3" s="1"/>
  <c r="U22" i="3"/>
  <c r="BH172" i="3"/>
  <c r="BH173" i="3" s="1"/>
  <c r="BD172" i="3"/>
  <c r="BD173" i="3" s="1"/>
  <c r="BN224" i="3"/>
  <c r="BJ46" i="3"/>
  <c r="BG172" i="3"/>
  <c r="BG173" i="3" s="1"/>
  <c r="BW62" i="3"/>
  <c r="BD192" i="3"/>
  <c r="BD194" i="3" s="1"/>
  <c r="T127" i="3"/>
  <c r="BQ114" i="3"/>
  <c r="BE232" i="3"/>
  <c r="AX218" i="3"/>
  <c r="BB172" i="3"/>
  <c r="CB105" i="3"/>
  <c r="AF200" i="3"/>
  <c r="CJ22" i="3"/>
  <c r="AZ200" i="3"/>
  <c r="BM60" i="3"/>
  <c r="BA127" i="3"/>
  <c r="BE208" i="3"/>
  <c r="BS114" i="3"/>
  <c r="AE218" i="3"/>
  <c r="BC192" i="3"/>
  <c r="BC194" i="3" s="1"/>
  <c r="M62" i="3"/>
  <c r="BY105" i="3"/>
  <c r="BY115" i="3" s="1"/>
  <c r="Z181" i="3"/>
  <c r="BW59" i="3"/>
  <c r="BW61" i="3"/>
  <c r="BZ105" i="3"/>
  <c r="BZ115" i="3" s="1"/>
  <c r="BV44" i="3"/>
  <c r="AR172" i="3"/>
  <c r="AR173" i="3" s="1"/>
  <c r="CF105" i="3"/>
  <c r="CF115" i="3" s="1"/>
  <c r="AH172" i="3"/>
  <c r="AH173" i="3" s="1"/>
  <c r="BB44" i="3"/>
  <c r="BR200" i="3"/>
  <c r="CE105" i="3"/>
  <c r="CE115" i="3" s="1"/>
  <c r="CC105" i="3"/>
  <c r="CC115" i="3" s="1"/>
  <c r="BL192" i="3"/>
  <c r="BL194" i="3" s="1"/>
  <c r="BN22" i="3"/>
  <c r="AI224" i="3"/>
  <c r="BG192" i="3"/>
  <c r="BG194" i="3" s="1"/>
  <c r="CD105" i="3"/>
  <c r="AM208" i="3"/>
  <c r="BC69" i="3"/>
  <c r="AE172" i="3"/>
  <c r="AA181" i="3"/>
  <c r="CH172" i="3"/>
  <c r="CH173" i="3" s="1"/>
  <c r="AH22" i="3"/>
  <c r="CA105" i="3"/>
  <c r="CA172" i="3"/>
  <c r="CA173" i="3" s="1"/>
  <c r="AM232" i="3"/>
  <c r="V70" i="3"/>
  <c r="BR218" i="3"/>
  <c r="AF114" i="3"/>
  <c r="BY45" i="3"/>
  <c r="E45" i="3" s="1"/>
  <c r="BI208" i="3"/>
  <c r="BX200" i="3"/>
  <c r="AM181" i="3"/>
  <c r="N60" i="3"/>
  <c r="CI114" i="3"/>
  <c r="AI218" i="3"/>
  <c r="AD62" i="3"/>
  <c r="BG42" i="3"/>
  <c r="BH218" i="3"/>
  <c r="BH234" i="3" s="1"/>
  <c r="BL234" i="3"/>
  <c r="AF127" i="3"/>
  <c r="AA69" i="3"/>
  <c r="BS60" i="3"/>
  <c r="AU208" i="3"/>
  <c r="AO105" i="3"/>
  <c r="AO115" i="3" s="1"/>
  <c r="BU192" i="3"/>
  <c r="BU194" i="3" s="1"/>
  <c r="AI208" i="3"/>
  <c r="AH181" i="3"/>
  <c r="N62" i="3"/>
  <c r="T41" i="3"/>
  <c r="AK33" i="3"/>
  <c r="H3" i="5" s="1"/>
  <c r="AG69" i="3"/>
  <c r="AB44" i="3"/>
  <c r="Z41" i="3"/>
  <c r="BX60" i="3"/>
  <c r="V69" i="3"/>
  <c r="AJ33" i="3"/>
  <c r="G3" i="5" s="1"/>
  <c r="AP62" i="3"/>
  <c r="U41" i="3"/>
  <c r="AG33" i="3"/>
  <c r="D3" i="5" s="1"/>
  <c r="BO42" i="3"/>
  <c r="E143" i="3"/>
  <c r="H44" i="3"/>
  <c r="AI33" i="3"/>
  <c r="F3" i="5" s="1"/>
  <c r="BW224" i="3"/>
  <c r="BB45" i="3"/>
  <c r="W41" i="3"/>
  <c r="V41" i="3"/>
  <c r="AO33" i="3"/>
  <c r="L3" i="5" s="1"/>
  <c r="Z62" i="3"/>
  <c r="BZ62" i="3"/>
  <c r="U104" i="3"/>
  <c r="U113" i="3" s="1"/>
  <c r="BI46" i="3"/>
  <c r="BB46" i="3"/>
  <c r="AD41" i="3"/>
  <c r="AV218" i="3"/>
  <c r="AS208" i="3"/>
  <c r="T60" i="3"/>
  <c r="V33" i="3"/>
  <c r="AM69" i="3"/>
  <c r="AU193" i="3"/>
  <c r="AU195" i="3" s="1"/>
  <c r="Q44" i="3"/>
  <c r="BL193" i="3"/>
  <c r="BL195" i="3" s="1"/>
  <c r="U33" i="3"/>
  <c r="BU208" i="3"/>
  <c r="BU22" i="3"/>
  <c r="BU218" i="3"/>
  <c r="AQ192" i="3"/>
  <c r="AQ194" i="3" s="1"/>
  <c r="V104" i="3"/>
  <c r="V113" i="3" s="1"/>
  <c r="X41" i="3"/>
  <c r="BE61" i="3"/>
  <c r="T104" i="3"/>
  <c r="T113" i="3" s="1"/>
  <c r="AI193" i="3"/>
  <c r="AI195" i="3" s="1"/>
  <c r="BG46" i="3"/>
  <c r="BJ200" i="3"/>
  <c r="BZ114" i="3"/>
  <c r="AN172" i="3"/>
  <c r="AN173" i="3" s="1"/>
  <c r="CG127" i="3"/>
  <c r="AM172" i="3"/>
  <c r="AO172" i="3"/>
  <c r="AO173" i="3" s="1"/>
  <c r="BJ192" i="3"/>
  <c r="BJ194" i="3" s="1"/>
  <c r="AB127" i="3"/>
  <c r="Z127" i="3"/>
  <c r="BK114" i="3"/>
  <c r="AL127" i="3"/>
  <c r="CD22" i="3"/>
  <c r="BE172" i="3"/>
  <c r="BE173" i="3" s="1"/>
  <c r="AQ172" i="3"/>
  <c r="AQ173" i="3" s="1"/>
  <c r="AL5" i="5"/>
  <c r="AL4" i="5"/>
  <c r="BP37" i="3"/>
  <c r="BO110" i="3"/>
  <c r="BO104" i="3"/>
  <c r="AN110" i="3"/>
  <c r="BN70" i="3"/>
  <c r="BN69" i="3"/>
  <c r="BQ69" i="3"/>
  <c r="BQ70" i="3"/>
  <c r="S46" i="3"/>
  <c r="AD218" i="3"/>
  <c r="AD193" i="3"/>
  <c r="AD195" i="3" s="1"/>
  <c r="J46" i="3"/>
  <c r="BP59" i="3"/>
  <c r="S110" i="3"/>
  <c r="S104" i="3"/>
  <c r="S113" i="3" s="1"/>
  <c r="AA70" i="3"/>
  <c r="H110" i="3"/>
  <c r="CB112" i="3"/>
  <c r="CC140" i="3"/>
  <c r="CB111" i="3"/>
  <c r="AY200" i="3"/>
  <c r="BR224" i="3"/>
  <c r="BZ69" i="3"/>
  <c r="BZ70" i="3"/>
  <c r="AY218" i="3"/>
  <c r="AY234" i="3" s="1"/>
  <c r="AY193" i="3"/>
  <c r="AY195" i="3" s="1"/>
  <c r="AU44" i="3"/>
  <c r="AW193" i="3"/>
  <c r="AW195" i="3" s="1"/>
  <c r="AW218" i="3"/>
  <c r="AO46" i="3"/>
  <c r="AF208" i="3"/>
  <c r="BN46" i="3"/>
  <c r="BC29" i="3"/>
  <c r="BC42" i="3"/>
  <c r="AX114" i="3"/>
  <c r="BQ22" i="3"/>
  <c r="AJ218" i="3"/>
  <c r="S33" i="3"/>
  <c r="T33" i="3"/>
  <c r="W22" i="3"/>
  <c r="AH70" i="3"/>
  <c r="AH69" i="3"/>
  <c r="BE218" i="3"/>
  <c r="CD224" i="3"/>
  <c r="CD218" i="3"/>
  <c r="CD232" i="3"/>
  <c r="CD208" i="3"/>
  <c r="BO102" i="3"/>
  <c r="BO109" i="3"/>
  <c r="BC102" i="3"/>
  <c r="BC109" i="3"/>
  <c r="BB42" i="3"/>
  <c r="AA208" i="3"/>
  <c r="BI218" i="3"/>
  <c r="BI193" i="3"/>
  <c r="BI195" i="3" s="1"/>
  <c r="AU45" i="3"/>
  <c r="BE200" i="3"/>
  <c r="AQ224" i="3"/>
  <c r="AS218" i="3"/>
  <c r="AS193" i="3"/>
  <c r="AS195" i="3" s="1"/>
  <c r="BF218" i="3"/>
  <c r="R46" i="3"/>
  <c r="H46" i="3"/>
  <c r="CA232" i="3"/>
  <c r="CA208" i="3"/>
  <c r="X193" i="3"/>
  <c r="AZ44" i="3"/>
  <c r="BD208" i="3"/>
  <c r="BY60" i="3"/>
  <c r="AO232" i="3"/>
  <c r="AC41" i="3"/>
  <c r="AR126" i="3"/>
  <c r="AS126" i="3" s="1"/>
  <c r="AT126" i="3" s="1"/>
  <c r="AU126" i="3" s="1"/>
  <c r="AV126" i="3" s="1"/>
  <c r="AW126" i="3" s="1"/>
  <c r="AX126" i="3" s="1"/>
  <c r="AY126" i="3" s="1"/>
  <c r="AP70" i="3"/>
  <c r="AP69" i="3"/>
  <c r="CI218" i="3"/>
  <c r="CI224" i="3"/>
  <c r="BI70" i="3"/>
  <c r="BI69" i="3"/>
  <c r="N3" i="5"/>
  <c r="BU105" i="3"/>
  <c r="BU115" i="3" s="1"/>
  <c r="BF59" i="3"/>
  <c r="AQ70" i="3"/>
  <c r="BK193" i="3"/>
  <c r="BK195" i="3" s="1"/>
  <c r="BK218" i="3"/>
  <c r="AS60" i="3"/>
  <c r="BT200" i="3"/>
  <c r="Y70" i="3"/>
  <c r="BY110" i="3"/>
  <c r="E110" i="3" s="1"/>
  <c r="G50" i="1" s="1"/>
  <c r="CJ105" i="3"/>
  <c r="CJ115" i="3" s="1"/>
  <c r="BP61" i="3"/>
  <c r="AN193" i="3"/>
  <c r="AN195" i="3" s="1"/>
  <c r="AN218" i="3"/>
  <c r="AN234" i="3" s="1"/>
  <c r="BT114" i="3"/>
  <c r="AL232" i="3"/>
  <c r="BP44" i="3"/>
  <c r="BV45" i="3"/>
  <c r="BH110" i="3"/>
  <c r="BS105" i="3"/>
  <c r="BS115" i="3" s="1"/>
  <c r="BD114" i="3"/>
  <c r="AW69" i="3"/>
  <c r="AW70" i="3"/>
  <c r="BH69" i="3"/>
  <c r="BH70" i="3"/>
  <c r="Z5" i="5"/>
  <c r="AN60" i="3"/>
  <c r="Y193" i="3"/>
  <c r="Y195" i="3" s="1"/>
  <c r="AK44" i="3"/>
  <c r="AQ104" i="3"/>
  <c r="AQ110" i="3"/>
  <c r="BU42" i="3"/>
  <c r="BB70" i="3"/>
  <c r="BF105" i="3"/>
  <c r="BF115" i="3" s="1"/>
  <c r="AU110" i="3"/>
  <c r="BO111" i="3"/>
  <c r="BP96" i="3"/>
  <c r="BT44" i="3"/>
  <c r="AE104" i="3"/>
  <c r="AE110" i="3"/>
  <c r="BD96" i="3"/>
  <c r="BC111" i="3"/>
  <c r="AT46" i="3"/>
  <c r="BM22" i="3"/>
  <c r="BC208" i="3"/>
  <c r="S60" i="3"/>
  <c r="AQ63" i="3"/>
  <c r="BM218" i="3"/>
  <c r="AO114" i="3"/>
  <c r="CH218" i="3"/>
  <c r="BO193" i="3"/>
  <c r="BO195" i="3" s="1"/>
  <c r="BO218" i="3"/>
  <c r="BO234" i="3" s="1"/>
  <c r="BH114" i="3"/>
  <c r="AX224" i="3"/>
  <c r="BW208" i="3"/>
  <c r="CB218" i="3"/>
  <c r="CB224" i="3"/>
  <c r="CB208" i="3"/>
  <c r="CB232" i="3"/>
  <c r="BO69" i="3"/>
  <c r="BO70" i="3"/>
  <c r="BI61" i="3"/>
  <c r="BY62" i="3"/>
  <c r="E62" i="3" s="1"/>
  <c r="AP232" i="3"/>
  <c r="AP110" i="3"/>
  <c r="BQ193" i="3"/>
  <c r="BQ195" i="3" s="1"/>
  <c r="BQ218" i="3"/>
  <c r="BW218" i="3"/>
  <c r="AF44" i="3"/>
  <c r="W70" i="3"/>
  <c r="AL69" i="3"/>
  <c r="AJ181" i="3"/>
  <c r="AE181" i="3"/>
  <c r="AI181" i="3"/>
  <c r="AP181" i="3"/>
  <c r="AK181" i="3"/>
  <c r="AO181" i="3"/>
  <c r="AL181" i="3"/>
  <c r="AP172" i="3"/>
  <c r="AN181" i="3"/>
  <c r="AS200" i="3"/>
  <c r="BQ224" i="3"/>
  <c r="BU114" i="3"/>
  <c r="AD224" i="3"/>
  <c r="AR96" i="3"/>
  <c r="AG44" i="3"/>
  <c r="AA22" i="3"/>
  <c r="BW192" i="3"/>
  <c r="BW194" i="3" s="1"/>
  <c r="BB110" i="3"/>
  <c r="AE41" i="3"/>
  <c r="B5" i="5" s="1"/>
  <c r="BA110" i="3"/>
  <c r="AS42" i="3"/>
  <c r="BR208" i="3"/>
  <c r="AF193" i="3"/>
  <c r="AF195" i="3" s="1"/>
  <c r="BM200" i="3"/>
  <c r="CK105" i="3"/>
  <c r="CK115" i="3" s="1"/>
  <c r="BZ110" i="3"/>
  <c r="BY61" i="3"/>
  <c r="E61" i="3" s="1"/>
  <c r="BQ45" i="3"/>
  <c r="BJ218" i="3"/>
  <c r="U69" i="3"/>
  <c r="AZ110" i="3"/>
  <c r="AZ62" i="3"/>
  <c r="AO70" i="3"/>
  <c r="BB22" i="3"/>
  <c r="CH105" i="3"/>
  <c r="CH115" i="3" s="1"/>
  <c r="BW110" i="3"/>
  <c r="BD110" i="3"/>
  <c r="P60" i="3"/>
  <c r="T62" i="3"/>
  <c r="AE114" i="3"/>
  <c r="BP42" i="3"/>
  <c r="AM46" i="3"/>
  <c r="BF45" i="3"/>
  <c r="BA62" i="3"/>
  <c r="AA41" i="3"/>
  <c r="AB41" i="3"/>
  <c r="AP33" i="3"/>
  <c r="M3" i="5" s="1"/>
  <c r="BA218" i="3"/>
  <c r="BA193" i="3"/>
  <c r="BA195" i="3" s="1"/>
  <c r="CI105" i="3"/>
  <c r="CI115" i="3" s="1"/>
  <c r="BX110" i="3"/>
  <c r="BR44" i="3"/>
  <c r="CG208" i="3"/>
  <c r="CG224" i="3"/>
  <c r="CG232" i="3"/>
  <c r="CG218" i="3"/>
  <c r="BL44" i="3"/>
  <c r="BR125" i="3"/>
  <c r="X181" i="3"/>
  <c r="T181" i="3"/>
  <c r="Y181" i="3"/>
  <c r="W181" i="3"/>
  <c r="V181" i="3"/>
  <c r="AQ44" i="3"/>
  <c r="BT69" i="3"/>
  <c r="BT70" i="3"/>
  <c r="BR70" i="3"/>
  <c r="BR69" i="3"/>
  <c r="CE22" i="3"/>
  <c r="W126" i="3"/>
  <c r="X126" i="3"/>
  <c r="V126" i="3"/>
  <c r="AA126" i="3"/>
  <c r="AB126" i="3"/>
  <c r="Y126" i="3"/>
  <c r="Z126" i="3"/>
  <c r="T126" i="3"/>
  <c r="S126" i="3"/>
  <c r="U126" i="3"/>
  <c r="BQ192" i="3"/>
  <c r="BQ194" i="3" s="1"/>
  <c r="CJ232" i="3"/>
  <c r="CJ218" i="3"/>
  <c r="CJ224" i="3"/>
  <c r="CJ208" i="3"/>
  <c r="AH33" i="3"/>
  <c r="E3" i="5" s="1"/>
  <c r="AN33" i="3"/>
  <c r="K3" i="5" s="1"/>
  <c r="AM33" i="3"/>
  <c r="J3" i="5" s="1"/>
  <c r="BY218" i="3"/>
  <c r="W62" i="3"/>
  <c r="Z70" i="3"/>
  <c r="Z69" i="3"/>
  <c r="AQ102" i="3"/>
  <c r="AQ109" i="3"/>
  <c r="BC218" i="3"/>
  <c r="BC234" i="3" s="1"/>
  <c r="AY45" i="3"/>
  <c r="AZ42" i="3"/>
  <c r="BN44" i="3"/>
  <c r="BU70" i="3"/>
  <c r="BV61" i="3"/>
  <c r="CE224" i="3"/>
  <c r="CE218" i="3"/>
  <c r="E211" i="3"/>
  <c r="AT59" i="3"/>
  <c r="AC193" i="3"/>
  <c r="AC195" i="3" s="1"/>
  <c r="AW200" i="3"/>
  <c r="AW208" i="3"/>
  <c r="BG69" i="3"/>
  <c r="AJ70" i="3"/>
  <c r="AJ69" i="3"/>
  <c r="AR37" i="3"/>
  <c r="N4" i="5"/>
  <c r="CE200" i="3"/>
  <c r="E203" i="3"/>
  <c r="E13" i="1" s="1"/>
  <c r="BX193" i="3"/>
  <c r="BX195" i="3" s="1"/>
  <c r="BX218" i="3"/>
  <c r="BJ232" i="3"/>
  <c r="CK224" i="3"/>
  <c r="AV44" i="3"/>
  <c r="AW224" i="3"/>
  <c r="BE22" i="3"/>
  <c r="V114" i="3"/>
  <c r="AV110" i="3"/>
  <c r="BE110" i="3"/>
  <c r="AW110" i="3"/>
  <c r="BB61" i="3"/>
  <c r="T193" i="3"/>
  <c r="BE69" i="3"/>
  <c r="Z4" i="5"/>
  <c r="BD37" i="3"/>
  <c r="BI42" i="3"/>
  <c r="S69" i="3"/>
  <c r="S70" i="3"/>
  <c r="BN200" i="3"/>
  <c r="BP29" i="3"/>
  <c r="BQ29" i="3" s="1"/>
  <c r="E105" i="3"/>
  <c r="BQ10" i="3"/>
  <c r="CI33" i="3"/>
  <c r="BE3" i="5"/>
  <c r="CJ41" i="3"/>
  <c r="BF5" i="5"/>
  <c r="CI29" i="3"/>
  <c r="BE2" i="5"/>
  <c r="CI37" i="3"/>
  <c r="BE4" i="5"/>
  <c r="CH104" i="3"/>
  <c r="CG113" i="3"/>
  <c r="CI96" i="3"/>
  <c r="CH102" i="3"/>
  <c r="CI10" i="3"/>
  <c r="CH21" i="3"/>
  <c r="BE193" i="3" l="1"/>
  <c r="BE195" i="3" s="1"/>
  <c r="BN193" i="3"/>
  <c r="BN195" i="3" s="1"/>
  <c r="AY127" i="3"/>
  <c r="CE172" i="3"/>
  <c r="CE173" i="3" s="1"/>
  <c r="AR61" i="3"/>
  <c r="AC127" i="3"/>
  <c r="AZ105" i="3"/>
  <c r="AZ115" i="3" s="1"/>
  <c r="BB192" i="3"/>
  <c r="BB194" i="3" s="1"/>
  <c r="AG172" i="3"/>
  <c r="AG173" i="3" s="1"/>
  <c r="AT42" i="3"/>
  <c r="BO114" i="3"/>
  <c r="BF193" i="3"/>
  <c r="BF195" i="3" s="1"/>
  <c r="BV232" i="3"/>
  <c r="CB233" i="3" s="1"/>
  <c r="BL127" i="3"/>
  <c r="AU62" i="3"/>
  <c r="AD44" i="3"/>
  <c r="BF114" i="3"/>
  <c r="O44" i="3"/>
  <c r="BM42" i="3"/>
  <c r="BK127" i="3"/>
  <c r="CF127" i="3"/>
  <c r="E127" i="3" s="1"/>
  <c r="Z208" i="3"/>
  <c r="AL70" i="3"/>
  <c r="AI200" i="3"/>
  <c r="Y208" i="3"/>
  <c r="BR114" i="3"/>
  <c r="BW193" i="3"/>
  <c r="BW195" i="3" s="1"/>
  <c r="AC114" i="3"/>
  <c r="AR70" i="3"/>
  <c r="BA22" i="3"/>
  <c r="AT192" i="3"/>
  <c r="AT194" i="3" s="1"/>
  <c r="AB70" i="3"/>
  <c r="AD70" i="3"/>
  <c r="BU69" i="3"/>
  <c r="AS234" i="3"/>
  <c r="BA70" i="3"/>
  <c r="BB173" i="3"/>
  <c r="BX172" i="3"/>
  <c r="BX173" i="3" s="1"/>
  <c r="AH105" i="3"/>
  <c r="AH115" i="3" s="1"/>
  <c r="BV105" i="3"/>
  <c r="BV115" i="3" s="1"/>
  <c r="AL22" i="3"/>
  <c r="BV218" i="3"/>
  <c r="BA200" i="3"/>
  <c r="BA201" i="3" s="1"/>
  <c r="BY208" i="3"/>
  <c r="AH60" i="3"/>
  <c r="Z33" i="3"/>
  <c r="BP105" i="3"/>
  <c r="BP115" i="3" s="1"/>
  <c r="BL105" i="3"/>
  <c r="BL115" i="3" s="1"/>
  <c r="Y69" i="3"/>
  <c r="BC127" i="3"/>
  <c r="BP41" i="3"/>
  <c r="AI172" i="3"/>
  <c r="AI173" i="3" s="1"/>
  <c r="AC33" i="3"/>
  <c r="AB104" i="3"/>
  <c r="AB113" i="3" s="1"/>
  <c r="AD181" i="3"/>
  <c r="AB181" i="3"/>
  <c r="AD126" i="3"/>
  <c r="AE127" i="3"/>
  <c r="BV69" i="3"/>
  <c r="BY172" i="3"/>
  <c r="BY173" i="3" s="1"/>
  <c r="AM127" i="3"/>
  <c r="AM60" i="3"/>
  <c r="AW192" i="3"/>
  <c r="AW194" i="3" s="1"/>
  <c r="BM232" i="3"/>
  <c r="AZ126" i="3"/>
  <c r="BA126" i="3" s="1"/>
  <c r="BB126" i="3" s="1"/>
  <c r="Z104" i="3"/>
  <c r="Z113" i="3" s="1"/>
  <c r="AP105" i="3"/>
  <c r="AP115" i="3" s="1"/>
  <c r="AW127" i="3"/>
  <c r="BA173" i="3"/>
  <c r="BQ105" i="3"/>
  <c r="BQ115" i="3" s="1"/>
  <c r="AB114" i="3"/>
  <c r="BX105" i="3"/>
  <c r="BX115" i="3" s="1"/>
  <c r="BY232" i="3"/>
  <c r="AX208" i="3"/>
  <c r="BU127" i="3"/>
  <c r="BT127" i="3"/>
  <c r="BG105" i="3"/>
  <c r="BG115" i="3" s="1"/>
  <c r="AP173" i="3"/>
  <c r="BA105" i="3"/>
  <c r="BA115" i="3" s="1"/>
  <c r="BP172" i="3"/>
  <c r="BP173" i="3" s="1"/>
  <c r="X33" i="3"/>
  <c r="AV105" i="3"/>
  <c r="AV115" i="3" s="1"/>
  <c r="BV172" i="3"/>
  <c r="BV173" i="3" s="1"/>
  <c r="AS105" i="3"/>
  <c r="AS115" i="3" s="1"/>
  <c r="CB127" i="3"/>
  <c r="G46" i="3"/>
  <c r="Y127" i="3"/>
  <c r="AF62" i="3"/>
  <c r="BK105" i="3"/>
  <c r="BK115" i="3" s="1"/>
  <c r="BM105" i="3"/>
  <c r="BM115" i="3" s="1"/>
  <c r="AL172" i="3"/>
  <c r="AL173" i="3" s="1"/>
  <c r="W104" i="3"/>
  <c r="W113" i="3" s="1"/>
  <c r="AW105" i="3"/>
  <c r="AW115" i="3" s="1"/>
  <c r="X105" i="3"/>
  <c r="X115" i="3" s="1"/>
  <c r="BH127" i="3"/>
  <c r="AP200" i="3"/>
  <c r="BB200" i="3"/>
  <c r="BC105" i="3"/>
  <c r="BC115" i="3" s="1"/>
  <c r="AK234" i="3"/>
  <c r="CE127" i="3"/>
  <c r="BJ105" i="3"/>
  <c r="BJ115" i="3" s="1"/>
  <c r="X104" i="3"/>
  <c r="X113" i="3" s="1"/>
  <c r="AU105" i="3"/>
  <c r="AU115" i="3" s="1"/>
  <c r="V105" i="3"/>
  <c r="V115" i="3" s="1"/>
  <c r="AD172" i="3"/>
  <c r="AJ172" i="3"/>
  <c r="AJ173" i="3" s="1"/>
  <c r="BB127" i="3"/>
  <c r="BD127" i="3"/>
  <c r="AD69" i="3"/>
  <c r="BE127" i="3"/>
  <c r="BT172" i="3"/>
  <c r="BT173" i="3" s="1"/>
  <c r="AT127" i="3"/>
  <c r="AO127" i="3"/>
  <c r="AT69" i="3"/>
  <c r="U193" i="3"/>
  <c r="BW114" i="3"/>
  <c r="BB105" i="3"/>
  <c r="BB115" i="3" s="1"/>
  <c r="BQ172" i="3"/>
  <c r="BQ173" i="3" s="1"/>
  <c r="AB33" i="3"/>
  <c r="AY69" i="3"/>
  <c r="AD104" i="3"/>
  <c r="AD113" i="3" s="1"/>
  <c r="Y104" i="3"/>
  <c r="Y113" i="3" s="1"/>
  <c r="AE105" i="3"/>
  <c r="AE115" i="3" s="1"/>
  <c r="AK172" i="3"/>
  <c r="AK173" i="3" s="1"/>
  <c r="AR127" i="3"/>
  <c r="Z218" i="3"/>
  <c r="Z234" i="3" s="1"/>
  <c r="BO172" i="3"/>
  <c r="BO173" i="3" s="1"/>
  <c r="AG127" i="3"/>
  <c r="BL22" i="3"/>
  <c r="S193" i="3"/>
  <c r="AJ127" i="3"/>
  <c r="BJ127" i="3"/>
  <c r="AY22" i="3"/>
  <c r="AT44" i="3"/>
  <c r="E8" i="3"/>
  <c r="BZ44" i="3"/>
  <c r="E44" i="3" s="1"/>
  <c r="BZ208" i="3"/>
  <c r="AG105" i="3"/>
  <c r="AG115" i="3" s="1"/>
  <c r="T105" i="3"/>
  <c r="T115" i="3" s="1"/>
  <c r="W127" i="3"/>
  <c r="AX127" i="3"/>
  <c r="AI105" i="3"/>
  <c r="AI115" i="3" s="1"/>
  <c r="AC181" i="3"/>
  <c r="BN105" i="3"/>
  <c r="BN115" i="3" s="1"/>
  <c r="BD46" i="3"/>
  <c r="BO127" i="3"/>
  <c r="AZ192" i="3"/>
  <c r="AZ194" i="3" s="1"/>
  <c r="BJ193" i="3"/>
  <c r="BJ195" i="3" s="1"/>
  <c r="AQ105" i="3"/>
  <c r="AQ115" i="3" s="1"/>
  <c r="AX69" i="3"/>
  <c r="AY105" i="3"/>
  <c r="AY115" i="3" s="1"/>
  <c r="W105" i="3"/>
  <c r="W115" i="3" s="1"/>
  <c r="U105" i="3"/>
  <c r="U115" i="3" s="1"/>
  <c r="BI105" i="3"/>
  <c r="BI115" i="3" s="1"/>
  <c r="CA127" i="3"/>
  <c r="CH127" i="3"/>
  <c r="Y224" i="3"/>
  <c r="AY70" i="3"/>
  <c r="BI127" i="3"/>
  <c r="AT224" i="3"/>
  <c r="AJ200" i="3"/>
  <c r="BM127" i="3"/>
  <c r="AR192" i="3"/>
  <c r="AR194" i="3" s="1"/>
  <c r="BC61" i="3"/>
  <c r="CD172" i="3"/>
  <c r="CD173" i="3" s="1"/>
  <c r="BN59" i="3"/>
  <c r="BF127" i="3"/>
  <c r="AQ111" i="3"/>
  <c r="AR105" i="3"/>
  <c r="AR115" i="3" s="1"/>
  <c r="AF105" i="3"/>
  <c r="AF115" i="3" s="1"/>
  <c r="AF172" i="3"/>
  <c r="AF173" i="3" s="1"/>
  <c r="AC126" i="3"/>
  <c r="AR218" i="3"/>
  <c r="AR234" i="3" s="1"/>
  <c r="AK127" i="3"/>
  <c r="AK22" i="3"/>
  <c r="BY193" i="3"/>
  <c r="BY195" i="3" s="1"/>
  <c r="E195" i="3" s="1"/>
  <c r="J106" i="1" s="1"/>
  <c r="BK172" i="3"/>
  <c r="BK173" i="3" s="1"/>
  <c r="BW200" i="3"/>
  <c r="BL42" i="3"/>
  <c r="AP193" i="3"/>
  <c r="AP195" i="3" s="1"/>
  <c r="BS127" i="3"/>
  <c r="AE62" i="3"/>
  <c r="BZ59" i="3"/>
  <c r="Y218" i="3"/>
  <c r="AE219" i="3" s="1"/>
  <c r="BS172" i="3"/>
  <c r="BS173" i="3" s="1"/>
  <c r="AA104" i="3"/>
  <c r="AA113" i="3" s="1"/>
  <c r="AR22" i="3"/>
  <c r="AD33" i="3"/>
  <c r="AK105" i="3"/>
  <c r="AK115" i="3" s="1"/>
  <c r="AA127" i="3"/>
  <c r="S105" i="3"/>
  <c r="S115" i="3" s="1"/>
  <c r="Y200" i="3"/>
  <c r="AN127" i="3"/>
  <c r="BQ127" i="3"/>
  <c r="BI200" i="3"/>
  <c r="BU172" i="3"/>
  <c r="BU173" i="3" s="1"/>
  <c r="AA33" i="3"/>
  <c r="Y33" i="3"/>
  <c r="AS127" i="3"/>
  <c r="Y105" i="3"/>
  <c r="S127" i="3"/>
  <c r="AC62" i="3"/>
  <c r="BZ127" i="3"/>
  <c r="AF234" i="3"/>
  <c r="BD125" i="3"/>
  <c r="BE125" i="3" s="1"/>
  <c r="BF125" i="3" s="1"/>
  <c r="BG125" i="3" s="1"/>
  <c r="BH125" i="3" s="1"/>
  <c r="BI125" i="3" s="1"/>
  <c r="BJ125" i="3" s="1"/>
  <c r="BK125" i="3" s="1"/>
  <c r="BL125" i="3" s="1"/>
  <c r="BM125" i="3" s="1"/>
  <c r="BN125" i="3" s="1"/>
  <c r="BX42" i="3"/>
  <c r="BS45" i="3"/>
  <c r="AI127" i="3"/>
  <c r="BP127" i="3"/>
  <c r="BW70" i="3"/>
  <c r="E177" i="3"/>
  <c r="AN89" i="1" s="1"/>
  <c r="Z200" i="3"/>
  <c r="BV127" i="3"/>
  <c r="BN127" i="3"/>
  <c r="BO105" i="3"/>
  <c r="BO115" i="3" s="1"/>
  <c r="BR105" i="3"/>
  <c r="BR115" i="3" s="1"/>
  <c r="W69" i="3"/>
  <c r="AC104" i="3"/>
  <c r="AC113" i="3" s="1"/>
  <c r="W33" i="3"/>
  <c r="AC105" i="3"/>
  <c r="AC115" i="3" s="1"/>
  <c r="BW172" i="3"/>
  <c r="BW173" i="3" s="1"/>
  <c r="CC127" i="3"/>
  <c r="CF173" i="3"/>
  <c r="AN69" i="3"/>
  <c r="BC193" i="3"/>
  <c r="BC195" i="3" s="1"/>
  <c r="BS22" i="3"/>
  <c r="AC44" i="3"/>
  <c r="BX127" i="3"/>
  <c r="BH105" i="3"/>
  <c r="BH115" i="3" s="1"/>
  <c r="E98" i="3"/>
  <c r="AD105" i="3"/>
  <c r="AD115" i="3" s="1"/>
  <c r="L44" i="3"/>
  <c r="AA105" i="3"/>
  <c r="AA115" i="3" s="1"/>
  <c r="AN105" i="3"/>
  <c r="AN115" i="3" s="1"/>
  <c r="AB105" i="3"/>
  <c r="AB115" i="3" s="1"/>
  <c r="AZ127" i="3"/>
  <c r="AJ105" i="3"/>
  <c r="AJ115" i="3" s="1"/>
  <c r="AL105" i="3"/>
  <c r="AL115" i="3" s="1"/>
  <c r="AK200" i="3"/>
  <c r="BO192" i="3"/>
  <c r="BO194" i="3" s="1"/>
  <c r="BZ224" i="3"/>
  <c r="AQ114" i="3"/>
  <c r="AX105" i="3"/>
  <c r="AX115" i="3" s="1"/>
  <c r="BD218" i="3"/>
  <c r="AM41" i="3"/>
  <c r="J5" i="5" s="1"/>
  <c r="AK70" i="3"/>
  <c r="BW127" i="3"/>
  <c r="AQ127" i="3"/>
  <c r="BN172" i="3"/>
  <c r="BN173" i="3" s="1"/>
  <c r="BC181" i="3"/>
  <c r="BD181" i="3" s="1"/>
  <c r="BE181" i="3" s="1"/>
  <c r="BF181" i="3" s="1"/>
  <c r="BG181" i="3" s="1"/>
  <c r="BH181" i="3" s="1"/>
  <c r="BI181" i="3" s="1"/>
  <c r="BJ181" i="3" s="1"/>
  <c r="BK181" i="3" s="1"/>
  <c r="BL181" i="3" s="1"/>
  <c r="BM181" i="3" s="1"/>
  <c r="AD201" i="3"/>
  <c r="AF41" i="3"/>
  <c r="C5" i="5" s="1"/>
  <c r="CK208" i="3"/>
  <c r="BG114" i="3"/>
  <c r="AT208" i="3"/>
  <c r="BP22" i="3"/>
  <c r="AA218" i="3"/>
  <c r="AA193" i="3"/>
  <c r="AA195" i="3" s="1"/>
  <c r="BY200" i="3"/>
  <c r="CG201" i="3" s="1"/>
  <c r="BW42" i="3"/>
  <c r="BK192" i="3"/>
  <c r="BK194" i="3" s="1"/>
  <c r="AH114" i="3"/>
  <c r="BD22" i="3"/>
  <c r="AE126" i="3"/>
  <c r="AF126" i="3" s="1"/>
  <c r="AG126" i="3" s="1"/>
  <c r="AH126" i="3" s="1"/>
  <c r="AI126" i="3" s="1"/>
  <c r="AJ126" i="3" s="1"/>
  <c r="AK126" i="3" s="1"/>
  <c r="AL126" i="3" s="1"/>
  <c r="AM126" i="3" s="1"/>
  <c r="AN126" i="3" s="1"/>
  <c r="AO126" i="3" s="1"/>
  <c r="AP126" i="3" s="1"/>
  <c r="AP127" i="3"/>
  <c r="AY42" i="3"/>
  <c r="BH60" i="3"/>
  <c r="AB224" i="3"/>
  <c r="AQ181" i="3"/>
  <c r="AR181" i="3" s="1"/>
  <c r="AS181" i="3" s="1"/>
  <c r="AT181" i="3" s="1"/>
  <c r="AU181" i="3" s="1"/>
  <c r="AV181" i="3" s="1"/>
  <c r="AW181" i="3" s="1"/>
  <c r="AX181" i="3" s="1"/>
  <c r="AY181" i="3" s="1"/>
  <c r="AZ181" i="3" s="1"/>
  <c r="BA181" i="3" s="1"/>
  <c r="BB181" i="3" s="1"/>
  <c r="AU172" i="3"/>
  <c r="AU173" i="3" s="1"/>
  <c r="AY172" i="3"/>
  <c r="AY173" i="3" s="1"/>
  <c r="AT172" i="3"/>
  <c r="AT173" i="3" s="1"/>
  <c r="AX172" i="3"/>
  <c r="AX173" i="3" s="1"/>
  <c r="AW172" i="3"/>
  <c r="AW173" i="3" s="1"/>
  <c r="AV172" i="3"/>
  <c r="AV173" i="3" s="1"/>
  <c r="AS46" i="3"/>
  <c r="AB208" i="3"/>
  <c r="AF209" i="3" s="1"/>
  <c r="BZ61" i="3"/>
  <c r="AR208" i="3"/>
  <c r="BD10" i="3"/>
  <c r="BC21" i="3"/>
  <c r="AY60" i="3"/>
  <c r="BK62" i="3"/>
  <c r="AS70" i="3"/>
  <c r="AS69" i="3"/>
  <c r="CK218" i="3"/>
  <c r="I60" i="3"/>
  <c r="CH208" i="3"/>
  <c r="AR110" i="3"/>
  <c r="Z105" i="3"/>
  <c r="Z115" i="3" s="1"/>
  <c r="BT193" i="3"/>
  <c r="BT195" i="3" s="1"/>
  <c r="BT126" i="3"/>
  <c r="BU126" i="3" s="1"/>
  <c r="BV126" i="3" s="1"/>
  <c r="BW126" i="3" s="1"/>
  <c r="BX126" i="3" s="1"/>
  <c r="BY126" i="3" s="1"/>
  <c r="BZ126" i="3" s="1"/>
  <c r="CB126" i="3" s="1"/>
  <c r="CC126" i="3" s="1"/>
  <c r="CD126" i="3" s="1"/>
  <c r="CE126" i="3" s="1"/>
  <c r="CF126" i="3" s="1"/>
  <c r="CG126" i="3" s="1"/>
  <c r="CH126" i="3" s="1"/>
  <c r="CI126" i="3" s="1"/>
  <c r="CJ126" i="3" s="1"/>
  <c r="CK126" i="3" s="1"/>
  <c r="CL126" i="3" s="1"/>
  <c r="CF22" i="3"/>
  <c r="E22" i="3" s="1"/>
  <c r="M13" i="1" s="1"/>
  <c r="BX232" i="3"/>
  <c r="CG233" i="3" s="1"/>
  <c r="X70" i="3"/>
  <c r="X69" i="3"/>
  <c r="AE22" i="3"/>
  <c r="AX59" i="3"/>
  <c r="BE45" i="3"/>
  <c r="BX208" i="3"/>
  <c r="AX44" i="3"/>
  <c r="BK60" i="3"/>
  <c r="AK46" i="3"/>
  <c r="BG208" i="3"/>
  <c r="AQ200" i="3"/>
  <c r="BU200" i="3"/>
  <c r="CF201" i="3" s="1"/>
  <c r="AM110" i="3"/>
  <c r="CH232" i="3"/>
  <c r="CH234" i="3" s="1"/>
  <c r="BD41" i="3"/>
  <c r="AA5" i="5" s="1"/>
  <c r="AQ69" i="3"/>
  <c r="AB69" i="3"/>
  <c r="AD173" i="3"/>
  <c r="AF70" i="3"/>
  <c r="BZ192" i="3"/>
  <c r="BZ194" i="3" s="1"/>
  <c r="AR59" i="3"/>
  <c r="AX45" i="3"/>
  <c r="BD126" i="3"/>
  <c r="BE126" i="3" s="1"/>
  <c r="BF126" i="3" s="1"/>
  <c r="BG126" i="3" s="1"/>
  <c r="BH126" i="3" s="1"/>
  <c r="BI126" i="3" s="1"/>
  <c r="BJ126" i="3" s="1"/>
  <c r="BK126" i="3" s="1"/>
  <c r="BL126" i="3" s="1"/>
  <c r="BM126" i="3" s="1"/>
  <c r="BN126" i="3" s="1"/>
  <c r="AQ42" i="3"/>
  <c r="AQ29" i="3"/>
  <c r="AL208" i="3"/>
  <c r="AQ218" i="3"/>
  <c r="AQ234" i="3" s="1"/>
  <c r="BB69" i="3"/>
  <c r="CA22" i="3"/>
  <c r="AB193" i="3"/>
  <c r="AB195" i="3" s="1"/>
  <c r="AB218" i="3"/>
  <c r="AD219" i="3" s="1"/>
  <c r="AP41" i="3"/>
  <c r="M5" i="5" s="1"/>
  <c r="AI60" i="3"/>
  <c r="S41" i="3"/>
  <c r="S151" i="3"/>
  <c r="AR125" i="3"/>
  <c r="AS125" i="3" s="1"/>
  <c r="AT125" i="3" s="1"/>
  <c r="AU125" i="3" s="1"/>
  <c r="AV125" i="3" s="1"/>
  <c r="AW125" i="3" s="1"/>
  <c r="AX125" i="3" s="1"/>
  <c r="AY125" i="3" s="1"/>
  <c r="AZ125" i="3" s="1"/>
  <c r="BA125" i="3" s="1"/>
  <c r="BB125" i="3" s="1"/>
  <c r="AU218" i="3"/>
  <c r="BD200" i="3"/>
  <c r="BS70" i="3"/>
  <c r="BT208" i="3"/>
  <c r="BP33" i="3"/>
  <c r="AL3" i="5"/>
  <c r="BX69" i="3"/>
  <c r="AM105" i="3"/>
  <c r="AM115" i="3" s="1"/>
  <c r="AC208" i="3"/>
  <c r="AN209" i="3" s="1"/>
  <c r="BC60" i="3"/>
  <c r="BJ69" i="3"/>
  <c r="BJ70" i="3"/>
  <c r="AV61" i="3"/>
  <c r="BV208" i="3"/>
  <c r="AR10" i="3"/>
  <c r="AQ21" i="3"/>
  <c r="BS42" i="3"/>
  <c r="AY46" i="3"/>
  <c r="T22" i="3"/>
  <c r="AI46" i="3"/>
  <c r="AR41" i="3"/>
  <c r="N5" i="5"/>
  <c r="AC200" i="3"/>
  <c r="BK110" i="3"/>
  <c r="U44" i="3"/>
  <c r="AO41" i="3"/>
  <c r="L5" i="5" s="1"/>
  <c r="CD115" i="3"/>
  <c r="BD105" i="3"/>
  <c r="BD115" i="3" s="1"/>
  <c r="BS200" i="3"/>
  <c r="BN218" i="3"/>
  <c r="BN219" i="3" s="1"/>
  <c r="BD44" i="3"/>
  <c r="BT224" i="3"/>
  <c r="BT234" i="3" s="1"/>
  <c r="AC22" i="3"/>
  <c r="Y22" i="3"/>
  <c r="BO21" i="3"/>
  <c r="AL41" i="3"/>
  <c r="I5" i="5" s="1"/>
  <c r="AC218" i="3"/>
  <c r="AV59" i="3"/>
  <c r="AX193" i="3"/>
  <c r="AX195" i="3" s="1"/>
  <c r="AM114" i="3"/>
  <c r="AZ22" i="3"/>
  <c r="AC70" i="3"/>
  <c r="AC69" i="3"/>
  <c r="BV22" i="3"/>
  <c r="BS218" i="3"/>
  <c r="BS234" i="3" s="1"/>
  <c r="BS193" i="3"/>
  <c r="BS195" i="3" s="1"/>
  <c r="AZ69" i="3"/>
  <c r="AZ70" i="3"/>
  <c r="AR42" i="3"/>
  <c r="AX22" i="3"/>
  <c r="AW44" i="3"/>
  <c r="BA61" i="3"/>
  <c r="AZ218" i="3"/>
  <c r="E172" i="3"/>
  <c r="AN87" i="1" s="1"/>
  <c r="BV193" i="3"/>
  <c r="BV195" i="3" s="1"/>
  <c r="CA115" i="3"/>
  <c r="AL33" i="3"/>
  <c r="I3" i="5" s="1"/>
  <c r="AZ114" i="3"/>
  <c r="AY192" i="3"/>
  <c r="AY194" i="3" s="1"/>
  <c r="AG193" i="3"/>
  <c r="AG195" i="3" s="1"/>
  <c r="BT46" i="3"/>
  <c r="AE193" i="3"/>
  <c r="AE195" i="3" s="1"/>
  <c r="AL218" i="3"/>
  <c r="CD114" i="3"/>
  <c r="E114" i="3" s="1"/>
  <c r="CA218" i="3"/>
  <c r="CA224" i="3"/>
  <c r="BH200" i="3"/>
  <c r="AI114" i="3"/>
  <c r="BA59" i="3"/>
  <c r="BV62" i="3"/>
  <c r="BY114" i="3"/>
  <c r="AI41" i="3"/>
  <c r="F5" i="5" s="1"/>
  <c r="CB22" i="3"/>
  <c r="AH193" i="3"/>
  <c r="AH195" i="3" s="1"/>
  <c r="AH218" i="3"/>
  <c r="AH234" i="3" s="1"/>
  <c r="BP21" i="3"/>
  <c r="AI201" i="3"/>
  <c r="BS125" i="3"/>
  <c r="BT125" i="3" s="1"/>
  <c r="BU125" i="3" s="1"/>
  <c r="BV125" i="3" s="1"/>
  <c r="BW125" i="3" s="1"/>
  <c r="BX125" i="3" s="1"/>
  <c r="BY125" i="3" s="1"/>
  <c r="BZ125" i="3" s="1"/>
  <c r="BL62" i="3"/>
  <c r="AK69" i="3"/>
  <c r="AN41" i="3"/>
  <c r="K5" i="5" s="1"/>
  <c r="AT70" i="3"/>
  <c r="CK114" i="3"/>
  <c r="AJ46" i="3"/>
  <c r="AU192" i="3"/>
  <c r="AU194" i="3" s="1"/>
  <c r="CG22" i="3"/>
  <c r="BP69" i="3"/>
  <c r="AZ224" i="3"/>
  <c r="AR44" i="3"/>
  <c r="BY43" i="3"/>
  <c r="E43" i="3" s="1"/>
  <c r="AU59" i="3"/>
  <c r="U46" i="3"/>
  <c r="AH201" i="3"/>
  <c r="BF70" i="3"/>
  <c r="AV46" i="3"/>
  <c r="CB115" i="3"/>
  <c r="AH41" i="3"/>
  <c r="E5" i="5" s="1"/>
  <c r="AZ208" i="3"/>
  <c r="BD224" i="3"/>
  <c r="CG120" i="3"/>
  <c r="CH120" i="3" s="1"/>
  <c r="CI120" i="3" s="1"/>
  <c r="CJ120" i="3" s="1"/>
  <c r="CK120" i="3" s="1"/>
  <c r="CL120" i="3" s="1"/>
  <c r="E120" i="3"/>
  <c r="AH224" i="3"/>
  <c r="AQ225" i="3" s="1"/>
  <c r="BZ218" i="3"/>
  <c r="BZ234" i="3" s="1"/>
  <c r="BY42" i="3"/>
  <c r="E42" i="3" s="1"/>
  <c r="S114" i="3"/>
  <c r="BP200" i="3"/>
  <c r="BU201" i="3" s="1"/>
  <c r="I62" i="3"/>
  <c r="BK70" i="3"/>
  <c r="AT218" i="3"/>
  <c r="BB219" i="3" s="1"/>
  <c r="BK61" i="3"/>
  <c r="BM69" i="3"/>
  <c r="BM70" i="3"/>
  <c r="AU22" i="3"/>
  <c r="BN114" i="3"/>
  <c r="X44" i="3"/>
  <c r="AT45" i="3"/>
  <c r="BP218" i="3"/>
  <c r="BP234" i="3" s="1"/>
  <c r="V193" i="3"/>
  <c r="AV224" i="3"/>
  <c r="AU69" i="3"/>
  <c r="BB114" i="3"/>
  <c r="BK232" i="3"/>
  <c r="BV233" i="3" s="1"/>
  <c r="BN45" i="3"/>
  <c r="BO22" i="3"/>
  <c r="AN208" i="3"/>
  <c r="AV209" i="3" s="1"/>
  <c r="AT22" i="3"/>
  <c r="T10" i="3"/>
  <c r="S21" i="3"/>
  <c r="BD193" i="3"/>
  <c r="BD195" i="3" s="1"/>
  <c r="BG218" i="3"/>
  <c r="AM173" i="3"/>
  <c r="O62" i="3"/>
  <c r="AT105" i="3"/>
  <c r="AT115" i="3" s="1"/>
  <c r="AK41" i="3"/>
  <c r="H5" i="5" s="1"/>
  <c r="AM218" i="3"/>
  <c r="AM234" i="3" s="1"/>
  <c r="AM193" i="3"/>
  <c r="AM195" i="3" s="1"/>
  <c r="AG22" i="3"/>
  <c r="BC104" i="3"/>
  <c r="BC110" i="3"/>
  <c r="AX192" i="3"/>
  <c r="AX194" i="3" s="1"/>
  <c r="BT42" i="3"/>
  <c r="CC208" i="3"/>
  <c r="CH209" i="3" s="1"/>
  <c r="CC218" i="3"/>
  <c r="CC224" i="3"/>
  <c r="CC232" i="3"/>
  <c r="BP114" i="3"/>
  <c r="BS208" i="3"/>
  <c r="AP218" i="3"/>
  <c r="AP234" i="3" s="1"/>
  <c r="Z3" i="5"/>
  <c r="BD33" i="3"/>
  <c r="BI60" i="3"/>
  <c r="T69" i="3"/>
  <c r="BO181" i="3"/>
  <c r="BP181" i="3" s="1"/>
  <c r="BQ181" i="3" s="1"/>
  <c r="BR181" i="3" s="1"/>
  <c r="BS181" i="3" s="1"/>
  <c r="BT181" i="3" s="1"/>
  <c r="BU181" i="3" s="1"/>
  <c r="BV181" i="3" s="1"/>
  <c r="BW181" i="3" s="1"/>
  <c r="BX181" i="3" s="1"/>
  <c r="BY181" i="3" s="1"/>
  <c r="BZ181" i="3" s="1"/>
  <c r="CB181" i="3" s="1"/>
  <c r="CC181" i="3" s="1"/>
  <c r="CD181" i="3" s="1"/>
  <c r="CE181" i="3" s="1"/>
  <c r="CF181" i="3" s="1"/>
  <c r="CG181" i="3" s="1"/>
  <c r="CH181" i="3" s="1"/>
  <c r="CI181" i="3" s="1"/>
  <c r="CJ181" i="3" s="1"/>
  <c r="CK181" i="3" s="1"/>
  <c r="CL181" i="3" s="1"/>
  <c r="AO193" i="3"/>
  <c r="AO195" i="3" s="1"/>
  <c r="BJ61" i="3"/>
  <c r="AG41" i="3"/>
  <c r="D5" i="5" s="1"/>
  <c r="BG232" i="3"/>
  <c r="BH233" i="3" s="1"/>
  <c r="BZ193" i="3"/>
  <c r="BZ195" i="3" s="1"/>
  <c r="AP22" i="3"/>
  <c r="AJ224" i="3"/>
  <c r="BG44" i="3"/>
  <c r="BE60" i="3"/>
  <c r="BZ42" i="3"/>
  <c r="BD42" i="3"/>
  <c r="BL208" i="3"/>
  <c r="BN209" i="3" s="1"/>
  <c r="V22" i="3"/>
  <c r="BI232" i="3"/>
  <c r="BI234" i="3" s="1"/>
  <c r="AM22" i="3"/>
  <c r="CA234" i="3"/>
  <c r="Y115" i="3"/>
  <c r="BO63" i="3"/>
  <c r="AE173" i="3"/>
  <c r="BF200" i="3"/>
  <c r="BP201" i="3" s="1"/>
  <c r="AU232" i="3"/>
  <c r="BD233" i="3" s="1"/>
  <c r="BP46" i="3"/>
  <c r="AH200" i="3"/>
  <c r="AR201" i="3" s="1"/>
  <c r="BU232" i="3"/>
  <c r="BY22" i="3"/>
  <c r="BY192" i="3"/>
  <c r="BY194" i="3" s="1"/>
  <c r="BG200" i="3"/>
  <c r="Y46" i="3"/>
  <c r="AF10" i="3"/>
  <c r="AE21" i="3"/>
  <c r="BA192" i="3"/>
  <c r="BA194" i="3" s="1"/>
  <c r="AR62" i="3"/>
  <c r="AJ208" i="3"/>
  <c r="AS209" i="3" s="1"/>
  <c r="AH62" i="3"/>
  <c r="BR22" i="3"/>
  <c r="BC200" i="3"/>
  <c r="BC201" i="3" s="1"/>
  <c r="BD69" i="3"/>
  <c r="AC224" i="3"/>
  <c r="AH225" i="3" s="1"/>
  <c r="BV110" i="3"/>
  <c r="CG105" i="3"/>
  <c r="CG115" i="3" s="1"/>
  <c r="CF208" i="3"/>
  <c r="E208" i="3" s="1"/>
  <c r="AO106" i="1" s="1"/>
  <c r="CF232" i="3"/>
  <c r="E232" i="3" s="1"/>
  <c r="CF218" i="3"/>
  <c r="CF224" i="3"/>
  <c r="E224" i="3" s="1"/>
  <c r="U114" i="3"/>
  <c r="Y44" i="3"/>
  <c r="L62" i="3"/>
  <c r="CC22" i="3"/>
  <c r="AA232" i="3"/>
  <c r="AG233" i="3" s="1"/>
  <c r="BC45" i="3"/>
  <c r="BO209" i="3"/>
  <c r="BR234" i="3"/>
  <c r="AN233" i="3"/>
  <c r="AJ201" i="3"/>
  <c r="BB234" i="3"/>
  <c r="AX234" i="3"/>
  <c r="AY201" i="3"/>
  <c r="AM201" i="3"/>
  <c r="AI209" i="3"/>
  <c r="CE219" i="3"/>
  <c r="AI225" i="3"/>
  <c r="BW219" i="3"/>
  <c r="AT201" i="3"/>
  <c r="AJ219" i="3"/>
  <c r="BI225" i="3"/>
  <c r="AD209" i="3"/>
  <c r="E181" i="3"/>
  <c r="AL87" i="1" s="1"/>
  <c r="CI234" i="3"/>
  <c r="AP233" i="3"/>
  <c r="CE201" i="3"/>
  <c r="AE234" i="3"/>
  <c r="AG219" i="3"/>
  <c r="BP225" i="3"/>
  <c r="AM2" i="5"/>
  <c r="BU219" i="3"/>
  <c r="BM209" i="3"/>
  <c r="CB225" i="3"/>
  <c r="AV201" i="3"/>
  <c r="AZ201" i="3"/>
  <c r="BZ225" i="3"/>
  <c r="AX209" i="3"/>
  <c r="AK225" i="3"/>
  <c r="AW209" i="3"/>
  <c r="AW201" i="3"/>
  <c r="AX225" i="3"/>
  <c r="AI234" i="3"/>
  <c r="AQ233" i="3"/>
  <c r="E115" i="3"/>
  <c r="I51" i="1" s="1"/>
  <c r="AS201" i="3"/>
  <c r="AO233" i="3"/>
  <c r="CA233" i="3"/>
  <c r="CH201" i="3"/>
  <c r="CE234" i="3"/>
  <c r="AM233" i="3"/>
  <c r="AX201" i="3"/>
  <c r="AO225" i="3"/>
  <c r="AH209" i="3"/>
  <c r="BW234" i="3"/>
  <c r="AG209" i="3"/>
  <c r="AM219" i="3"/>
  <c r="BD209" i="3"/>
  <c r="BE209" i="3"/>
  <c r="BD201" i="3"/>
  <c r="E200" i="3"/>
  <c r="AA106" i="1" s="1"/>
  <c r="CK201" i="3"/>
  <c r="CL201" i="3"/>
  <c r="CJ201" i="3"/>
  <c r="BS225" i="3"/>
  <c r="BR225" i="3"/>
  <c r="BQ225" i="3"/>
  <c r="AS233" i="3"/>
  <c r="AU233" i="3"/>
  <c r="AT233" i="3"/>
  <c r="CI201" i="3"/>
  <c r="AR233" i="3"/>
  <c r="AA4" i="5"/>
  <c r="BE37" i="3"/>
  <c r="CG234" i="3"/>
  <c r="BL219" i="3"/>
  <c r="BA234" i="3"/>
  <c r="BJ234" i="3"/>
  <c r="AS96" i="3"/>
  <c r="AR111" i="3"/>
  <c r="BP111" i="3"/>
  <c r="BQ96" i="3"/>
  <c r="BP102" i="3"/>
  <c r="BO112" i="3"/>
  <c r="AD234" i="3"/>
  <c r="AM4" i="5"/>
  <c r="BQ37" i="3"/>
  <c r="CJ234" i="3"/>
  <c r="BP219" i="3"/>
  <c r="BE234" i="3"/>
  <c r="AQ112" i="3"/>
  <c r="AR102" i="3"/>
  <c r="AE113" i="3"/>
  <c r="AF104" i="3"/>
  <c r="O3" i="5"/>
  <c r="AS33" i="3"/>
  <c r="BC112" i="3"/>
  <c r="BD102" i="3"/>
  <c r="CD140" i="3"/>
  <c r="CC111" i="3"/>
  <c r="CC112" i="3"/>
  <c r="AO234" i="3"/>
  <c r="BO113" i="3"/>
  <c r="BP104" i="3"/>
  <c r="CK234" i="3"/>
  <c r="AS37" i="3"/>
  <c r="O4" i="5"/>
  <c r="BQ234" i="3"/>
  <c r="CB234" i="3"/>
  <c r="BD111" i="3"/>
  <c r="BE96" i="3"/>
  <c r="AR104" i="3"/>
  <c r="AQ113" i="3"/>
  <c r="BF234" i="3"/>
  <c r="CD234" i="3"/>
  <c r="Z2" i="5"/>
  <c r="BD29" i="3"/>
  <c r="AW234" i="3"/>
  <c r="BQ41" i="3"/>
  <c r="AM5" i="5"/>
  <c r="BR10" i="3"/>
  <c r="BQ21" i="3"/>
  <c r="AN2" i="5"/>
  <c r="BR29" i="3"/>
  <c r="AW140" i="3"/>
  <c r="CK41" i="3"/>
  <c r="BG5" i="5"/>
  <c r="CJ33" i="3"/>
  <c r="BF3" i="5"/>
  <c r="CJ37" i="3"/>
  <c r="BF4" i="5"/>
  <c r="CJ29" i="3"/>
  <c r="BF2" i="5"/>
  <c r="CI21" i="3"/>
  <c r="CJ10" i="3"/>
  <c r="CI102" i="3"/>
  <c r="CJ96" i="3"/>
  <c r="CI104" i="3"/>
  <c r="CH113" i="3"/>
  <c r="AV219" i="3" l="1"/>
  <c r="AU234" i="3"/>
  <c r="AQ209" i="3"/>
  <c r="BZ201" i="3"/>
  <c r="CE209" i="3"/>
  <c r="AY209" i="3"/>
  <c r="BC209" i="3"/>
  <c r="AE233" i="3"/>
  <c r="CH233" i="3"/>
  <c r="BV234" i="3"/>
  <c r="AW233" i="3"/>
  <c r="BX219" i="3"/>
  <c r="AM225" i="3"/>
  <c r="AF219" i="3"/>
  <c r="CC233" i="3"/>
  <c r="AE209" i="3"/>
  <c r="CE233" i="3"/>
  <c r="BG225" i="3"/>
  <c r="AQ201" i="3"/>
  <c r="BG233" i="3"/>
  <c r="AR209" i="3"/>
  <c r="AH233" i="3"/>
  <c r="BA233" i="3"/>
  <c r="CG209" i="3"/>
  <c r="AZ233" i="3"/>
  <c r="CJ209" i="3"/>
  <c r="AG225" i="3"/>
  <c r="BD219" i="3"/>
  <c r="CC219" i="3"/>
  <c r="AJ225" i="3"/>
  <c r="BY209" i="3"/>
  <c r="BV209" i="3"/>
  <c r="BX234" i="3"/>
  <c r="AV233" i="3"/>
  <c r="AE225" i="3"/>
  <c r="BB233" i="3"/>
  <c r="BH201" i="3"/>
  <c r="AH219" i="3"/>
  <c r="BP209" i="3"/>
  <c r="AU201" i="3"/>
  <c r="AT209" i="3"/>
  <c r="BR219" i="3"/>
  <c r="AN225" i="3"/>
  <c r="BX209" i="3"/>
  <c r="AF201" i="3"/>
  <c r="AV225" i="3"/>
  <c r="AO209" i="3"/>
  <c r="BN234" i="3"/>
  <c r="AD225" i="3"/>
  <c r="AK209" i="3"/>
  <c r="AY233" i="3"/>
  <c r="BC225" i="3"/>
  <c r="BB209" i="3"/>
  <c r="AM209" i="3"/>
  <c r="BI209" i="3"/>
  <c r="BQ219" i="3"/>
  <c r="BK209" i="3"/>
  <c r="BX225" i="3"/>
  <c r="AL225" i="3"/>
  <c r="BV225" i="3"/>
  <c r="BY225" i="3"/>
  <c r="BE41" i="3"/>
  <c r="AJ209" i="3"/>
  <c r="BK233" i="3"/>
  <c r="AZ209" i="3"/>
  <c r="BH209" i="3"/>
  <c r="BF209" i="3"/>
  <c r="BM201" i="3"/>
  <c r="BA209" i="3"/>
  <c r="AL209" i="3"/>
  <c r="CI225" i="3"/>
  <c r="BI201" i="3"/>
  <c r="AF225" i="3"/>
  <c r="AP209" i="3"/>
  <c r="CA219" i="3"/>
  <c r="BQ201" i="3"/>
  <c r="BR201" i="3"/>
  <c r="BS233" i="3"/>
  <c r="BB225" i="3"/>
  <c r="BS209" i="3"/>
  <c r="BL233" i="3"/>
  <c r="BX201" i="3"/>
  <c r="BO201" i="3"/>
  <c r="BQ209" i="3"/>
  <c r="AK219" i="3"/>
  <c r="AY219" i="3"/>
  <c r="CI209" i="3"/>
  <c r="BJ233" i="3"/>
  <c r="BC219" i="3"/>
  <c r="AR219" i="3"/>
  <c r="BL209" i="3"/>
  <c r="CF219" i="3"/>
  <c r="E219" i="3" s="1"/>
  <c r="F126" i="1" s="1"/>
  <c r="CC209" i="3"/>
  <c r="CG219" i="3"/>
  <c r="BY234" i="3"/>
  <c r="BK201" i="3"/>
  <c r="BJ201" i="3"/>
  <c r="CD201" i="3"/>
  <c r="CC201" i="3"/>
  <c r="AL219" i="3"/>
  <c r="BO219" i="3"/>
  <c r="AI219" i="3"/>
  <c r="AL201" i="3"/>
  <c r="CE225" i="3"/>
  <c r="BM219" i="3"/>
  <c r="CJ233" i="3"/>
  <c r="BC233" i="3"/>
  <c r="BW209" i="3"/>
  <c r="BJ209" i="3"/>
  <c r="BU209" i="3"/>
  <c r="CK233" i="3"/>
  <c r="AT225" i="3"/>
  <c r="CF225" i="3"/>
  <c r="E225" i="3" s="1"/>
  <c r="H126" i="1" s="1"/>
  <c r="CA209" i="3"/>
  <c r="BT219" i="3"/>
  <c r="BN201" i="3"/>
  <c r="CL209" i="3"/>
  <c r="BL201" i="3"/>
  <c r="CB201" i="3"/>
  <c r="CF233" i="3"/>
  <c r="E233" i="3" s="1"/>
  <c r="J126" i="1" s="1"/>
  <c r="BY233" i="3"/>
  <c r="BZ233" i="3"/>
  <c r="AB234" i="3"/>
  <c r="AW219" i="3"/>
  <c r="BA225" i="3"/>
  <c r="BZ209" i="3"/>
  <c r="CB209" i="3"/>
  <c r="BW201" i="3"/>
  <c r="BE201" i="3"/>
  <c r="BO225" i="3"/>
  <c r="BL225" i="3"/>
  <c r="BM225" i="3"/>
  <c r="BN225" i="3"/>
  <c r="BT209" i="3"/>
  <c r="BV219" i="3"/>
  <c r="AS225" i="3"/>
  <c r="BU233" i="3"/>
  <c r="BT201" i="3"/>
  <c r="BZ219" i="3"/>
  <c r="CI219" i="3"/>
  <c r="CK209" i="3"/>
  <c r="CH225" i="3"/>
  <c r="CB219" i="3"/>
  <c r="CD209" i="3"/>
  <c r="BY219" i="3"/>
  <c r="BQ233" i="3"/>
  <c r="AZ219" i="3"/>
  <c r="AU225" i="3"/>
  <c r="AN201" i="3"/>
  <c r="BP233" i="3"/>
  <c r="BR209" i="3"/>
  <c r="AZ234" i="3"/>
  <c r="BU234" i="3"/>
  <c r="AP225" i="3"/>
  <c r="BX233" i="3"/>
  <c r="BW233" i="3"/>
  <c r="BN233" i="3"/>
  <c r="BK225" i="3"/>
  <c r="BJ225" i="3"/>
  <c r="CL233" i="3"/>
  <c r="BS219" i="3"/>
  <c r="CA201" i="3"/>
  <c r="Y234" i="3"/>
  <c r="CF209" i="3"/>
  <c r="AU219" i="3"/>
  <c r="BE225" i="3"/>
  <c r="AE201" i="3"/>
  <c r="AN219" i="3"/>
  <c r="AX233" i="3"/>
  <c r="AZ225" i="3"/>
  <c r="BU225" i="3"/>
  <c r="CD225" i="3"/>
  <c r="CJ225" i="3"/>
  <c r="BG209" i="3"/>
  <c r="BF233" i="3"/>
  <c r="BA219" i="3"/>
  <c r="BG219" i="3"/>
  <c r="BJ219" i="3"/>
  <c r="BF201" i="3"/>
  <c r="BF225" i="3"/>
  <c r="AG201" i="3"/>
  <c r="CC234" i="3"/>
  <c r="BS201" i="3"/>
  <c r="AL234" i="3"/>
  <c r="BB201" i="3"/>
  <c r="AJ233" i="3"/>
  <c r="AT219" i="3"/>
  <c r="AR225" i="3"/>
  <c r="BK219" i="3"/>
  <c r="BE219" i="3"/>
  <c r="AP201" i="3"/>
  <c r="AP219" i="3"/>
  <c r="CG225" i="3"/>
  <c r="AY225" i="3"/>
  <c r="CJ219" i="3"/>
  <c r="CD233" i="3"/>
  <c r="BV201" i="3"/>
  <c r="BG201" i="3"/>
  <c r="AV234" i="3"/>
  <c r="CL225" i="3"/>
  <c r="AK201" i="3"/>
  <c r="AD233" i="3"/>
  <c r="AQ219" i="3"/>
  <c r="BD225" i="3"/>
  <c r="BH225" i="3"/>
  <c r="CI233" i="3"/>
  <c r="BR233" i="3"/>
  <c r="BY201" i="3"/>
  <c r="AW225" i="3"/>
  <c r="BH219" i="3"/>
  <c r="CH219" i="3"/>
  <c r="BE233" i="3"/>
  <c r="CC225" i="3"/>
  <c r="CK225" i="3"/>
  <c r="BI219" i="3"/>
  <c r="CA225" i="3"/>
  <c r="AL233" i="3"/>
  <c r="AK233" i="3"/>
  <c r="AI233" i="3"/>
  <c r="BG234" i="3"/>
  <c r="CL219" i="3"/>
  <c r="E173" i="3"/>
  <c r="AN91" i="1" s="1"/>
  <c r="BI233" i="3"/>
  <c r="AF233" i="3"/>
  <c r="BO233" i="3"/>
  <c r="BW225" i="3"/>
  <c r="BF219" i="3"/>
  <c r="AO219" i="3"/>
  <c r="BM233" i="3"/>
  <c r="BT225" i="3"/>
  <c r="AO201" i="3"/>
  <c r="BT233" i="3"/>
  <c r="AU209" i="3"/>
  <c r="AT234" i="3"/>
  <c r="AJ234" i="3"/>
  <c r="BM234" i="3"/>
  <c r="T21" i="3"/>
  <c r="U10" i="3"/>
  <c r="O5" i="5"/>
  <c r="AS41" i="3"/>
  <c r="BC113" i="3"/>
  <c r="BD104" i="3"/>
  <c r="BQ33" i="3"/>
  <c r="AM3" i="5"/>
  <c r="AA234" i="3"/>
  <c r="AF21" i="3"/>
  <c r="AG10" i="3"/>
  <c r="N2" i="5"/>
  <c r="AR29" i="3"/>
  <c r="CF234" i="3"/>
  <c r="E234" i="3" s="1"/>
  <c r="AS219" i="3"/>
  <c r="AA3" i="5"/>
  <c r="BE33" i="3"/>
  <c r="CK219" i="3"/>
  <c r="AC234" i="3"/>
  <c r="AS10" i="3"/>
  <c r="AR21" i="3"/>
  <c r="CD219" i="3"/>
  <c r="AX219" i="3"/>
  <c r="BD21" i="3"/>
  <c r="BE10" i="3"/>
  <c r="BD234" i="3"/>
  <c r="E218" i="3"/>
  <c r="E126" i="3"/>
  <c r="X50" i="1" s="1"/>
  <c r="BK234" i="3"/>
  <c r="E209" i="3"/>
  <c r="E201" i="3"/>
  <c r="P4" i="5"/>
  <c r="AT37" i="3"/>
  <c r="BE102" i="3"/>
  <c r="BD112" i="3"/>
  <c r="AG104" i="3"/>
  <c r="AF113" i="3"/>
  <c r="AN5" i="5"/>
  <c r="BR41" i="3"/>
  <c r="AN4" i="5"/>
  <c r="BR37" i="3"/>
  <c r="BR96" i="3"/>
  <c r="BQ111" i="3"/>
  <c r="AT96" i="3"/>
  <c r="AS111" i="3"/>
  <c r="AS104" i="3"/>
  <c r="AR113" i="3"/>
  <c r="BP113" i="3"/>
  <c r="BQ104" i="3"/>
  <c r="AT33" i="3"/>
  <c r="P3" i="5"/>
  <c r="AR112" i="3"/>
  <c r="AS102" i="3"/>
  <c r="BP112" i="3"/>
  <c r="BQ102" i="3"/>
  <c r="BF37" i="3"/>
  <c r="AB4" i="5"/>
  <c r="AA2" i="5"/>
  <c r="BE29" i="3"/>
  <c r="BF96" i="3"/>
  <c r="BE111" i="3"/>
  <c r="CD112" i="3"/>
  <c r="CE140" i="3"/>
  <c r="CD111" i="3"/>
  <c r="BF41" i="3"/>
  <c r="AB5" i="5"/>
  <c r="BR21" i="3"/>
  <c r="BS10" i="3"/>
  <c r="BS29" i="3"/>
  <c r="AO2" i="5"/>
  <c r="AX140" i="3"/>
  <c r="CK33" i="3"/>
  <c r="BG3" i="5"/>
  <c r="CL41" i="3"/>
  <c r="BI5" i="5" s="1"/>
  <c r="BH5" i="5"/>
  <c r="CK29" i="3"/>
  <c r="BG2" i="5"/>
  <c r="CK37" i="3"/>
  <c r="BG4" i="5"/>
  <c r="CJ104" i="3"/>
  <c r="CI113" i="3"/>
  <c r="CK96" i="3"/>
  <c r="CJ102" i="3"/>
  <c r="CJ21" i="3"/>
  <c r="CK10" i="3"/>
  <c r="AT41" i="3" l="1"/>
  <c r="P5" i="5"/>
  <c r="BE21" i="3"/>
  <c r="BF10" i="3"/>
  <c r="AS21" i="3"/>
  <c r="AT10" i="3"/>
  <c r="BF33" i="3"/>
  <c r="AB3" i="5"/>
  <c r="V10" i="3"/>
  <c r="U21" i="3"/>
  <c r="O2" i="5"/>
  <c r="AS29" i="3"/>
  <c r="AG21" i="3"/>
  <c r="AH10" i="3"/>
  <c r="BR33" i="3"/>
  <c r="AN3" i="5"/>
  <c r="BD113" i="3"/>
  <c r="BE104" i="3"/>
  <c r="CE112" i="3"/>
  <c r="CE111" i="3"/>
  <c r="CF140" i="3"/>
  <c r="E140" i="3" s="1"/>
  <c r="AB2" i="5"/>
  <c r="BF29" i="3"/>
  <c r="BR102" i="3"/>
  <c r="BQ112" i="3"/>
  <c r="BS41" i="3"/>
  <c r="AO5" i="5"/>
  <c r="Q3" i="5"/>
  <c r="AU33" i="3"/>
  <c r="AS113" i="3"/>
  <c r="AT104" i="3"/>
  <c r="BR111" i="3"/>
  <c r="BS96" i="3"/>
  <c r="BE112" i="3"/>
  <c r="BF102" i="3"/>
  <c r="AC5" i="5"/>
  <c r="BG41" i="3"/>
  <c r="AT102" i="3"/>
  <c r="AS112" i="3"/>
  <c r="BQ113" i="3"/>
  <c r="BR104" i="3"/>
  <c r="AO4" i="5"/>
  <c r="BS37" i="3"/>
  <c r="Q4" i="5"/>
  <c r="AU37" i="3"/>
  <c r="BF111" i="3"/>
  <c r="BG96" i="3"/>
  <c r="BG37" i="3"/>
  <c r="AC4" i="5"/>
  <c r="AU96" i="3"/>
  <c r="AT111" i="3"/>
  <c r="AG113" i="3"/>
  <c r="AH104" i="3"/>
  <c r="BT10" i="3"/>
  <c r="BS21" i="3"/>
  <c r="AP2" i="5"/>
  <c r="BT29" i="3"/>
  <c r="AY140" i="3"/>
  <c r="CL33" i="3"/>
  <c r="BI3" i="5" s="1"/>
  <c r="BH3" i="5"/>
  <c r="CL37" i="3"/>
  <c r="BI4" i="5" s="1"/>
  <c r="BH4" i="5"/>
  <c r="CL29" i="3"/>
  <c r="BI2" i="5" s="1"/>
  <c r="BH2" i="5"/>
  <c r="CL10" i="3"/>
  <c r="CL21" i="3" s="1"/>
  <c r="CK21" i="3"/>
  <c r="CK102" i="3"/>
  <c r="CL96" i="3"/>
  <c r="CK104" i="3"/>
  <c r="CJ113" i="3"/>
  <c r="BS33" i="3" l="1"/>
  <c r="AO3" i="5"/>
  <c r="AI10" i="3"/>
  <c r="AH21" i="3"/>
  <c r="V21" i="3"/>
  <c r="W10" i="3"/>
  <c r="BG10" i="3"/>
  <c r="BF21" i="3"/>
  <c r="BF104" i="3"/>
  <c r="BE113" i="3"/>
  <c r="AT29" i="3"/>
  <c r="P2" i="5"/>
  <c r="BG33" i="3"/>
  <c r="AC3" i="5"/>
  <c r="AU10" i="3"/>
  <c r="AT21" i="3"/>
  <c r="Q5" i="5"/>
  <c r="AU41" i="3"/>
  <c r="AV96" i="3"/>
  <c r="AU111" i="3"/>
  <c r="AH113" i="3"/>
  <c r="AI104" i="3"/>
  <c r="R4" i="5"/>
  <c r="AV37" i="3"/>
  <c r="BR113" i="3"/>
  <c r="BS104" i="3"/>
  <c r="BH41" i="3"/>
  <c r="AD5" i="5"/>
  <c r="BS111" i="3"/>
  <c r="BT96" i="3"/>
  <c r="R3" i="5"/>
  <c r="AV33" i="3"/>
  <c r="CF112" i="3"/>
  <c r="E112" i="3" s="1"/>
  <c r="I49" i="1" s="1"/>
  <c r="CG140" i="3"/>
  <c r="CF111" i="3"/>
  <c r="E111" i="3" s="1"/>
  <c r="BH37" i="3"/>
  <c r="AD4" i="5"/>
  <c r="BS102" i="3"/>
  <c r="BR112" i="3"/>
  <c r="BH96" i="3"/>
  <c r="BG111" i="3"/>
  <c r="AP4" i="5"/>
  <c r="BT37" i="3"/>
  <c r="BF112" i="3"/>
  <c r="BG102" i="3"/>
  <c r="AU104" i="3"/>
  <c r="AT113" i="3"/>
  <c r="AC2" i="5"/>
  <c r="BG29" i="3"/>
  <c r="AT112" i="3"/>
  <c r="AU102" i="3"/>
  <c r="BT41" i="3"/>
  <c r="AP5" i="5"/>
  <c r="BU10" i="3"/>
  <c r="BT21" i="3"/>
  <c r="AQ2" i="5"/>
  <c r="BU29" i="3"/>
  <c r="AZ140" i="3"/>
  <c r="CL104" i="3"/>
  <c r="CL113" i="3" s="1"/>
  <c r="CK113" i="3"/>
  <c r="CL102" i="3"/>
  <c r="AU29" i="3" l="1"/>
  <c r="Q2" i="5"/>
  <c r="AI21" i="3"/>
  <c r="AJ10" i="3"/>
  <c r="AU21" i="3"/>
  <c r="AV10" i="3"/>
  <c r="BH33" i="3"/>
  <c r="AD3" i="5"/>
  <c r="BF113" i="3"/>
  <c r="BG104" i="3"/>
  <c r="R5" i="5"/>
  <c r="AV41" i="3"/>
  <c r="BG21" i="3"/>
  <c r="BH10" i="3"/>
  <c r="X10" i="3"/>
  <c r="W21" i="3"/>
  <c r="AP3" i="5"/>
  <c r="BT33" i="3"/>
  <c r="AU113" i="3"/>
  <c r="AV104" i="3"/>
  <c r="BT102" i="3"/>
  <c r="BS112" i="3"/>
  <c r="CG112" i="3"/>
  <c r="CH140" i="3"/>
  <c r="CG111" i="3"/>
  <c r="BU96" i="3"/>
  <c r="BT111" i="3"/>
  <c r="BS113" i="3"/>
  <c r="BT104" i="3"/>
  <c r="AI113" i="3"/>
  <c r="AJ104" i="3"/>
  <c r="AD2" i="5"/>
  <c r="BH29" i="3"/>
  <c r="BH102" i="3"/>
  <c r="BG112" i="3"/>
  <c r="AQ5" i="5"/>
  <c r="BU41" i="3"/>
  <c r="BI96" i="3"/>
  <c r="BH111" i="3"/>
  <c r="AE4" i="5"/>
  <c r="BI37" i="3"/>
  <c r="S3" i="5"/>
  <c r="AW33" i="3"/>
  <c r="S4" i="5"/>
  <c r="AW37" i="3"/>
  <c r="AU112" i="3"/>
  <c r="AV102" i="3"/>
  <c r="BU37" i="3"/>
  <c r="AQ4" i="5"/>
  <c r="BI41" i="3"/>
  <c r="AE5" i="5"/>
  <c r="AV111" i="3"/>
  <c r="AW96" i="3"/>
  <c r="BV10" i="3"/>
  <c r="BU21" i="3"/>
  <c r="BV29" i="3"/>
  <c r="AR2" i="5"/>
  <c r="BA140" i="3"/>
  <c r="BI10" i="3" l="1"/>
  <c r="BH21" i="3"/>
  <c r="S5" i="5"/>
  <c r="AW41" i="3"/>
  <c r="AW10" i="3"/>
  <c r="AV21" i="3"/>
  <c r="X21" i="3"/>
  <c r="Y10" i="3"/>
  <c r="AE3" i="5"/>
  <c r="BI33" i="3"/>
  <c r="AK10" i="3"/>
  <c r="AJ21" i="3"/>
  <c r="AQ3" i="5"/>
  <c r="BU33" i="3"/>
  <c r="BG113" i="3"/>
  <c r="BH104" i="3"/>
  <c r="R2" i="5"/>
  <c r="AV29" i="3"/>
  <c r="AV112" i="3"/>
  <c r="AW102" i="3"/>
  <c r="AX33" i="3"/>
  <c r="T3" i="5"/>
  <c r="AJ113" i="3"/>
  <c r="AK104" i="3"/>
  <c r="BJ41" i="3"/>
  <c r="AF5" i="5"/>
  <c r="BI111" i="3"/>
  <c r="BJ96" i="3"/>
  <c r="BI102" i="3"/>
  <c r="BH112" i="3"/>
  <c r="BU111" i="3"/>
  <c r="BV96" i="3"/>
  <c r="AX96" i="3"/>
  <c r="AW111" i="3"/>
  <c r="T4" i="5"/>
  <c r="AX37" i="3"/>
  <c r="BJ37" i="3"/>
  <c r="AF4" i="5"/>
  <c r="AR5" i="5"/>
  <c r="BV41" i="3"/>
  <c r="BI29" i="3"/>
  <c r="AE2" i="5"/>
  <c r="BT113" i="3"/>
  <c r="BU104" i="3"/>
  <c r="BT112" i="3"/>
  <c r="BU102" i="3"/>
  <c r="BV37" i="3"/>
  <c r="AR4" i="5"/>
  <c r="CI140" i="3"/>
  <c r="CH111" i="3"/>
  <c r="CH112" i="3"/>
  <c r="AW104" i="3"/>
  <c r="AV113" i="3"/>
  <c r="BW10" i="3"/>
  <c r="BV21" i="3"/>
  <c r="BW29" i="3"/>
  <c r="AS2" i="5"/>
  <c r="BB140" i="3"/>
  <c r="BH113" i="3" l="1"/>
  <c r="BI104" i="3"/>
  <c r="AR3" i="5"/>
  <c r="BV33" i="3"/>
  <c r="Y21" i="3"/>
  <c r="Z10" i="3"/>
  <c r="S2" i="5"/>
  <c r="AW29" i="3"/>
  <c r="AL10" i="3"/>
  <c r="AK21" i="3"/>
  <c r="AF3" i="5"/>
  <c r="BJ33" i="3"/>
  <c r="AX10" i="3"/>
  <c r="AW21" i="3"/>
  <c r="AX41" i="3"/>
  <c r="T5" i="5"/>
  <c r="BI21" i="3"/>
  <c r="BJ10" i="3"/>
  <c r="BW37" i="3"/>
  <c r="AS4" i="5"/>
  <c r="BV102" i="3"/>
  <c r="BU112" i="3"/>
  <c r="CI112" i="3"/>
  <c r="CJ140" i="3"/>
  <c r="CI111" i="3"/>
  <c r="AF2" i="5"/>
  <c r="BJ29" i="3"/>
  <c r="BK37" i="3"/>
  <c r="AG4" i="5"/>
  <c r="AY96" i="3"/>
  <c r="AX111" i="3"/>
  <c r="BI112" i="3"/>
  <c r="BJ102" i="3"/>
  <c r="BK41" i="3"/>
  <c r="AG5" i="5"/>
  <c r="U3" i="5"/>
  <c r="AY33" i="3"/>
  <c r="AX104" i="3"/>
  <c r="AW113" i="3"/>
  <c r="BU113" i="3"/>
  <c r="BV104" i="3"/>
  <c r="BW41" i="3"/>
  <c r="AS5" i="5"/>
  <c r="U4" i="5"/>
  <c r="AY37" i="3"/>
  <c r="BW96" i="3"/>
  <c r="BV111" i="3"/>
  <c r="BJ111" i="3"/>
  <c r="BK96" i="3"/>
  <c r="AK113" i="3"/>
  <c r="AL104" i="3"/>
  <c r="AW112" i="3"/>
  <c r="AX102" i="3"/>
  <c r="BX10" i="3"/>
  <c r="BW21" i="3"/>
  <c r="AT2" i="5"/>
  <c r="BX29" i="3"/>
  <c r="AL21" i="3" l="1"/>
  <c r="AM10" i="3"/>
  <c r="T2" i="5"/>
  <c r="AX29" i="3"/>
  <c r="BW33" i="3"/>
  <c r="AS3" i="5"/>
  <c r="AX21" i="3"/>
  <c r="AY10" i="3"/>
  <c r="Z21" i="3"/>
  <c r="AA10" i="3"/>
  <c r="U5" i="5"/>
  <c r="AY41" i="3"/>
  <c r="BK33" i="3"/>
  <c r="AG3" i="5"/>
  <c r="BJ21" i="3"/>
  <c r="BK10" i="3"/>
  <c r="BI113" i="3"/>
  <c r="BJ104" i="3"/>
  <c r="AM104" i="3"/>
  <c r="AL113" i="3"/>
  <c r="BK29" i="3"/>
  <c r="AG2" i="5"/>
  <c r="AT4" i="5"/>
  <c r="BX37" i="3"/>
  <c r="BX96" i="3"/>
  <c r="BW111" i="3"/>
  <c r="BX41" i="3"/>
  <c r="AT5" i="5"/>
  <c r="AY104" i="3"/>
  <c r="AX113" i="3"/>
  <c r="BL41" i="3"/>
  <c r="AH5" i="5"/>
  <c r="AZ96" i="3"/>
  <c r="AY111" i="3"/>
  <c r="AX112" i="3"/>
  <c r="AY102" i="3"/>
  <c r="BL96" i="3"/>
  <c r="BK111" i="3"/>
  <c r="V4" i="5"/>
  <c r="AZ37" i="3"/>
  <c r="BV113" i="3"/>
  <c r="BW104" i="3"/>
  <c r="AZ33" i="3"/>
  <c r="V3" i="5"/>
  <c r="BJ112" i="3"/>
  <c r="BK102" i="3"/>
  <c r="BW102" i="3"/>
  <c r="BV112" i="3"/>
  <c r="BL37" i="3"/>
  <c r="AH4" i="5"/>
  <c r="CJ111" i="3"/>
  <c r="CJ112" i="3"/>
  <c r="CK140" i="3"/>
  <c r="BY10" i="3"/>
  <c r="BX21" i="3"/>
  <c r="BY29" i="3"/>
  <c r="AU2" i="5"/>
  <c r="BK21" i="3" l="1"/>
  <c r="BL10" i="3"/>
  <c r="AZ41" i="3"/>
  <c r="V5" i="5"/>
  <c r="AY21" i="3"/>
  <c r="AZ10" i="3"/>
  <c r="AT3" i="5"/>
  <c r="BX33" i="3"/>
  <c r="U2" i="5"/>
  <c r="AY29" i="3"/>
  <c r="BK104" i="3"/>
  <c r="BJ113" i="3"/>
  <c r="AN10" i="3"/>
  <c r="AM21" i="3"/>
  <c r="BL33" i="3"/>
  <c r="AH3" i="5"/>
  <c r="AA21" i="3"/>
  <c r="AB10" i="3"/>
  <c r="BX102" i="3"/>
  <c r="BW112" i="3"/>
  <c r="BA33" i="3"/>
  <c r="W3" i="5"/>
  <c r="AI5" i="5"/>
  <c r="BM41" i="3"/>
  <c r="BY41" i="3"/>
  <c r="AU5" i="5"/>
  <c r="AM113" i="3"/>
  <c r="AN104" i="3"/>
  <c r="BK112" i="3"/>
  <c r="BL102" i="3"/>
  <c r="BW113" i="3"/>
  <c r="BX104" i="3"/>
  <c r="CK111" i="3"/>
  <c r="CK112" i="3"/>
  <c r="CL140" i="3"/>
  <c r="AI4" i="5"/>
  <c r="BM37" i="3"/>
  <c r="BM96" i="3"/>
  <c r="BL111" i="3"/>
  <c r="AZ111" i="3"/>
  <c r="BA96" i="3"/>
  <c r="AZ104" i="3"/>
  <c r="AY113" i="3"/>
  <c r="BY96" i="3"/>
  <c r="BX111" i="3"/>
  <c r="AH2" i="5"/>
  <c r="BL29" i="3"/>
  <c r="BA37" i="3"/>
  <c r="W4" i="5"/>
  <c r="AZ102" i="3"/>
  <c r="AY112" i="3"/>
  <c r="AU4" i="5"/>
  <c r="BY37" i="3"/>
  <c r="BZ10" i="3"/>
  <c r="BZ21" i="3" s="1"/>
  <c r="BY21" i="3"/>
  <c r="BZ29" i="3"/>
  <c r="AW2" i="5" s="1"/>
  <c r="AV2" i="5"/>
  <c r="BM33" i="3" l="1"/>
  <c r="AI3" i="5"/>
  <c r="AZ29" i="3"/>
  <c r="V2" i="5"/>
  <c r="BY33" i="3"/>
  <c r="AU3" i="5"/>
  <c r="BA41" i="3"/>
  <c r="W5" i="5"/>
  <c r="BA10" i="3"/>
  <c r="AZ21" i="3"/>
  <c r="AC10" i="3"/>
  <c r="AB21" i="3"/>
  <c r="BM10" i="3"/>
  <c r="BL21" i="3"/>
  <c r="AO10" i="3"/>
  <c r="AN21" i="3"/>
  <c r="BL104" i="3"/>
  <c r="BK113" i="3"/>
  <c r="AZ112" i="3"/>
  <c r="BA102" i="3"/>
  <c r="BA104" i="3"/>
  <c r="AZ113" i="3"/>
  <c r="BM111" i="3"/>
  <c r="BN96" i="3"/>
  <c r="BN111" i="3" s="1"/>
  <c r="BL112" i="3"/>
  <c r="BM102" i="3"/>
  <c r="AV4" i="5"/>
  <c r="BZ37" i="3"/>
  <c r="AW4" i="5" s="1"/>
  <c r="BB96" i="3"/>
  <c r="BB111" i="3" s="1"/>
  <c r="BA111" i="3"/>
  <c r="BN37" i="3"/>
  <c r="AK4" i="5" s="1"/>
  <c r="AJ4" i="5"/>
  <c r="AV5" i="5"/>
  <c r="BZ41" i="3"/>
  <c r="AW5" i="5" s="1"/>
  <c r="X3" i="5"/>
  <c r="BB33" i="3"/>
  <c r="Y3" i="5" s="1"/>
  <c r="X4" i="5"/>
  <c r="BB37" i="3"/>
  <c r="Y4" i="5" s="1"/>
  <c r="BZ96" i="3"/>
  <c r="BZ111" i="3" s="1"/>
  <c r="BY111" i="3"/>
  <c r="BX113" i="3"/>
  <c r="BY104" i="3"/>
  <c r="AO104" i="3"/>
  <c r="AN113" i="3"/>
  <c r="BN41" i="3"/>
  <c r="AK5" i="5" s="1"/>
  <c r="AJ5" i="5"/>
  <c r="BM29" i="3"/>
  <c r="AI2" i="5"/>
  <c r="CL111" i="3"/>
  <c r="CL112" i="3"/>
  <c r="BY102" i="3"/>
  <c r="BX112" i="3"/>
  <c r="AC21" i="3" l="1"/>
  <c r="AD10" i="3"/>
  <c r="AD21" i="3" s="1"/>
  <c r="AP10" i="3"/>
  <c r="AP21" i="3" s="1"/>
  <c r="AO21" i="3"/>
  <c r="BN10" i="3"/>
  <c r="BN21" i="3" s="1"/>
  <c r="BM21" i="3"/>
  <c r="AV3" i="5"/>
  <c r="BZ33" i="3"/>
  <c r="AW3" i="5" s="1"/>
  <c r="BB10" i="3"/>
  <c r="BB21" i="3" s="1"/>
  <c r="BA21" i="3"/>
  <c r="BB41" i="3"/>
  <c r="Y5" i="5" s="1"/>
  <c r="X5" i="5"/>
  <c r="W2" i="5"/>
  <c r="BA29" i="3"/>
  <c r="BM104" i="3"/>
  <c r="BL113" i="3"/>
  <c r="BN33" i="3"/>
  <c r="AK3" i="5" s="1"/>
  <c r="AJ3" i="5"/>
  <c r="BY113" i="3"/>
  <c r="BZ104" i="3"/>
  <c r="BZ113" i="3" s="1"/>
  <c r="BM112" i="3"/>
  <c r="BN102" i="3"/>
  <c r="BN112" i="3" s="1"/>
  <c r="BA113" i="3"/>
  <c r="BB104" i="3"/>
  <c r="BB113" i="3" s="1"/>
  <c r="BA112" i="3"/>
  <c r="BB102" i="3"/>
  <c r="BB112" i="3" s="1"/>
  <c r="BZ102" i="3"/>
  <c r="BZ112" i="3" s="1"/>
  <c r="BY112" i="3"/>
  <c r="BN29" i="3"/>
  <c r="AK2" i="5" s="1"/>
  <c r="AJ2" i="5"/>
  <c r="AO113" i="3"/>
  <c r="AP104" i="3"/>
  <c r="AP113" i="3" s="1"/>
  <c r="BN104" i="3" l="1"/>
  <c r="BN113" i="3" s="1"/>
  <c r="BM113" i="3"/>
  <c r="BB29" i="3"/>
  <c r="Y2" i="5" s="1"/>
  <c r="X2" i="5"/>
</calcChain>
</file>

<file path=xl/sharedStrings.xml><?xml version="1.0" encoding="utf-8"?>
<sst xmlns="http://schemas.openxmlformats.org/spreadsheetml/2006/main" count="875" uniqueCount="449">
  <si>
    <t>WORKING CAPITAL</t>
  </si>
  <si>
    <t>Monat:</t>
  </si>
  <si>
    <t>Goal</t>
  </si>
  <si>
    <t>on time delivery</t>
  </si>
  <si>
    <t>QUALITY</t>
  </si>
  <si>
    <t>RESOURCES</t>
  </si>
  <si>
    <t>DELIVERY PERFORMANCE</t>
  </si>
  <si>
    <t>OPEX Global Dashboard</t>
  </si>
  <si>
    <t>SGB-SMIT Group</t>
  </si>
  <si>
    <t>Actual</t>
  </si>
  <si>
    <t>YTD average</t>
  </si>
  <si>
    <t>MTD</t>
  </si>
  <si>
    <t>YTD</t>
  </si>
  <si>
    <t>Through put time factory</t>
  </si>
  <si>
    <t>Through put time engineering</t>
  </si>
  <si>
    <t>Average LTM</t>
  </si>
  <si>
    <t>days</t>
  </si>
  <si>
    <t>Budget</t>
  </si>
  <si>
    <t>Actual YTD</t>
  </si>
  <si>
    <t>Budget YTD</t>
  </si>
  <si>
    <t>material spendings</t>
  </si>
  <si>
    <t>personnel spendings</t>
  </si>
  <si>
    <t>failure costs</t>
  </si>
  <si>
    <t>Goal YTD</t>
  </si>
  <si>
    <t>Raw Material</t>
  </si>
  <si>
    <t>Sales</t>
  </si>
  <si>
    <t>TWC</t>
  </si>
  <si>
    <t xml:space="preserve">Failure rate </t>
  </si>
  <si>
    <t>WIP</t>
  </si>
  <si>
    <t xml:space="preserve">Finished goods </t>
  </si>
  <si>
    <t xml:space="preserve">Trade receivables </t>
  </si>
  <si>
    <t xml:space="preserve">Trade payables </t>
  </si>
  <si>
    <t>of Sales</t>
  </si>
  <si>
    <t>LTM Sales</t>
  </si>
  <si>
    <t>LTM Mat. Exp.</t>
  </si>
  <si>
    <t>Finished goods</t>
  </si>
  <si>
    <t>Prepayments received</t>
  </si>
  <si>
    <t>Trade AR w/o POC</t>
  </si>
  <si>
    <t>Trade AP w/o POC</t>
  </si>
  <si>
    <t>Merchandise</t>
  </si>
  <si>
    <t>TWC % of Sales (Actual)</t>
  </si>
  <si>
    <t>TWC % of Sales (Budget)</t>
  </si>
  <si>
    <t>TAR DSO</t>
  </si>
  <si>
    <t>RAW DIO</t>
  </si>
  <si>
    <t>WIP DIO</t>
  </si>
  <si>
    <t>Finished goods DIO</t>
  </si>
  <si>
    <t>Trade AR</t>
  </si>
  <si>
    <t>Trade AP</t>
  </si>
  <si>
    <t>LTM Material Expenses</t>
  </si>
  <si>
    <t>Average</t>
  </si>
  <si>
    <t xml:space="preserve">Unfinished goods (WIP / POC incl. Prepayment)            </t>
  </si>
  <si>
    <t>Diagramm Nr.</t>
  </si>
  <si>
    <t>Advance payments to suppliers (Actual)</t>
  </si>
  <si>
    <t>RHB (Actual)</t>
  </si>
  <si>
    <t>RHB (Budget)</t>
  </si>
  <si>
    <t>Raw Material incl. Prepayment</t>
  </si>
  <si>
    <t>Advance payments to suppliers (Budget)</t>
  </si>
  <si>
    <t>Order Intake</t>
  </si>
  <si>
    <t>MVA (produced) - Budget</t>
  </si>
  <si>
    <t>MVA (produced) Coils - Budget</t>
  </si>
  <si>
    <t>Units (produced) - Budget</t>
  </si>
  <si>
    <t>Units (produced) Coils - Budget</t>
  </si>
  <si>
    <t>MVA/Unit - Budget</t>
  </si>
  <si>
    <t>MVA (produced) - Actual</t>
  </si>
  <si>
    <t>MVA (produced) Coils - Actual</t>
  </si>
  <si>
    <t>Units (produced) - Actual</t>
  </si>
  <si>
    <t>Units (produced) Coils - Actual</t>
  </si>
  <si>
    <t>Hitrate</t>
  </si>
  <si>
    <t>Hit Rate</t>
  </si>
  <si>
    <t>total output</t>
  </si>
  <si>
    <t>production planning (rescheduling)</t>
  </si>
  <si>
    <t>Average Delay</t>
  </si>
  <si>
    <t>Operations</t>
  </si>
  <si>
    <t>Book 2 Bill (3m AVG)</t>
  </si>
  <si>
    <t>Sales units - Actual</t>
  </si>
  <si>
    <t>Sales MVA - Actual</t>
  </si>
  <si>
    <t>Sales units coils - Actual</t>
  </si>
  <si>
    <t>Sales MVA coils - Actual</t>
  </si>
  <si>
    <t>Sales units - Budget</t>
  </si>
  <si>
    <t>Sales units coils - Budget</t>
  </si>
  <si>
    <t>Sales MVA - Budget</t>
  </si>
  <si>
    <t>Sales MVA coils - Budget</t>
  </si>
  <si>
    <t>OI MVA - Actual</t>
  </si>
  <si>
    <t>OI MVA Average</t>
  </si>
  <si>
    <t>OI Budget (€)</t>
  </si>
  <si>
    <t>OI Actual (€)</t>
  </si>
  <si>
    <t>OI MVA Budget</t>
  </si>
  <si>
    <t>OI Units - Budget</t>
  </si>
  <si>
    <t>OI Units - Average</t>
  </si>
  <si>
    <t>MVA Sales</t>
  </si>
  <si>
    <t>10. total output</t>
  </si>
  <si>
    <t>16. TWC</t>
  </si>
  <si>
    <t>Total Output / MVA (sales) - Budget</t>
  </si>
  <si>
    <t>Total Output / MVA (sales) - Actual</t>
  </si>
  <si>
    <t>Total Output / Unit (sales) - Budget</t>
  </si>
  <si>
    <t>Total Output / Unit (sales) - Actual</t>
  </si>
  <si>
    <t>OI</t>
  </si>
  <si>
    <t>B2B AVG</t>
  </si>
  <si>
    <t>OI Actual (€) YTD</t>
  </si>
  <si>
    <t>Book 2 Bill (YTD AVG)</t>
  </si>
  <si>
    <t>Sales / Sales MVA - Budget</t>
  </si>
  <si>
    <t>Sales / Sales units - Budget</t>
  </si>
  <si>
    <t>Sales / Sales units - Actual</t>
  </si>
  <si>
    <t xml:space="preserve">Total Output / MVA (prod) </t>
  </si>
  <si>
    <t>YTD Average Delay</t>
  </si>
  <si>
    <t>Average Delay 3m</t>
  </si>
  <si>
    <t>Average Delay 6m</t>
  </si>
  <si>
    <t>(3m AVG)</t>
  </si>
  <si>
    <t>LTM</t>
  </si>
  <si>
    <t>OI Actual LTM (€)</t>
  </si>
  <si>
    <t>Book 2 Bill (LTM)</t>
  </si>
  <si>
    <t>17. Trade receivables &amp; TAR DSO</t>
  </si>
  <si>
    <t>RAW</t>
  </si>
  <si>
    <t>UFG</t>
  </si>
  <si>
    <t>FG</t>
  </si>
  <si>
    <t>MVA</t>
  </si>
  <si>
    <t>pcs.</t>
  </si>
  <si>
    <t>Labor Costs</t>
  </si>
  <si>
    <t>Material Costs</t>
  </si>
  <si>
    <t>Internal + External Refunds YTD</t>
  </si>
  <si>
    <t>Sales Budget</t>
  </si>
  <si>
    <t>Sales Actual</t>
  </si>
  <si>
    <t>8. personnel spendings</t>
  </si>
  <si>
    <t>Actual (incl. Temps)</t>
  </si>
  <si>
    <t>Budget (w/o Temps)</t>
  </si>
  <si>
    <t>Budget (incl. Temps)</t>
  </si>
  <si>
    <t>Actual (w/o Temps)</t>
  </si>
  <si>
    <t>Datenebene</t>
  </si>
  <si>
    <t>Ist</t>
  </si>
  <si>
    <t>Management Plan 2018</t>
  </si>
  <si>
    <t>Bewertungsebene</t>
  </si>
  <si>
    <t>IFRS</t>
  </si>
  <si>
    <t>Buchungskreis</t>
  </si>
  <si>
    <t>lucanet://db=sgb_smit_pgb&amp;oid=2408296</t>
  </si>
  <si>
    <t>periodizität</t>
  </si>
  <si>
    <t>M</t>
  </si>
  <si>
    <t>Q</t>
  </si>
  <si>
    <t>J</t>
  </si>
  <si>
    <t>Aktuelle Monat</t>
  </si>
  <si>
    <t>Dec Vorjahr</t>
  </si>
  <si>
    <t>Start Datum</t>
  </si>
  <si>
    <t>Jan</t>
  </si>
  <si>
    <t>BU DRY oid:</t>
  </si>
  <si>
    <t>lucanet://db=sgb_smit_pgb&amp;oid=2414815</t>
  </si>
  <si>
    <t>lucanet://db=sgb_smit_pgb&amp;oid=2414818</t>
  </si>
  <si>
    <t>lucanet://db=sgb_smit_pgb&amp;oid=2414822</t>
  </si>
  <si>
    <t>lucanet://db=sgb_smit_pgb&amp;oid=2414411</t>
  </si>
  <si>
    <t>lucanet://db=sgb_smit_pgb&amp;oid=2414410</t>
  </si>
  <si>
    <t>lucanet://db=sgb_smit_pgb&amp;oid=2414416</t>
  </si>
  <si>
    <t>lucanet://db=sgb_smit_pgb&amp;oid=2414414</t>
  </si>
  <si>
    <t>lucanet://db=sgb_smit_pgb&amp;oid=2413111</t>
  </si>
  <si>
    <t>lucanet://db=sgb_smit_pgb&amp;oid=2413113</t>
  </si>
  <si>
    <t>lucanet://db=sgb_smit_pgb&amp;oid=2414400</t>
  </si>
  <si>
    <t>lucanet://db=sgb_smit_pgb&amp;oid=2414399</t>
  </si>
  <si>
    <t>lucanet://db=sgb_smit_pgb&amp;oid=12827</t>
  </si>
  <si>
    <t>lucanet://db=sgb_smit_pgb&amp;oid=2407722</t>
  </si>
  <si>
    <t>lucanet://db=sgb_smit_pgb&amp;oid=12837</t>
  </si>
  <si>
    <t>lucanet://db=sgb_smit_pgb&amp;oid=2412638</t>
  </si>
  <si>
    <t>lucanet://db=sgb_smit_pgb&amp;oid=2412643</t>
  </si>
  <si>
    <t>lucanet://db=sgb_smit_pgb&amp;oid=2399940</t>
  </si>
  <si>
    <t>lucanet://db=sgb_smit_pgb&amp;oid=12805</t>
  </si>
  <si>
    <t>lucanet://db=sgb_smit_pgb&amp;oid=2439916</t>
  </si>
  <si>
    <t>lucanet://db=sgb_smit_pgb&amp;oid=2439917</t>
  </si>
  <si>
    <t>lucanet://db=sgb_smit_pgb&amp;oid=2438858_REF_2248466</t>
  </si>
  <si>
    <t>lucanet://db=sgb_smit_pgb&amp;oid=2438867_REF_2408667</t>
  </si>
  <si>
    <t>lucanet://db=sgb_smit_pgb&amp;oid=2438865</t>
  </si>
  <si>
    <t>lucanet://db=sgb_smit_pgb&amp;oid=2414820</t>
  </si>
  <si>
    <t>OI Units Coils</t>
  </si>
  <si>
    <t>lucanet://db=sgb_smit_pgb&amp;oid=2414824</t>
  </si>
  <si>
    <t>OI MVA Coils</t>
  </si>
  <si>
    <t>OI MVA</t>
  </si>
  <si>
    <t>OI Units</t>
  </si>
  <si>
    <t>Order intake in local currency</t>
  </si>
  <si>
    <t>8212000001 MVA produced transformers</t>
  </si>
  <si>
    <t>8212100001 MVA Coils produced</t>
  </si>
  <si>
    <t>8211000001 Units produced transformers</t>
  </si>
  <si>
    <t>8211100001 Units Coils produced</t>
  </si>
  <si>
    <t>Sales units</t>
  </si>
  <si>
    <t>Sales units coils</t>
  </si>
  <si>
    <t>8132000001 MVA sold</t>
  </si>
  <si>
    <t>8132100001 MVA Coils sold</t>
  </si>
  <si>
    <t>Cost of materials</t>
  </si>
  <si>
    <t>3516210001 674100 Temps, direct</t>
  </si>
  <si>
    <t>Personnel expenses</t>
  </si>
  <si>
    <t>Employees FTE</t>
  </si>
  <si>
    <t>Temps FTE</t>
  </si>
  <si>
    <t>Total Output</t>
  </si>
  <si>
    <t>Sales revenue</t>
  </si>
  <si>
    <t>Unfinished goods</t>
  </si>
  <si>
    <t>Budget 2017</t>
  </si>
  <si>
    <r>
      <t xml:space="preserve">4. on time delivery </t>
    </r>
    <r>
      <rPr>
        <b/>
        <sz val="16"/>
        <color rgb="FFFF0000"/>
        <rFont val="Calibri"/>
        <family val="2"/>
        <scheme val="minor"/>
      </rPr>
      <t>(n/a)</t>
    </r>
  </si>
  <si>
    <t>lucanet://db=sgb_smit_pgb&amp;oid=2438859_REF_2409802</t>
  </si>
  <si>
    <t>lucanet://db=sgb_smit_pgb&amp;oid=2413117</t>
  </si>
  <si>
    <t>Raw Actual</t>
  </si>
  <si>
    <t>Raw Budget</t>
  </si>
  <si>
    <t>lucanet://db=sgb_smit_pgb&amp;oid=2438868</t>
  </si>
  <si>
    <t>Goods in transit (Actual)</t>
  </si>
  <si>
    <t>Goods in transit (Budget)</t>
  </si>
  <si>
    <t>Sales YTD</t>
  </si>
  <si>
    <t>Book 2 Bill (Actual)</t>
  </si>
  <si>
    <t>Book 2 Bill (Budgetl)</t>
  </si>
  <si>
    <r>
      <t>5. through put time factory</t>
    </r>
    <r>
      <rPr>
        <b/>
        <sz val="16"/>
        <color rgb="FFFF0000"/>
        <rFont val="Calibri"/>
        <family val="2"/>
        <scheme val="minor"/>
      </rPr>
      <t xml:space="preserve"> (n/a)</t>
    </r>
  </si>
  <si>
    <r>
      <t xml:space="preserve">6. through put time engineering </t>
    </r>
    <r>
      <rPr>
        <b/>
        <sz val="16"/>
        <color rgb="FFFF0000"/>
        <rFont val="Calibri"/>
        <family val="2"/>
        <scheme val="minor"/>
      </rPr>
      <t>(n/a)</t>
    </r>
  </si>
  <si>
    <t>LTM Average</t>
  </si>
  <si>
    <r>
      <t xml:space="preserve">3. Hitrate </t>
    </r>
    <r>
      <rPr>
        <b/>
        <sz val="16"/>
        <color rgb="FFFF0000"/>
        <rFont val="Calibri"/>
        <family val="2"/>
        <scheme val="minor"/>
      </rPr>
      <t>(n/a)</t>
    </r>
  </si>
  <si>
    <t>18. Trade payables &amp; TAP DPO</t>
  </si>
  <si>
    <t>TAP DPO</t>
  </si>
  <si>
    <t>MVA (produced) - Budget YTD</t>
  </si>
  <si>
    <t>MVA (produced) - Actual YTD</t>
  </si>
  <si>
    <t>Units (produced) - Budget YTD</t>
  </si>
  <si>
    <t>Units (produced) - Actual YTD</t>
  </si>
  <si>
    <t>lucanet://db=sgb_smit_pgb&amp;oid=2414417</t>
  </si>
  <si>
    <t>8221200001 Production hours</t>
  </si>
  <si>
    <t>Production hours</t>
  </si>
  <si>
    <t>Production hours YTD</t>
  </si>
  <si>
    <t>lucanet://db=sgb_smit_pgb&amp;oid=2414419</t>
  </si>
  <si>
    <t>8222200001 Engineering hours</t>
  </si>
  <si>
    <t>Engineering hours</t>
  </si>
  <si>
    <t>Engineering hours YTD</t>
  </si>
  <si>
    <t>Total hours</t>
  </si>
  <si>
    <t>Total hours / MVA (prod)</t>
  </si>
  <si>
    <t>Total hours / Unit (prod)</t>
  </si>
  <si>
    <t>CONFIDENTIAL - FOR INTERNAL USE ONLY</t>
  </si>
  <si>
    <t>T€</t>
  </si>
  <si>
    <t>lucanet://db=sgb_smit_pgb&amp;oid=2407743</t>
  </si>
  <si>
    <t>3516513001 674000 Temporary workers, indirect</t>
  </si>
  <si>
    <t>11. MVA produced / Units produced</t>
  </si>
  <si>
    <t>12. MVA + Units produced - outlook accumulated</t>
  </si>
  <si>
    <t>material ratio</t>
  </si>
  <si>
    <t>7. material ratio</t>
  </si>
  <si>
    <t>LTM Actual</t>
  </si>
  <si>
    <t>% of LTM failure costs from LTM Sales</t>
  </si>
  <si>
    <t>Refunds</t>
  </si>
  <si>
    <t>(Assumption)</t>
  </si>
  <si>
    <t>Reporting Unit: SGB Transformers India</t>
  </si>
  <si>
    <t>SGB Transformers India</t>
  </si>
  <si>
    <t>thereof cost Temp FTE (Budget)</t>
  </si>
  <si>
    <t>thereof cost Temp FTE (Actual)</t>
  </si>
  <si>
    <t>Budget w/o Temps</t>
  </si>
  <si>
    <t>Budget YTD  w/o Temps</t>
  </si>
  <si>
    <t>Actual w/o Temps</t>
  </si>
  <si>
    <t>Actual YTD  w/o Temps</t>
  </si>
  <si>
    <t>Average LTM w/o Temps</t>
  </si>
  <si>
    <t>Budget YTD (w/o Temps)</t>
  </si>
  <si>
    <t>Actual YTD (w/o Temps)</t>
  </si>
  <si>
    <t>Average LTM (w/o Temps)</t>
  </si>
  <si>
    <t>Budget YTD (incl. Temps)</t>
  </si>
  <si>
    <t>Actual YTD (incl. Temps)</t>
  </si>
  <si>
    <t>Average LTM (incl. Temps)</t>
  </si>
  <si>
    <t>FTE</t>
  </si>
  <si>
    <t>Temp FTE</t>
  </si>
  <si>
    <t>Number rescheduled transformer</t>
  </si>
  <si>
    <t>Number rescheduled (customer related)</t>
  </si>
  <si>
    <t>YTD rescheduled transformer</t>
  </si>
  <si>
    <t>Total days of delay</t>
  </si>
  <si>
    <t>Ratio of total units %</t>
  </si>
  <si>
    <t>First pass yield</t>
  </si>
  <si>
    <t>Goal First pass yield</t>
  </si>
  <si>
    <t>LTM First pass yield</t>
  </si>
  <si>
    <t>1. Sales &amp; Order Intake &amp; Book 2 Bill</t>
  </si>
  <si>
    <t>e.g. How many orders has been generated from X quotes?</t>
  </si>
  <si>
    <t>9. Full time employees incl. temporary staff</t>
  </si>
  <si>
    <t>KPI 1</t>
  </si>
  <si>
    <t>Book 2 Bill</t>
  </si>
  <si>
    <t>Formula
Description</t>
  </si>
  <si>
    <r>
      <rPr>
        <u/>
        <sz val="12"/>
        <rFont val="Arial"/>
        <family val="2"/>
      </rPr>
      <t>Order Intake</t>
    </r>
    <r>
      <rPr>
        <sz val="12"/>
        <rFont val="Arial"/>
        <family val="2"/>
      </rPr>
      <t xml:space="preserve">
Sales</t>
    </r>
  </si>
  <si>
    <t>Unit</t>
  </si>
  <si>
    <t>Rate</t>
  </si>
  <si>
    <t>Parameter</t>
  </si>
  <si>
    <t>all confirmed order intakes</t>
  </si>
  <si>
    <t>Sum of all external and intercompany sales reduced by discounts and bonus</t>
  </si>
  <si>
    <t>Period</t>
  </si>
  <si>
    <t>monthly</t>
  </si>
  <si>
    <t>KPI 2</t>
  </si>
  <si>
    <t>Ratio from Sales (MVA) of Total Sales</t>
  </si>
  <si>
    <t>Sales MVA</t>
  </si>
  <si>
    <t>all sales measured in MVA</t>
  </si>
  <si>
    <t>KPI 3</t>
  </si>
  <si>
    <r>
      <t xml:space="preserve">How many orders has been generated from X quotes?
</t>
    </r>
    <r>
      <rPr>
        <sz val="12"/>
        <color rgb="FFFF0000"/>
        <rFont val="Arial"/>
        <family val="2"/>
      </rPr>
      <t>Or maybe: How many Euros / MVA has been generated from X quotes?</t>
    </r>
  </si>
  <si>
    <t>Orders</t>
  </si>
  <si>
    <t>number of confirmed orders</t>
  </si>
  <si>
    <t>Quotes</t>
  </si>
  <si>
    <t>number of sent quotes</t>
  </si>
  <si>
    <t>KPI 4</t>
  </si>
  <si>
    <t>Punctuality of deliveries</t>
  </si>
  <si>
    <r>
      <rPr>
        <u/>
        <sz val="12"/>
        <rFont val="Arial"/>
        <family val="2"/>
      </rPr>
      <t>number of punctual delivered units</t>
    </r>
    <r>
      <rPr>
        <sz val="12"/>
        <rFont val="Arial"/>
        <family val="2"/>
      </rPr>
      <t xml:space="preserve">
     produced units</t>
    </r>
  </si>
  <si>
    <t>Percentage</t>
  </si>
  <si>
    <t>punctual delivered units</t>
  </si>
  <si>
    <t>all punctual delivered transformers (or ready to ship in time)</t>
  </si>
  <si>
    <t>produced units</t>
  </si>
  <si>
    <t>in period produced units</t>
  </si>
  <si>
    <t>KPI 5</t>
  </si>
  <si>
    <t>Number of calendar days between the first and last booking</t>
  </si>
  <si>
    <t xml:space="preserve">Evaluation from all production orders in SAP from SGB PT, SGB CR, Smit LT und Retrasib
</t>
  </si>
  <si>
    <t>Consideration of all orders on which all relevant workstations are reported back, deleted, technically completed or completed</t>
  </si>
  <si>
    <t>KPI 6</t>
  </si>
  <si>
    <t>KPI 7</t>
  </si>
  <si>
    <t>Material Ratio</t>
  </si>
  <si>
    <r>
      <rPr>
        <u/>
        <sz val="12"/>
        <rFont val="Arial"/>
        <family val="2"/>
      </rPr>
      <t>Cost of materials</t>
    </r>
    <r>
      <rPr>
        <sz val="12"/>
        <rFont val="Arial"/>
        <family val="2"/>
      </rPr>
      <t xml:space="preserve">
Total Output</t>
    </r>
  </si>
  <si>
    <t>in thousand Euro</t>
  </si>
  <si>
    <t>Material Expenses</t>
  </si>
  <si>
    <t>Sum of all needed goods and materials for production including temporary staff costs</t>
  </si>
  <si>
    <t>Balance between sales and change in inventories of finished and unfinished</t>
  </si>
  <si>
    <t>KPI 8</t>
  </si>
  <si>
    <t>Wages + Salaries + Social security + Pension and benefits + Employee accident insurance + Other personnel expenses</t>
  </si>
  <si>
    <t>Amount of all personal expenses w/o temporary staff costs</t>
  </si>
  <si>
    <t>KPI 9</t>
  </si>
  <si>
    <t>Full time employees incl. temporary staff</t>
  </si>
  <si>
    <t>Sum of all direct and indirect employees + all direct and indirect temporary employees</t>
  </si>
  <si>
    <t>number</t>
  </si>
  <si>
    <t>Number of employees</t>
  </si>
  <si>
    <t>Sum of all direct and indirect employees and temporary employees</t>
  </si>
  <si>
    <t>KPI 10</t>
  </si>
  <si>
    <t>Unfinished Goods</t>
  </si>
  <si>
    <t>Goods under production</t>
  </si>
  <si>
    <t>Finished Goods</t>
  </si>
  <si>
    <t>Successfully produced goods</t>
  </si>
  <si>
    <t>KPI 11</t>
  </si>
  <si>
    <t>MVA produced / Units produced</t>
  </si>
  <si>
    <t>MVA produced and Units produced</t>
  </si>
  <si>
    <t>pieces</t>
  </si>
  <si>
    <t>MVA produced</t>
  </si>
  <si>
    <t>Sum of produced MVA</t>
  </si>
  <si>
    <t>Units produced</t>
  </si>
  <si>
    <t>Sum of produced units</t>
  </si>
  <si>
    <t xml:space="preserve">Optional: production planning (rescheduling customer related)            </t>
  </si>
  <si>
    <t>Number of rescheduled transformers</t>
  </si>
  <si>
    <t>Sum of all rescheduled transformers for customer reasons, e.g. customer request or missing customer release</t>
  </si>
  <si>
    <t>On basis of first delivery date</t>
  </si>
  <si>
    <t>KPI 12</t>
  </si>
  <si>
    <t>MVA + Units produced - outlook accumulated</t>
  </si>
  <si>
    <t>Sum of already produced and planned MVA</t>
  </si>
  <si>
    <t>Sum of already produced and planned units</t>
  </si>
  <si>
    <t>KPI 13</t>
  </si>
  <si>
    <t>failed transformers</t>
  </si>
  <si>
    <t>Sum of transormers with a failure after first test run</t>
  </si>
  <si>
    <t>tested transformers</t>
  </si>
  <si>
    <t>all tested transformers</t>
  </si>
  <si>
    <t>KPI 14</t>
  </si>
  <si>
    <t xml:space="preserve">First Pass Yield </t>
  </si>
  <si>
    <t>passed transformers</t>
  </si>
  <si>
    <t>Sum of transormers without a failure after first test run</t>
  </si>
  <si>
    <t>KPI 15</t>
  </si>
  <si>
    <t>Failure costs</t>
  </si>
  <si>
    <t>costs of…</t>
  </si>
  <si>
    <t>KPI 16</t>
  </si>
  <si>
    <t>Trade Work capital (TWC)</t>
  </si>
  <si>
    <t>Inventory + Trade receivables ./. Trade payables</t>
  </si>
  <si>
    <t>Inventories</t>
  </si>
  <si>
    <t xml:space="preserve">Sum of raw materials and supplies + Work in progress + Finished goods an goods for resale + Goods in transit + Merchandise + Advance payments to suppliers + Advance payments received
</t>
  </si>
  <si>
    <t>Trade receivables</t>
  </si>
  <si>
    <t>Requests from deliveries and services</t>
  </si>
  <si>
    <t>Trade payables</t>
  </si>
  <si>
    <t>Liabilities from goods and services</t>
  </si>
  <si>
    <t>Sum of sales last 12 months</t>
  </si>
  <si>
    <t>KPI 17</t>
  </si>
  <si>
    <t>Trade receivables IC + Trade receivables third parties+ POC receivables (if available)</t>
  </si>
  <si>
    <t>Trade receivables IC</t>
  </si>
  <si>
    <t>Requests from deliveries and services to related companies</t>
  </si>
  <si>
    <t>Trade receivables third parties</t>
  </si>
  <si>
    <t>Requests from deliveries and services to our customers</t>
  </si>
  <si>
    <t>days (sales outstanding)</t>
  </si>
  <si>
    <t>KPI 18</t>
  </si>
  <si>
    <t>Trade payables IC + Trade payables third parties + POC payables (if available)</t>
  </si>
  <si>
    <t>Trade payables IC</t>
  </si>
  <si>
    <t>Liabilities from goods and services from related companies</t>
  </si>
  <si>
    <t>Trade payables third parties</t>
  </si>
  <si>
    <t>POC payables</t>
  </si>
  <si>
    <t>Liabilities from goods and services (status of of work-in-progress)</t>
  </si>
  <si>
    <t>days (payable outstanding)</t>
  </si>
  <si>
    <t>Sum of material costs last 12 months</t>
  </si>
  <si>
    <t>KPI 19</t>
  </si>
  <si>
    <t>Raw material and supplies incl. Prepayment</t>
  </si>
  <si>
    <t>Raw material and supplies + Advance payments to suppliers + Goods in transit</t>
  </si>
  <si>
    <t>Raw material and supplies</t>
  </si>
  <si>
    <t>All needed goods and materials for production</t>
  </si>
  <si>
    <t>Advance payments to suppliers</t>
  </si>
  <si>
    <t>Sum of prepayments to our vendors</t>
  </si>
  <si>
    <t>Goods in transit</t>
  </si>
  <si>
    <t xml:space="preserve">Unfinished goods + POC receivables
</t>
  </si>
  <si>
    <t>Goods in production (also: work in progress)</t>
  </si>
  <si>
    <t>POC receivables</t>
  </si>
  <si>
    <t>Requests from deliveries and services (status of of work-in-progress)</t>
  </si>
  <si>
    <t>Finished goods and goods for resale</t>
  </si>
  <si>
    <t>own produced goods (ready for sale)</t>
  </si>
  <si>
    <t>external purchased goods (ready for resale)</t>
  </si>
  <si>
    <t>Sum of unfinished goods + POC receivables</t>
  </si>
  <si>
    <t>KPI 21</t>
  </si>
  <si>
    <t xml:space="preserve">Work hours per MVA + Units </t>
  </si>
  <si>
    <t>Hours</t>
  </si>
  <si>
    <t>Sum of hours for production and engineering</t>
  </si>
  <si>
    <t xml:space="preserve">  (Net) Prepayments received (Budget)</t>
  </si>
  <si>
    <t xml:space="preserve">  (Net) Prepayments received (Actual)</t>
  </si>
  <si>
    <t>lucanet://db=sgb_smit_pgb&amp;oid=2435219_REF_2408686</t>
  </si>
  <si>
    <t>Advance payments received (Budget)</t>
  </si>
  <si>
    <t>Advance payments received (Actual)</t>
  </si>
  <si>
    <t>lucanet://db=sgb_smit_pgb&amp;oid=2435219_REF_2400223</t>
  </si>
  <si>
    <t>Finished goods incl. Merch. and GiT (Actual)</t>
  </si>
  <si>
    <t>Finished goods (Budget)</t>
  </si>
  <si>
    <t>Finished goods (Actual)</t>
  </si>
  <si>
    <t>OI / OI MVA Actual in € / kVA</t>
  </si>
  <si>
    <t>Sales / Sales MVA - Actual in € / kVA</t>
  </si>
  <si>
    <t>First time right</t>
  </si>
  <si>
    <t xml:space="preserve">2. Price development (kVA - Sales / OI)            
</t>
  </si>
  <si>
    <t>DIO LTM AVG</t>
  </si>
  <si>
    <t>PRODUCTION PERFORMANCE</t>
  </si>
  <si>
    <t>Unfinished goods (WIP)</t>
  </si>
  <si>
    <t>TAR DSO (LTM AVG)</t>
  </si>
  <si>
    <t>TAP DPO (LTM AVG)</t>
  </si>
  <si>
    <t>RAW DIO (LTM AVG)</t>
  </si>
  <si>
    <t>WIP DIO (LTM AVG)</t>
  </si>
  <si>
    <t>Finished goods DIO (LTM AVG)</t>
  </si>
  <si>
    <t>Finished goods incl. and GiT (Budget)</t>
  </si>
  <si>
    <r>
      <t xml:space="preserve">19. Raw Material &amp; Prepayment &amp; Unfinished goods (WIP) </t>
    </r>
    <r>
      <rPr>
        <b/>
        <sz val="16"/>
        <rFont val="Calibri"/>
        <family val="2"/>
        <scheme val="minor"/>
      </rPr>
      <t xml:space="preserve">&amp; Finished goods &amp; DIO
</t>
    </r>
  </si>
  <si>
    <t>Prepayment</t>
  </si>
  <si>
    <t>FTE's</t>
  </si>
  <si>
    <t>Sum RAW+WIP+FG DIO</t>
  </si>
  <si>
    <t>lucanet://db=sgb_smit_pgb&amp;oid=2695150</t>
  </si>
  <si>
    <t>lucanet://db=sgb_smit_pgb&amp;oid=2695146</t>
  </si>
  <si>
    <t># tested transformer</t>
  </si>
  <si>
    <t>lucanet://db=sgb_smit_pgb&amp;oid=2695149</t>
  </si>
  <si>
    <t>YTD First pass yield</t>
  </si>
  <si>
    <t>lucanet://db=sgb_smit_pgb&amp;oid=2429127</t>
  </si>
  <si>
    <t>Failure Costs - ext.</t>
  </si>
  <si>
    <t>LTM Failure Costs - external</t>
  </si>
  <si>
    <t>lucanet://db=sgb_smit_pgb&amp;oid=2429128</t>
  </si>
  <si>
    <t>Failure Costs - int.</t>
  </si>
  <si>
    <t>LTM Failure Costs - internal</t>
  </si>
  <si>
    <t>lucanet://db=sgb_smit_pgb&amp;oid=2691111</t>
  </si>
  <si>
    <t>lucanet://db=sgb_smit_pgb&amp;oid=2691112</t>
  </si>
  <si>
    <t>Int. + Ext. Refunds</t>
  </si>
  <si>
    <t>LTM Internal + External Refunds</t>
  </si>
  <si>
    <t>YTD Failure Costs - external</t>
  </si>
  <si>
    <t>YTD Failure Costs - internal</t>
  </si>
  <si>
    <t>MP 2019</t>
  </si>
  <si>
    <t>OI Budget LTM AVG (€)</t>
  </si>
  <si>
    <t xml:space="preserve">OI Units - Actual  </t>
  </si>
  <si>
    <t>YTD FTR</t>
  </si>
  <si>
    <t>LTM FTR</t>
  </si>
  <si>
    <t>13. Failure Rate</t>
  </si>
  <si>
    <t>14. First Pass Yield</t>
  </si>
  <si>
    <t>15. Failure costs</t>
  </si>
  <si>
    <t>Herr Schützner</t>
  </si>
  <si>
    <t>MP 2020 Opportunity Case</t>
  </si>
  <si>
    <t xml:space="preserve">20. Work hours per MVA + Units </t>
  </si>
  <si>
    <t>21. Space holder</t>
  </si>
  <si>
    <t>ln:goto/LNFC/sgb_smit_pgb?oid=2497123</t>
  </si>
  <si>
    <t>MP 2021-2023</t>
  </si>
  <si>
    <t>MP 2022-2024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</si>
</sst>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5">
    <numFmt numFmtId="41" formatCode="_-* #,##0_-;\-* #,##0_-;_-* &quot;-&quot;_-;_-@_-"/>
    <numFmt numFmtId="164" formatCode="_(&quot;€&quot;* #,##0.00_);_(&quot;€&quot;* \(#,##0.00\);_(&quot;€&quot;* &quot;-&quot;??_);_(@_)"/>
    <numFmt numFmtId="165" formatCode="_(* #,##0.00_);_(* \(#,##0.00\);_(* &quot;-&quot;??_);_(@_)"/>
    <numFmt numFmtId="166" formatCode="_-* #,##0.0\ _€_-;\-* #,##0.0\ _€_-;_-* &quot;-&quot;??\ _€_-;_-@_-"/>
    <numFmt numFmtId="167" formatCode="0.0%"/>
    <numFmt numFmtId="168" formatCode="_-* #,##0\ _€_-;\-* #,##0\ _€_-;_-* &quot;-&quot;??\ _€_-;_-@_-"/>
    <numFmt numFmtId="169" formatCode="#,##0.0"/>
    <numFmt numFmtId="170" formatCode="#,##0\ &quot;€&quot;"/>
    <numFmt numFmtId="171" formatCode="#,##0.00\ [$€-1];\-#,##0.00\ [$€-1]"/>
    <numFmt numFmtId="172" formatCode="#,##0.00_ ;[Red]\-#,##0.00;\-"/>
    <numFmt numFmtId="173" formatCode="&quot;$&quot;#,##0.0_);\(&quot;$&quot;#,##0.0\)"/>
    <numFmt numFmtId="174" formatCode="_ * #,##0.00_ ;_ * \-#,##0.00_ ;_ * &quot;-&quot;??_ ;_ @_ "/>
    <numFmt numFmtId="175" formatCode="#,##0.00\ [$USD]"/>
    <numFmt numFmtId="176" formatCode="_(&quot;$&quot;* #,##0.00_);_(&quot;$&quot;* \(#,##0.00\);_(&quot;$&quot;* &quot;-&quot;??_);_(@_)"/>
    <numFmt numFmtId="177" formatCode="_-* #,##0\ _D_M_-;\-* #,##0\ _D_M_-;_-* &quot;-&quot;\ _D_M_-;_-@_-"/>
    <numFmt numFmtId="178" formatCode="_-* #,##0.00\ _D_M_-;\-* #,##0.00\ _D_M_-;_-* &quot;-&quot;??\ _D_M_-;_-@_-"/>
    <numFmt numFmtId="179" formatCode="_-* #,##0.00_-;_-* #,##0.00\-;_-* &quot;-&quot;??_-;_-@_-"/>
    <numFmt numFmtId="180" formatCode="_-* #,##0.00\ [$€]_-;\-* #,##0.00\ [$€]_-;_-* &quot;-&quot;??\ [$€]_-;_-@_-"/>
    <numFmt numFmtId="181" formatCode="_-* #,##0.00\ [$€-1]_-;\-* #,##0.00\ [$€-1]_-;_-* &quot;-&quot;??\ [$€-1]_-"/>
    <numFmt numFmtId="182" formatCode="&quot; $&quot;#,##0.00&quot; &quot;;&quot; $(&quot;#,##0.00&quot;)&quot;;&quot; $-&quot;#&quot; &quot;;@&quot; &quot;"/>
    <numFmt numFmtId="183" formatCode="[$-410]General"/>
    <numFmt numFmtId="184" formatCode="_(\ #,##0.0_%_);_(\ \(#,##0.0_%\);_(\ &quot; - &quot;_%_);_(@_)"/>
    <numFmt numFmtId="185" formatCode="_(\ #,##0.0%_);_(\ \(#,##0.0%\);_(\ &quot; - &quot;\%_);_(@_)"/>
    <numFmt numFmtId="186" formatCode="#,##0_);\(#,##0\);&quot; - &quot;_);@_)"/>
    <numFmt numFmtId="187" formatCode="\ #,##0.0_);\(#,##0.0\);&quot; - &quot;_);@_)"/>
    <numFmt numFmtId="188" formatCode="\ #,##0.00_);\(#,##0.00\);&quot; - &quot;_);@_)"/>
    <numFmt numFmtId="189" formatCode="\ #,##0.000_);\(#,##0.000\);&quot; - &quot;_);@_)"/>
    <numFmt numFmtId="190" formatCode="[$-409]mmm\ yy;@"/>
    <numFmt numFmtId="191" formatCode="#,##0;\(#,##0\);&quot;-&quot;"/>
    <numFmt numFmtId="192" formatCode="d\ mmmm\ yyyy"/>
    <numFmt numFmtId="193" formatCode="#,##0;[Red]\(#,##0\);0"/>
    <numFmt numFmtId="194" formatCode="#,##0.0\x_);\(#,##0.0\x\);#,##0.0\x_);@_)"/>
    <numFmt numFmtId="195" formatCode="0.00_)"/>
    <numFmt numFmtId="196" formatCode="[$$-409]#,##0"/>
    <numFmt numFmtId="197" formatCode="[$€-410]&quot; &quot;#,##0.00;[Red]&quot;-&quot;[$€-410]&quot; &quot;#,##0.00"/>
    <numFmt numFmtId="198" formatCode="mm/dd/yy"/>
    <numFmt numFmtId="199" formatCode="#,##0\ [$MYR]"/>
    <numFmt numFmtId="200" formatCode="_-* #,##0_)_-;\-* \(#,##0\)_-;_-* &quot;-&quot;_)_-;_-@_-"/>
    <numFmt numFmtId="201" formatCode="&quot;+&quot;;&quot;-&quot;;"/>
    <numFmt numFmtId="202" formatCode="_-* #,##0\ &quot;DM&quot;_-;\-* #,##0\ &quot;DM&quot;_-;_-* &quot;-&quot;\ &quot;DM&quot;_-;_-@_-"/>
    <numFmt numFmtId="203" formatCode="_-&quot;£&quot;* #,##0.00_-;\-&quot;£&quot;* #,##0.00_-;_-&quot;£&quot;* &quot;-&quot;??_-;_-@_-"/>
    <numFmt numFmtId="204" formatCode="_-* #,##0.00\ &quot;EUR&quot;_-;\-* #,##0.00\ &quot;EUR&quot;_-;_-* &quot;-&quot;??\ &quot;EUR&quot;_-;_-@_-"/>
    <numFmt numFmtId="205" formatCode="_-* #,##0.00\ &quot;DM&quot;_-;\-* #,##0.00\ &quot;DM&quot;_-;_-* &quot;-&quot;??\ &quot;DM&quot;_-;_-@_-"/>
    <numFmt numFmtId="206" formatCode="yyyy"/>
    <numFmt numFmtId="207" formatCode="yyyy&quot;P&quot;"/>
  </numFmts>
  <fonts count="1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4"/>
      <color indexed="9"/>
      <name val="Arial"/>
      <family val="2"/>
    </font>
    <font>
      <sz val="11"/>
      <name val="Arial"/>
      <family val="2"/>
    </font>
    <font>
      <u/>
      <sz val="12"/>
      <name val="Arial"/>
      <family val="2"/>
    </font>
    <font>
      <sz val="10"/>
      <color indexed="48"/>
      <name val="Arial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8"/>
      <color indexed="62"/>
      <name val="Arial"/>
      <family val="2"/>
    </font>
    <font>
      <b/>
      <sz val="3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1"/>
      <color indexed="1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color indexed="10"/>
      <name val="Calibri"/>
      <family val="2"/>
    </font>
    <font>
      <u/>
      <sz val="10"/>
      <color indexed="36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MS Serif"/>
      <family val="1"/>
    </font>
    <font>
      <sz val="11"/>
      <color indexed="22"/>
      <name val="Calibri"/>
      <family val="2"/>
    </font>
    <font>
      <sz val="11"/>
      <color indexed="62"/>
      <name val="Calibri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0"/>
      <color rgb="FF7F7F7F"/>
      <name val="Arial"/>
      <family val="2"/>
    </font>
    <font>
      <sz val="12"/>
      <name val="Helv"/>
    </font>
    <font>
      <sz val="10"/>
      <color theme="1"/>
      <name val="Arial"/>
      <family val="2"/>
    </font>
    <font>
      <u/>
      <sz val="11"/>
      <color rgb="FF0000FF"/>
      <name val="Calibri"/>
      <family val="2"/>
    </font>
    <font>
      <sz val="11"/>
      <color rgb="FF000000"/>
      <name val="Calibri"/>
      <family val="2"/>
    </font>
    <font>
      <sz val="10"/>
      <name val="Arial Narrow"/>
      <family val="2"/>
    </font>
    <font>
      <i/>
      <sz val="10"/>
      <name val="Arial Narrow"/>
      <family val="2"/>
    </font>
    <font>
      <b/>
      <sz val="10"/>
      <color indexed="25"/>
      <name val="Arial Narrow"/>
      <family val="2"/>
    </font>
    <font>
      <i/>
      <sz val="10"/>
      <color indexed="25"/>
      <name val="Arial Narrow"/>
      <family val="2"/>
    </font>
    <font>
      <sz val="14"/>
      <name val="Arial"/>
      <family val="2"/>
    </font>
    <font>
      <b/>
      <sz val="12"/>
      <color indexed="55"/>
      <name val="Arial"/>
      <family val="2"/>
    </font>
    <font>
      <b/>
      <sz val="14"/>
      <name val="Arial"/>
      <family val="2"/>
    </font>
    <font>
      <sz val="10"/>
      <color indexed="25"/>
      <name val="Arial Narrow"/>
      <family val="2"/>
    </font>
    <font>
      <b/>
      <sz val="16"/>
      <name val="Arial"/>
      <family val="2"/>
    </font>
    <font>
      <b/>
      <sz val="14"/>
      <color indexed="25"/>
      <name val="Arial"/>
      <family val="2"/>
    </font>
    <font>
      <sz val="8"/>
      <color indexed="25"/>
      <name val="Arial Narrow"/>
      <family val="2"/>
    </font>
    <font>
      <b/>
      <sz val="10"/>
      <name val="Arial Narrow"/>
      <family val="2"/>
    </font>
    <font>
      <b/>
      <i/>
      <sz val="10"/>
      <name val="Arial Narrow"/>
      <family val="2"/>
    </font>
    <font>
      <sz val="8"/>
      <color indexed="8"/>
      <name val="Arial Narrow"/>
      <family val="2"/>
    </font>
    <font>
      <b/>
      <sz val="8"/>
      <color indexed="8"/>
      <name val="Arial Narrow"/>
      <family val="2"/>
    </font>
    <font>
      <sz val="8"/>
      <name val="Arial Narrow"/>
      <family val="2"/>
    </font>
    <font>
      <b/>
      <sz val="8"/>
      <color indexed="9"/>
      <name val="Arial Narrow"/>
      <family val="2"/>
    </font>
    <font>
      <b/>
      <i/>
      <u/>
      <sz val="10"/>
      <color indexed="9"/>
      <name val="Times New Roman"/>
      <family val="1"/>
    </font>
    <font>
      <i/>
      <sz val="8"/>
      <color indexed="9"/>
      <name val="Times New Roman"/>
      <family val="1"/>
    </font>
    <font>
      <sz val="11"/>
      <color indexed="52"/>
      <name val="Calibri"/>
      <family val="2"/>
    </font>
    <font>
      <b/>
      <sz val="12"/>
      <name val="Arial"/>
      <family val="2"/>
    </font>
    <font>
      <b/>
      <i/>
      <sz val="16"/>
      <color theme="1"/>
      <name val="Arial"/>
      <family val="2"/>
    </font>
    <font>
      <u/>
      <sz val="7.2"/>
      <color indexed="12"/>
      <name val="Helv"/>
    </font>
    <font>
      <u/>
      <sz val="10"/>
      <color indexed="12"/>
      <name val="Arial"/>
      <family val="2"/>
    </font>
    <font>
      <sz val="10"/>
      <name val="Tahoma"/>
      <family val="2"/>
    </font>
    <font>
      <sz val="11"/>
      <color indexed="53"/>
      <name val="Calibri"/>
      <family val="2"/>
    </font>
    <font>
      <sz val="8"/>
      <name val="Palatino"/>
      <family val="1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19"/>
      <name val="Calibri"/>
      <family val="2"/>
      <scheme val="minor"/>
    </font>
    <font>
      <b/>
      <i/>
      <sz val="16"/>
      <name val="Helv"/>
    </font>
    <font>
      <sz val="10"/>
      <color rgb="FF000000"/>
      <name val="Arial"/>
      <family val="2"/>
    </font>
    <font>
      <sz val="11"/>
      <color indexed="20"/>
      <name val="Calibri"/>
      <family val="2"/>
    </font>
    <font>
      <sz val="10"/>
      <name val="MS Sans Serif"/>
      <family val="2"/>
    </font>
    <font>
      <b/>
      <sz val="10"/>
      <name val="MS Sans Serif"/>
      <family val="2"/>
    </font>
    <font>
      <b/>
      <i/>
      <u/>
      <sz val="11"/>
      <color theme="1"/>
      <name val="Arial"/>
      <family val="2"/>
    </font>
    <font>
      <sz val="8"/>
      <name val="Helv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11"/>
      <color theme="1"/>
      <name val="Arial"/>
      <family val="2"/>
    </font>
    <font>
      <sz val="10"/>
      <name val="Courier"/>
      <family val="3"/>
    </font>
    <font>
      <sz val="10"/>
      <name val="Helv"/>
    </font>
    <font>
      <sz val="14"/>
      <color indexed="8"/>
      <name val="Arial"/>
      <family val="2"/>
    </font>
    <font>
      <b/>
      <i/>
      <sz val="10"/>
      <color indexed="8"/>
      <name val="Arial"/>
      <family val="2"/>
    </font>
    <font>
      <b/>
      <sz val="14"/>
      <color indexed="8"/>
      <name val="Arial"/>
      <family val="2"/>
    </font>
    <font>
      <sz val="10"/>
      <color indexed="18"/>
      <name val="Frutiger 55 Roman"/>
      <family val="2"/>
    </font>
    <font>
      <b/>
      <sz val="10"/>
      <name val="Tahoma"/>
      <family val="2"/>
    </font>
    <font>
      <b/>
      <sz val="8"/>
      <color indexed="8"/>
      <name val="Helv"/>
    </font>
    <font>
      <b/>
      <sz val="15"/>
      <color indexed="56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0"/>
      <name val="Calibri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b/>
      <sz val="20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Arial"/>
      <family val="2"/>
    </font>
    <font>
      <sz val="14"/>
      <color theme="0"/>
      <name val="Arial"/>
      <family val="2"/>
    </font>
    <font>
      <sz val="14"/>
      <color rgb="FFFFFF00"/>
      <name val="Arial"/>
      <family val="2"/>
    </font>
    <font>
      <sz val="16"/>
      <color rgb="FF002060"/>
      <name val="Calibri"/>
      <family val="2"/>
      <scheme val="minor"/>
    </font>
    <font>
      <sz val="16"/>
      <name val="Calibri"/>
      <family val="2"/>
      <scheme val="minor"/>
    </font>
  </fonts>
  <fills count="10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0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  <bgColor indexed="63"/>
      </patternFill>
    </fill>
    <fill>
      <patternFill patternType="solid">
        <fgColor indexed="23"/>
        <bgColor indexed="64"/>
      </patternFill>
    </fill>
    <fill>
      <patternFill patternType="solid">
        <fgColor indexed="23"/>
        <bgColor indexed="63"/>
      </patternFill>
    </fill>
    <fill>
      <patternFill patternType="solid">
        <fgColor indexed="9"/>
        <bgColor indexed="6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24"/>
        <bgColor indexed="24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52"/>
        <bgColor indexed="52"/>
      </patternFill>
    </fill>
    <fill>
      <patternFill patternType="solid">
        <fgColor indexed="62"/>
      </patternFill>
    </fill>
    <fill>
      <patternFill patternType="solid">
        <fgColor indexed="9"/>
        <bgColor indexed="9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solid">
        <fgColor indexed="11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 style="thin">
        <color indexed="9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9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/>
      <top/>
      <bottom/>
      <diagonal/>
    </border>
    <border>
      <left/>
      <right/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thin">
        <color indexed="25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</borders>
  <cellStyleXfs count="4632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3" fillId="0" borderId="0"/>
    <xf numFmtId="0" fontId="5" fillId="0" borderId="0"/>
    <xf numFmtId="0" fontId="16" fillId="5" borderId="0"/>
    <xf numFmtId="0" fontId="22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3" fillId="11" borderId="0" applyNumberFormat="0" applyBorder="0" applyAlignment="0" applyProtection="0"/>
    <xf numFmtId="0" fontId="23" fillId="19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2" fillId="9" borderId="0" applyNumberFormat="0" applyBorder="0" applyAlignment="0" applyProtection="0"/>
    <xf numFmtId="0" fontId="22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2" fillId="25" borderId="0" applyNumberFormat="0" applyBorder="0" applyAlignment="0" applyProtection="0"/>
    <xf numFmtId="0" fontId="24" fillId="23" borderId="0" applyNumberFormat="0" applyBorder="0" applyAlignment="0" applyProtection="0"/>
    <xf numFmtId="0" fontId="25" fillId="26" borderId="9" applyNumberFormat="0" applyAlignment="0" applyProtection="0"/>
    <xf numFmtId="0" fontId="26" fillId="18" borderId="10" applyNumberFormat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3" fillId="16" borderId="0" applyNumberFormat="0" applyBorder="0" applyAlignment="0" applyProtection="0"/>
    <xf numFmtId="0" fontId="28" fillId="0" borderId="11" applyNumberFormat="0" applyFill="0" applyAlignment="0" applyProtection="0"/>
    <xf numFmtId="0" fontId="29" fillId="0" borderId="12" applyNumberFormat="0" applyFill="0" applyAlignment="0" applyProtection="0"/>
    <xf numFmtId="0" fontId="30" fillId="0" borderId="13" applyNumberFormat="0" applyFill="0" applyAlignment="0" applyProtection="0"/>
    <xf numFmtId="0" fontId="30" fillId="0" borderId="0" applyNumberFormat="0" applyFill="0" applyBorder="0" applyAlignment="0" applyProtection="0"/>
    <xf numFmtId="0" fontId="31" fillId="24" borderId="9" applyNumberFormat="0" applyAlignment="0" applyProtection="0"/>
    <xf numFmtId="0" fontId="32" fillId="0" borderId="14" applyNumberFormat="0" applyFill="0" applyAlignment="0" applyProtection="0"/>
    <xf numFmtId="0" fontId="32" fillId="24" borderId="0" applyNumberFormat="0" applyBorder="0" applyAlignment="0" applyProtection="0"/>
    <xf numFmtId="0" fontId="16" fillId="23" borderId="9" applyNumberFormat="0" applyFont="0" applyAlignment="0" applyProtection="0"/>
    <xf numFmtId="0" fontId="33" fillId="26" borderId="15" applyNumberFormat="0" applyAlignment="0" applyProtection="0"/>
    <xf numFmtId="4" fontId="16" fillId="30" borderId="9" applyNumberFormat="0" applyProtection="0">
      <alignment vertical="center"/>
    </xf>
    <xf numFmtId="4" fontId="36" fillId="31" borderId="9" applyNumberFormat="0" applyProtection="0">
      <alignment vertical="center"/>
    </xf>
    <xf numFmtId="4" fontId="16" fillId="31" borderId="9" applyNumberFormat="0" applyProtection="0">
      <alignment horizontal="left" vertical="center" indent="1"/>
    </xf>
    <xf numFmtId="0" fontId="19" fillId="30" borderId="16" applyNumberFormat="0" applyProtection="0">
      <alignment horizontal="left" vertical="top" indent="1"/>
    </xf>
    <xf numFmtId="4" fontId="16" fillId="32" borderId="9" applyNumberFormat="0" applyProtection="0">
      <alignment horizontal="left" vertical="center" indent="1"/>
    </xf>
    <xf numFmtId="4" fontId="16" fillId="33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2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6" fillId="44" borderId="9" applyNumberFormat="0" applyProtection="0">
      <alignment horizontal="right" vertical="center"/>
    </xf>
    <xf numFmtId="4" fontId="16" fillId="45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3" borderId="16" applyNumberFormat="0" applyProtection="0">
      <alignment horizontal="left" vertical="top" indent="1"/>
    </xf>
    <xf numFmtId="0" fontId="16" fillId="47" borderId="9" applyNumberFormat="0" applyProtection="0">
      <alignment horizontal="left" vertical="center" indent="1"/>
    </xf>
    <xf numFmtId="0" fontId="16" fillId="44" borderId="16" applyNumberFormat="0" applyProtection="0">
      <alignment horizontal="left" vertical="top" indent="1"/>
    </xf>
    <xf numFmtId="0" fontId="16" fillId="48" borderId="9" applyNumberFormat="0" applyProtection="0">
      <alignment horizontal="left" vertical="center" indent="1"/>
    </xf>
    <xf numFmtId="0" fontId="16" fillId="48" borderId="16" applyNumberFormat="0" applyProtection="0">
      <alignment horizontal="left" vertical="top" indent="1"/>
    </xf>
    <xf numFmtId="0" fontId="16" fillId="45" borderId="9" applyNumberFormat="0" applyProtection="0">
      <alignment horizontal="left" vertical="center" indent="1"/>
    </xf>
    <xf numFmtId="0" fontId="16" fillId="45" borderId="16" applyNumberFormat="0" applyProtection="0">
      <alignment horizontal="left" vertical="top" indent="1"/>
    </xf>
    <xf numFmtId="0" fontId="16" fillId="49" borderId="18" applyNumberFormat="0">
      <protection locked="0"/>
    </xf>
    <xf numFmtId="0" fontId="17" fillId="43" borderId="19" applyBorder="0"/>
    <xf numFmtId="4" fontId="18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8" fillId="46" borderId="16" applyNumberFormat="0" applyProtection="0">
      <alignment horizontal="left" vertical="center" indent="1"/>
    </xf>
    <xf numFmtId="0" fontId="18" fillId="50" borderId="16" applyNumberFormat="0" applyProtection="0">
      <alignment horizontal="left" vertical="top" indent="1"/>
    </xf>
    <xf numFmtId="4" fontId="16" fillId="0" borderId="9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6" fillId="32" borderId="9" applyNumberFormat="0" applyProtection="0">
      <alignment horizontal="left" vertical="center" indent="1"/>
    </xf>
    <xf numFmtId="0" fontId="18" fillId="44" borderId="16" applyNumberFormat="0" applyProtection="0">
      <alignment horizontal="left" vertical="top" indent="1"/>
    </xf>
    <xf numFmtId="4" fontId="20" fillId="53" borderId="17" applyNumberFormat="0" applyProtection="0">
      <alignment horizontal="left" vertical="center" indent="1"/>
    </xf>
    <xf numFmtId="0" fontId="16" fillId="54" borderId="20"/>
    <xf numFmtId="4" fontId="21" fillId="49" borderId="9" applyNumberFormat="0" applyProtection="0">
      <alignment horizontal="right" vertical="center"/>
    </xf>
    <xf numFmtId="0" fontId="34" fillId="0" borderId="0" applyNumberFormat="0" applyFill="0" applyBorder="0" applyAlignment="0" applyProtection="0"/>
    <xf numFmtId="0" fontId="27" fillId="0" borderId="21" applyNumberFormat="0" applyFill="0" applyAlignment="0" applyProtection="0"/>
    <xf numFmtId="0" fontId="35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43" fillId="0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0" borderId="0"/>
    <xf numFmtId="0" fontId="5" fillId="76" borderId="0"/>
    <xf numFmtId="0" fontId="5" fillId="76" borderId="0"/>
    <xf numFmtId="0" fontId="56" fillId="76" borderId="0"/>
    <xf numFmtId="171" fontId="56" fillId="76" borderId="0"/>
    <xf numFmtId="0" fontId="56" fillId="76" borderId="0"/>
    <xf numFmtId="0" fontId="56" fillId="76" borderId="0"/>
    <xf numFmtId="171" fontId="56" fillId="76" borderId="0"/>
    <xf numFmtId="0" fontId="56" fillId="76" borderId="0"/>
    <xf numFmtId="0" fontId="56" fillId="76" borderId="0"/>
    <xf numFmtId="171" fontId="56" fillId="76" borderId="0"/>
    <xf numFmtId="0" fontId="56" fillId="76" borderId="0"/>
    <xf numFmtId="0" fontId="56" fillId="76" borderId="0"/>
    <xf numFmtId="171" fontId="56" fillId="76" borderId="0"/>
    <xf numFmtId="171" fontId="56" fillId="76" borderId="0"/>
    <xf numFmtId="171" fontId="56" fillId="76" borderId="0"/>
    <xf numFmtId="171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7" fillId="76" borderId="0"/>
    <xf numFmtId="171" fontId="57" fillId="76" borderId="0"/>
    <xf numFmtId="0" fontId="57" fillId="76" borderId="0"/>
    <xf numFmtId="0" fontId="57" fillId="76" borderId="0"/>
    <xf numFmtId="171" fontId="57" fillId="76" borderId="0"/>
    <xf numFmtId="0" fontId="57" fillId="76" borderId="0"/>
    <xf numFmtId="0" fontId="57" fillId="76" borderId="0"/>
    <xf numFmtId="171" fontId="57" fillId="76" borderId="0"/>
    <xf numFmtId="0" fontId="57" fillId="76" borderId="0"/>
    <xf numFmtId="0" fontId="57" fillId="76" borderId="0"/>
    <xf numFmtId="171" fontId="57" fillId="76" borderId="0"/>
    <xf numFmtId="171" fontId="57" fillId="76" borderId="0"/>
    <xf numFmtId="171" fontId="57" fillId="76" borderId="0"/>
    <xf numFmtId="171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0" fontId="58" fillId="76" borderId="0"/>
    <xf numFmtId="0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0" fontId="58" fillId="76" borderId="0"/>
    <xf numFmtId="0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0" fontId="58" fillId="76" borderId="0"/>
    <xf numFmtId="0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171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" fillId="0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8" fillId="76" borderId="0"/>
    <xf numFmtId="0" fontId="5" fillId="0" borderId="0"/>
    <xf numFmtId="0" fontId="58" fillId="76" borderId="0"/>
    <xf numFmtId="0" fontId="59" fillId="76" borderId="0"/>
    <xf numFmtId="171" fontId="59" fillId="76" borderId="0"/>
    <xf numFmtId="0" fontId="59" fillId="76" borderId="0"/>
    <xf numFmtId="0" fontId="59" fillId="76" borderId="0"/>
    <xf numFmtId="171" fontId="59" fillId="76" borderId="0"/>
    <xf numFmtId="0" fontId="59" fillId="76" borderId="0"/>
    <xf numFmtId="0" fontId="59" fillId="76" borderId="0"/>
    <xf numFmtId="171" fontId="59" fillId="76" borderId="0"/>
    <xf numFmtId="0" fontId="59" fillId="76" borderId="0"/>
    <xf numFmtId="0" fontId="59" fillId="76" borderId="0"/>
    <xf numFmtId="171" fontId="59" fillId="76" borderId="0"/>
    <xf numFmtId="171" fontId="59" fillId="76" borderId="0"/>
    <xf numFmtId="171" fontId="59" fillId="76" borderId="0"/>
    <xf numFmtId="171" fontId="59" fillId="76" borderId="0"/>
    <xf numFmtId="0" fontId="60" fillId="76" borderId="0"/>
    <xf numFmtId="171" fontId="60" fillId="76" borderId="0"/>
    <xf numFmtId="0" fontId="60" fillId="76" borderId="0"/>
    <xf numFmtId="0" fontId="60" fillId="76" borderId="0"/>
    <xf numFmtId="171" fontId="60" fillId="76" borderId="0"/>
    <xf numFmtId="0" fontId="60" fillId="76" borderId="0"/>
    <xf numFmtId="0" fontId="60" fillId="76" borderId="0"/>
    <xf numFmtId="171" fontId="60" fillId="76" borderId="0"/>
    <xf numFmtId="0" fontId="60" fillId="76" borderId="0"/>
    <xf numFmtId="0" fontId="60" fillId="76" borderId="0"/>
    <xf numFmtId="171" fontId="60" fillId="76" borderId="0"/>
    <xf numFmtId="171" fontId="60" fillId="76" borderId="0"/>
    <xf numFmtId="171" fontId="60" fillId="76" borderId="0"/>
    <xf numFmtId="171" fontId="60" fillId="76" borderId="0"/>
    <xf numFmtId="0" fontId="16" fillId="76" borderId="0"/>
    <xf numFmtId="171" fontId="16" fillId="76" borderId="0"/>
    <xf numFmtId="0" fontId="16" fillId="76" borderId="0"/>
    <xf numFmtId="0" fontId="16" fillId="76" borderId="0"/>
    <xf numFmtId="171" fontId="16" fillId="76" borderId="0"/>
    <xf numFmtId="0" fontId="16" fillId="76" borderId="0"/>
    <xf numFmtId="0" fontId="16" fillId="76" borderId="0"/>
    <xf numFmtId="171" fontId="16" fillId="76" borderId="0"/>
    <xf numFmtId="0" fontId="16" fillId="76" borderId="0"/>
    <xf numFmtId="0" fontId="16" fillId="76" borderId="0"/>
    <xf numFmtId="171" fontId="16" fillId="76" borderId="0"/>
    <xf numFmtId="171" fontId="16" fillId="76" borderId="0"/>
    <xf numFmtId="171" fontId="16" fillId="76" borderId="0"/>
    <xf numFmtId="171" fontId="16" fillId="76" borderId="0"/>
    <xf numFmtId="0" fontId="5" fillId="0" borderId="0"/>
    <xf numFmtId="0" fontId="5" fillId="0" borderId="0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172" fontId="5" fillId="51" borderId="26"/>
    <xf numFmtId="0" fontId="57" fillId="51" borderId="0"/>
    <xf numFmtId="171" fontId="57" fillId="51" borderId="0"/>
    <xf numFmtId="0" fontId="57" fillId="51" borderId="0"/>
    <xf numFmtId="0" fontId="57" fillId="51" borderId="0"/>
    <xf numFmtId="171" fontId="57" fillId="51" borderId="0"/>
    <xf numFmtId="0" fontId="57" fillId="51" borderId="0"/>
    <xf numFmtId="0" fontId="57" fillId="51" borderId="0"/>
    <xf numFmtId="171" fontId="57" fillId="51" borderId="0"/>
    <xf numFmtId="0" fontId="57" fillId="51" borderId="0"/>
    <xf numFmtId="0" fontId="57" fillId="51" borderId="0"/>
    <xf numFmtId="171" fontId="57" fillId="51" borderId="0"/>
    <xf numFmtId="171" fontId="57" fillId="51" borderId="0"/>
    <xf numFmtId="171" fontId="57" fillId="51" borderId="0"/>
    <xf numFmtId="171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7" fillId="51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0" borderId="0"/>
    <xf numFmtId="0" fontId="5" fillId="76" borderId="0"/>
    <xf numFmtId="0" fontId="5" fillId="76" borderId="0"/>
    <xf numFmtId="0" fontId="56" fillId="76" borderId="0"/>
    <xf numFmtId="171" fontId="56" fillId="76" borderId="0"/>
    <xf numFmtId="0" fontId="56" fillId="76" borderId="0"/>
    <xf numFmtId="0" fontId="56" fillId="76" borderId="0"/>
    <xf numFmtId="171" fontId="56" fillId="76" borderId="0"/>
    <xf numFmtId="0" fontId="56" fillId="76" borderId="0"/>
    <xf numFmtId="0" fontId="56" fillId="76" borderId="0"/>
    <xf numFmtId="171" fontId="56" fillId="76" borderId="0"/>
    <xf numFmtId="0" fontId="56" fillId="76" borderId="0"/>
    <xf numFmtId="0" fontId="56" fillId="76" borderId="0"/>
    <xf numFmtId="171" fontId="56" fillId="76" borderId="0"/>
    <xf numFmtId="171" fontId="56" fillId="76" borderId="0"/>
    <xf numFmtId="171" fontId="56" fillId="76" borderId="0"/>
    <xf numFmtId="171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6" fillId="76" borderId="0"/>
    <xf numFmtId="0" fontId="57" fillId="76" borderId="0"/>
    <xf numFmtId="171" fontId="57" fillId="76" borderId="0"/>
    <xf numFmtId="0" fontId="57" fillId="76" borderId="0"/>
    <xf numFmtId="0" fontId="57" fillId="76" borderId="0"/>
    <xf numFmtId="171" fontId="57" fillId="76" borderId="0"/>
    <xf numFmtId="0" fontId="57" fillId="76" borderId="0"/>
    <xf numFmtId="0" fontId="57" fillId="76" borderId="0"/>
    <xf numFmtId="171" fontId="57" fillId="76" borderId="0"/>
    <xf numFmtId="0" fontId="57" fillId="76" borderId="0"/>
    <xf numFmtId="0" fontId="57" fillId="76" borderId="0"/>
    <xf numFmtId="171" fontId="57" fillId="76" borderId="0"/>
    <xf numFmtId="171" fontId="57" fillId="76" borderId="0"/>
    <xf numFmtId="171" fontId="57" fillId="76" borderId="0"/>
    <xf numFmtId="171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7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171" fontId="5" fillId="76" borderId="0"/>
    <xf numFmtId="171" fontId="5" fillId="76" borderId="0"/>
    <xf numFmtId="171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0" fontId="5" fillId="76" borderId="0"/>
    <xf numFmtId="171" fontId="5" fillId="76" borderId="0"/>
    <xf numFmtId="0" fontId="59" fillId="76" borderId="0"/>
    <xf numFmtId="171" fontId="59" fillId="76" borderId="0"/>
    <xf numFmtId="0" fontId="59" fillId="76" borderId="0"/>
    <xf numFmtId="0" fontId="59" fillId="76" borderId="0"/>
    <xf numFmtId="171" fontId="59" fillId="76" borderId="0"/>
    <xf numFmtId="0" fontId="59" fillId="76" borderId="0"/>
    <xf numFmtId="0" fontId="59" fillId="76" borderId="0"/>
    <xf numFmtId="171" fontId="59" fillId="76" borderId="0"/>
    <xf numFmtId="0" fontId="59" fillId="76" borderId="0"/>
    <xf numFmtId="0" fontId="59" fillId="76" borderId="0"/>
    <xf numFmtId="171" fontId="59" fillId="76" borderId="0"/>
    <xf numFmtId="171" fontId="59" fillId="76" borderId="0"/>
    <xf numFmtId="171" fontId="59" fillId="76" borderId="0"/>
    <xf numFmtId="171" fontId="59" fillId="76" borderId="0"/>
    <xf numFmtId="0" fontId="60" fillId="76" borderId="0"/>
    <xf numFmtId="171" fontId="60" fillId="76" borderId="0"/>
    <xf numFmtId="0" fontId="60" fillId="76" borderId="0"/>
    <xf numFmtId="0" fontId="60" fillId="76" borderId="0"/>
    <xf numFmtId="171" fontId="60" fillId="76" borderId="0"/>
    <xf numFmtId="0" fontId="60" fillId="76" borderId="0"/>
    <xf numFmtId="0" fontId="60" fillId="76" borderId="0"/>
    <xf numFmtId="171" fontId="60" fillId="76" borderId="0"/>
    <xf numFmtId="0" fontId="60" fillId="76" borderId="0"/>
    <xf numFmtId="0" fontId="60" fillId="76" borderId="0"/>
    <xf numFmtId="171" fontId="60" fillId="76" borderId="0"/>
    <xf numFmtId="171" fontId="60" fillId="76" borderId="0"/>
    <xf numFmtId="171" fontId="60" fillId="76" borderId="0"/>
    <xf numFmtId="171" fontId="60" fillId="76" borderId="0"/>
    <xf numFmtId="0" fontId="16" fillId="76" borderId="0"/>
    <xf numFmtId="171" fontId="16" fillId="76" borderId="0"/>
    <xf numFmtId="0" fontId="16" fillId="76" borderId="0"/>
    <xf numFmtId="0" fontId="16" fillId="76" borderId="0"/>
    <xf numFmtId="171" fontId="16" fillId="76" borderId="0"/>
    <xf numFmtId="0" fontId="16" fillId="76" borderId="0"/>
    <xf numFmtId="0" fontId="16" fillId="76" borderId="0"/>
    <xf numFmtId="171" fontId="16" fillId="76" borderId="0"/>
    <xf numFmtId="0" fontId="16" fillId="76" borderId="0"/>
    <xf numFmtId="0" fontId="16" fillId="76" borderId="0"/>
    <xf numFmtId="171" fontId="16" fillId="76" borderId="0"/>
    <xf numFmtId="171" fontId="16" fillId="76" borderId="0"/>
    <xf numFmtId="171" fontId="16" fillId="76" borderId="0"/>
    <xf numFmtId="171" fontId="16" fillId="76" borderId="0"/>
    <xf numFmtId="0" fontId="5" fillId="0" borderId="0"/>
    <xf numFmtId="0" fontId="5" fillId="0" borderId="0"/>
    <xf numFmtId="0" fontId="23" fillId="49" borderId="0" applyNumberFormat="0" applyBorder="0" applyAlignment="0" applyProtection="0"/>
    <xf numFmtId="0" fontId="1" fillId="62" borderId="0" applyNumberFormat="0" applyBorder="0" applyAlignment="0" applyProtection="0"/>
    <xf numFmtId="0" fontId="23" fillId="77" borderId="0" applyNumberFormat="0" applyBorder="0" applyAlignment="0" applyProtection="0"/>
    <xf numFmtId="0" fontId="1" fillId="64" borderId="0" applyNumberFormat="0" applyBorder="0" applyAlignment="0" applyProtection="0"/>
    <xf numFmtId="0" fontId="23" fillId="50" borderId="0" applyNumberFormat="0" applyBorder="0" applyAlignment="0" applyProtection="0"/>
    <xf numFmtId="0" fontId="1" fillId="67" borderId="0" applyNumberFormat="0" applyBorder="0" applyAlignment="0" applyProtection="0"/>
    <xf numFmtId="0" fontId="23" fillId="49" borderId="0" applyNumberFormat="0" applyBorder="0" applyAlignment="0" applyProtection="0"/>
    <xf numFmtId="0" fontId="1" fillId="69" borderId="0" applyNumberFormat="0" applyBorder="0" applyAlignment="0" applyProtection="0"/>
    <xf numFmtId="0" fontId="23" fillId="45" borderId="0" applyNumberFormat="0" applyBorder="0" applyAlignment="0" applyProtection="0"/>
    <xf numFmtId="0" fontId="1" fillId="72" borderId="0" applyNumberFormat="0" applyBorder="0" applyAlignment="0" applyProtection="0"/>
    <xf numFmtId="0" fontId="23" fillId="77" borderId="0" applyNumberFormat="0" applyBorder="0" applyAlignment="0" applyProtection="0"/>
    <xf numFmtId="0" fontId="1" fillId="74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23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23" fillId="48" borderId="0" applyNumberFormat="0" applyBorder="0" applyAlignment="0" applyProtection="0"/>
    <xf numFmtId="171" fontId="23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23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7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171" fontId="1" fillId="48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23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23" fillId="79" borderId="0" applyNumberFormat="0" applyBorder="0" applyAlignment="0" applyProtection="0"/>
    <xf numFmtId="171" fontId="23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23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33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171" fontId="1" fillId="79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1" fillId="67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23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23" fillId="77" borderId="0" applyNumberFormat="0" applyBorder="0" applyAlignment="0" applyProtection="0"/>
    <xf numFmtId="171" fontId="23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23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1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171" fontId="1" fillId="77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23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8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171" fontId="1" fillId="72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77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18" fillId="83" borderId="0">
      <alignment vertical="center"/>
    </xf>
    <xf numFmtId="171" fontId="18" fillId="83" borderId="0">
      <alignment vertical="center"/>
    </xf>
    <xf numFmtId="0" fontId="18" fillId="83" borderId="0">
      <alignment vertical="center"/>
    </xf>
    <xf numFmtId="0" fontId="18" fillId="83" borderId="0">
      <alignment vertical="center"/>
    </xf>
    <xf numFmtId="171" fontId="18" fillId="83" borderId="0">
      <alignment vertical="center"/>
    </xf>
    <xf numFmtId="0" fontId="18" fillId="83" borderId="0">
      <alignment vertical="center"/>
    </xf>
    <xf numFmtId="0" fontId="18" fillId="83" borderId="0">
      <alignment vertical="center"/>
    </xf>
    <xf numFmtId="171" fontId="18" fillId="83" borderId="0">
      <alignment vertical="center"/>
    </xf>
    <xf numFmtId="0" fontId="18" fillId="83" borderId="0">
      <alignment vertical="center"/>
    </xf>
    <xf numFmtId="0" fontId="18" fillId="83" borderId="0">
      <alignment vertical="center"/>
    </xf>
    <xf numFmtId="171" fontId="18" fillId="83" borderId="0">
      <alignment vertical="center"/>
    </xf>
    <xf numFmtId="171" fontId="18" fillId="83" borderId="0">
      <alignment vertical="center"/>
    </xf>
    <xf numFmtId="171" fontId="18" fillId="83" borderId="0">
      <alignment vertical="center"/>
    </xf>
    <xf numFmtId="171" fontId="18" fillId="83" borderId="0">
      <alignment vertical="center"/>
    </xf>
    <xf numFmtId="0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0" fontId="16" fillId="52" borderId="27"/>
    <xf numFmtId="0" fontId="16" fillId="52" borderId="27"/>
    <xf numFmtId="0" fontId="16" fillId="52" borderId="27"/>
    <xf numFmtId="0" fontId="16" fillId="52" borderId="27"/>
    <xf numFmtId="0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171" fontId="16" fillId="52" borderId="27"/>
    <xf numFmtId="0" fontId="16" fillId="52" borderId="27"/>
    <xf numFmtId="0" fontId="16" fillId="52" borderId="27"/>
    <xf numFmtId="0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0" fontId="16" fillId="52" borderId="27"/>
    <xf numFmtId="0" fontId="16" fillId="52" borderId="27"/>
    <xf numFmtId="171" fontId="16" fillId="52" borderId="27"/>
    <xf numFmtId="171" fontId="16" fillId="52" borderId="27"/>
    <xf numFmtId="0" fontId="16" fillId="52" borderId="28"/>
    <xf numFmtId="0" fontId="16" fillId="52" borderId="28"/>
    <xf numFmtId="0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0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171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171" fontId="16" fillId="52" borderId="28"/>
    <xf numFmtId="171" fontId="16" fillId="52" borderId="28"/>
    <xf numFmtId="171" fontId="16" fillId="52" borderId="28"/>
    <xf numFmtId="0" fontId="16" fillId="52" borderId="28"/>
    <xf numFmtId="0" fontId="16" fillId="52" borderId="28"/>
    <xf numFmtId="0" fontId="16" fillId="52" borderId="28"/>
    <xf numFmtId="0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0" fontId="16" fillId="52" borderId="28"/>
    <xf numFmtId="0" fontId="16" fillId="52" borderId="28"/>
    <xf numFmtId="171" fontId="16" fillId="52" borderId="28"/>
    <xf numFmtId="171" fontId="16" fillId="52" borderId="28"/>
    <xf numFmtId="0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0" fontId="16" fillId="52" borderId="29"/>
    <xf numFmtId="0" fontId="16" fillId="52" borderId="29"/>
    <xf numFmtId="0" fontId="16" fillId="52" borderId="29"/>
    <xf numFmtId="0" fontId="16" fillId="52" borderId="29"/>
    <xf numFmtId="0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171" fontId="16" fillId="52" borderId="29"/>
    <xf numFmtId="0" fontId="16" fillId="52" borderId="29"/>
    <xf numFmtId="0" fontId="16" fillId="52" borderId="29"/>
    <xf numFmtId="0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0" fontId="16" fillId="52" borderId="29"/>
    <xf numFmtId="0" fontId="16" fillId="52" borderId="29"/>
    <xf numFmtId="171" fontId="16" fillId="52" borderId="29"/>
    <xf numFmtId="171" fontId="16" fillId="52" borderId="29"/>
    <xf numFmtId="0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0" fontId="16" fillId="52" borderId="30"/>
    <xf numFmtId="0" fontId="16" fillId="52" borderId="30"/>
    <xf numFmtId="0" fontId="16" fillId="52" borderId="30"/>
    <xf numFmtId="0" fontId="16" fillId="52" borderId="30"/>
    <xf numFmtId="0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171" fontId="16" fillId="52" borderId="30"/>
    <xf numFmtId="0" fontId="16" fillId="52" borderId="30"/>
    <xf numFmtId="0" fontId="16" fillId="52" borderId="30"/>
    <xf numFmtId="0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0" fontId="16" fillId="52" borderId="30"/>
    <xf numFmtId="0" fontId="16" fillId="52" borderId="30"/>
    <xf numFmtId="171" fontId="16" fillId="52" borderId="30"/>
    <xf numFmtId="171" fontId="16" fillId="52" borderId="30"/>
    <xf numFmtId="0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0" fontId="16" fillId="84" borderId="31"/>
    <xf numFmtId="0" fontId="16" fillId="84" borderId="31"/>
    <xf numFmtId="0" fontId="16" fillId="84" borderId="31"/>
    <xf numFmtId="0" fontId="16" fillId="84" borderId="31"/>
    <xf numFmtId="0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171" fontId="16" fillId="84" borderId="31"/>
    <xf numFmtId="0" fontId="16" fillId="84" borderId="31"/>
    <xf numFmtId="0" fontId="16" fillId="84" borderId="31"/>
    <xf numFmtId="0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0" fontId="16" fillId="84" borderId="31"/>
    <xf numFmtId="0" fontId="16" fillId="84" borderId="31"/>
    <xf numFmtId="171" fontId="16" fillId="84" borderId="31"/>
    <xf numFmtId="171" fontId="16" fillId="84" borderId="31"/>
    <xf numFmtId="0" fontId="16" fillId="52" borderId="32"/>
    <xf numFmtId="0" fontId="16" fillId="52" borderId="32"/>
    <xf numFmtId="0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0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171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171" fontId="16" fillId="52" borderId="32"/>
    <xf numFmtId="171" fontId="16" fillId="52" borderId="32"/>
    <xf numFmtId="171" fontId="16" fillId="52" borderId="32"/>
    <xf numFmtId="0" fontId="16" fillId="52" borderId="32"/>
    <xf numFmtId="0" fontId="16" fillId="52" borderId="32"/>
    <xf numFmtId="0" fontId="16" fillId="52" borderId="32"/>
    <xf numFmtId="0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0" fontId="16" fillId="52" borderId="32"/>
    <xf numFmtId="0" fontId="16" fillId="52" borderId="32"/>
    <xf numFmtId="171" fontId="16" fillId="52" borderId="32"/>
    <xf numFmtId="171" fontId="16" fillId="52" borderId="32"/>
    <xf numFmtId="0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0" fontId="16" fillId="84" borderId="33"/>
    <xf numFmtId="0" fontId="16" fillId="84" borderId="33"/>
    <xf numFmtId="0" fontId="16" fillId="84" borderId="33"/>
    <xf numFmtId="0" fontId="16" fillId="84" borderId="33"/>
    <xf numFmtId="0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171" fontId="16" fillId="84" borderId="33"/>
    <xf numFmtId="0" fontId="16" fillId="84" borderId="33"/>
    <xf numFmtId="0" fontId="16" fillId="84" borderId="33"/>
    <xf numFmtId="0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0" fontId="16" fillId="84" borderId="33"/>
    <xf numFmtId="0" fontId="16" fillId="84" borderId="33"/>
    <xf numFmtId="171" fontId="16" fillId="84" borderId="33"/>
    <xf numFmtId="171" fontId="16" fillId="84" borderId="33"/>
    <xf numFmtId="0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0" fontId="16" fillId="84" borderId="34"/>
    <xf numFmtId="0" fontId="16" fillId="84" borderId="34"/>
    <xf numFmtId="0" fontId="16" fillId="84" borderId="34"/>
    <xf numFmtId="0" fontId="16" fillId="84" borderId="34"/>
    <xf numFmtId="0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171" fontId="16" fillId="84" borderId="34"/>
    <xf numFmtId="0" fontId="16" fillId="84" borderId="34"/>
    <xf numFmtId="0" fontId="16" fillId="84" borderId="34"/>
    <xf numFmtId="0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0" fontId="16" fillId="84" borderId="34"/>
    <xf numFmtId="0" fontId="16" fillId="84" borderId="34"/>
    <xf numFmtId="171" fontId="16" fillId="84" borderId="34"/>
    <xf numFmtId="171" fontId="16" fillId="84" borderId="34"/>
    <xf numFmtId="0" fontId="18" fillId="83" borderId="0">
      <alignment vertical="center"/>
    </xf>
    <xf numFmtId="171" fontId="18" fillId="83" borderId="0">
      <alignment vertical="center"/>
    </xf>
    <xf numFmtId="0" fontId="18" fillId="83" borderId="0">
      <alignment vertical="center"/>
    </xf>
    <xf numFmtId="0" fontId="18" fillId="83" borderId="0">
      <alignment vertical="center"/>
    </xf>
    <xf numFmtId="171" fontId="18" fillId="83" borderId="0">
      <alignment vertical="center"/>
    </xf>
    <xf numFmtId="0" fontId="18" fillId="83" borderId="0">
      <alignment vertical="center"/>
    </xf>
    <xf numFmtId="0" fontId="18" fillId="83" borderId="0">
      <alignment vertical="center"/>
    </xf>
    <xf numFmtId="171" fontId="18" fillId="83" borderId="0">
      <alignment vertical="center"/>
    </xf>
    <xf numFmtId="0" fontId="18" fillId="83" borderId="0">
      <alignment vertical="center"/>
    </xf>
    <xf numFmtId="0" fontId="18" fillId="83" borderId="0">
      <alignment vertical="center"/>
    </xf>
    <xf numFmtId="171" fontId="18" fillId="83" borderId="0">
      <alignment vertical="center"/>
    </xf>
    <xf numFmtId="171" fontId="18" fillId="83" borderId="0">
      <alignment vertical="center"/>
    </xf>
    <xf numFmtId="171" fontId="18" fillId="83" borderId="0">
      <alignment vertical="center"/>
    </xf>
    <xf numFmtId="171" fontId="18" fillId="83" borderId="0">
      <alignment vertical="center"/>
    </xf>
    <xf numFmtId="0" fontId="18" fillId="85" borderId="31">
      <alignment vertical="center"/>
    </xf>
    <xf numFmtId="171" fontId="18" fillId="85" borderId="31">
      <alignment vertical="center"/>
    </xf>
    <xf numFmtId="0" fontId="18" fillId="85" borderId="31">
      <alignment vertical="center"/>
    </xf>
    <xf numFmtId="0" fontId="18" fillId="85" borderId="31">
      <alignment vertical="center"/>
    </xf>
    <xf numFmtId="171" fontId="18" fillId="85" borderId="31">
      <alignment vertical="center"/>
    </xf>
    <xf numFmtId="0" fontId="18" fillId="85" borderId="31">
      <alignment vertical="center"/>
    </xf>
    <xf numFmtId="0" fontId="18" fillId="85" borderId="31">
      <alignment vertical="center"/>
    </xf>
    <xf numFmtId="171" fontId="18" fillId="85" borderId="31">
      <alignment vertical="center"/>
    </xf>
    <xf numFmtId="0" fontId="18" fillId="85" borderId="31">
      <alignment vertical="center"/>
    </xf>
    <xf numFmtId="0" fontId="18" fillId="85" borderId="31">
      <alignment vertical="center"/>
    </xf>
    <xf numFmtId="171" fontId="18" fillId="85" borderId="31">
      <alignment vertical="center"/>
    </xf>
    <xf numFmtId="171" fontId="18" fillId="85" borderId="31">
      <alignment vertical="center"/>
    </xf>
    <xf numFmtId="171" fontId="18" fillId="85" borderId="31">
      <alignment vertical="center"/>
    </xf>
    <xf numFmtId="171" fontId="18" fillId="85" borderId="31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0" fontId="18" fillId="85" borderId="34">
      <alignment vertical="center"/>
    </xf>
    <xf numFmtId="171" fontId="18" fillId="85" borderId="34">
      <alignment vertical="center"/>
    </xf>
    <xf numFmtId="0" fontId="18" fillId="85" borderId="34">
      <alignment vertical="center"/>
    </xf>
    <xf numFmtId="0" fontId="18" fillId="85" borderId="34">
      <alignment vertical="center"/>
    </xf>
    <xf numFmtId="171" fontId="18" fillId="85" borderId="34">
      <alignment vertical="center"/>
    </xf>
    <xf numFmtId="0" fontId="18" fillId="85" borderId="34">
      <alignment vertical="center"/>
    </xf>
    <xf numFmtId="0" fontId="18" fillId="85" borderId="34">
      <alignment vertical="center"/>
    </xf>
    <xf numFmtId="171" fontId="18" fillId="85" borderId="34">
      <alignment vertical="center"/>
    </xf>
    <xf numFmtId="0" fontId="18" fillId="85" borderId="34">
      <alignment vertical="center"/>
    </xf>
    <xf numFmtId="0" fontId="18" fillId="85" borderId="34">
      <alignment vertical="center"/>
    </xf>
    <xf numFmtId="171" fontId="18" fillId="85" borderId="34">
      <alignment vertical="center"/>
    </xf>
    <xf numFmtId="171" fontId="18" fillId="85" borderId="34">
      <alignment vertical="center"/>
    </xf>
    <xf numFmtId="171" fontId="18" fillId="85" borderId="34">
      <alignment vertical="center"/>
    </xf>
    <xf numFmtId="171" fontId="18" fillId="85" borderId="34">
      <alignment vertical="center"/>
    </xf>
    <xf numFmtId="0" fontId="18" fillId="86" borderId="35">
      <alignment vertical="center"/>
    </xf>
    <xf numFmtId="171" fontId="18" fillId="86" borderId="35">
      <alignment vertical="center"/>
    </xf>
    <xf numFmtId="0" fontId="18" fillId="86" borderId="35">
      <alignment vertical="center"/>
    </xf>
    <xf numFmtId="0" fontId="18" fillId="86" borderId="35">
      <alignment vertical="center"/>
    </xf>
    <xf numFmtId="171" fontId="18" fillId="86" borderId="35">
      <alignment vertical="center"/>
    </xf>
    <xf numFmtId="0" fontId="18" fillId="86" borderId="35">
      <alignment vertical="center"/>
    </xf>
    <xf numFmtId="0" fontId="18" fillId="86" borderId="35">
      <alignment vertical="center"/>
    </xf>
    <xf numFmtId="171" fontId="18" fillId="86" borderId="35">
      <alignment vertical="center"/>
    </xf>
    <xf numFmtId="0" fontId="18" fillId="86" borderId="35">
      <alignment vertical="center"/>
    </xf>
    <xf numFmtId="0" fontId="18" fillId="86" borderId="35">
      <alignment vertical="center"/>
    </xf>
    <xf numFmtId="171" fontId="18" fillId="86" borderId="35">
      <alignment vertical="center"/>
    </xf>
    <xf numFmtId="171" fontId="18" fillId="86" borderId="35">
      <alignment vertical="center"/>
    </xf>
    <xf numFmtId="171" fontId="18" fillId="86" borderId="35">
      <alignment vertical="center"/>
    </xf>
    <xf numFmtId="171" fontId="18" fillId="86" borderId="35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0" fontId="18" fillId="85" borderId="0">
      <alignment vertical="center"/>
    </xf>
    <xf numFmtId="0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171" fontId="18" fillId="85" borderId="0">
      <alignment vertical="center"/>
    </xf>
    <xf numFmtId="0" fontId="18" fillId="86" borderId="0">
      <alignment vertical="center"/>
    </xf>
    <xf numFmtId="171" fontId="18" fillId="86" borderId="0">
      <alignment vertical="center"/>
    </xf>
    <xf numFmtId="0" fontId="18" fillId="86" borderId="0">
      <alignment vertical="center"/>
    </xf>
    <xf numFmtId="0" fontId="18" fillId="86" borderId="0">
      <alignment vertical="center"/>
    </xf>
    <xf numFmtId="171" fontId="18" fillId="86" borderId="0">
      <alignment vertical="center"/>
    </xf>
    <xf numFmtId="0" fontId="18" fillId="86" borderId="0">
      <alignment vertical="center"/>
    </xf>
    <xf numFmtId="0" fontId="18" fillId="86" borderId="0">
      <alignment vertical="center"/>
    </xf>
    <xf numFmtId="171" fontId="18" fillId="86" borderId="0">
      <alignment vertical="center"/>
    </xf>
    <xf numFmtId="0" fontId="18" fillId="86" borderId="0">
      <alignment vertical="center"/>
    </xf>
    <xf numFmtId="0" fontId="18" fillId="86" borderId="0">
      <alignment vertical="center"/>
    </xf>
    <xf numFmtId="171" fontId="18" fillId="86" borderId="0">
      <alignment vertical="center"/>
    </xf>
    <xf numFmtId="171" fontId="18" fillId="86" borderId="0">
      <alignment vertical="center"/>
    </xf>
    <xf numFmtId="171" fontId="18" fillId="86" borderId="0">
      <alignment vertical="center"/>
    </xf>
    <xf numFmtId="171" fontId="18" fillId="86" borderId="0">
      <alignment vertical="center"/>
    </xf>
    <xf numFmtId="0" fontId="18" fillId="86" borderId="36">
      <alignment vertical="center"/>
    </xf>
    <xf numFmtId="171" fontId="18" fillId="86" borderId="36">
      <alignment vertical="center"/>
    </xf>
    <xf numFmtId="0" fontId="18" fillId="86" borderId="36">
      <alignment vertical="center"/>
    </xf>
    <xf numFmtId="0" fontId="18" fillId="86" borderId="36">
      <alignment vertical="center"/>
    </xf>
    <xf numFmtId="171" fontId="18" fillId="86" borderId="36">
      <alignment vertical="center"/>
    </xf>
    <xf numFmtId="0" fontId="18" fillId="86" borderId="36">
      <alignment vertical="center"/>
    </xf>
    <xf numFmtId="0" fontId="18" fillId="86" borderId="36">
      <alignment vertical="center"/>
    </xf>
    <xf numFmtId="171" fontId="18" fillId="86" borderId="36">
      <alignment vertical="center"/>
    </xf>
    <xf numFmtId="0" fontId="18" fillId="86" borderId="36">
      <alignment vertical="center"/>
    </xf>
    <xf numFmtId="0" fontId="18" fillId="86" borderId="36">
      <alignment vertical="center"/>
    </xf>
    <xf numFmtId="171" fontId="18" fillId="86" borderId="36">
      <alignment vertical="center"/>
    </xf>
    <xf numFmtId="171" fontId="18" fillId="86" borderId="36">
      <alignment vertical="center"/>
    </xf>
    <xf numFmtId="171" fontId="18" fillId="86" borderId="36">
      <alignment vertical="center"/>
    </xf>
    <xf numFmtId="171" fontId="18" fillId="86" borderId="36">
      <alignment vertical="center"/>
    </xf>
    <xf numFmtId="0" fontId="23" fillId="46" borderId="0" applyNumberFormat="0" applyBorder="0" applyAlignment="0" applyProtection="0"/>
    <xf numFmtId="0" fontId="1" fillId="63" borderId="0" applyNumberFormat="0" applyBorder="0" applyAlignment="0" applyProtection="0"/>
    <xf numFmtId="0" fontId="23" fillId="79" borderId="0" applyNumberFormat="0" applyBorder="0" applyAlignment="0" applyProtection="0"/>
    <xf numFmtId="0" fontId="1" fillId="65" borderId="0" applyNumberFormat="0" applyBorder="0" applyAlignment="0" applyProtection="0"/>
    <xf numFmtId="0" fontId="23" fillId="30" borderId="0" applyNumberFormat="0" applyBorder="0" applyAlignment="0" applyProtection="0"/>
    <xf numFmtId="0" fontId="1" fillId="68" borderId="0" applyNumberFormat="0" applyBorder="0" applyAlignment="0" applyProtection="0"/>
    <xf numFmtId="0" fontId="23" fillId="46" borderId="0" applyNumberFormat="0" applyBorder="0" applyAlignment="0" applyProtection="0"/>
    <xf numFmtId="0" fontId="1" fillId="70" borderId="0" applyNumberFormat="0" applyBorder="0" applyAlignment="0" applyProtection="0"/>
    <xf numFmtId="0" fontId="23" fillId="48" borderId="0" applyNumberFormat="0" applyBorder="0" applyAlignment="0" applyProtection="0"/>
    <xf numFmtId="0" fontId="1" fillId="73" borderId="0" applyNumberFormat="0" applyBorder="0" applyAlignment="0" applyProtection="0"/>
    <xf numFmtId="0" fontId="23" fillId="77" borderId="0" applyNumberFormat="0" applyBorder="0" applyAlignment="0" applyProtection="0"/>
    <xf numFmtId="0" fontId="1" fillId="75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23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23" fillId="79" borderId="0" applyNumberFormat="0" applyBorder="0" applyAlignment="0" applyProtection="0"/>
    <xf numFmtId="171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79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171" fontId="1" fillId="65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41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23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23" fillId="46" borderId="0" applyNumberFormat="0" applyBorder="0" applyAlignment="0" applyProtection="0"/>
    <xf numFmtId="171" fontId="23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23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81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171" fontId="1" fillId="46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23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23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48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171" fontId="1" fillId="82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23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3" fillId="36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171" fontId="1" fillId="50" borderId="0" applyNumberFormat="0" applyBorder="0" applyAlignment="0" applyProtection="0"/>
    <xf numFmtId="0" fontId="22" fillId="32" borderId="0" applyNumberFormat="0" applyBorder="0" applyAlignment="0" applyProtection="0"/>
    <xf numFmtId="0" fontId="22" fillId="79" borderId="0" applyNumberFormat="0" applyBorder="0" applyAlignment="0" applyProtection="0"/>
    <xf numFmtId="0" fontId="22" fillId="30" borderId="0" applyNumberFormat="0" applyBorder="0" applyAlignment="0" applyProtection="0"/>
    <xf numFmtId="0" fontId="22" fillId="46" borderId="0" applyNumberFormat="0" applyBorder="0" applyAlignment="0" applyProtection="0"/>
    <xf numFmtId="0" fontId="22" fillId="32" borderId="0" applyNumberFormat="0" applyBorder="0" applyAlignment="0" applyProtection="0"/>
    <xf numFmtId="0" fontId="22" fillId="7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171" fontId="22" fillId="82" borderId="0" applyNumberFormat="0" applyBorder="0" applyAlignment="0" applyProtection="0"/>
    <xf numFmtId="171" fontId="55" fillId="82" borderId="0" applyNumberFormat="0" applyBorder="0" applyAlignment="0" applyProtection="0"/>
    <xf numFmtId="171" fontId="22" fillId="82" borderId="0" applyNumberFormat="0" applyBorder="0" applyAlignment="0" applyProtection="0"/>
    <xf numFmtId="171" fontId="22" fillId="82" borderId="0" applyNumberFormat="0" applyBorder="0" applyAlignment="0" applyProtection="0"/>
    <xf numFmtId="171" fontId="55" fillId="82" borderId="0" applyNumberFormat="0" applyBorder="0" applyAlignment="0" applyProtection="0"/>
    <xf numFmtId="171" fontId="22" fillId="82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87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171" fontId="22" fillId="79" borderId="0" applyNumberFormat="0" applyBorder="0" applyAlignment="0" applyProtection="0"/>
    <xf numFmtId="171" fontId="55" fillId="66" borderId="0" applyNumberFormat="0" applyBorder="0" applyAlignment="0" applyProtection="0"/>
    <xf numFmtId="171" fontId="22" fillId="79" borderId="0" applyNumberFormat="0" applyBorder="0" applyAlignment="0" applyProtection="0"/>
    <xf numFmtId="171" fontId="22" fillId="79" borderId="0" applyNumberFormat="0" applyBorder="0" applyAlignment="0" applyProtection="0"/>
    <xf numFmtId="171" fontId="55" fillId="66" borderId="0" applyNumberFormat="0" applyBorder="0" applyAlignment="0" applyProtection="0"/>
    <xf numFmtId="171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171" fontId="22" fillId="36" borderId="0" applyNumberFormat="0" applyBorder="0" applyAlignment="0" applyProtection="0"/>
    <xf numFmtId="171" fontId="55" fillId="36" borderId="0" applyNumberFormat="0" applyBorder="0" applyAlignment="0" applyProtection="0"/>
    <xf numFmtId="171" fontId="22" fillId="36" borderId="0" applyNumberFormat="0" applyBorder="0" applyAlignment="0" applyProtection="0"/>
    <xf numFmtId="171" fontId="22" fillId="36" borderId="0" applyNumberFormat="0" applyBorder="0" applyAlignment="0" applyProtection="0"/>
    <xf numFmtId="171" fontId="55" fillId="36" borderId="0" applyNumberFormat="0" applyBorder="0" applyAlignment="0" applyProtection="0"/>
    <xf numFmtId="171" fontId="22" fillId="36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171" fontId="22" fillId="46" borderId="0" applyNumberFormat="0" applyBorder="0" applyAlignment="0" applyProtection="0"/>
    <xf numFmtId="171" fontId="55" fillId="46" borderId="0" applyNumberFormat="0" applyBorder="0" applyAlignment="0" applyProtection="0"/>
    <xf numFmtId="171" fontId="22" fillId="46" borderId="0" applyNumberFormat="0" applyBorder="0" applyAlignment="0" applyProtection="0"/>
    <xf numFmtId="171" fontId="22" fillId="46" borderId="0" applyNumberFormat="0" applyBorder="0" applyAlignment="0" applyProtection="0"/>
    <xf numFmtId="171" fontId="55" fillId="46" borderId="0" applyNumberFormat="0" applyBorder="0" applyAlignment="0" applyProtection="0"/>
    <xf numFmtId="171" fontId="22" fillId="46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171" fontId="22" fillId="82" borderId="0" applyNumberFormat="0" applyBorder="0" applyAlignment="0" applyProtection="0"/>
    <xf numFmtId="171" fontId="55" fillId="82" borderId="0" applyNumberFormat="0" applyBorder="0" applyAlignment="0" applyProtection="0"/>
    <xf numFmtId="171" fontId="22" fillId="82" borderId="0" applyNumberFormat="0" applyBorder="0" applyAlignment="0" applyProtection="0"/>
    <xf numFmtId="171" fontId="22" fillId="82" borderId="0" applyNumberFormat="0" applyBorder="0" applyAlignment="0" applyProtection="0"/>
    <xf numFmtId="171" fontId="55" fillId="82" borderId="0" applyNumberFormat="0" applyBorder="0" applyAlignment="0" applyProtection="0"/>
    <xf numFmtId="171" fontId="22" fillId="8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171" fontId="22" fillId="79" borderId="0" applyNumberFormat="0" applyBorder="0" applyAlignment="0" applyProtection="0"/>
    <xf numFmtId="171" fontId="55" fillId="79" borderId="0" applyNumberFormat="0" applyBorder="0" applyAlignment="0" applyProtection="0"/>
    <xf numFmtId="171" fontId="22" fillId="79" borderId="0" applyNumberFormat="0" applyBorder="0" applyAlignment="0" applyProtection="0"/>
    <xf numFmtId="171" fontId="22" fillId="79" borderId="0" applyNumberFormat="0" applyBorder="0" applyAlignment="0" applyProtection="0"/>
    <xf numFmtId="171" fontId="55" fillId="79" borderId="0" applyNumberFormat="0" applyBorder="0" applyAlignment="0" applyProtection="0"/>
    <xf numFmtId="171" fontId="22" fillId="79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171" fontId="22" fillId="8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6" borderId="0" applyNumberFormat="0" applyBorder="0" applyAlignment="0" applyProtection="0"/>
    <xf numFmtId="171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171" fontId="22" fillId="19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0" borderId="0" applyNumberFormat="0" applyBorder="0" applyAlignment="0" applyProtection="0"/>
    <xf numFmtId="171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9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171" fontId="22" fillId="8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171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9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171" fontId="22" fillId="8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0" borderId="0" applyNumberFormat="0" applyBorder="0" applyAlignment="0" applyProtection="0"/>
    <xf numFmtId="171" fontId="22" fillId="90" borderId="0" applyNumberFormat="0" applyBorder="0" applyAlignment="0" applyProtection="0"/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171" fontId="22" fillId="21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1" borderId="0" applyNumberFormat="0" applyBorder="0" applyAlignment="0" applyProtection="0"/>
    <xf numFmtId="171" fontId="22" fillId="91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171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92" borderId="0" applyNumberFormat="0" applyBorder="0" applyAlignment="0" applyProtection="0"/>
    <xf numFmtId="171" fontId="22" fillId="92" borderId="0" applyNumberFormat="0" applyBorder="0" applyAlignment="0" applyProtection="0"/>
    <xf numFmtId="0" fontId="22" fillId="92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171" fontId="22" fillId="32" borderId="0" applyNumberFormat="0" applyBorder="0" applyAlignment="0" applyProtection="0"/>
    <xf numFmtId="171" fontId="55" fillId="32" borderId="0" applyNumberFormat="0" applyBorder="0" applyAlignment="0" applyProtection="0"/>
    <xf numFmtId="171" fontId="22" fillId="32" borderId="0" applyNumberFormat="0" applyBorder="0" applyAlignment="0" applyProtection="0"/>
    <xf numFmtId="171" fontId="22" fillId="32" borderId="0" applyNumberFormat="0" applyBorder="0" applyAlignment="0" applyProtection="0"/>
    <xf numFmtId="171" fontId="55" fillId="32" borderId="0" applyNumberFormat="0" applyBorder="0" applyAlignment="0" applyProtection="0"/>
    <xf numFmtId="171" fontId="22" fillId="32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6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93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171" fontId="22" fillId="37" borderId="0" applyNumberFormat="0" applyBorder="0" applyAlignment="0" applyProtection="0"/>
    <xf numFmtId="171" fontId="55" fillId="37" borderId="0" applyNumberFormat="0" applyBorder="0" applyAlignment="0" applyProtection="0"/>
    <xf numFmtId="171" fontId="22" fillId="37" borderId="0" applyNumberFormat="0" applyBorder="0" applyAlignment="0" applyProtection="0"/>
    <xf numFmtId="171" fontId="22" fillId="37" borderId="0" applyNumberFormat="0" applyBorder="0" applyAlignment="0" applyProtection="0"/>
    <xf numFmtId="171" fontId="55" fillId="37" borderId="0" applyNumberFormat="0" applyBorder="0" applyAlignment="0" applyProtection="0"/>
    <xf numFmtId="171" fontId="22" fillId="37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171" fontId="22" fillId="36" borderId="0" applyNumberFormat="0" applyBorder="0" applyAlignment="0" applyProtection="0"/>
    <xf numFmtId="171" fontId="55" fillId="36" borderId="0" applyNumberFormat="0" applyBorder="0" applyAlignment="0" applyProtection="0"/>
    <xf numFmtId="171" fontId="22" fillId="36" borderId="0" applyNumberFormat="0" applyBorder="0" applyAlignment="0" applyProtection="0"/>
    <xf numFmtId="171" fontId="22" fillId="36" borderId="0" applyNumberFormat="0" applyBorder="0" applyAlignment="0" applyProtection="0"/>
    <xf numFmtId="171" fontId="55" fillId="36" borderId="0" applyNumberFormat="0" applyBorder="0" applyAlignment="0" applyProtection="0"/>
    <xf numFmtId="171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171" fontId="22" fillId="43" borderId="0" applyNumberFormat="0" applyBorder="0" applyAlignment="0" applyProtection="0"/>
    <xf numFmtId="171" fontId="55" fillId="43" borderId="0" applyNumberFormat="0" applyBorder="0" applyAlignment="0" applyProtection="0"/>
    <xf numFmtId="171" fontId="22" fillId="43" borderId="0" applyNumberFormat="0" applyBorder="0" applyAlignment="0" applyProtection="0"/>
    <xf numFmtId="171" fontId="22" fillId="43" borderId="0" applyNumberFormat="0" applyBorder="0" applyAlignment="0" applyProtection="0"/>
    <xf numFmtId="171" fontId="55" fillId="43" borderId="0" applyNumberFormat="0" applyBorder="0" applyAlignment="0" applyProtection="0"/>
    <xf numFmtId="171" fontId="22" fillId="43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1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88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171" fontId="22" fillId="32" borderId="0" applyNumberFormat="0" applyBorder="0" applyAlignment="0" applyProtection="0"/>
    <xf numFmtId="171" fontId="55" fillId="71" borderId="0" applyNumberFormat="0" applyBorder="0" applyAlignment="0" applyProtection="0"/>
    <xf numFmtId="171" fontId="22" fillId="32" borderId="0" applyNumberFormat="0" applyBorder="0" applyAlignment="0" applyProtection="0"/>
    <xf numFmtId="171" fontId="22" fillId="32" borderId="0" applyNumberFormat="0" applyBorder="0" applyAlignment="0" applyProtection="0"/>
    <xf numFmtId="171" fontId="55" fillId="71" borderId="0" applyNumberFormat="0" applyBorder="0" applyAlignment="0" applyProtection="0"/>
    <xf numFmtId="171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171" fontId="22" fillId="35" borderId="0" applyNumberFormat="0" applyBorder="0" applyAlignment="0" applyProtection="0"/>
    <xf numFmtId="171" fontId="55" fillId="35" borderId="0" applyNumberFormat="0" applyBorder="0" applyAlignment="0" applyProtection="0"/>
    <xf numFmtId="171" fontId="22" fillId="35" borderId="0" applyNumberFormat="0" applyBorder="0" applyAlignment="0" applyProtection="0"/>
    <xf numFmtId="171" fontId="22" fillId="35" borderId="0" applyNumberFormat="0" applyBorder="0" applyAlignment="0" applyProtection="0"/>
    <xf numFmtId="171" fontId="55" fillId="35" borderId="0" applyNumberFormat="0" applyBorder="0" applyAlignment="0" applyProtection="0"/>
    <xf numFmtId="171" fontId="22" fillId="35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171" fontId="51" fillId="49" borderId="23" applyNumberFormat="0" applyAlignment="0" applyProtection="0"/>
    <xf numFmtId="171" fontId="33" fillId="49" borderId="15" applyNumberFormat="0" applyAlignment="0" applyProtection="0"/>
    <xf numFmtId="171" fontId="33" fillId="49" borderId="15" applyNumberFormat="0" applyAlignment="0" applyProtection="0"/>
    <xf numFmtId="171" fontId="51" fillId="49" borderId="23" applyNumberFormat="0" applyAlignment="0" applyProtection="0"/>
    <xf numFmtId="0" fontId="33" fillId="46" borderId="15" applyNumberFormat="0" applyAlignment="0" applyProtection="0"/>
    <xf numFmtId="171" fontId="33" fillId="49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2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2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33" fillId="46" borderId="15" applyNumberFormat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171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171" fontId="64" fillId="49" borderId="22" applyNumberFormat="0" applyAlignment="0" applyProtection="0"/>
    <xf numFmtId="171" fontId="65" fillId="49" borderId="37" applyNumberFormat="0" applyAlignment="0" applyProtection="0"/>
    <xf numFmtId="171" fontId="65" fillId="49" borderId="37" applyNumberFormat="0" applyAlignment="0" applyProtection="0"/>
    <xf numFmtId="171" fontId="64" fillId="49" borderId="22" applyNumberFormat="0" applyAlignment="0" applyProtection="0"/>
    <xf numFmtId="0" fontId="62" fillId="46" borderId="37" applyNumberFormat="0" applyAlignment="0" applyProtection="0"/>
    <xf numFmtId="171" fontId="65" fillId="49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25" fillId="26" borderId="9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25" fillId="26" borderId="9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6" borderId="37" applyNumberFormat="0" applyAlignment="0" applyProtection="0"/>
    <xf numFmtId="0" fontId="62" fillId="49" borderId="37" applyNumberFormat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173" fontId="67" fillId="0" borderId="0" applyFill="0" applyBorder="0" applyAlignment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63" fillId="94" borderId="37" applyNumberFormat="0" applyAlignment="0" applyProtection="0"/>
    <xf numFmtId="171" fontId="63" fillId="94" borderId="37" applyNumberFormat="0" applyAlignment="0" applyProtection="0"/>
    <xf numFmtId="0" fontId="63" fillId="94" borderId="37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171" fontId="26" fillId="19" borderId="10" applyNumberFormat="0" applyAlignment="0" applyProtection="0"/>
    <xf numFmtId="0" fontId="26" fillId="19" borderId="10" applyNumberFormat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8" fillId="0" borderId="0" applyFont="0" applyFill="0" applyBorder="0" applyAlignment="0" applyProtection="0">
      <alignment vertical="top"/>
    </xf>
    <xf numFmtId="165" fontId="1" fillId="0" borderId="0" applyFont="0" applyFill="0" applyBorder="0" applyAlignment="0" applyProtection="0"/>
    <xf numFmtId="165" fontId="68" fillId="0" borderId="0" applyFont="0" applyFill="0" applyBorder="0" applyAlignment="0" applyProtection="0"/>
    <xf numFmtId="174" fontId="69" fillId="0" borderId="0" applyFont="0" applyFill="0" applyBorder="0" applyAlignment="0" applyProtection="0"/>
    <xf numFmtId="0" fontId="26" fillId="95" borderId="10" applyNumberFormat="0" applyAlignment="0" applyProtection="0"/>
    <xf numFmtId="175" fontId="70" fillId="0" borderId="0" applyNumberFormat="0" applyAlignment="0">
      <alignment horizontal="left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71" fillId="0" borderId="0" applyFont="0" applyFill="0" applyBorder="0" applyAlignment="0" applyProtection="0"/>
    <xf numFmtId="175" fontId="56" fillId="76" borderId="0" applyNumberFormat="0" applyFont="0" applyFill="0" applyBorder="0" applyProtection="0">
      <alignment horizontal="left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Protection="0">
      <alignment horizontal="left"/>
    </xf>
    <xf numFmtId="0" fontId="5" fillId="0" borderId="0" applyNumberFormat="0" applyFill="0" applyBorder="0" applyProtection="0">
      <alignment horizontal="left"/>
    </xf>
    <xf numFmtId="0" fontId="5" fillId="0" borderId="0" applyNumberForma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8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171" fontId="50" fillId="79" borderId="22" applyNumberFormat="0" applyAlignment="0" applyProtection="0"/>
    <xf numFmtId="171" fontId="72" fillId="79" borderId="37" applyNumberFormat="0" applyAlignment="0" applyProtection="0"/>
    <xf numFmtId="171" fontId="72" fillId="79" borderId="37" applyNumberFormat="0" applyAlignment="0" applyProtection="0"/>
    <xf numFmtId="171" fontId="50" fillId="79" borderId="22" applyNumberFormat="0" applyAlignment="0" applyProtection="0"/>
    <xf numFmtId="0" fontId="72" fillId="77" borderId="37" applyNumberFormat="0" applyAlignment="0" applyProtection="0"/>
    <xf numFmtId="171" fontId="72" fillId="79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31" fillId="24" borderId="9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31" fillId="24" borderId="9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72" fillId="77" borderId="37" applyNumberFormat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171" fontId="27" fillId="96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171" fontId="27" fillId="97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171" fontId="27" fillId="29" borderId="0" applyNumberFormat="0" applyBorder="0" applyAlignment="0" applyProtection="0"/>
    <xf numFmtId="175" fontId="73" fillId="0" borderId="0" applyNumberFormat="0" applyAlignment="0">
      <alignment horizontal="left"/>
    </xf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171" fontId="15" fillId="0" borderId="39" applyNumberFormat="0" applyFill="0" applyAlignment="0" applyProtection="0"/>
    <xf numFmtId="171" fontId="27" fillId="0" borderId="39" applyNumberFormat="0" applyFill="0" applyAlignment="0" applyProtection="0"/>
    <xf numFmtId="171" fontId="27" fillId="0" borderId="39" applyNumberFormat="0" applyFill="0" applyAlignment="0" applyProtection="0"/>
    <xf numFmtId="171" fontId="15" fillId="0" borderId="39" applyNumberFormat="0" applyFill="0" applyAlignment="0" applyProtection="0"/>
    <xf numFmtId="0" fontId="27" fillId="0" borderId="38" applyNumberFormat="0" applyFill="0" applyAlignment="0" applyProtection="0"/>
    <xf numFmtId="171" fontId="27" fillId="0" borderId="39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21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27" fillId="0" borderId="38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1" fontId="74" fillId="0" borderId="0" applyNumberFormat="0" applyFill="0" applyBorder="0" applyAlignment="0" applyProtection="0"/>
    <xf numFmtId="171" fontId="54" fillId="0" borderId="0" applyNumberFormat="0" applyFill="0" applyBorder="0" applyAlignment="0" applyProtection="0"/>
    <xf numFmtId="171" fontId="74" fillId="0" borderId="0" applyNumberFormat="0" applyFill="0" applyBorder="0" applyAlignment="0" applyProtection="0"/>
    <xf numFmtId="171" fontId="74" fillId="0" borderId="0" applyNumberFormat="0" applyFill="0" applyBorder="0" applyAlignment="0" applyProtection="0"/>
    <xf numFmtId="171" fontId="54" fillId="0" borderId="0" applyNumberFormat="0" applyFill="0" applyBorder="0" applyAlignment="0" applyProtection="0"/>
    <xf numFmtId="171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80" fontId="76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2" fontId="77" fillId="0" borderId="0"/>
    <xf numFmtId="183" fontId="78" fillId="0" borderId="0"/>
    <xf numFmtId="0" fontId="23" fillId="0" borderId="0"/>
    <xf numFmtId="183" fontId="79" fillId="0" borderId="0"/>
    <xf numFmtId="183" fontId="77" fillId="0" borderId="0"/>
    <xf numFmtId="49" fontId="80" fillId="0" borderId="0" applyNumberFormat="0" applyFill="0" applyBorder="0" applyProtection="0">
      <alignment horizontal="center" vertical="top"/>
    </xf>
    <xf numFmtId="184" fontId="81" fillId="0" borderId="0" applyBorder="0">
      <alignment horizontal="right" vertical="top"/>
    </xf>
    <xf numFmtId="185" fontId="80" fillId="0" borderId="0" applyBorder="0">
      <alignment horizontal="right" vertical="top"/>
    </xf>
    <xf numFmtId="185" fontId="81" fillId="0" borderId="0" applyBorder="0">
      <alignment horizontal="right" vertical="top"/>
    </xf>
    <xf numFmtId="186" fontId="80" fillId="0" borderId="0" applyFill="0" applyBorder="0">
      <alignment horizontal="right" vertical="top"/>
    </xf>
    <xf numFmtId="187" fontId="80" fillId="0" borderId="0" applyFill="0" applyBorder="0">
      <alignment horizontal="right" vertical="top"/>
    </xf>
    <xf numFmtId="188" fontId="80" fillId="0" borderId="0" applyFill="0" applyBorder="0">
      <alignment horizontal="right" vertical="top"/>
    </xf>
    <xf numFmtId="189" fontId="80" fillId="0" borderId="0" applyFill="0" applyBorder="0">
      <alignment horizontal="right" vertical="top"/>
    </xf>
    <xf numFmtId="0" fontId="82" fillId="0" borderId="0">
      <alignment horizontal="left"/>
    </xf>
    <xf numFmtId="0" fontId="82" fillId="0" borderId="40">
      <alignment horizontal="right" wrapText="1"/>
    </xf>
    <xf numFmtId="190" fontId="82" fillId="0" borderId="40">
      <alignment horizontal="right" wrapText="1"/>
    </xf>
    <xf numFmtId="191" fontId="83" fillId="0" borderId="40">
      <alignment horizontal="right"/>
    </xf>
    <xf numFmtId="0" fontId="84" fillId="0" borderId="0">
      <alignment vertical="center"/>
    </xf>
    <xf numFmtId="192" fontId="84" fillId="0" borderId="0">
      <alignment horizontal="left" vertical="center"/>
    </xf>
    <xf numFmtId="193" fontId="85" fillId="0" borderId="0">
      <alignment vertical="center"/>
    </xf>
    <xf numFmtId="0" fontId="86" fillId="0" borderId="0">
      <alignment vertical="center"/>
    </xf>
    <xf numFmtId="191" fontId="83" fillId="0" borderId="40">
      <alignment horizontal="left"/>
    </xf>
    <xf numFmtId="191" fontId="83" fillId="0" borderId="40">
      <alignment horizontal="left"/>
    </xf>
    <xf numFmtId="191" fontId="80" fillId="0" borderId="0">
      <alignment horizontal="center"/>
    </xf>
    <xf numFmtId="191" fontId="87" fillId="0" borderId="40">
      <alignment horizontal="center"/>
    </xf>
    <xf numFmtId="41" fontId="80" fillId="0" borderId="41" applyFill="0" applyBorder="0" applyProtection="0">
      <alignment horizontal="right" vertical="top"/>
    </xf>
    <xf numFmtId="41" fontId="80" fillId="0" borderId="40" applyFill="0" applyBorder="0" applyProtection="0">
      <alignment horizontal="right" vertical="top"/>
    </xf>
    <xf numFmtId="192" fontId="6" fillId="0" borderId="0">
      <alignment horizontal="left" vertical="center"/>
    </xf>
    <xf numFmtId="191" fontId="6" fillId="0" borderId="0"/>
    <xf numFmtId="191" fontId="88" fillId="0" borderId="0"/>
    <xf numFmtId="191" fontId="89" fillId="0" borderId="0"/>
    <xf numFmtId="191" fontId="5" fillId="0" borderId="0"/>
    <xf numFmtId="191" fontId="90" fillId="0" borderId="0">
      <alignment horizontal="left" vertical="top"/>
    </xf>
    <xf numFmtId="0" fontId="80" fillId="0" borderId="0" applyFill="0" applyBorder="0">
      <alignment horizontal="left" vertical="top" wrapText="1"/>
    </xf>
    <xf numFmtId="190" fontId="80" fillId="0" borderId="0" applyFill="0" applyBorder="0">
      <alignment horizontal="left" vertical="top" wrapText="1"/>
    </xf>
    <xf numFmtId="0" fontId="91" fillId="0" borderId="0">
      <alignment horizontal="left" vertical="top" wrapText="1"/>
    </xf>
    <xf numFmtId="0" fontId="92" fillId="0" borderId="0">
      <alignment horizontal="left" vertical="top" wrapText="1"/>
    </xf>
    <xf numFmtId="0" fontId="81" fillId="0" borderId="0">
      <alignment horizontal="left" vertical="top" wrapText="1"/>
    </xf>
    <xf numFmtId="0" fontId="93" fillId="51" borderId="20">
      <alignment vertical="center"/>
    </xf>
    <xf numFmtId="171" fontId="93" fillId="51" borderId="20">
      <alignment vertical="center"/>
    </xf>
    <xf numFmtId="0" fontId="93" fillId="51" borderId="20">
      <alignment vertical="center"/>
    </xf>
    <xf numFmtId="0" fontId="93" fillId="51" borderId="20">
      <alignment vertical="center"/>
    </xf>
    <xf numFmtId="171" fontId="93" fillId="51" borderId="20">
      <alignment vertical="center"/>
    </xf>
    <xf numFmtId="0" fontId="93" fillId="51" borderId="20">
      <alignment vertical="center"/>
    </xf>
    <xf numFmtId="0" fontId="93" fillId="51" borderId="20">
      <alignment vertical="center"/>
    </xf>
    <xf numFmtId="171" fontId="93" fillId="51" borderId="20">
      <alignment vertical="center"/>
    </xf>
    <xf numFmtId="0" fontId="93" fillId="51" borderId="20">
      <alignment vertical="center"/>
    </xf>
    <xf numFmtId="0" fontId="93" fillId="51" borderId="20">
      <alignment vertical="center"/>
    </xf>
    <xf numFmtId="171" fontId="93" fillId="51" borderId="20">
      <alignment vertical="center"/>
    </xf>
    <xf numFmtId="171" fontId="93" fillId="51" borderId="20">
      <alignment vertical="center"/>
    </xf>
    <xf numFmtId="171" fontId="93" fillId="51" borderId="20">
      <alignment vertical="center"/>
    </xf>
    <xf numFmtId="171" fontId="93" fillId="51" borderId="20">
      <alignment vertical="center"/>
    </xf>
    <xf numFmtId="0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0" fontId="94" fillId="98" borderId="20">
      <alignment vertical="center"/>
    </xf>
    <xf numFmtId="0" fontId="94" fillId="98" borderId="20">
      <alignment vertical="center"/>
    </xf>
    <xf numFmtId="171" fontId="94" fillId="98" borderId="20">
      <alignment vertical="center"/>
    </xf>
    <xf numFmtId="0" fontId="94" fillId="98" borderId="20">
      <alignment vertical="center"/>
    </xf>
    <xf numFmtId="0" fontId="94" fillId="98" borderId="20">
      <alignment vertical="center"/>
    </xf>
    <xf numFmtId="171" fontId="94" fillId="98" borderId="20">
      <alignment vertical="center"/>
    </xf>
    <xf numFmtId="0" fontId="94" fillId="98" borderId="20">
      <alignment vertical="center"/>
    </xf>
    <xf numFmtId="0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171" fontId="94" fillId="98" borderId="20">
      <alignment vertical="center"/>
    </xf>
    <xf numFmtId="0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0" fontId="94" fillId="31" borderId="20">
      <alignment vertical="center"/>
    </xf>
    <xf numFmtId="0" fontId="94" fillId="31" borderId="20">
      <alignment vertical="center"/>
    </xf>
    <xf numFmtId="171" fontId="94" fillId="31" borderId="20">
      <alignment vertical="center"/>
    </xf>
    <xf numFmtId="0" fontId="94" fillId="31" borderId="20">
      <alignment vertical="center"/>
    </xf>
    <xf numFmtId="0" fontId="94" fillId="31" borderId="20">
      <alignment vertical="center"/>
    </xf>
    <xf numFmtId="171" fontId="94" fillId="31" borderId="20">
      <alignment vertical="center"/>
    </xf>
    <xf numFmtId="0" fontId="94" fillId="31" borderId="20">
      <alignment vertical="center"/>
    </xf>
    <xf numFmtId="0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171" fontId="94" fillId="31" borderId="20">
      <alignment vertical="center"/>
    </xf>
    <xf numFmtId="0" fontId="18" fillId="76" borderId="0">
      <alignment vertical="center"/>
    </xf>
    <xf numFmtId="171" fontId="18" fillId="76" borderId="0">
      <alignment vertical="center"/>
    </xf>
    <xf numFmtId="0" fontId="18" fillId="76" borderId="0">
      <alignment vertical="center"/>
    </xf>
    <xf numFmtId="0" fontId="18" fillId="76" borderId="0">
      <alignment vertical="center"/>
    </xf>
    <xf numFmtId="171" fontId="18" fillId="76" borderId="0">
      <alignment vertical="center"/>
    </xf>
    <xf numFmtId="0" fontId="18" fillId="76" borderId="0">
      <alignment vertical="center"/>
    </xf>
    <xf numFmtId="0" fontId="18" fillId="76" borderId="0">
      <alignment vertical="center"/>
    </xf>
    <xf numFmtId="171" fontId="18" fillId="76" borderId="0">
      <alignment vertical="center"/>
    </xf>
    <xf numFmtId="0" fontId="18" fillId="76" borderId="0">
      <alignment vertical="center"/>
    </xf>
    <xf numFmtId="0" fontId="18" fillId="76" borderId="0">
      <alignment vertical="center"/>
    </xf>
    <xf numFmtId="171" fontId="18" fillId="76" borderId="0">
      <alignment vertical="center"/>
    </xf>
    <xf numFmtId="171" fontId="18" fillId="76" borderId="0">
      <alignment vertical="center"/>
    </xf>
    <xf numFmtId="171" fontId="18" fillId="76" borderId="0">
      <alignment vertical="center"/>
    </xf>
    <xf numFmtId="171" fontId="18" fillId="76" borderId="0">
      <alignment vertical="center"/>
    </xf>
    <xf numFmtId="0" fontId="95" fillId="76" borderId="20">
      <alignment vertical="center"/>
    </xf>
    <xf numFmtId="171" fontId="95" fillId="76" borderId="20">
      <alignment vertical="center"/>
    </xf>
    <xf numFmtId="0" fontId="95" fillId="76" borderId="20">
      <alignment vertical="center"/>
    </xf>
    <xf numFmtId="0" fontId="95" fillId="76" borderId="20">
      <alignment vertical="center"/>
    </xf>
    <xf numFmtId="171" fontId="95" fillId="76" borderId="20">
      <alignment vertical="center"/>
    </xf>
    <xf numFmtId="0" fontId="95" fillId="76" borderId="20">
      <alignment vertical="center"/>
    </xf>
    <xf numFmtId="0" fontId="95" fillId="76" borderId="20">
      <alignment vertical="center"/>
    </xf>
    <xf numFmtId="171" fontId="95" fillId="76" borderId="20">
      <alignment vertical="center"/>
    </xf>
    <xf numFmtId="0" fontId="95" fillId="76" borderId="20">
      <alignment vertical="center"/>
    </xf>
    <xf numFmtId="0" fontId="95" fillId="76" borderId="20">
      <alignment vertical="center"/>
    </xf>
    <xf numFmtId="171" fontId="95" fillId="76" borderId="20">
      <alignment vertical="center"/>
    </xf>
    <xf numFmtId="171" fontId="95" fillId="76" borderId="20">
      <alignment vertical="center"/>
    </xf>
    <xf numFmtId="171" fontId="95" fillId="76" borderId="20">
      <alignment vertical="center"/>
    </xf>
    <xf numFmtId="171" fontId="95" fillId="76" borderId="20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4" fillId="99" borderId="42">
      <alignment vertical="center"/>
    </xf>
    <xf numFmtId="49" fontId="93" fillId="100" borderId="42">
      <alignment vertical="center"/>
    </xf>
    <xf numFmtId="49" fontId="5" fillId="100" borderId="42">
      <alignment vertical="center"/>
    </xf>
    <xf numFmtId="49" fontId="5" fillId="100" borderId="42">
      <alignment vertical="center"/>
    </xf>
    <xf numFmtId="49" fontId="5" fillId="100" borderId="42">
      <alignment vertical="center"/>
    </xf>
    <xf numFmtId="49" fontId="96" fillId="101" borderId="42">
      <alignment vertical="center"/>
    </xf>
    <xf numFmtId="49" fontId="93" fillId="84" borderId="42">
      <alignment vertical="center"/>
    </xf>
    <xf numFmtId="49" fontId="5" fillId="84" borderId="42">
      <alignment vertical="center"/>
    </xf>
    <xf numFmtId="49" fontId="5" fillId="84" borderId="42">
      <alignment vertical="center"/>
    </xf>
    <xf numFmtId="49" fontId="5" fillId="84" borderId="42">
      <alignment vertical="center"/>
    </xf>
    <xf numFmtId="0" fontId="97" fillId="102" borderId="43">
      <alignment horizontal="centerContinuous" vertical="center"/>
    </xf>
    <xf numFmtId="171" fontId="97" fillId="102" borderId="43">
      <alignment horizontal="centerContinuous" vertical="center"/>
    </xf>
    <xf numFmtId="0" fontId="97" fillId="102" borderId="43">
      <alignment horizontal="centerContinuous" vertical="center"/>
    </xf>
    <xf numFmtId="0" fontId="97" fillId="102" borderId="43">
      <alignment horizontal="centerContinuous" vertical="center"/>
    </xf>
    <xf numFmtId="171" fontId="97" fillId="102" borderId="43">
      <alignment horizontal="centerContinuous" vertical="center"/>
    </xf>
    <xf numFmtId="0" fontId="97" fillId="102" borderId="43">
      <alignment horizontal="centerContinuous" vertical="center"/>
    </xf>
    <xf numFmtId="0" fontId="97" fillId="102" borderId="43">
      <alignment horizontal="centerContinuous" vertical="center"/>
    </xf>
    <xf numFmtId="171" fontId="97" fillId="102" borderId="43">
      <alignment horizontal="centerContinuous" vertical="center"/>
    </xf>
    <xf numFmtId="0" fontId="97" fillId="102" borderId="43">
      <alignment horizontal="centerContinuous" vertical="center"/>
    </xf>
    <xf numFmtId="0" fontId="97" fillId="102" borderId="43">
      <alignment horizontal="centerContinuous" vertical="center"/>
    </xf>
    <xf numFmtId="171" fontId="97" fillId="102" borderId="43">
      <alignment horizontal="centerContinuous" vertical="center"/>
    </xf>
    <xf numFmtId="171" fontId="97" fillId="102" borderId="43">
      <alignment horizontal="centerContinuous" vertical="center"/>
    </xf>
    <xf numFmtId="171" fontId="97" fillId="102" borderId="43">
      <alignment horizontal="centerContinuous" vertical="center"/>
    </xf>
    <xf numFmtId="171" fontId="97" fillId="102" borderId="43">
      <alignment horizontal="centerContinuous" vertical="center"/>
    </xf>
    <xf numFmtId="0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0" fontId="98" fillId="103" borderId="44">
      <alignment horizontal="centerContinuous" vertical="center"/>
    </xf>
    <xf numFmtId="0" fontId="98" fillId="103" borderId="44">
      <alignment horizontal="centerContinuous" vertical="center"/>
    </xf>
    <xf numFmtId="171" fontId="98" fillId="103" borderId="44">
      <alignment horizontal="centerContinuous" vertical="center"/>
    </xf>
    <xf numFmtId="0" fontId="98" fillId="103" borderId="44">
      <alignment horizontal="centerContinuous" vertical="center"/>
    </xf>
    <xf numFmtId="0" fontId="98" fillId="103" borderId="44">
      <alignment horizontal="centerContinuous" vertical="center"/>
    </xf>
    <xf numFmtId="171" fontId="98" fillId="103" borderId="44">
      <alignment horizontal="centerContinuous" vertical="center"/>
    </xf>
    <xf numFmtId="0" fontId="98" fillId="103" borderId="44">
      <alignment horizontal="centerContinuous" vertical="center"/>
    </xf>
    <xf numFmtId="0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171" fontId="98" fillId="103" borderId="44">
      <alignment horizontal="centerContinuous" vertical="center"/>
    </xf>
    <xf numFmtId="0" fontId="99" fillId="0" borderId="45" applyNumberFormat="0" applyFill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171" fontId="32" fillId="104" borderId="0" applyNumberFormat="0" applyBorder="0" applyAlignment="0" applyProtection="0"/>
    <xf numFmtId="0" fontId="32" fillId="104" borderId="0" applyNumberFormat="0" applyBorder="0" applyAlignment="0" applyProtection="0"/>
    <xf numFmtId="38" fontId="16" fillId="76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32" fillId="104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23" fillId="16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8" fillId="0" borderId="0" applyNumberFormat="0" applyFont="0" applyFill="0" applyBorder="0" applyAlignment="0" applyProtection="0"/>
    <xf numFmtId="175" fontId="100" fillId="0" borderId="46" applyNumberFormat="0" applyAlignment="0" applyProtection="0">
      <alignment horizontal="left" vertical="center"/>
    </xf>
    <xf numFmtId="175" fontId="100" fillId="0" borderId="47">
      <alignment horizontal="left" vertical="center"/>
    </xf>
    <xf numFmtId="0" fontId="101" fillId="0" borderId="0">
      <alignment horizontal="center"/>
    </xf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71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171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171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1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01" fillId="0" borderId="0">
      <alignment horizontal="center" textRotation="90"/>
    </xf>
    <xf numFmtId="0" fontId="10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175" fontId="104" fillId="51" borderId="0">
      <alignment horizontal="left" wrapText="1" indent="2"/>
    </xf>
    <xf numFmtId="0" fontId="31" fillId="24" borderId="37" applyNumberFormat="0" applyAlignment="0" applyProtection="0"/>
    <xf numFmtId="10" fontId="16" fillId="51" borderId="20" applyNumberFormat="0" applyBorder="0" applyAlignment="0" applyProtection="0"/>
    <xf numFmtId="0" fontId="31" fillId="24" borderId="37" applyNumberFormat="0" applyAlignment="0" applyProtection="0"/>
    <xf numFmtId="171" fontId="31" fillId="24" borderId="37" applyNumberFormat="0" applyAlignment="0" applyProtection="0"/>
    <xf numFmtId="0" fontId="31" fillId="24" borderId="37" applyNumberFormat="0" applyAlignment="0" applyProtection="0"/>
    <xf numFmtId="0" fontId="72" fillId="77" borderId="37" applyNumberFormat="0" applyAlignment="0" applyProtection="0"/>
    <xf numFmtId="0" fontId="28" fillId="0" borderId="50" applyNumberFormat="0" applyFill="0" applyAlignment="0" applyProtection="0"/>
    <xf numFmtId="0" fontId="29" fillId="0" borderId="48" applyNumberFormat="0" applyFill="0" applyAlignment="0" applyProtection="0"/>
    <xf numFmtId="0" fontId="30" fillId="0" borderId="51" applyNumberFormat="0" applyFill="0" applyAlignment="0" applyProtection="0"/>
    <xf numFmtId="0" fontId="30" fillId="0" borderId="0" applyNumberFormat="0" applyFill="0" applyBorder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171" fontId="105" fillId="0" borderId="52" applyNumberFormat="0" applyFill="0" applyAlignment="0" applyProtection="0"/>
    <xf numFmtId="0" fontId="105" fillId="0" borderId="52" applyNumberFormat="0" applyFill="0" applyAlignment="0" applyProtection="0"/>
    <xf numFmtId="194" fontId="106" fillId="0" borderId="0" applyFont="0" applyFill="0" applyBorder="0" applyProtection="0">
      <alignment horizontal="right"/>
    </xf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171" fontId="108" fillId="30" borderId="0" applyNumberFormat="0" applyBorder="0" applyAlignment="0" applyProtection="0"/>
    <xf numFmtId="171" fontId="109" fillId="59" borderId="0" applyNumberFormat="0" applyBorder="0" applyAlignment="0" applyProtection="0"/>
    <xf numFmtId="171" fontId="108" fillId="30" borderId="0" applyNumberFormat="0" applyBorder="0" applyAlignment="0" applyProtection="0"/>
    <xf numFmtId="171" fontId="108" fillId="30" borderId="0" applyNumberFormat="0" applyBorder="0" applyAlignment="0" applyProtection="0"/>
    <xf numFmtId="171" fontId="109" fillId="59" borderId="0" applyNumberFormat="0" applyBorder="0" applyAlignment="0" applyProtection="0"/>
    <xf numFmtId="171" fontId="108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107" fillId="24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2" fillId="24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195" fontId="110" fillId="0" borderId="0"/>
    <xf numFmtId="0" fontId="111" fillId="0" borderId="0"/>
    <xf numFmtId="0" fontId="111" fillId="0" borderId="0"/>
    <xf numFmtId="0" fontId="111" fillId="0" borderId="0"/>
    <xf numFmtId="0" fontId="5" fillId="0" borderId="0"/>
    <xf numFmtId="0" fontId="5" fillId="0" borderId="0"/>
    <xf numFmtId="0" fontId="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5" fillId="0" borderId="0"/>
    <xf numFmtId="196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1" fillId="0" borderId="0"/>
    <xf numFmtId="0" fontId="1" fillId="0" borderId="0"/>
    <xf numFmtId="0" fontId="68" fillId="0" borderId="0"/>
    <xf numFmtId="0" fontId="5" fillId="0" borderId="0"/>
    <xf numFmtId="0" fontId="1" fillId="0" borderId="0"/>
    <xf numFmtId="0" fontId="5" fillId="0" borderId="0"/>
    <xf numFmtId="175" fontId="68" fillId="0" borderId="0">
      <alignment vertical="top"/>
    </xf>
    <xf numFmtId="175" fontId="68" fillId="0" borderId="0">
      <alignment vertical="top"/>
    </xf>
    <xf numFmtId="0" fontId="5" fillId="0" borderId="0"/>
    <xf numFmtId="0" fontId="68" fillId="0" borderId="0">
      <alignment vertical="top"/>
    </xf>
    <xf numFmtId="0" fontId="1" fillId="0" borderId="0"/>
    <xf numFmtId="0" fontId="1" fillId="0" borderId="0"/>
    <xf numFmtId="0" fontId="111" fillId="0" borderId="0"/>
    <xf numFmtId="0" fontId="111" fillId="0" borderId="0"/>
    <xf numFmtId="0" fontId="111" fillId="0" borderId="0"/>
    <xf numFmtId="0" fontId="5" fillId="0" borderId="0"/>
    <xf numFmtId="0" fontId="5" fillId="23" borderId="53" applyNumberFormat="0" applyFont="0" applyAlignment="0" applyProtection="0"/>
    <xf numFmtId="0" fontId="1" fillId="61" borderId="25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171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50" borderId="53" applyNumberFormat="0" applyFont="0" applyAlignment="0" applyProtection="0"/>
    <xf numFmtId="0" fontId="23" fillId="61" borderId="25" applyNumberFormat="0" applyFont="0" applyAlignment="0" applyProtection="0"/>
    <xf numFmtId="171" fontId="6" fillId="50" borderId="53" applyNumberFormat="0" applyFont="0" applyAlignment="0" applyProtection="0"/>
    <xf numFmtId="171" fontId="23" fillId="61" borderId="25" applyNumberFormat="0" applyFont="0" applyAlignment="0" applyProtection="0"/>
    <xf numFmtId="171" fontId="23" fillId="61" borderId="25" applyNumberFormat="0" applyFont="0" applyAlignment="0" applyProtection="0"/>
    <xf numFmtId="171" fontId="6" fillId="50" borderId="53" applyNumberFormat="0" applyFont="0" applyAlignment="0" applyProtection="0"/>
    <xf numFmtId="0" fontId="23" fillId="61" borderId="25" applyNumberFormat="0" applyFont="0" applyAlignment="0" applyProtection="0"/>
    <xf numFmtId="171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171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23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16" fillId="23" borderId="9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23" fillId="61" borderId="25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0" fontId="5" fillId="23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171" fontId="6" fillId="50" borderId="53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16" fillId="23" borderId="9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50" borderId="53" applyNumberFormat="0" applyFont="0" applyAlignment="0" applyProtection="0"/>
    <xf numFmtId="0" fontId="5" fillId="0" borderId="0"/>
    <xf numFmtId="0" fontId="112" fillId="33" borderId="0" applyNumberFormat="0" applyBorder="0" applyAlignment="0" applyProtection="0"/>
    <xf numFmtId="0" fontId="33" fillId="94" borderId="15" applyNumberFormat="0" applyAlignment="0" applyProtection="0"/>
    <xf numFmtId="0" fontId="33" fillId="94" borderId="15" applyNumberFormat="0" applyAlignment="0" applyProtection="0"/>
    <xf numFmtId="171" fontId="33" fillId="94" borderId="15" applyNumberFormat="0" applyAlignment="0" applyProtection="0"/>
    <xf numFmtId="0" fontId="33" fillId="94" borderId="15" applyNumberFormat="0" applyAlignment="0" applyProtection="0"/>
    <xf numFmtId="1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8" fillId="0" borderId="0" applyFont="0" applyFill="0" applyBorder="0" applyAlignment="0" applyProtection="0">
      <alignment vertical="top"/>
    </xf>
    <xf numFmtId="9" fontId="68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175" fontId="113" fillId="0" borderId="0" applyNumberFormat="0" applyFont="0" applyFill="0" applyBorder="0" applyAlignment="0" applyProtection="0">
      <alignment horizontal="left"/>
    </xf>
    <xf numFmtId="175" fontId="114" fillId="0" borderId="7">
      <alignment horizontal="center"/>
    </xf>
    <xf numFmtId="0" fontId="115" fillId="0" borderId="0"/>
    <xf numFmtId="197" fontId="115" fillId="0" borderId="0"/>
    <xf numFmtId="198" fontId="116" fillId="0" borderId="0" applyNumberFormat="0" applyFill="0" applyBorder="0" applyAlignment="0" applyProtection="0">
      <alignment horizontal="left"/>
    </xf>
    <xf numFmtId="0" fontId="1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5" fillId="0" borderId="0"/>
    <xf numFmtId="0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17" fillId="3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4" fontId="117" fillId="30" borderId="16" applyNumberFormat="0" applyProtection="0">
      <alignment vertical="center"/>
    </xf>
    <xf numFmtId="0" fontId="1" fillId="0" borderId="0"/>
    <xf numFmtId="4" fontId="117" fillId="30" borderId="16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171" fontId="5" fillId="0" borderId="0"/>
    <xf numFmtId="171" fontId="5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7" fillId="30" borderId="16" applyNumberFormat="0" applyProtection="0">
      <alignment vertical="center"/>
    </xf>
    <xf numFmtId="4" fontId="117" fillId="30" borderId="16" applyNumberFormat="0" applyProtection="0">
      <alignment vertical="center"/>
    </xf>
    <xf numFmtId="4" fontId="16" fillId="30" borderId="9" applyNumberFormat="0" applyProtection="0">
      <alignment vertical="center"/>
    </xf>
    <xf numFmtId="4" fontId="117" fillId="30" borderId="16" applyNumberFormat="0" applyProtection="0">
      <alignment vertical="center"/>
    </xf>
    <xf numFmtId="4" fontId="117" fillId="30" borderId="16" applyNumberFormat="0" applyProtection="0">
      <alignment vertical="center"/>
    </xf>
    <xf numFmtId="4" fontId="117" fillId="30" borderId="16" applyNumberFormat="0" applyProtection="0">
      <alignment vertical="center"/>
    </xf>
    <xf numFmtId="4" fontId="117" fillId="30" borderId="16" applyNumberFormat="0" applyProtection="0">
      <alignment vertical="center"/>
    </xf>
    <xf numFmtId="4" fontId="117" fillId="3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117" fillId="30" borderId="16" applyNumberFormat="0" applyProtection="0">
      <alignment vertical="center"/>
    </xf>
    <xf numFmtId="4" fontId="117" fillId="30" borderId="16" applyNumberFormat="0" applyProtection="0">
      <alignment vertical="center"/>
    </xf>
    <xf numFmtId="0" fontId="1" fillId="0" borderId="0"/>
    <xf numFmtId="4" fontId="117" fillId="3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0" borderId="9" applyNumberFormat="0" applyProtection="0">
      <alignment vertical="center"/>
    </xf>
    <xf numFmtId="0" fontId="1" fillId="0" borderId="0"/>
    <xf numFmtId="0" fontId="1" fillId="0" borderId="0"/>
    <xf numFmtId="4" fontId="117" fillId="3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4" fontId="16" fillId="30" borderId="9" applyNumberFormat="0" applyProtection="0">
      <alignment vertical="center"/>
    </xf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18" fillId="3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18" fillId="30" borderId="16" applyNumberFormat="0" applyProtection="0">
      <alignment vertical="center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18" fillId="3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18" fillId="3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36" fillId="31" borderId="9" applyNumberFormat="0" applyProtection="0">
      <alignment vertical="center"/>
    </xf>
    <xf numFmtId="0" fontId="5" fillId="0" borderId="0"/>
    <xf numFmtId="171" fontId="5" fillId="0" borderId="0"/>
    <xf numFmtId="4" fontId="36" fillId="31" borderId="9" applyNumberFormat="0" applyProtection="0">
      <alignment vertical="center"/>
    </xf>
    <xf numFmtId="0" fontId="5" fillId="0" borderId="0"/>
    <xf numFmtId="171" fontId="5" fillId="0" borderId="0"/>
    <xf numFmtId="4" fontId="36" fillId="31" borderId="9" applyNumberFormat="0" applyProtection="0">
      <alignment vertical="center"/>
    </xf>
    <xf numFmtId="0" fontId="5" fillId="0" borderId="0"/>
    <xf numFmtId="171" fontId="5" fillId="0" borderId="0"/>
    <xf numFmtId="0" fontId="5" fillId="0" borderId="0"/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4" fontId="118" fillId="30" borderId="16" applyNumberFormat="0" applyProtection="0">
      <alignment vertical="center"/>
    </xf>
    <xf numFmtId="0" fontId="1" fillId="0" borderId="0"/>
    <xf numFmtId="0" fontId="1" fillId="0" borderId="0"/>
    <xf numFmtId="4" fontId="36" fillId="31" borderId="9" applyNumberFormat="0" applyProtection="0">
      <alignment vertical="center"/>
    </xf>
    <xf numFmtId="0" fontId="1" fillId="0" borderId="0"/>
    <xf numFmtId="4" fontId="118" fillId="30" borderId="16" applyNumberFormat="0" applyProtection="0">
      <alignment vertical="center"/>
    </xf>
    <xf numFmtId="0" fontId="1" fillId="0" borderId="0"/>
    <xf numFmtId="171" fontId="5" fillId="0" borderId="0"/>
    <xf numFmtId="0" fontId="1" fillId="0" borderId="0"/>
    <xf numFmtId="4" fontId="36" fillId="31" borderId="9" applyNumberFormat="0" applyProtection="0">
      <alignment vertical="center"/>
    </xf>
    <xf numFmtId="4" fontId="36" fillId="31" borderId="9" applyNumberFormat="0" applyProtection="0">
      <alignment vertical="center"/>
    </xf>
    <xf numFmtId="171" fontId="5" fillId="0" borderId="0"/>
    <xf numFmtId="4" fontId="36" fillId="31" borderId="9" applyNumberFormat="0" applyProtection="0">
      <alignment vertical="center"/>
    </xf>
    <xf numFmtId="4" fontId="36" fillId="31" borderId="9" applyNumberFormat="0" applyProtection="0">
      <alignment vertical="center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4" fontId="118" fillId="30" borderId="16" applyNumberFormat="0" applyProtection="0">
      <alignment vertical="center"/>
    </xf>
    <xf numFmtId="4" fontId="118" fillId="3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4" fontId="118" fillId="30" borderId="16" applyNumberFormat="0" applyProtection="0">
      <alignment vertical="center"/>
    </xf>
    <xf numFmtId="4" fontId="36" fillId="31" borderId="9" applyNumberFormat="0" applyProtection="0">
      <alignment vertical="center"/>
    </xf>
    <xf numFmtId="4" fontId="118" fillId="3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4" fontId="117" fillId="30" borderId="16" applyNumberFormat="0" applyProtection="0">
      <alignment horizontal="left" vertical="center" indent="1"/>
    </xf>
    <xf numFmtId="0" fontId="1" fillId="0" borderId="0"/>
    <xf numFmtId="4" fontId="117" fillId="30" borderId="16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171" fontId="5" fillId="0" borderId="0"/>
    <xf numFmtId="171" fontId="5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7" fillId="30" borderId="16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4" fontId="117" fillId="30" borderId="16" applyNumberFormat="0" applyProtection="0">
      <alignment horizontal="left" vertical="center" indent="1"/>
    </xf>
    <xf numFmtId="4" fontId="117" fillId="30" borderId="16" applyNumberFormat="0" applyProtection="0">
      <alignment horizontal="left" vertical="center" indent="1"/>
    </xf>
    <xf numFmtId="0" fontId="1" fillId="0" borderId="0"/>
    <xf numFmtId="4" fontId="117" fillId="30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1" borderId="9" applyNumberFormat="0" applyProtection="0">
      <alignment horizontal="left" vertical="center" indent="1"/>
    </xf>
    <xf numFmtId="0" fontId="1" fillId="0" borderId="0"/>
    <xf numFmtId="0" fontId="1" fillId="0" borderId="0"/>
    <xf numFmtId="4" fontId="117" fillId="30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4" fontId="16" fillId="31" borderId="9" applyNumberFormat="0" applyProtection="0">
      <alignment horizontal="left" vertical="center" indent="1"/>
    </xf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17" fillId="30" borderId="16" applyNumberFormat="0" applyProtection="0">
      <alignment horizontal="left" vertical="top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17" fillId="30" borderId="16" applyNumberFormat="0" applyProtection="0">
      <alignment horizontal="left" vertical="top" indent="1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17" fillId="30" borderId="16" applyNumberFormat="0" applyProtection="0">
      <alignment horizontal="left" vertical="top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17" fillId="30" borderId="16" applyNumberFormat="0" applyProtection="0">
      <alignment horizontal="left" vertical="top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9" fillId="30" borderId="16" applyNumberFormat="0" applyProtection="0">
      <alignment horizontal="left" vertical="top" indent="1"/>
    </xf>
    <xf numFmtId="0" fontId="5" fillId="0" borderId="0"/>
    <xf numFmtId="171" fontId="5" fillId="0" borderId="0"/>
    <xf numFmtId="0" fontId="19" fillId="30" borderId="16" applyNumberFormat="0" applyProtection="0">
      <alignment horizontal="left" vertical="top" indent="1"/>
    </xf>
    <xf numFmtId="0" fontId="5" fillId="0" borderId="0"/>
    <xf numFmtId="171" fontId="5" fillId="0" borderId="0"/>
    <xf numFmtId="0" fontId="19" fillId="30" borderId="16" applyNumberFormat="0" applyProtection="0">
      <alignment horizontal="left" vertical="top" indent="1"/>
    </xf>
    <xf numFmtId="0" fontId="5" fillId="0" borderId="0"/>
    <xf numFmtId="171" fontId="5" fillId="0" borderId="0"/>
    <xf numFmtId="0" fontId="5" fillId="0" borderId="0"/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171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0" fontId="1" fillId="0" borderId="0"/>
    <xf numFmtId="0" fontId="1" fillId="0" borderId="0"/>
    <xf numFmtId="0" fontId="19" fillId="30" borderId="16" applyNumberFormat="0" applyProtection="0">
      <alignment horizontal="left" vertical="top" indent="1"/>
    </xf>
    <xf numFmtId="0" fontId="1" fillId="0" borderId="0"/>
    <xf numFmtId="0" fontId="117" fillId="30" borderId="16" applyNumberFormat="0" applyProtection="0">
      <alignment horizontal="left" vertical="top" indent="1"/>
    </xf>
    <xf numFmtId="0" fontId="1" fillId="0" borderId="0"/>
    <xf numFmtId="171" fontId="5" fillId="0" borderId="0"/>
    <xf numFmtId="0" fontId="1" fillId="0" borderId="0"/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171" fontId="5" fillId="0" borderId="0"/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171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17" fillId="3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17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4" fontId="117" fillId="44" borderId="0" applyNumberFormat="0" applyProtection="0">
      <alignment horizontal="left" vertical="center" indent="1"/>
    </xf>
    <xf numFmtId="0" fontId="1" fillId="0" borderId="0"/>
    <xf numFmtId="4" fontId="117" fillId="44" borderId="0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2" borderId="9" applyNumberFormat="0" applyProtection="0">
      <alignment horizontal="left" vertical="center" indent="1"/>
    </xf>
    <xf numFmtId="4" fontId="117" fillId="44" borderId="0" applyNumberFormat="0" applyProtection="0">
      <alignment horizontal="left" vertical="center" indent="1"/>
    </xf>
    <xf numFmtId="4" fontId="117" fillId="44" borderId="0" applyNumberFormat="0" applyProtection="0">
      <alignment horizontal="left" vertical="center" indent="1"/>
    </xf>
    <xf numFmtId="4" fontId="117" fillId="44" borderId="0" applyNumberFormat="0" applyProtection="0">
      <alignment horizontal="left" vertical="center" indent="1"/>
    </xf>
    <xf numFmtId="4" fontId="117" fillId="44" borderId="0" applyNumberFormat="0" applyProtection="0">
      <alignment horizontal="left" vertical="center" indent="1"/>
    </xf>
    <xf numFmtId="4" fontId="117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4" fontId="117" fillId="44" borderId="0" applyNumberFormat="0" applyProtection="0">
      <alignment horizontal="left" vertical="center" indent="1"/>
    </xf>
    <xf numFmtId="0" fontId="1" fillId="0" borderId="0"/>
    <xf numFmtId="4" fontId="117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2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1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33" borderId="16" applyNumberFormat="0" applyProtection="0">
      <alignment horizontal="right" vertical="center"/>
    </xf>
    <xf numFmtId="0" fontId="1" fillId="0" borderId="0"/>
    <xf numFmtId="4" fontId="68" fillId="33" borderId="16" applyNumberFormat="0" applyProtection="0">
      <alignment horizontal="right" vertical="center"/>
    </xf>
    <xf numFmtId="0" fontId="1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33" borderId="16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33" borderId="16" applyNumberFormat="0" applyProtection="0">
      <alignment horizontal="right" vertical="center"/>
    </xf>
    <xf numFmtId="4" fontId="68" fillId="33" borderId="16" applyNumberFormat="0" applyProtection="0">
      <alignment horizontal="right" vertical="center"/>
    </xf>
    <xf numFmtId="0" fontId="1" fillId="0" borderId="0"/>
    <xf numFmtId="4" fontId="68" fillId="33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3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33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4" fontId="16" fillId="33" borderId="9" applyNumberFormat="0" applyProtection="0">
      <alignment horizontal="right" vertical="center"/>
    </xf>
    <xf numFmtId="0" fontId="1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79" borderId="16" applyNumberFormat="0" applyProtection="0">
      <alignment horizontal="right" vertical="center"/>
    </xf>
    <xf numFmtId="0" fontId="1" fillId="0" borderId="0"/>
    <xf numFmtId="4" fontId="68" fillId="79" borderId="16" applyNumberFormat="0" applyProtection="0">
      <alignment horizontal="right" vertical="center"/>
    </xf>
    <xf numFmtId="0" fontId="1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79" borderId="16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79" borderId="16" applyNumberFormat="0" applyProtection="0">
      <alignment horizontal="right" vertical="center"/>
    </xf>
    <xf numFmtId="4" fontId="68" fillId="79" borderId="16" applyNumberFormat="0" applyProtection="0">
      <alignment horizontal="right" vertical="center"/>
    </xf>
    <xf numFmtId="0" fontId="1" fillId="0" borderId="0"/>
    <xf numFmtId="4" fontId="68" fillId="7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4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7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0" fontId="1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5" fillId="0" borderId="0"/>
    <xf numFmtId="0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35" borderId="16" applyNumberFormat="0" applyProtection="0">
      <alignment horizontal="right" vertical="center"/>
    </xf>
    <xf numFmtId="0" fontId="1" fillId="0" borderId="0"/>
    <xf numFmtId="4" fontId="68" fillId="35" borderId="16" applyNumberFormat="0" applyProtection="0">
      <alignment horizontal="right" vertical="center"/>
    </xf>
    <xf numFmtId="0" fontId="1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171" fontId="5" fillId="0" borderId="0"/>
    <xf numFmtId="171" fontId="5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35" borderId="16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35" borderId="16" applyNumberFormat="0" applyProtection="0">
      <alignment horizontal="right" vertical="center"/>
    </xf>
    <xf numFmtId="4" fontId="68" fillId="35" borderId="16" applyNumberFormat="0" applyProtection="0">
      <alignment horizontal="right" vertical="center"/>
    </xf>
    <xf numFmtId="0" fontId="1" fillId="0" borderId="0"/>
    <xf numFmtId="4" fontId="68" fillId="3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5" borderId="17" applyNumberFormat="0" applyProtection="0">
      <alignment horizontal="right" vertical="center"/>
    </xf>
    <xf numFmtId="0" fontId="1" fillId="0" borderId="0"/>
    <xf numFmtId="0" fontId="1" fillId="0" borderId="0"/>
    <xf numFmtId="4" fontId="68" fillId="3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0" fontId="1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36" borderId="16" applyNumberFormat="0" applyProtection="0">
      <alignment horizontal="right" vertical="center"/>
    </xf>
    <xf numFmtId="0" fontId="1" fillId="0" borderId="0"/>
    <xf numFmtId="4" fontId="68" fillId="36" borderId="16" applyNumberFormat="0" applyProtection="0">
      <alignment horizontal="right" vertical="center"/>
    </xf>
    <xf numFmtId="0" fontId="1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36" borderId="16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36" borderId="16" applyNumberFormat="0" applyProtection="0">
      <alignment horizontal="right" vertical="center"/>
    </xf>
    <xf numFmtId="4" fontId="68" fillId="36" borderId="16" applyNumberFormat="0" applyProtection="0">
      <alignment horizontal="right" vertical="center"/>
    </xf>
    <xf numFmtId="0" fontId="1" fillId="0" borderId="0"/>
    <xf numFmtId="4" fontId="68" fillId="36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6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36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0" fontId="1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37" borderId="16" applyNumberFormat="0" applyProtection="0">
      <alignment horizontal="right" vertical="center"/>
    </xf>
    <xf numFmtId="0" fontId="1" fillId="0" borderId="0"/>
    <xf numFmtId="4" fontId="68" fillId="37" borderId="16" applyNumberFormat="0" applyProtection="0">
      <alignment horizontal="right" vertical="center"/>
    </xf>
    <xf numFmtId="0" fontId="1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37" borderId="16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37" borderId="16" applyNumberFormat="0" applyProtection="0">
      <alignment horizontal="right" vertical="center"/>
    </xf>
    <xf numFmtId="4" fontId="68" fillId="37" borderId="16" applyNumberFormat="0" applyProtection="0">
      <alignment horizontal="right" vertical="center"/>
    </xf>
    <xf numFmtId="0" fontId="1" fillId="0" borderId="0"/>
    <xf numFmtId="4" fontId="68" fillId="37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7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37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0" fontId="1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38" borderId="16" applyNumberFormat="0" applyProtection="0">
      <alignment horizontal="right" vertical="center"/>
    </xf>
    <xf numFmtId="0" fontId="1" fillId="0" borderId="0"/>
    <xf numFmtId="4" fontId="68" fillId="38" borderId="16" applyNumberFormat="0" applyProtection="0">
      <alignment horizontal="right" vertical="center"/>
    </xf>
    <xf numFmtId="0" fontId="1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38" borderId="16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38" borderId="16" applyNumberFormat="0" applyProtection="0">
      <alignment horizontal="right" vertical="center"/>
    </xf>
    <xf numFmtId="4" fontId="68" fillId="38" borderId="16" applyNumberFormat="0" applyProtection="0">
      <alignment horizontal="right" vertical="center"/>
    </xf>
    <xf numFmtId="0" fontId="1" fillId="0" borderId="0"/>
    <xf numFmtId="4" fontId="68" fillId="38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8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38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0" fontId="1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39" borderId="16" applyNumberFormat="0" applyProtection="0">
      <alignment horizontal="right" vertical="center"/>
    </xf>
    <xf numFmtId="0" fontId="1" fillId="0" borderId="0"/>
    <xf numFmtId="4" fontId="68" fillId="39" borderId="16" applyNumberFormat="0" applyProtection="0">
      <alignment horizontal="right" vertical="center"/>
    </xf>
    <xf numFmtId="0" fontId="1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39" borderId="16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39" borderId="16" applyNumberFormat="0" applyProtection="0">
      <alignment horizontal="right" vertical="center"/>
    </xf>
    <xf numFmtId="4" fontId="68" fillId="39" borderId="16" applyNumberFormat="0" applyProtection="0">
      <alignment horizontal="right" vertical="center"/>
    </xf>
    <xf numFmtId="0" fontId="1" fillId="0" borderId="0"/>
    <xf numFmtId="4" fontId="68" fillId="3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9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39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0" fontId="1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40" borderId="16" applyNumberFormat="0" applyProtection="0">
      <alignment horizontal="right" vertical="center"/>
    </xf>
    <xf numFmtId="0" fontId="1" fillId="0" borderId="0"/>
    <xf numFmtId="4" fontId="68" fillId="40" borderId="16" applyNumberFormat="0" applyProtection="0">
      <alignment horizontal="right" vertical="center"/>
    </xf>
    <xf numFmtId="0" fontId="1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40" borderId="16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40" borderId="16" applyNumberFormat="0" applyProtection="0">
      <alignment horizontal="right" vertical="center"/>
    </xf>
    <xf numFmtId="4" fontId="68" fillId="40" borderId="16" applyNumberFormat="0" applyProtection="0">
      <alignment horizontal="right" vertical="center"/>
    </xf>
    <xf numFmtId="0" fontId="1" fillId="0" borderId="0"/>
    <xf numFmtId="4" fontId="68" fillId="40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0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40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0" fontId="1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41" borderId="16" applyNumberFormat="0" applyProtection="0">
      <alignment horizontal="right" vertical="center"/>
    </xf>
    <xf numFmtId="0" fontId="1" fillId="0" borderId="0"/>
    <xf numFmtId="4" fontId="68" fillId="41" borderId="16" applyNumberFormat="0" applyProtection="0">
      <alignment horizontal="right" vertical="center"/>
    </xf>
    <xf numFmtId="0" fontId="1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41" borderId="16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41" borderId="16" applyNumberFormat="0" applyProtection="0">
      <alignment horizontal="right" vertical="center"/>
    </xf>
    <xf numFmtId="4" fontId="68" fillId="41" borderId="16" applyNumberFormat="0" applyProtection="0">
      <alignment horizontal="right" vertical="center"/>
    </xf>
    <xf numFmtId="0" fontId="1" fillId="0" borderId="0"/>
    <xf numFmtId="4" fontId="68" fillId="41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1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41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0" fontId="1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17" fillId="42" borderId="54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4" fontId="117" fillId="42" borderId="54" applyNumberFormat="0" applyProtection="0">
      <alignment horizontal="left" vertical="center" indent="1"/>
    </xf>
    <xf numFmtId="0" fontId="1" fillId="0" borderId="0"/>
    <xf numFmtId="4" fontId="117" fillId="42" borderId="54" applyNumberFormat="0" applyProtection="0">
      <alignment horizontal="left" vertical="center" indent="1"/>
    </xf>
    <xf numFmtId="0" fontId="1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171" fontId="5" fillId="0" borderId="0"/>
    <xf numFmtId="171" fontId="5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7" fillId="42" borderId="54" applyNumberFormat="0" applyProtection="0">
      <alignment horizontal="left" vertical="center" indent="1"/>
    </xf>
    <xf numFmtId="4" fontId="117" fillId="42" borderId="54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4" fontId="16" fillId="42" borderId="17" applyNumberFormat="0" applyProtection="0">
      <alignment horizontal="left" vertical="center" indent="1"/>
    </xf>
    <xf numFmtId="4" fontId="117" fillId="42" borderId="54" applyNumberFormat="0" applyProtection="0">
      <alignment horizontal="left" vertical="center" indent="1"/>
    </xf>
    <xf numFmtId="4" fontId="117" fillId="42" borderId="54" applyNumberFormat="0" applyProtection="0">
      <alignment horizontal="left" vertical="center" indent="1"/>
    </xf>
    <xf numFmtId="4" fontId="117" fillId="42" borderId="54" applyNumberFormat="0" applyProtection="0">
      <alignment horizontal="left" vertical="center" indent="1"/>
    </xf>
    <xf numFmtId="4" fontId="117" fillId="42" borderId="54" applyNumberFormat="0" applyProtection="0">
      <alignment horizontal="left" vertical="center" indent="1"/>
    </xf>
    <xf numFmtId="0" fontId="1" fillId="0" borderId="0"/>
    <xf numFmtId="4" fontId="117" fillId="42" borderId="54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2" borderId="1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4" fontId="16" fillId="42" borderId="17" applyNumberFormat="0" applyProtection="0">
      <alignment horizontal="left" vertical="center" indent="1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5" fillId="43" borderId="17" applyNumberFormat="0" applyProtection="0">
      <alignment horizontal="left" vertical="center" indent="1"/>
    </xf>
    <xf numFmtId="0" fontId="5" fillId="0" borderId="0"/>
    <xf numFmtId="171" fontId="5" fillId="0" borderId="0"/>
    <xf numFmtId="4" fontId="5" fillId="43" borderId="17" applyNumberFormat="0" applyProtection="0">
      <alignment horizontal="left" vertical="center" indent="1"/>
    </xf>
    <xf numFmtId="0" fontId="5" fillId="0" borderId="0"/>
    <xf numFmtId="171" fontId="5" fillId="0" borderId="0"/>
    <xf numFmtId="4" fontId="5" fillId="43" borderId="17" applyNumberFormat="0" applyProtection="0">
      <alignment horizontal="left" vertical="center" indent="1"/>
    </xf>
    <xf numFmtId="0" fontId="5" fillId="0" borderId="0"/>
    <xf numFmtId="171" fontId="5" fillId="0" borderId="0"/>
    <xf numFmtId="0" fontId="5" fillId="0" borderId="0"/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171" fontId="5" fillId="0" borderId="0"/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171" fontId="5" fillId="0" borderId="0"/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5" fillId="0" borderId="0"/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19" fillId="43" borderId="0" applyNumberFormat="0" applyProtection="0">
      <alignment horizontal="left" vertical="center" indent="1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19" fillId="43" borderId="0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5" fillId="43" borderId="17" applyNumberFormat="0" applyProtection="0">
      <alignment horizontal="left" vertical="center" indent="1"/>
    </xf>
    <xf numFmtId="0" fontId="5" fillId="0" borderId="0"/>
    <xf numFmtId="171" fontId="5" fillId="0" borderId="0"/>
    <xf numFmtId="4" fontId="5" fillId="43" borderId="17" applyNumberFormat="0" applyProtection="0">
      <alignment horizontal="left" vertical="center" indent="1"/>
    </xf>
    <xf numFmtId="0" fontId="5" fillId="0" borderId="0"/>
    <xf numFmtId="171" fontId="5" fillId="0" borderId="0"/>
    <xf numFmtId="4" fontId="5" fillId="43" borderId="17" applyNumberFormat="0" applyProtection="0">
      <alignment horizontal="left" vertical="center" indent="1"/>
    </xf>
    <xf numFmtId="0" fontId="5" fillId="0" borderId="0"/>
    <xf numFmtId="171" fontId="5" fillId="0" borderId="0"/>
    <xf numFmtId="0" fontId="5" fillId="0" borderId="0"/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0" fontId="1" fillId="0" borderId="0"/>
    <xf numFmtId="0" fontId="1" fillId="0" borderId="0"/>
    <xf numFmtId="4" fontId="5" fillId="43" borderId="17" applyNumberFormat="0" applyProtection="0">
      <alignment horizontal="left" vertical="center" indent="1"/>
    </xf>
    <xf numFmtId="0" fontId="1" fillId="0" borderId="0"/>
    <xf numFmtId="4" fontId="119" fillId="43" borderId="0" applyNumberFormat="0" applyProtection="0">
      <alignment horizontal="left" vertical="center" indent="1"/>
    </xf>
    <xf numFmtId="0" fontId="1" fillId="0" borderId="0"/>
    <xf numFmtId="171" fontId="5" fillId="0" borderId="0"/>
    <xf numFmtId="0" fontId="1" fillId="0" borderId="0"/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171" fontId="5" fillId="0" borderId="0"/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19" fillId="43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5" fillId="0" borderId="0"/>
    <xf numFmtId="0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68" fillId="44" borderId="16" applyNumberFormat="0" applyProtection="0">
      <alignment horizontal="right" vertical="center"/>
    </xf>
    <xf numFmtId="0" fontId="1" fillId="0" borderId="0"/>
    <xf numFmtId="4" fontId="68" fillId="44" borderId="16" applyNumberFormat="0" applyProtection="0">
      <alignment horizontal="right" vertical="center"/>
    </xf>
    <xf numFmtId="0" fontId="1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171" fontId="5" fillId="0" borderId="0"/>
    <xf numFmtId="171" fontId="5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44" borderId="16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44" borderId="16" applyNumberFormat="0" applyProtection="0">
      <alignment horizontal="right" vertical="center"/>
    </xf>
    <xf numFmtId="4" fontId="68" fillId="44" borderId="16" applyNumberFormat="0" applyProtection="0">
      <alignment horizontal="right" vertical="center"/>
    </xf>
    <xf numFmtId="0" fontId="1" fillId="0" borderId="0"/>
    <xf numFmtId="4" fontId="68" fillId="44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4" borderId="9" applyNumberFormat="0" applyProtection="0">
      <alignment horizontal="right" vertical="center"/>
    </xf>
    <xf numFmtId="0" fontId="1" fillId="0" borderId="0"/>
    <xf numFmtId="0" fontId="1" fillId="0" borderId="0"/>
    <xf numFmtId="4" fontId="68" fillId="44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4" fontId="16" fillId="44" borderId="9" applyNumberFormat="0" applyProtection="0">
      <alignment horizontal="right" vertical="center"/>
    </xf>
    <xf numFmtId="0" fontId="1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4" fontId="68" fillId="45" borderId="0" applyNumberFormat="0" applyProtection="0">
      <alignment horizontal="left" vertical="center" indent="1"/>
    </xf>
    <xf numFmtId="0" fontId="1" fillId="0" borderId="0"/>
    <xf numFmtId="4" fontId="68" fillId="45" borderId="0" applyNumberFormat="0" applyProtection="0">
      <alignment horizontal="left" vertical="center" indent="1"/>
    </xf>
    <xf numFmtId="0" fontId="1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171" fontId="5" fillId="0" borderId="0"/>
    <xf numFmtId="171" fontId="5" fillId="0" borderId="0"/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0" fontId="1" fillId="0" borderId="0"/>
    <xf numFmtId="4" fontId="68" fillId="45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16" fillId="45" borderId="17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4" fontId="68" fillId="45" borderId="0" applyNumberFormat="0" applyProtection="0">
      <alignment horizontal="left" vertical="center" indent="1"/>
    </xf>
    <xf numFmtId="0" fontId="1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5" fillId="0" borderId="0"/>
    <xf numFmtId="0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4" fontId="68" fillId="44" borderId="0" applyNumberFormat="0" applyProtection="0">
      <alignment horizontal="left" vertical="center" indent="1"/>
    </xf>
    <xf numFmtId="0" fontId="1" fillId="0" borderId="0"/>
    <xf numFmtId="4" fontId="68" fillId="44" borderId="0" applyNumberFormat="0" applyProtection="0">
      <alignment horizontal="left" vertical="center" indent="1"/>
    </xf>
    <xf numFmtId="0" fontId="1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171" fontId="5" fillId="0" borderId="0"/>
    <xf numFmtId="171" fontId="5" fillId="0" borderId="0"/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0" fontId="1" fillId="0" borderId="0"/>
    <xf numFmtId="4" fontId="68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4" fontId="68" fillId="44" borderId="0" applyNumberFormat="0" applyProtection="0">
      <alignment horizontal="left" vertical="center" indent="1"/>
    </xf>
    <xf numFmtId="0" fontId="1" fillId="0" borderId="0"/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" fillId="0" borderId="0"/>
    <xf numFmtId="0" fontId="1" fillId="0" borderId="0"/>
    <xf numFmtId="171" fontId="5" fillId="43" borderId="16" applyNumberFormat="0" applyProtection="0">
      <alignment horizontal="left" vertical="center" indent="1"/>
    </xf>
    <xf numFmtId="0" fontId="1" fillId="0" borderId="0"/>
    <xf numFmtId="0" fontId="5" fillId="43" borderId="16" applyNumberFormat="0" applyProtection="0">
      <alignment horizontal="left" vertical="center" indent="1"/>
    </xf>
    <xf numFmtId="0" fontId="1" fillId="0" borderId="0"/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171" fontId="5" fillId="84" borderId="15" applyNumberFormat="0" applyProtection="0">
      <alignment horizontal="left" vertical="center" indent="1"/>
    </xf>
    <xf numFmtId="171" fontId="5" fillId="84" borderId="15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5" fillId="43" borderId="16" applyNumberFormat="0" applyProtection="0">
      <alignment horizontal="left" vertical="center" indent="1"/>
    </xf>
    <xf numFmtId="0" fontId="1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" fillId="0" borderId="0"/>
    <xf numFmtId="0" fontId="1" fillId="0" borderId="0"/>
    <xf numFmtId="171" fontId="5" fillId="43" borderId="16" applyNumberFormat="0" applyProtection="0">
      <alignment horizontal="left" vertical="top" indent="1"/>
    </xf>
    <xf numFmtId="0" fontId="1" fillId="0" borderId="0"/>
    <xf numFmtId="0" fontId="5" fillId="43" borderId="16" applyNumberFormat="0" applyProtection="0">
      <alignment horizontal="left" vertical="top" indent="1"/>
    </xf>
    <xf numFmtId="0" fontId="1" fillId="0" borderId="0"/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171" fontId="5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3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5" fillId="43" borderId="16" applyNumberFormat="0" applyProtection="0">
      <alignment horizontal="left" vertical="top" indent="1"/>
    </xf>
    <xf numFmtId="0" fontId="16" fillId="43" borderId="16" applyNumberFormat="0" applyProtection="0">
      <alignment horizontal="left" vertical="top" indent="1"/>
    </xf>
    <xf numFmtId="0" fontId="1" fillId="0" borderId="0"/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171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171" fontId="5" fillId="106" borderId="15" applyNumberFormat="0" applyProtection="0">
      <alignment horizontal="left" vertical="center" indent="1"/>
    </xf>
    <xf numFmtId="171" fontId="5" fillId="106" borderId="15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" fillId="0" borderId="0"/>
    <xf numFmtId="0" fontId="1" fillId="0" borderId="0"/>
    <xf numFmtId="171" fontId="5" fillId="44" borderId="16" applyNumberFormat="0" applyProtection="0">
      <alignment horizontal="left" vertical="top" indent="1"/>
    </xf>
    <xf numFmtId="0" fontId="1" fillId="0" borderId="0"/>
    <xf numFmtId="0" fontId="5" fillId="44" borderId="16" applyNumberFormat="0" applyProtection="0">
      <alignment horizontal="left" vertical="top" indent="1"/>
    </xf>
    <xf numFmtId="0" fontId="1" fillId="0" borderId="0"/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171" fontId="5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5" fillId="44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" fillId="0" borderId="0"/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" fillId="0" borderId="0"/>
    <xf numFmtId="0" fontId="1" fillId="0" borderId="0"/>
    <xf numFmtId="171" fontId="5" fillId="48" borderId="16" applyNumberFormat="0" applyProtection="0">
      <alignment horizontal="left" vertical="center" indent="1"/>
    </xf>
    <xf numFmtId="0" fontId="1" fillId="0" borderId="0"/>
    <xf numFmtId="0" fontId="5" fillId="48" borderId="16" applyNumberFormat="0" applyProtection="0">
      <alignment horizontal="left" vertical="center" indent="1"/>
    </xf>
    <xf numFmtId="0" fontId="1" fillId="0" borderId="0"/>
    <xf numFmtId="0" fontId="5" fillId="48" borderId="16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171" fontId="5" fillId="76" borderId="15" applyNumberFormat="0" applyProtection="0">
      <alignment horizontal="left" vertical="center" indent="1"/>
    </xf>
    <xf numFmtId="171" fontId="5" fillId="76" borderId="15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" fillId="0" borderId="0"/>
    <xf numFmtId="0" fontId="5" fillId="48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5" fillId="48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5" fillId="48" borderId="16" applyNumberFormat="0" applyProtection="0">
      <alignment horizontal="left" vertical="center" indent="1"/>
    </xf>
    <xf numFmtId="0" fontId="1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" fillId="0" borderId="0"/>
    <xf numFmtId="0" fontId="1" fillId="0" borderId="0"/>
    <xf numFmtId="171" fontId="5" fillId="48" borderId="16" applyNumberFormat="0" applyProtection="0">
      <alignment horizontal="left" vertical="top" indent="1"/>
    </xf>
    <xf numFmtId="0" fontId="1" fillId="0" borderId="0"/>
    <xf numFmtId="0" fontId="5" fillId="48" borderId="16" applyNumberFormat="0" applyProtection="0">
      <alignment horizontal="left" vertical="top" indent="1"/>
    </xf>
    <xf numFmtId="0" fontId="1" fillId="0" borderId="0"/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171" fontId="5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8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5" fillId="48" borderId="16" applyNumberFormat="0" applyProtection="0">
      <alignment horizontal="left" vertical="top" indent="1"/>
    </xf>
    <xf numFmtId="0" fontId="16" fillId="48" borderId="16" applyNumberFormat="0" applyProtection="0">
      <alignment horizontal="left" vertical="top" indent="1"/>
    </xf>
    <xf numFmtId="0" fontId="1" fillId="0" borderId="0"/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" fillId="0" borderId="0"/>
    <xf numFmtId="0" fontId="1" fillId="0" borderId="0"/>
    <xf numFmtId="171" fontId="5" fillId="45" borderId="16" applyNumberFormat="0" applyProtection="0">
      <alignment horizontal="left" vertical="center" indent="1"/>
    </xf>
    <xf numFmtId="0" fontId="1" fillId="0" borderId="0"/>
    <xf numFmtId="0" fontId="5" fillId="45" borderId="16" applyNumberFormat="0" applyProtection="0">
      <alignment horizontal="left" vertical="center" indent="1"/>
    </xf>
    <xf numFmtId="0" fontId="1" fillId="0" borderId="0"/>
    <xf numFmtId="0" fontId="5" fillId="45" borderId="16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" fillId="0" borderId="0"/>
    <xf numFmtId="0" fontId="5" fillId="45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5" fillId="45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16" fillId="45" borderId="9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5" fillId="45" borderId="16" applyNumberFormat="0" applyProtection="0">
      <alignment horizontal="left" vertical="center" indent="1"/>
    </xf>
    <xf numFmtId="0" fontId="1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" fillId="0" borderId="0"/>
    <xf numFmtId="0" fontId="1" fillId="0" borderId="0"/>
    <xf numFmtId="171" fontId="5" fillId="45" borderId="16" applyNumberFormat="0" applyProtection="0">
      <alignment horizontal="left" vertical="top" indent="1"/>
    </xf>
    <xf numFmtId="0" fontId="1" fillId="0" borderId="0"/>
    <xf numFmtId="0" fontId="5" fillId="45" borderId="16" applyNumberFormat="0" applyProtection="0">
      <alignment horizontal="left" vertical="top" indent="1"/>
    </xf>
    <xf numFmtId="0" fontId="1" fillId="0" borderId="0"/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171" fontId="5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5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5" fillId="45" borderId="16" applyNumberFormat="0" applyProtection="0">
      <alignment horizontal="left" vertical="top" indent="1"/>
    </xf>
    <xf numFmtId="0" fontId="16" fillId="45" borderId="16" applyNumberFormat="0" applyProtection="0">
      <alignment horizontal="left" vertical="top" indent="1"/>
    </xf>
    <xf numFmtId="0" fontId="1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0" borderId="0"/>
    <xf numFmtId="0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" fillId="0" borderId="0"/>
    <xf numFmtId="0" fontId="1" fillId="0" borderId="0"/>
    <xf numFmtId="171" fontId="5" fillId="49" borderId="20" applyNumberFormat="0">
      <protection locked="0"/>
    </xf>
    <xf numFmtId="0" fontId="1" fillId="0" borderId="0"/>
    <xf numFmtId="0" fontId="5" fillId="49" borderId="20" applyNumberFormat="0">
      <protection locked="0"/>
    </xf>
    <xf numFmtId="0" fontId="1" fillId="0" borderId="0"/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171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171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171" fontId="5" fillId="0" borderId="0"/>
    <xf numFmtId="171" fontId="5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9" borderId="18" applyNumberFormat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9" borderId="18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" fillId="0" borderId="0"/>
    <xf numFmtId="0" fontId="1" fillId="0" borderId="0"/>
    <xf numFmtId="0" fontId="1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" fillId="0" borderId="0"/>
    <xf numFmtId="0" fontId="1" fillId="0" borderId="0"/>
    <xf numFmtId="0" fontId="1" fillId="0" borderId="0"/>
    <xf numFmtId="0" fontId="16" fillId="49" borderId="18" applyNumberFormat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6" fillId="49" borderId="18" applyNumberFormat="0">
      <protection locked="0"/>
    </xf>
    <xf numFmtId="0" fontId="16" fillId="49" borderId="18" applyNumberFormat="0">
      <protection locked="0"/>
    </xf>
    <xf numFmtId="0" fontId="5" fillId="49" borderId="20" applyNumberFormat="0">
      <protection locked="0"/>
    </xf>
    <xf numFmtId="0" fontId="5" fillId="49" borderId="20" applyNumberFormat="0">
      <protection locked="0"/>
    </xf>
    <xf numFmtId="0" fontId="17" fillId="43" borderId="19" applyBorder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vertical="center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8" fillId="50" borderId="16" applyNumberFormat="0" applyProtection="0">
      <alignment vertical="center"/>
    </xf>
    <xf numFmtId="0" fontId="5" fillId="0" borderId="0"/>
    <xf numFmtId="171" fontId="5" fillId="0" borderId="0"/>
    <xf numFmtId="4" fontId="18" fillId="50" borderId="16" applyNumberFormat="0" applyProtection="0">
      <alignment vertical="center"/>
    </xf>
    <xf numFmtId="0" fontId="5" fillId="0" borderId="0"/>
    <xf numFmtId="171" fontId="5" fillId="0" borderId="0"/>
    <xf numFmtId="4" fontId="18" fillId="50" borderId="16" applyNumberFormat="0" applyProtection="0">
      <alignment vertical="center"/>
    </xf>
    <xf numFmtId="0" fontId="5" fillId="0" borderId="0"/>
    <xf numFmtId="171" fontId="5" fillId="0" borderId="0"/>
    <xf numFmtId="0" fontId="5" fillId="0" borderId="0"/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0" fontId="1" fillId="0" borderId="0"/>
    <xf numFmtId="0" fontId="1" fillId="0" borderId="0"/>
    <xf numFmtId="4" fontId="18" fillId="50" borderId="16" applyNumberFormat="0" applyProtection="0">
      <alignment vertical="center"/>
    </xf>
    <xf numFmtId="0" fontId="1" fillId="0" borderId="0"/>
    <xf numFmtId="4" fontId="68" fillId="50" borderId="16" applyNumberFormat="0" applyProtection="0">
      <alignment vertical="center"/>
    </xf>
    <xf numFmtId="0" fontId="1" fillId="0" borderId="0"/>
    <xf numFmtId="171" fontId="5" fillId="0" borderId="0"/>
    <xf numFmtId="0" fontId="1" fillId="0" borderId="0"/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171" fontId="5" fillId="0" borderId="0"/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18" fillId="50" borderId="16" applyNumberFormat="0" applyProtection="0">
      <alignment vertical="center"/>
    </xf>
    <xf numFmtId="4" fontId="68" fillId="5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5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50" borderId="16" applyNumberFormat="0" applyProtection="0">
      <alignment vertical="center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5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50" borderId="1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36" fillId="51" borderId="20" applyNumberFormat="0" applyProtection="0">
      <alignment vertical="center"/>
    </xf>
    <xf numFmtId="0" fontId="5" fillId="0" borderId="0"/>
    <xf numFmtId="171" fontId="5" fillId="0" borderId="0"/>
    <xf numFmtId="4" fontId="36" fillId="51" borderId="20" applyNumberFormat="0" applyProtection="0">
      <alignment vertical="center"/>
    </xf>
    <xf numFmtId="0" fontId="5" fillId="0" borderId="0"/>
    <xf numFmtId="171" fontId="5" fillId="0" borderId="0"/>
    <xf numFmtId="4" fontId="36" fillId="51" borderId="20" applyNumberFormat="0" applyProtection="0">
      <alignment vertical="center"/>
    </xf>
    <xf numFmtId="0" fontId="5" fillId="0" borderId="0"/>
    <xf numFmtId="171" fontId="5" fillId="0" borderId="0"/>
    <xf numFmtId="0" fontId="5" fillId="0" borderId="0"/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20" fillId="50" borderId="16" applyNumberFormat="0" applyProtection="0">
      <alignment vertical="center"/>
    </xf>
    <xf numFmtId="0" fontId="1" fillId="0" borderId="0"/>
    <xf numFmtId="0" fontId="1" fillId="0" borderId="0"/>
    <xf numFmtId="4" fontId="36" fillId="51" borderId="20" applyNumberFormat="0" applyProtection="0">
      <alignment vertical="center"/>
    </xf>
    <xf numFmtId="0" fontId="1" fillId="0" borderId="0"/>
    <xf numFmtId="4" fontId="120" fillId="50" borderId="16" applyNumberFormat="0" applyProtection="0">
      <alignment vertical="center"/>
    </xf>
    <xf numFmtId="0" fontId="1" fillId="0" borderId="0"/>
    <xf numFmtId="171" fontId="5" fillId="0" borderId="0"/>
    <xf numFmtId="0" fontId="1" fillId="0" borderId="0"/>
    <xf numFmtId="4" fontId="36" fillId="51" borderId="20" applyNumberFormat="0" applyProtection="0">
      <alignment vertical="center"/>
    </xf>
    <xf numFmtId="4" fontId="36" fillId="51" borderId="20" applyNumberFormat="0" applyProtection="0">
      <alignment vertical="center"/>
    </xf>
    <xf numFmtId="171" fontId="5" fillId="0" borderId="0"/>
    <xf numFmtId="4" fontId="36" fillId="51" borderId="20" applyNumberFormat="0" applyProtection="0">
      <alignment vertical="center"/>
    </xf>
    <xf numFmtId="4" fontId="36" fillId="51" borderId="20" applyNumberFormat="0" applyProtection="0">
      <alignment vertical="center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20" fillId="50" borderId="16" applyNumberFormat="0" applyProtection="0">
      <alignment vertical="center"/>
    </xf>
    <xf numFmtId="4" fontId="120" fillId="5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20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20" fillId="50" borderId="16" applyNumberForma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horizontal="left" vertical="center" indent="1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68" fillId="50" borderId="16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8" fillId="46" borderId="16" applyNumberFormat="0" applyProtection="0">
      <alignment horizontal="left" vertical="center" indent="1"/>
    </xf>
    <xf numFmtId="0" fontId="5" fillId="0" borderId="0"/>
    <xf numFmtId="171" fontId="5" fillId="0" borderId="0"/>
    <xf numFmtId="4" fontId="18" fillId="46" borderId="16" applyNumberFormat="0" applyProtection="0">
      <alignment horizontal="left" vertical="center" indent="1"/>
    </xf>
    <xf numFmtId="0" fontId="5" fillId="0" borderId="0"/>
    <xf numFmtId="171" fontId="5" fillId="0" borderId="0"/>
    <xf numFmtId="4" fontId="18" fillId="46" borderId="16" applyNumberFormat="0" applyProtection="0">
      <alignment horizontal="left" vertical="center" indent="1"/>
    </xf>
    <xf numFmtId="0" fontId="5" fillId="0" borderId="0"/>
    <xf numFmtId="171" fontId="5" fillId="0" borderId="0"/>
    <xf numFmtId="0" fontId="5" fillId="0" borderId="0"/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0" fontId="1" fillId="0" borderId="0"/>
    <xf numFmtId="0" fontId="1" fillId="0" borderId="0"/>
    <xf numFmtId="4" fontId="18" fillId="46" borderId="16" applyNumberFormat="0" applyProtection="0">
      <alignment horizontal="left" vertical="center" indent="1"/>
    </xf>
    <xf numFmtId="0" fontId="1" fillId="0" borderId="0"/>
    <xf numFmtId="4" fontId="68" fillId="50" borderId="16" applyNumberFormat="0" applyProtection="0">
      <alignment horizontal="left" vertical="center" indent="1"/>
    </xf>
    <xf numFmtId="0" fontId="1" fillId="0" borderId="0"/>
    <xf numFmtId="171" fontId="5" fillId="0" borderId="0"/>
    <xf numFmtId="0" fontId="1" fillId="0" borderId="0"/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171" fontId="5" fillId="0" borderId="0"/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18" fillId="46" borderId="16" applyNumberFormat="0" applyProtection="0">
      <alignment horizontal="left" vertical="center" indent="1"/>
    </xf>
    <xf numFmtId="4" fontId="68" fillId="50" borderId="16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68" fillId="50" borderId="16" applyNumberFormat="0" applyProtection="0">
      <alignment horizontal="left" vertical="top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68" fillId="50" borderId="16" applyNumberFormat="0" applyProtection="0">
      <alignment horizontal="left" vertical="top" indent="1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68" fillId="50" borderId="16" applyNumberFormat="0" applyProtection="0">
      <alignment horizontal="left" vertical="top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68" fillId="50" borderId="16" applyNumberFormat="0" applyProtection="0">
      <alignment horizontal="left" vertical="top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8" fillId="50" borderId="16" applyNumberFormat="0" applyProtection="0">
      <alignment horizontal="left" vertical="top" indent="1"/>
    </xf>
    <xf numFmtId="0" fontId="5" fillId="0" borderId="0"/>
    <xf numFmtId="171" fontId="5" fillId="0" borderId="0"/>
    <xf numFmtId="0" fontId="18" fillId="50" borderId="16" applyNumberFormat="0" applyProtection="0">
      <alignment horizontal="left" vertical="top" indent="1"/>
    </xf>
    <xf numFmtId="0" fontId="5" fillId="0" borderId="0"/>
    <xf numFmtId="171" fontId="5" fillId="0" borderId="0"/>
    <xf numFmtId="0" fontId="18" fillId="50" borderId="16" applyNumberFormat="0" applyProtection="0">
      <alignment horizontal="left" vertical="top" indent="1"/>
    </xf>
    <xf numFmtId="0" fontId="5" fillId="0" borderId="0"/>
    <xf numFmtId="171" fontId="5" fillId="0" borderId="0"/>
    <xf numFmtId="0" fontId="5" fillId="0" borderId="0"/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171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0" fontId="1" fillId="0" borderId="0"/>
    <xf numFmtId="0" fontId="1" fillId="0" borderId="0"/>
    <xf numFmtId="0" fontId="18" fillId="50" borderId="16" applyNumberFormat="0" applyProtection="0">
      <alignment horizontal="left" vertical="top" indent="1"/>
    </xf>
    <xf numFmtId="0" fontId="1" fillId="0" borderId="0"/>
    <xf numFmtId="0" fontId="68" fillId="50" borderId="16" applyNumberFormat="0" applyProtection="0">
      <alignment horizontal="left" vertical="top" indent="1"/>
    </xf>
    <xf numFmtId="0" fontId="1" fillId="0" borderId="0"/>
    <xf numFmtId="171" fontId="5" fillId="0" borderId="0"/>
    <xf numFmtId="0" fontId="1" fillId="0" borderId="0"/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171" fontId="5" fillId="0" borderId="0"/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171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68" fillId="5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0" borderId="9" applyNumberFormat="0" applyProtection="0">
      <alignment horizontal="right" vertical="center"/>
    </xf>
    <xf numFmtId="4" fontId="68" fillId="45" borderId="16" applyNumberFormat="0" applyProtection="0">
      <alignment horizontal="right" vertical="center"/>
    </xf>
    <xf numFmtId="4" fontId="68" fillId="45" borderId="16" applyNumberFormat="0" applyProtection="0">
      <alignment horizontal="right" vertical="center"/>
    </xf>
    <xf numFmtId="4" fontId="68" fillId="45" borderId="16" applyNumberFormat="0" applyProtection="0">
      <alignment horizontal="right" vertical="center"/>
    </xf>
    <xf numFmtId="4" fontId="68" fillId="4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4" fontId="68" fillId="45" borderId="16" applyNumberFormat="0" applyProtection="0">
      <alignment horizontal="right" vertical="center"/>
    </xf>
    <xf numFmtId="4" fontId="68" fillId="45" borderId="16" applyNumberFormat="0" applyProtection="0">
      <alignment horizontal="right" vertical="center"/>
    </xf>
    <xf numFmtId="4" fontId="68" fillId="45" borderId="16" applyNumberFormat="0" applyProtection="0">
      <alignment horizontal="right" vertical="center"/>
    </xf>
    <xf numFmtId="0" fontId="1" fillId="0" borderId="0"/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4" fontId="16" fillId="0" borderId="9" applyNumberFormat="0" applyProtection="0">
      <alignment horizontal="right" vertical="center"/>
    </xf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45" borderId="1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45" borderId="16" applyNumberFormat="0" applyProtection="0">
      <alignment horizontal="right" vertical="center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45" borderId="1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0" fillId="45" borderId="1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36" fillId="52" borderId="9" applyNumberFormat="0" applyProtection="0">
      <alignment horizontal="right" vertical="center"/>
    </xf>
    <xf numFmtId="0" fontId="5" fillId="0" borderId="0"/>
    <xf numFmtId="171" fontId="5" fillId="0" borderId="0"/>
    <xf numFmtId="4" fontId="36" fillId="52" borderId="9" applyNumberFormat="0" applyProtection="0">
      <alignment horizontal="right" vertical="center"/>
    </xf>
    <xf numFmtId="0" fontId="5" fillId="0" borderId="0"/>
    <xf numFmtId="171" fontId="5" fillId="0" borderId="0"/>
    <xf numFmtId="4" fontId="36" fillId="52" borderId="9" applyNumberFormat="0" applyProtection="0">
      <alignment horizontal="right" vertical="center"/>
    </xf>
    <xf numFmtId="0" fontId="5" fillId="0" borderId="0"/>
    <xf numFmtId="171" fontId="5" fillId="0" borderId="0"/>
    <xf numFmtId="0" fontId="5" fillId="0" borderId="0"/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0" fontId="1" fillId="0" borderId="0"/>
    <xf numFmtId="0" fontId="1" fillId="0" borderId="0"/>
    <xf numFmtId="4" fontId="36" fillId="52" borderId="9" applyNumberFormat="0" applyProtection="0">
      <alignment horizontal="right" vertical="center"/>
    </xf>
    <xf numFmtId="0" fontId="1" fillId="0" borderId="0"/>
    <xf numFmtId="4" fontId="120" fillId="45" borderId="16" applyNumberFormat="0" applyProtection="0">
      <alignment horizontal="right" vertical="center"/>
    </xf>
    <xf numFmtId="0" fontId="1" fillId="0" borderId="0"/>
    <xf numFmtId="171" fontId="5" fillId="0" borderId="0"/>
    <xf numFmtId="0" fontId="1" fillId="0" borderId="0"/>
    <xf numFmtId="4" fontId="36" fillId="52" borderId="9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171" fontId="5" fillId="0" borderId="0"/>
    <xf numFmtId="4" fontId="36" fillId="52" borderId="9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4" fontId="36" fillId="52" borderId="9" applyNumberFormat="0" applyProtection="0">
      <alignment horizontal="right" vertical="center"/>
    </xf>
    <xf numFmtId="4" fontId="120" fillId="4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5" fillId="0" borderId="0"/>
    <xf numFmtId="0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171" fontId="5" fillId="0" borderId="0"/>
    <xf numFmtId="171" fontId="5" fillId="0" borderId="0"/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68" fillId="44" borderId="16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4" fontId="16" fillId="32" borderId="9" applyNumberFormat="0" applyProtection="0">
      <alignment horizontal="left" vertical="center" indent="1"/>
    </xf>
    <xf numFmtId="0" fontId="1" fillId="0" borderId="0"/>
    <xf numFmtId="0" fontId="5" fillId="105" borderId="15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" fillId="0" borderId="0"/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6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6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0" fontId="1" fillId="0" borderId="0"/>
    <xf numFmtId="0" fontId="1" fillId="0" borderId="0"/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" fillId="0" borderId="0"/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6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6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8" fillId="44" borderId="16" applyNumberFormat="0" applyProtection="0">
      <alignment horizontal="left" vertical="top" indent="1"/>
    </xf>
    <xf numFmtId="0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5" fillId="105" borderId="15" applyNumberFormat="0" applyProtection="0">
      <alignment horizontal="left" vertical="center" indent="1"/>
    </xf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171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8" fillId="44" borderId="16" applyNumberFormat="0" applyProtection="0">
      <alignment horizontal="left" vertical="top" indent="1"/>
    </xf>
    <xf numFmtId="0" fontId="1" fillId="0" borderId="0"/>
    <xf numFmtId="0" fontId="68" fillId="44" borderId="16" applyNumberFormat="0" applyProtection="0">
      <alignment horizontal="left" vertical="top" indent="1"/>
    </xf>
    <xf numFmtId="0" fontId="1" fillId="0" borderId="0"/>
    <xf numFmtId="171" fontId="5" fillId="105" borderId="15" applyNumberFormat="0" applyProtection="0">
      <alignment horizontal="left" vertical="center" indent="1"/>
    </xf>
    <xf numFmtId="0" fontId="1" fillId="0" borderId="0"/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171" fontId="5" fillId="105" borderId="15" applyNumberFormat="0" applyProtection="0">
      <alignment horizontal="left" vertical="center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171" fontId="5" fillId="105" borderId="15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105" borderId="15" applyNumberFormat="0" applyProtection="0">
      <alignment horizontal="left" vertical="center" indent="1"/>
    </xf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171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68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1" fillId="53" borderId="0" applyNumberFormat="0" applyProtection="0">
      <alignment horizontal="left" vertical="center" indent="1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1" fillId="53" borderId="0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20" fillId="53" borderId="17" applyNumberFormat="0" applyProtection="0">
      <alignment horizontal="left" vertical="center" indent="1"/>
    </xf>
    <xf numFmtId="0" fontId="5" fillId="0" borderId="0"/>
    <xf numFmtId="171" fontId="5" fillId="0" borderId="0"/>
    <xf numFmtId="4" fontId="20" fillId="53" borderId="17" applyNumberFormat="0" applyProtection="0">
      <alignment horizontal="left" vertical="center" indent="1"/>
    </xf>
    <xf numFmtId="0" fontId="5" fillId="0" borderId="0"/>
    <xf numFmtId="171" fontId="5" fillId="0" borderId="0"/>
    <xf numFmtId="4" fontId="20" fillId="53" borderId="17" applyNumberFormat="0" applyProtection="0">
      <alignment horizontal="left" vertical="center" indent="1"/>
    </xf>
    <xf numFmtId="0" fontId="5" fillId="0" borderId="0"/>
    <xf numFmtId="171" fontId="5" fillId="0" borderId="0"/>
    <xf numFmtId="0" fontId="5" fillId="0" borderId="0"/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0" fontId="1" fillId="0" borderId="0"/>
    <xf numFmtId="0" fontId="1" fillId="0" borderId="0"/>
    <xf numFmtId="4" fontId="20" fillId="53" borderId="17" applyNumberFormat="0" applyProtection="0">
      <alignment horizontal="left" vertical="center" indent="1"/>
    </xf>
    <xf numFmtId="0" fontId="1" fillId="0" borderId="0"/>
    <xf numFmtId="4" fontId="121" fillId="53" borderId="0" applyNumberFormat="0" applyProtection="0">
      <alignment horizontal="left" vertical="center" indent="1"/>
    </xf>
    <xf numFmtId="0" fontId="1" fillId="0" borderId="0"/>
    <xf numFmtId="171" fontId="5" fillId="0" borderId="0"/>
    <xf numFmtId="0" fontId="1" fillId="0" borderId="0"/>
    <xf numFmtId="4" fontId="20" fillId="53" borderId="17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171" fontId="5" fillId="0" borderId="0"/>
    <xf numFmtId="4" fontId="20" fillId="53" borderId="17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4" fontId="20" fillId="53" borderId="17" applyNumberFormat="0" applyProtection="0">
      <alignment horizontal="left" vertical="center" indent="1"/>
    </xf>
    <xf numFmtId="4" fontId="121" fillId="53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6" fillId="54" borderId="2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2" fillId="45" borderId="1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2" fillId="45" borderId="16" applyNumberFormat="0" applyProtection="0">
      <alignment horizontal="right" vertical="center"/>
    </xf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2" fillId="45" borderId="1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122" fillId="45" borderId="1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4" fontId="21" fillId="49" borderId="9" applyNumberFormat="0" applyProtection="0">
      <alignment horizontal="right" vertical="center"/>
    </xf>
    <xf numFmtId="0" fontId="5" fillId="0" borderId="0"/>
    <xf numFmtId="171" fontId="5" fillId="0" borderId="0"/>
    <xf numFmtId="4" fontId="21" fillId="49" borderId="9" applyNumberFormat="0" applyProtection="0">
      <alignment horizontal="right" vertical="center"/>
    </xf>
    <xf numFmtId="0" fontId="5" fillId="0" borderId="0"/>
    <xf numFmtId="171" fontId="5" fillId="0" borderId="0"/>
    <xf numFmtId="4" fontId="21" fillId="49" borderId="9" applyNumberFormat="0" applyProtection="0">
      <alignment horizontal="right" vertical="center"/>
    </xf>
    <xf numFmtId="0" fontId="5" fillId="0" borderId="0"/>
    <xf numFmtId="171" fontId="5" fillId="0" borderId="0"/>
    <xf numFmtId="0" fontId="5" fillId="0" borderId="0"/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0" fontId="1" fillId="0" borderId="0"/>
    <xf numFmtId="0" fontId="1" fillId="0" borderId="0"/>
    <xf numFmtId="4" fontId="21" fillId="49" borderId="9" applyNumberFormat="0" applyProtection="0">
      <alignment horizontal="right" vertical="center"/>
    </xf>
    <xf numFmtId="0" fontId="1" fillId="0" borderId="0"/>
    <xf numFmtId="4" fontId="122" fillId="45" borderId="16" applyNumberFormat="0" applyProtection="0">
      <alignment horizontal="right" vertical="center"/>
    </xf>
    <xf numFmtId="0" fontId="1" fillId="0" borderId="0"/>
    <xf numFmtId="171" fontId="5" fillId="0" borderId="0"/>
    <xf numFmtId="0" fontId="1" fillId="0" borderId="0"/>
    <xf numFmtId="4" fontId="21" fillId="49" borderId="9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171" fontId="5" fillId="0" borderId="0"/>
    <xf numFmtId="4" fontId="21" fillId="49" borderId="9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4" fontId="21" fillId="49" borderId="9" applyNumberFormat="0" applyProtection="0">
      <alignment horizontal="right" vertical="center"/>
    </xf>
    <xf numFmtId="4" fontId="122" fillId="45" borderId="16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171" fontId="112" fillId="33" borderId="0" applyNumberFormat="0" applyBorder="0" applyAlignment="0" applyProtection="0"/>
    <xf numFmtId="171" fontId="49" fillId="58" borderId="0" applyNumberFormat="0" applyBorder="0" applyAlignment="0" applyProtection="0"/>
    <xf numFmtId="171" fontId="112" fillId="33" borderId="0" applyNumberFormat="0" applyBorder="0" applyAlignment="0" applyProtection="0"/>
    <xf numFmtId="171" fontId="112" fillId="33" borderId="0" applyNumberFormat="0" applyBorder="0" applyAlignment="0" applyProtection="0"/>
    <xf numFmtId="171" fontId="49" fillId="58" borderId="0" applyNumberFormat="0" applyBorder="0" applyAlignment="0" applyProtection="0"/>
    <xf numFmtId="171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24" fillId="2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112" fillId="33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5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6" fillId="5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5" fontId="1" fillId="0" borderId="0"/>
    <xf numFmtId="0" fontId="5" fillId="0" borderId="0"/>
    <xf numFmtId="175" fontId="1" fillId="0" borderId="0"/>
    <xf numFmtId="0" fontId="5" fillId="0" borderId="0"/>
    <xf numFmtId="175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5" fontId="1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1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6" fillId="49" borderId="0"/>
    <xf numFmtId="0" fontId="5" fillId="0" borderId="0"/>
    <xf numFmtId="171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5" fillId="0" borderId="0"/>
    <xf numFmtId="0" fontId="6" fillId="49" borderId="0"/>
    <xf numFmtId="0" fontId="6" fillId="49" borderId="0"/>
    <xf numFmtId="0" fontId="5" fillId="0" borderId="0"/>
    <xf numFmtId="171" fontId="6" fillId="49" borderId="0"/>
    <xf numFmtId="0" fontId="5" fillId="0" borderId="0"/>
    <xf numFmtId="0" fontId="6" fillId="49" borderId="0"/>
    <xf numFmtId="0" fontId="6" fillId="49" borderId="0"/>
    <xf numFmtId="0" fontId="5" fillId="0" borderId="0"/>
    <xf numFmtId="171" fontId="6" fillId="49" borderId="0"/>
    <xf numFmtId="0" fontId="5" fillId="0" borderId="0"/>
    <xf numFmtId="0" fontId="5" fillId="0" borderId="0"/>
    <xf numFmtId="171" fontId="6" fillId="49" borderId="0"/>
    <xf numFmtId="0" fontId="5" fillId="0" borderId="0"/>
    <xf numFmtId="0" fontId="5" fillId="0" borderId="0"/>
    <xf numFmtId="0" fontId="124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171" fontId="6" fillId="49" borderId="0"/>
    <xf numFmtId="0" fontId="1" fillId="0" borderId="0"/>
    <xf numFmtId="171" fontId="5" fillId="0" borderId="0"/>
    <xf numFmtId="171" fontId="6" fillId="49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6" fillId="49" borderId="0"/>
    <xf numFmtId="171" fontId="6" fillId="49" borderId="0"/>
    <xf numFmtId="171" fontId="6" fillId="49" borderId="0"/>
    <xf numFmtId="171" fontId="6" fillId="49" borderId="0"/>
    <xf numFmtId="171" fontId="6" fillId="49" borderId="0"/>
    <xf numFmtId="171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6" fillId="49" borderId="0"/>
    <xf numFmtId="0" fontId="6" fillId="49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6" fillId="49" borderId="0"/>
    <xf numFmtId="0" fontId="6" fillId="49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6" fillId="49" borderId="0"/>
    <xf numFmtId="0" fontId="6" fillId="49" borderId="0"/>
    <xf numFmtId="0" fontId="1" fillId="0" borderId="0"/>
    <xf numFmtId="0" fontId="1" fillId="0" borderId="0"/>
    <xf numFmtId="0" fontId="1" fillId="0" borderId="0"/>
    <xf numFmtId="171" fontId="5" fillId="0" borderId="0"/>
    <xf numFmtId="171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6" fillId="5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171" fontId="6" fillId="49" borderId="0"/>
    <xf numFmtId="0" fontId="1" fillId="0" borderId="0"/>
    <xf numFmtId="0" fontId="23" fillId="0" borderId="0"/>
    <xf numFmtId="0" fontId="23" fillId="0" borderId="0"/>
    <xf numFmtId="171" fontId="6" fillId="49" borderId="0"/>
    <xf numFmtId="0" fontId="1" fillId="0" borderId="0"/>
    <xf numFmtId="0" fontId="23" fillId="0" borderId="0"/>
    <xf numFmtId="0" fontId="23" fillId="0" borderId="0"/>
    <xf numFmtId="171" fontId="6" fillId="49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6" fillId="49" borderId="0"/>
    <xf numFmtId="0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171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200" fontId="8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6" fillId="49" borderId="0"/>
    <xf numFmtId="0" fontId="6" fillId="49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6" fillId="49" borderId="0"/>
    <xf numFmtId="0" fontId="6" fillId="49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6" fillId="49" borderId="0"/>
    <xf numFmtId="0" fontId="6" fillId="49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6" fillId="49" borderId="0"/>
    <xf numFmtId="0" fontId="6" fillId="49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5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6" fillId="5" borderId="0"/>
    <xf numFmtId="0" fontId="1" fillId="0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0" borderId="0"/>
    <xf numFmtId="0" fontId="124" fillId="0" borderId="0"/>
    <xf numFmtId="0" fontId="124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5" fillId="0" borderId="0"/>
    <xf numFmtId="171" fontId="6" fillId="49" borderId="0"/>
    <xf numFmtId="0" fontId="5" fillId="0" borderId="0"/>
    <xf numFmtId="0" fontId="5" fillId="0" borderId="0"/>
    <xf numFmtId="171" fontId="6" fillId="49" borderId="0"/>
    <xf numFmtId="171" fontId="6" fillId="49" borderId="0"/>
    <xf numFmtId="171" fontId="6" fillId="49" borderId="0"/>
    <xf numFmtId="0" fontId="5" fillId="0" borderId="0"/>
    <xf numFmtId="0" fontId="11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4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4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4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76" fillId="0" borderId="0"/>
    <xf numFmtId="171" fontId="1" fillId="0" borderId="0"/>
    <xf numFmtId="171" fontId="1" fillId="0" borderId="0"/>
    <xf numFmtId="0" fontId="76" fillId="0" borderId="0"/>
    <xf numFmtId="171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6" fillId="5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49" borderId="0"/>
    <xf numFmtId="0" fontId="6" fillId="49" borderId="0"/>
    <xf numFmtId="0" fontId="6" fillId="4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5" fillId="0" borderId="0"/>
    <xf numFmtId="171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4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5" fillId="0" borderId="0"/>
    <xf numFmtId="0" fontId="125" fillId="0" borderId="0"/>
    <xf numFmtId="171" fontId="125" fillId="0" borderId="0"/>
    <xf numFmtId="0" fontId="5" fillId="0" borderId="0"/>
    <xf numFmtId="0" fontId="5" fillId="0" borderId="0"/>
    <xf numFmtId="175" fontId="68" fillId="0" borderId="0" applyNumberFormat="0" applyBorder="0" applyAlignment="0"/>
    <xf numFmtId="175" fontId="126" fillId="0" borderId="0" applyNumberFormat="0" applyBorder="0" applyAlignment="0"/>
    <xf numFmtId="175" fontId="127" fillId="0" borderId="0" applyNumberFormat="0" applyBorder="0" applyAlignment="0"/>
    <xf numFmtId="175" fontId="128" fillId="0" borderId="0" applyNumberFormat="0" applyBorder="0" applyAlignment="0"/>
    <xf numFmtId="175" fontId="128" fillId="0" borderId="0" applyNumberFormat="0" applyBorder="0" applyAlignment="0"/>
    <xf numFmtId="201" fontId="129" fillId="0" borderId="0" applyFill="0" applyBorder="0">
      <alignment horizontal="center"/>
    </xf>
    <xf numFmtId="175" fontId="130" fillId="51" borderId="0">
      <alignment wrapText="1"/>
    </xf>
    <xf numFmtId="40" fontId="131" fillId="0" borderId="0" applyBorder="0">
      <alignment horizontal="right"/>
    </xf>
    <xf numFmtId="175" fontId="60" fillId="0" borderId="0" applyFill="0" applyBorder="0" applyProtection="0">
      <alignment horizontal="center" vertical="center"/>
    </xf>
    <xf numFmtId="0" fontId="93" fillId="31" borderId="20">
      <alignment vertical="center"/>
    </xf>
    <xf numFmtId="171" fontId="93" fillId="31" borderId="20">
      <alignment vertical="center"/>
    </xf>
    <xf numFmtId="0" fontId="93" fillId="31" borderId="20">
      <alignment vertical="center"/>
    </xf>
    <xf numFmtId="0" fontId="93" fillId="31" borderId="20">
      <alignment vertical="center"/>
    </xf>
    <xf numFmtId="171" fontId="93" fillId="31" borderId="20">
      <alignment vertical="center"/>
    </xf>
    <xf numFmtId="0" fontId="93" fillId="31" borderId="20">
      <alignment vertical="center"/>
    </xf>
    <xf numFmtId="0" fontId="93" fillId="31" borderId="20">
      <alignment vertical="center"/>
    </xf>
    <xf numFmtId="171" fontId="93" fillId="31" borderId="20">
      <alignment vertical="center"/>
    </xf>
    <xf numFmtId="0" fontId="93" fillId="31" borderId="20">
      <alignment vertical="center"/>
    </xf>
    <xf numFmtId="0" fontId="93" fillId="31" borderId="20">
      <alignment vertical="center"/>
    </xf>
    <xf numFmtId="171" fontId="93" fillId="31" borderId="20">
      <alignment vertical="center"/>
    </xf>
    <xf numFmtId="171" fontId="93" fillId="31" borderId="20">
      <alignment vertical="center"/>
    </xf>
    <xf numFmtId="171" fontId="93" fillId="31" borderId="20">
      <alignment vertical="center"/>
    </xf>
    <xf numFmtId="171" fontId="93" fillId="31" borderId="20">
      <alignment vertical="center"/>
    </xf>
    <xf numFmtId="0" fontId="34" fillId="0" borderId="0" applyNumberFormat="0" applyFill="0" applyBorder="0" applyAlignment="0" applyProtection="0"/>
    <xf numFmtId="0" fontId="27" fillId="0" borderId="39" applyNumberFormat="0" applyFill="0" applyAlignment="0" applyProtection="0"/>
    <xf numFmtId="0" fontId="27" fillId="0" borderId="21" applyNumberFormat="0" applyFill="0" applyAlignment="0" applyProtection="0"/>
    <xf numFmtId="0" fontId="27" fillId="0" borderId="21" applyNumberFormat="0" applyFill="0" applyAlignment="0" applyProtection="0"/>
    <xf numFmtId="171" fontId="27" fillId="0" borderId="21" applyNumberFormat="0" applyFill="0" applyAlignment="0" applyProtection="0"/>
    <xf numFmtId="0" fontId="27" fillId="0" borderId="2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28" fillId="0" borderId="11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2" fillId="0" borderId="55" applyNumberFormat="0" applyFill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29" fillId="0" borderId="12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134" fillId="0" borderId="48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30" fillId="0" borderId="13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49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0" fillId="0" borderId="13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135" fillId="0" borderId="56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3" fillId="49" borderId="15" applyNumberFormat="0" applyAlignment="0" applyProtection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175" fontId="5" fillId="0" borderId="0"/>
    <xf numFmtId="0" fontId="74" fillId="0" borderId="0" applyNumberFormat="0" applyFill="0" applyBorder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105" fillId="0" borderId="52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32" fillId="0" borderId="14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99" fillId="0" borderId="45" applyNumberFormat="0" applyFill="0" applyAlignment="0" applyProtection="0"/>
    <xf numFmtId="0" fontId="136" fillId="0" borderId="0" applyNumberForma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203" fontId="13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204" fontId="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205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203" fontId="137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171" fontId="136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136" fillId="0" borderId="0" applyNumberFormat="0" applyFill="0" applyBorder="0" applyAlignment="0" applyProtection="0"/>
    <xf numFmtId="171" fontId="136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171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4" fontId="5" fillId="0" borderId="0"/>
    <xf numFmtId="4" fontId="5" fillId="0" borderId="0"/>
    <xf numFmtId="4" fontId="5" fillId="0" borderId="0"/>
    <xf numFmtId="206" fontId="69" fillId="0" borderId="0" applyFont="0" applyFill="0" applyBorder="0" applyAlignment="0" applyProtection="0"/>
    <xf numFmtId="207" fontId="69" fillId="0" borderId="0" applyFont="0" applyFill="0" applyBorder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171" fontId="26" fillId="95" borderId="10" applyNumberFormat="0" applyAlignment="0" applyProtection="0"/>
    <xf numFmtId="171" fontId="52" fillId="60" borderId="24" applyNumberFormat="0" applyAlignment="0" applyProtection="0"/>
    <xf numFmtId="171" fontId="26" fillId="95" borderId="10" applyNumberFormat="0" applyAlignment="0" applyProtection="0"/>
    <xf numFmtId="171" fontId="26" fillId="95" borderId="10" applyNumberFormat="0" applyAlignment="0" applyProtection="0"/>
    <xf numFmtId="171" fontId="52" fillId="60" borderId="24" applyNumberFormat="0" applyAlignment="0" applyProtection="0"/>
    <xf numFmtId="171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9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18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26" fillId="95" borderId="10" applyNumberFormat="0" applyAlignment="0" applyProtection="0"/>
    <xf numFmtId="0" fontId="5" fillId="0" borderId="0"/>
    <xf numFmtId="0" fontId="5" fillId="0" borderId="0"/>
    <xf numFmtId="0" fontId="3" fillId="0" borderId="0"/>
    <xf numFmtId="165" fontId="3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/>
    <xf numFmtId="0" fontId="5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175" fontId="1" fillId="0" borderId="0"/>
    <xf numFmtId="175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/>
    <xf numFmtId="0" fontId="5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2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2" fillId="17" borderId="0" applyNumberFormat="0" applyBorder="0" applyAlignment="0" applyProtection="0"/>
    <xf numFmtId="0" fontId="23" fillId="11" borderId="0" applyNumberFormat="0" applyBorder="0" applyAlignment="0" applyProtection="0"/>
    <xf numFmtId="0" fontId="23" fillId="19" borderId="0" applyNumberFormat="0" applyBorder="0" applyAlignment="0" applyProtection="0"/>
    <xf numFmtId="0" fontId="22" fillId="12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2" fillId="9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9" borderId="0" applyNumberFormat="0" applyBorder="0" applyAlignment="0" applyProtection="0"/>
    <xf numFmtId="0" fontId="22" fillId="22" borderId="0" applyNumberFormat="0" applyBorder="0" applyAlignment="0" applyProtection="0"/>
    <xf numFmtId="0" fontId="25" fillId="26" borderId="9" applyNumberFormat="0" applyAlignment="0" applyProtection="0"/>
    <xf numFmtId="0" fontId="31" fillId="24" borderId="9" applyNumberFormat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3" fillId="16" borderId="0" applyNumberFormat="0" applyBorder="0" applyAlignment="0" applyProtection="0"/>
    <xf numFmtId="0" fontId="138" fillId="0" borderId="0" applyNumberFormat="0" applyFill="0" applyBorder="0" applyAlignment="0" applyProtection="0">
      <alignment vertical="top"/>
      <protection locked="0"/>
    </xf>
    <xf numFmtId="0" fontId="32" fillId="24" borderId="0" applyNumberFormat="0" applyBorder="0" applyAlignment="0" applyProtection="0"/>
    <xf numFmtId="0" fontId="1" fillId="61" borderId="25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9" fillId="3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6" fillId="47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6" fillId="48" borderId="9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43" borderId="19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8" fillId="50" borderId="16" applyNumberFormat="0" applyProtection="0">
      <alignment horizontal="left" vertical="top" indent="1"/>
    </xf>
    <xf numFmtId="0" fontId="1" fillId="0" borderId="0"/>
    <xf numFmtId="0" fontId="1" fillId="0" borderId="0"/>
    <xf numFmtId="0" fontId="1" fillId="0" borderId="0"/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8" fillId="44" borderId="16" applyNumberFormat="0" applyProtection="0">
      <alignment horizontal="left" vertical="top" indent="1"/>
    </xf>
    <xf numFmtId="0" fontId="1" fillId="0" borderId="0"/>
    <xf numFmtId="0" fontId="1" fillId="0" borderId="0"/>
    <xf numFmtId="0" fontId="16" fillId="54" borderId="20"/>
    <xf numFmtId="0" fontId="1" fillId="0" borderId="0"/>
    <xf numFmtId="0" fontId="1" fillId="0" borderId="0"/>
    <xf numFmtId="0" fontId="24" fillId="23" borderId="0" applyNumberFormat="0" applyBorder="0" applyAlignment="0" applyProtection="0"/>
    <xf numFmtId="0" fontId="34" fillId="0" borderId="0" applyNumberForma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3" fillId="0" borderId="0"/>
    <xf numFmtId="0" fontId="16" fillId="5" borderId="0"/>
    <xf numFmtId="0" fontId="16" fillId="5" borderId="0"/>
    <xf numFmtId="0" fontId="1" fillId="0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11" applyNumberFormat="0" applyFill="0" applyAlignment="0" applyProtection="0"/>
    <xf numFmtId="0" fontId="29" fillId="0" borderId="12" applyNumberFormat="0" applyFill="0" applyAlignment="0" applyProtection="0"/>
    <xf numFmtId="0" fontId="30" fillId="0" borderId="13" applyNumberFormat="0" applyFill="0" applyAlignment="0" applyProtection="0"/>
    <xf numFmtId="0" fontId="30" fillId="0" borderId="0" applyNumberFormat="0" applyFill="0" applyBorder="0" applyAlignment="0" applyProtection="0"/>
    <xf numFmtId="0" fontId="32" fillId="0" borderId="14" applyNumberFormat="0" applyFill="0" applyAlignment="0" applyProtection="0"/>
    <xf numFmtId="0" fontId="35" fillId="0" borderId="0" applyNumberFormat="0" applyFill="0" applyBorder="0" applyAlignment="0" applyProtection="0"/>
    <xf numFmtId="0" fontId="26" fillId="18" borderId="10" applyNumberFormat="0" applyAlignment="0" applyProtection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4" fontId="16" fillId="30" borderId="9" applyNumberFormat="0" applyProtection="0">
      <alignment vertical="center"/>
    </xf>
    <xf numFmtId="4" fontId="36" fillId="31" borderId="9" applyNumberFormat="0" applyProtection="0">
      <alignment vertical="center"/>
    </xf>
    <xf numFmtId="4" fontId="16" fillId="31" borderId="9" applyNumberFormat="0" applyProtection="0">
      <alignment horizontal="left" vertical="center" indent="1"/>
    </xf>
    <xf numFmtId="0" fontId="19" fillId="30" borderId="16" applyNumberFormat="0" applyProtection="0">
      <alignment horizontal="left" vertical="top" indent="1"/>
    </xf>
    <xf numFmtId="4" fontId="16" fillId="32" borderId="9" applyNumberFormat="0" applyProtection="0">
      <alignment horizontal="left" vertical="center" indent="1"/>
    </xf>
    <xf numFmtId="4" fontId="16" fillId="33" borderId="9" applyNumberFormat="0" applyProtection="0">
      <alignment horizontal="right" vertical="center"/>
    </xf>
    <xf numFmtId="4" fontId="16" fillId="34" borderId="9" applyNumberFormat="0" applyProtection="0">
      <alignment horizontal="right" vertical="center"/>
    </xf>
    <xf numFmtId="4" fontId="16" fillId="35" borderId="17" applyNumberFormat="0" applyProtection="0">
      <alignment horizontal="right" vertical="center"/>
    </xf>
    <xf numFmtId="4" fontId="16" fillId="36" borderId="9" applyNumberFormat="0" applyProtection="0">
      <alignment horizontal="right" vertical="center"/>
    </xf>
    <xf numFmtId="4" fontId="16" fillId="37" borderId="9" applyNumberFormat="0" applyProtection="0">
      <alignment horizontal="right" vertical="center"/>
    </xf>
    <xf numFmtId="4" fontId="16" fillId="38" borderId="9" applyNumberFormat="0" applyProtection="0">
      <alignment horizontal="right" vertical="center"/>
    </xf>
    <xf numFmtId="4" fontId="16" fillId="39" borderId="9" applyNumberFormat="0" applyProtection="0">
      <alignment horizontal="right" vertical="center"/>
    </xf>
    <xf numFmtId="4" fontId="16" fillId="40" borderId="9" applyNumberFormat="0" applyProtection="0">
      <alignment horizontal="right" vertical="center"/>
    </xf>
    <xf numFmtId="4" fontId="16" fillId="41" borderId="9" applyNumberFormat="0" applyProtection="0">
      <alignment horizontal="right" vertical="center"/>
    </xf>
    <xf numFmtId="4" fontId="16" fillId="42" borderId="17" applyNumberFormat="0" applyProtection="0">
      <alignment horizontal="left" vertical="center" indent="1"/>
    </xf>
    <xf numFmtId="4" fontId="5" fillId="43" borderId="17" applyNumberFormat="0" applyProtection="0">
      <alignment horizontal="left" vertical="center" indent="1"/>
    </xf>
    <xf numFmtId="4" fontId="16" fillId="44" borderId="9" applyNumberFormat="0" applyProtection="0">
      <alignment horizontal="right" vertical="center"/>
    </xf>
    <xf numFmtId="4" fontId="16" fillId="45" borderId="17" applyNumberFormat="0" applyProtection="0">
      <alignment horizontal="left" vertical="center" indent="1"/>
    </xf>
    <xf numFmtId="4" fontId="16" fillId="44" borderId="17" applyNumberFormat="0" applyProtection="0">
      <alignment horizontal="left" vertical="center" indent="1"/>
    </xf>
    <xf numFmtId="0" fontId="16" fillId="46" borderId="9" applyNumberFormat="0" applyProtection="0">
      <alignment horizontal="left" vertical="center" indent="1"/>
    </xf>
    <xf numFmtId="0" fontId="16" fillId="43" borderId="16" applyNumberFormat="0" applyProtection="0">
      <alignment horizontal="left" vertical="top" indent="1"/>
    </xf>
    <xf numFmtId="0" fontId="16" fillId="44" borderId="16" applyNumberFormat="0" applyProtection="0">
      <alignment horizontal="left" vertical="top" indent="1"/>
    </xf>
    <xf numFmtId="0" fontId="16" fillId="48" borderId="9" applyNumberFormat="0" applyProtection="0">
      <alignment horizontal="left" vertical="center" indent="1"/>
    </xf>
    <xf numFmtId="0" fontId="16" fillId="48" borderId="16" applyNumberFormat="0" applyProtection="0">
      <alignment horizontal="left" vertical="top" indent="1"/>
    </xf>
    <xf numFmtId="0" fontId="16" fillId="45" borderId="9" applyNumberFormat="0" applyProtection="0">
      <alignment horizontal="left" vertical="center" indent="1"/>
    </xf>
    <xf numFmtId="0" fontId="16" fillId="45" borderId="16" applyNumberFormat="0" applyProtection="0">
      <alignment horizontal="left" vertical="top" indent="1"/>
    </xf>
    <xf numFmtId="0" fontId="16" fillId="49" borderId="18" applyNumberFormat="0">
      <protection locked="0"/>
    </xf>
    <xf numFmtId="4" fontId="18" fillId="50" borderId="16" applyNumberFormat="0" applyProtection="0">
      <alignment vertical="center"/>
    </xf>
    <xf numFmtId="4" fontId="36" fillId="51" borderId="20" applyNumberFormat="0" applyProtection="0">
      <alignment vertical="center"/>
    </xf>
    <xf numFmtId="4" fontId="18" fillId="46" borderId="16" applyNumberFormat="0" applyProtection="0">
      <alignment horizontal="left" vertical="center" indent="1"/>
    </xf>
    <xf numFmtId="0" fontId="18" fillId="50" borderId="16" applyNumberFormat="0" applyProtection="0">
      <alignment horizontal="left" vertical="top" indent="1"/>
    </xf>
    <xf numFmtId="4" fontId="36" fillId="52" borderId="9" applyNumberFormat="0" applyProtection="0">
      <alignment horizontal="right" vertical="center"/>
    </xf>
    <xf numFmtId="0" fontId="18" fillId="44" borderId="16" applyNumberFormat="0" applyProtection="0">
      <alignment horizontal="left" vertical="top" indent="1"/>
    </xf>
    <xf numFmtId="4" fontId="20" fillId="53" borderId="17" applyNumberFormat="0" applyProtection="0">
      <alignment horizontal="left" vertical="center" indent="1"/>
    </xf>
    <xf numFmtId="4" fontId="21" fillId="49" borderId="9" applyNumberFormat="0" applyProtection="0">
      <alignment horizontal="right" vertical="center"/>
    </xf>
    <xf numFmtId="0" fontId="8" fillId="0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" fillId="0" borderId="0"/>
    <xf numFmtId="0" fontId="16" fillId="5" borderId="0"/>
    <xf numFmtId="0" fontId="16" fillId="5" borderId="0"/>
    <xf numFmtId="164" fontId="77" fillId="0" borderId="0" applyFont="0" applyFill="0" applyBorder="0" applyAlignment="0" applyProtection="0"/>
    <xf numFmtId="0" fontId="16" fillId="5" borderId="0"/>
    <xf numFmtId="0" fontId="16" fillId="5" borderId="0"/>
    <xf numFmtId="0" fontId="16" fillId="5" borderId="0"/>
    <xf numFmtId="0" fontId="16" fillId="5" borderId="0"/>
    <xf numFmtId="0" fontId="1" fillId="0" borderId="0"/>
    <xf numFmtId="0" fontId="16" fillId="5" borderId="0"/>
    <xf numFmtId="0" fontId="16" fillId="5" borderId="0"/>
    <xf numFmtId="0" fontId="16" fillId="5" borderId="0"/>
    <xf numFmtId="0" fontId="16" fillId="5" borderId="0"/>
    <xf numFmtId="0" fontId="16" fillId="5" borderId="0"/>
    <xf numFmtId="4" fontId="68" fillId="45" borderId="0" applyNumberFormat="0" applyProtection="0">
      <alignment horizontal="left" vertical="center" indent="1"/>
    </xf>
    <xf numFmtId="0" fontId="5" fillId="44" borderId="16" applyNumberFormat="0" applyProtection="0">
      <alignment horizontal="left" vertical="center" indent="1"/>
    </xf>
    <xf numFmtId="0" fontId="1" fillId="0" borderId="0"/>
    <xf numFmtId="4" fontId="68" fillId="44" borderId="16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9" fontId="1" fillId="0" borderId="0" applyFont="0" applyFill="0" applyBorder="0" applyAlignment="0" applyProtection="0"/>
    <xf numFmtId="0" fontId="1" fillId="0" borderId="0"/>
    <xf numFmtId="0" fontId="8" fillId="0" borderId="0"/>
    <xf numFmtId="0" fontId="16" fillId="5" borderId="0"/>
    <xf numFmtId="0" fontId="1" fillId="0" borderId="0"/>
  </cellStyleXfs>
  <cellXfs count="193">
    <xf numFmtId="0" fontId="0" fillId="0" borderId="0" xfId="0"/>
    <xf numFmtId="0" fontId="6" fillId="2" borderId="0" xfId="5" applyFont="1" applyFill="1" applyAlignment="1">
      <alignment vertical="center"/>
    </xf>
    <xf numFmtId="0" fontId="6" fillId="2" borderId="0" xfId="5" applyFont="1" applyFill="1" applyAlignment="1">
      <alignment vertical="center" wrapText="1"/>
    </xf>
    <xf numFmtId="0" fontId="5" fillId="0" borderId="0" xfId="5" applyAlignment="1">
      <alignment horizontal="left" vertical="center"/>
    </xf>
    <xf numFmtId="0" fontId="6" fillId="0" borderId="0" xfId="5" applyFont="1" applyAlignment="1">
      <alignment vertical="center"/>
    </xf>
    <xf numFmtId="0" fontId="5" fillId="0" borderId="0" xfId="5" applyAlignment="1">
      <alignment vertical="center"/>
    </xf>
    <xf numFmtId="0" fontId="12" fillId="0" borderId="0" xfId="0" applyFont="1"/>
    <xf numFmtId="0" fontId="12" fillId="0" borderId="0" xfId="4" applyFont="1"/>
    <xf numFmtId="9" fontId="12" fillId="0" borderId="0" xfId="0" applyNumberFormat="1" applyFont="1"/>
    <xf numFmtId="0" fontId="11" fillId="0" borderId="0" xfId="4" applyFont="1"/>
    <xf numFmtId="9" fontId="12" fillId="0" borderId="0" xfId="4" applyNumberFormat="1" applyFont="1"/>
    <xf numFmtId="0" fontId="12" fillId="0" borderId="4" xfId="0" applyFont="1" applyBorder="1"/>
    <xf numFmtId="0" fontId="12" fillId="0" borderId="5" xfId="0" applyFont="1" applyBorder="1"/>
    <xf numFmtId="0" fontId="12" fillId="0" borderId="5" xfId="4" applyFont="1" applyBorder="1"/>
    <xf numFmtId="0" fontId="13" fillId="0" borderId="0" xfId="0" applyFont="1"/>
    <xf numFmtId="0" fontId="11" fillId="0" borderId="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0" xfId="0" applyFont="1"/>
    <xf numFmtId="0" fontId="12" fillId="0" borderId="4" xfId="4" applyFont="1" applyBorder="1"/>
    <xf numFmtId="0" fontId="11" fillId="0" borderId="4" xfId="4" applyFont="1" applyBorder="1" applyAlignment="1">
      <alignment vertical="center"/>
    </xf>
    <xf numFmtId="0" fontId="12" fillId="0" borderId="0" xfId="4" applyFont="1" applyAlignment="1">
      <alignment horizontal="center" vertical="center"/>
    </xf>
    <xf numFmtId="0" fontId="12" fillId="0" borderId="5" xfId="4" applyFont="1" applyBorder="1" applyAlignment="1">
      <alignment horizontal="center" vertical="center"/>
    </xf>
    <xf numFmtId="0" fontId="11" fillId="0" borderId="6" xfId="4" applyFont="1" applyBorder="1" applyAlignment="1">
      <alignment vertical="center"/>
    </xf>
    <xf numFmtId="9" fontId="12" fillId="0" borderId="7" xfId="4" applyNumberFormat="1" applyFont="1" applyBorder="1" applyAlignment="1">
      <alignment horizontal="center" vertical="center"/>
    </xf>
    <xf numFmtId="9" fontId="12" fillId="0" borderId="8" xfId="4" applyNumberFormat="1" applyFont="1" applyBorder="1" applyAlignment="1">
      <alignment horizontal="center" vertical="center"/>
    </xf>
    <xf numFmtId="0" fontId="3" fillId="0" borderId="0" xfId="4" applyAlignment="1">
      <alignment horizontal="center" vertical="center"/>
    </xf>
    <xf numFmtId="0" fontId="3" fillId="0" borderId="0" xfId="0" applyFont="1"/>
    <xf numFmtId="9" fontId="3" fillId="0" borderId="0" xfId="4" applyNumberFormat="1" applyAlignment="1">
      <alignment horizontal="center" vertical="center"/>
    </xf>
    <xf numFmtId="17" fontId="3" fillId="0" borderId="0" xfId="4" applyNumberFormat="1" applyAlignment="1">
      <alignment horizontal="center" vertical="center"/>
    </xf>
    <xf numFmtId="167" fontId="12" fillId="0" borderId="0" xfId="0" applyNumberFormat="1" applyFont="1"/>
    <xf numFmtId="167" fontId="12" fillId="0" borderId="0" xfId="4" applyNumberFormat="1" applyFont="1"/>
    <xf numFmtId="0" fontId="12" fillId="0" borderId="6" xfId="0" applyFont="1" applyBorder="1"/>
    <xf numFmtId="0" fontId="12" fillId="0" borderId="7" xfId="0" applyFont="1" applyBorder="1"/>
    <xf numFmtId="0" fontId="12" fillId="0" borderId="8" xfId="0" applyFont="1" applyBorder="1"/>
    <xf numFmtId="0" fontId="3" fillId="0" borderId="0" xfId="0" applyFont="1" applyAlignment="1">
      <alignment horizontal="left" indent="1"/>
    </xf>
    <xf numFmtId="9" fontId="12" fillId="0" borderId="0" xfId="2" applyFont="1"/>
    <xf numFmtId="0" fontId="3" fillId="0" borderId="0" xfId="0" applyFont="1" applyAlignment="1">
      <alignment horizontal="center"/>
    </xf>
    <xf numFmtId="0" fontId="38" fillId="0" borderId="0" xfId="0" applyFont="1"/>
    <xf numFmtId="0" fontId="39" fillId="0" borderId="0" xfId="0" applyFont="1"/>
    <xf numFmtId="166" fontId="12" fillId="0" borderId="0" xfId="4" applyNumberFormat="1" applyFont="1" applyAlignment="1">
      <alignment horizontal="left"/>
    </xf>
    <xf numFmtId="0" fontId="12" fillId="0" borderId="0" xfId="0" applyFont="1" applyAlignment="1">
      <alignment horizontal="right"/>
    </xf>
    <xf numFmtId="0" fontId="37" fillId="0" borderId="0" xfId="0" applyFont="1" applyAlignment="1">
      <alignment horizontal="center"/>
    </xf>
    <xf numFmtId="169" fontId="3" fillId="0" borderId="0" xfId="4" applyNumberForma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2" fillId="0" borderId="0" xfId="0" applyNumberFormat="1" applyFont="1"/>
    <xf numFmtId="3" fontId="12" fillId="0" borderId="0" xfId="4" applyNumberFormat="1" applyFont="1"/>
    <xf numFmtId="3" fontId="3" fillId="0" borderId="0" xfId="4" applyNumberFormat="1" applyAlignment="1">
      <alignment horizontal="center" vertical="center"/>
    </xf>
    <xf numFmtId="3" fontId="3" fillId="0" borderId="0" xfId="1" applyNumberFormat="1" applyFont="1" applyAlignment="1">
      <alignment horizontal="center" vertical="center"/>
    </xf>
    <xf numFmtId="168" fontId="3" fillId="0" borderId="0" xfId="1" applyNumberFormat="1" applyFont="1" applyAlignment="1">
      <alignment horizontal="center" vertical="center"/>
    </xf>
    <xf numFmtId="168" fontId="3" fillId="0" borderId="0" xfId="4" applyNumberFormat="1" applyAlignment="1">
      <alignment horizontal="center" vertical="center"/>
    </xf>
    <xf numFmtId="1" fontId="12" fillId="0" borderId="0" xfId="0" applyNumberFormat="1" applyFont="1"/>
    <xf numFmtId="1" fontId="12" fillId="0" borderId="0" xfId="4" applyNumberFormat="1" applyFont="1"/>
    <xf numFmtId="0" fontId="11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14" fillId="0" borderId="0" xfId="4" applyFont="1" applyAlignment="1">
      <alignment horizontal="center" vertical="center"/>
    </xf>
    <xf numFmtId="3" fontId="14" fillId="0" borderId="0" xfId="4" applyNumberFormat="1" applyFont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14" fillId="0" borderId="0" xfId="4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8" fontId="3" fillId="4" borderId="0" xfId="0" applyNumberFormat="1" applyFont="1" applyFill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8" fontId="3" fillId="55" borderId="0" xfId="0" applyNumberFormat="1" applyFont="1" applyFill="1" applyAlignment="1">
      <alignment horizontal="center" vertical="center"/>
    </xf>
    <xf numFmtId="166" fontId="14" fillId="0" borderId="0" xfId="4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/>
    </xf>
    <xf numFmtId="1" fontId="12" fillId="0" borderId="0" xfId="4" applyNumberFormat="1" applyFont="1" applyAlignment="1">
      <alignment horizontal="center"/>
    </xf>
    <xf numFmtId="0" fontId="12" fillId="0" borderId="0" xfId="0" applyFont="1" applyAlignment="1">
      <alignment horizontal="left"/>
    </xf>
    <xf numFmtId="167" fontId="12" fillId="0" borderId="0" xfId="0" applyNumberFormat="1" applyFont="1" applyAlignment="1">
      <alignment horizontal="left" indent="2"/>
    </xf>
    <xf numFmtId="4" fontId="12" fillId="0" borderId="0" xfId="0" applyNumberFormat="1" applyFont="1"/>
    <xf numFmtId="4" fontId="12" fillId="0" borderId="0" xfId="4" applyNumberFormat="1" applyFont="1"/>
    <xf numFmtId="166" fontId="12" fillId="0" borderId="0" xfId="1" applyNumberFormat="1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4" fillId="0" borderId="0" xfId="4" applyFont="1" applyAlignment="1">
      <alignment horizontal="left" vertical="center"/>
    </xf>
    <xf numFmtId="0" fontId="3" fillId="56" borderId="0" xfId="4" applyFill="1" applyAlignment="1">
      <alignment horizontal="left" vertical="center"/>
    </xf>
    <xf numFmtId="0" fontId="14" fillId="56" borderId="0" xfId="4" applyFont="1" applyFill="1" applyAlignment="1">
      <alignment horizontal="left" vertical="center"/>
    </xf>
    <xf numFmtId="0" fontId="40" fillId="57" borderId="0" xfId="4" applyFont="1" applyFill="1" applyAlignment="1">
      <alignment horizontal="left" vertical="center"/>
    </xf>
    <xf numFmtId="0" fontId="14" fillId="57" borderId="0" xfId="4" applyFont="1" applyFill="1" applyAlignment="1">
      <alignment horizontal="left" vertical="center"/>
    </xf>
    <xf numFmtId="0" fontId="3" fillId="0" borderId="0" xfId="4" applyAlignment="1">
      <alignment horizontal="left" vertical="center"/>
    </xf>
    <xf numFmtId="0" fontId="3" fillId="57" borderId="0" xfId="4" applyFill="1" applyAlignment="1">
      <alignment horizontal="left" vertical="center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6" fillId="0" borderId="0" xfId="5" applyFont="1" applyAlignment="1">
      <alignment vertical="center" wrapText="1"/>
    </xf>
    <xf numFmtId="0" fontId="10" fillId="0" borderId="0" xfId="5" applyFont="1" applyAlignment="1">
      <alignment vertical="center"/>
    </xf>
    <xf numFmtId="0" fontId="5" fillId="0" borderId="0" xfId="5" applyAlignment="1">
      <alignment vertical="center" wrapText="1"/>
    </xf>
    <xf numFmtId="0" fontId="8" fillId="0" borderId="0" xfId="5" applyFont="1" applyAlignment="1">
      <alignment vertical="center"/>
    </xf>
    <xf numFmtId="0" fontId="3" fillId="0" borderId="0" xfId="2" applyNumberFormat="1" applyFont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168" fontId="12" fillId="0" borderId="0" xfId="1" applyNumberFormat="1" applyFont="1"/>
    <xf numFmtId="0" fontId="42" fillId="0" borderId="0" xfId="0" applyFont="1"/>
    <xf numFmtId="0" fontId="43" fillId="0" borderId="0" xfId="92"/>
    <xf numFmtId="0" fontId="44" fillId="0" borderId="0" xfId="92" applyFont="1"/>
    <xf numFmtId="0" fontId="45" fillId="0" borderId="0" xfId="92" applyFont="1"/>
    <xf numFmtId="0" fontId="5" fillId="0" borderId="0" xfId="92" applyFont="1"/>
    <xf numFmtId="14" fontId="45" fillId="4" borderId="0" xfId="92" applyNumberFormat="1" applyFont="1" applyFill="1"/>
    <xf numFmtId="14" fontId="45" fillId="0" borderId="0" xfId="92" applyNumberFormat="1" applyFont="1"/>
    <xf numFmtId="14" fontId="44" fillId="4" borderId="0" xfId="92" applyNumberFormat="1" applyFont="1" applyFill="1"/>
    <xf numFmtId="14" fontId="44" fillId="0" borderId="0" xfId="92" applyNumberFormat="1" applyFont="1"/>
    <xf numFmtId="0" fontId="44" fillId="4" borderId="0" xfId="92" applyFont="1" applyFill="1"/>
    <xf numFmtId="1" fontId="3" fillId="0" borderId="0" xfId="0" applyNumberFormat="1" applyFont="1"/>
    <xf numFmtId="3" fontId="3" fillId="0" borderId="0" xfId="0" applyNumberFormat="1" applyFont="1"/>
    <xf numFmtId="0" fontId="46" fillId="0" borderId="0" xfId="0" applyFont="1"/>
    <xf numFmtId="169" fontId="12" fillId="0" borderId="0" xfId="4" applyNumberFormat="1" applyFont="1"/>
    <xf numFmtId="4" fontId="3" fillId="0" borderId="0" xfId="4" applyNumberFormat="1" applyAlignment="1">
      <alignment horizontal="center" vertical="center"/>
    </xf>
    <xf numFmtId="9" fontId="0" fillId="0" borderId="0" xfId="2" applyFont="1"/>
    <xf numFmtId="0" fontId="44" fillId="0" borderId="0" xfId="39789" applyFont="1"/>
    <xf numFmtId="17" fontId="0" fillId="0" borderId="0" xfId="0" applyNumberFormat="1"/>
    <xf numFmtId="3" fontId="0" fillId="0" borderId="0" xfId="0" applyNumberFormat="1"/>
    <xf numFmtId="0" fontId="84" fillId="0" borderId="0" xfId="5" applyFont="1" applyAlignment="1">
      <alignment vertical="center"/>
    </xf>
    <xf numFmtId="0" fontId="139" fillId="0" borderId="0" xfId="0" applyFont="1" applyAlignment="1">
      <alignment horizontal="left"/>
    </xf>
    <xf numFmtId="167" fontId="3" fillId="0" borderId="0" xfId="2" applyNumberFormat="1" applyFont="1" applyAlignment="1">
      <alignment horizontal="center" vertical="center"/>
    </xf>
    <xf numFmtId="0" fontId="11" fillId="0" borderId="0" xfId="0" applyFont="1" applyAlignment="1">
      <alignment horizontal="right"/>
    </xf>
    <xf numFmtId="167" fontId="12" fillId="0" borderId="0" xfId="2" applyNumberFormat="1" applyFont="1"/>
    <xf numFmtId="0" fontId="140" fillId="0" borderId="0" xfId="0" applyFont="1" applyAlignment="1">
      <alignment horizontal="center" vertical="center"/>
    </xf>
    <xf numFmtId="3" fontId="12" fillId="0" borderId="0" xfId="91" applyNumberFormat="1" applyFont="1"/>
    <xf numFmtId="168" fontId="12" fillId="0" borderId="0" xfId="4" applyNumberFormat="1" applyFont="1"/>
    <xf numFmtId="3" fontId="3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7" fillId="0" borderId="0" xfId="4" applyFont="1"/>
    <xf numFmtId="0" fontId="7" fillId="3" borderId="0" xfId="5" applyFont="1" applyFill="1" applyAlignment="1">
      <alignment horizontal="left" vertical="center"/>
    </xf>
    <xf numFmtId="0" fontId="140" fillId="0" borderId="0" xfId="0" applyFont="1" applyAlignment="1">
      <alignment horizontal="center"/>
    </xf>
    <xf numFmtId="169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9" fontId="0" fillId="0" borderId="0" xfId="2" applyFont="1" applyAlignment="1">
      <alignment horizontal="center"/>
    </xf>
    <xf numFmtId="168" fontId="3" fillId="0" borderId="0" xfId="0" applyNumberFormat="1" applyFont="1" applyAlignment="1">
      <alignment horizontal="center"/>
    </xf>
    <xf numFmtId="0" fontId="46" fillId="0" borderId="0" xfId="0" applyFont="1" applyAlignment="1">
      <alignment horizontal="left"/>
    </xf>
    <xf numFmtId="0" fontId="1" fillId="0" borderId="0" xfId="46291" applyFont="1" applyFill="1"/>
    <xf numFmtId="3" fontId="144" fillId="0" borderId="0" xfId="91" applyNumberFormat="1" applyFont="1"/>
    <xf numFmtId="3" fontId="144" fillId="0" borderId="0" xfId="0" applyNumberFormat="1" applyFont="1"/>
    <xf numFmtId="0" fontId="11" fillId="0" borderId="4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top" wrapText="1"/>
    </xf>
    <xf numFmtId="0" fontId="11" fillId="0" borderId="5" xfId="0" applyFont="1" applyBorder="1" applyAlignment="1">
      <alignment horizontal="center" vertical="top" wrapText="1"/>
    </xf>
    <xf numFmtId="0" fontId="42" fillId="0" borderId="0" xfId="4" applyFont="1"/>
    <xf numFmtId="1" fontId="3" fillId="0" borderId="0" xfId="0" applyNumberFormat="1" applyFont="1" applyAlignment="1">
      <alignment horizontal="left"/>
    </xf>
    <xf numFmtId="9" fontId="3" fillId="0" borderId="0" xfId="2" applyFont="1" applyAlignment="1">
      <alignment horizontal="center"/>
    </xf>
    <xf numFmtId="166" fontId="12" fillId="0" borderId="0" xfId="4" applyNumberFormat="1" applyFont="1"/>
    <xf numFmtId="3" fontId="145" fillId="0" borderId="0" xfId="91" applyNumberFormat="1" applyFont="1"/>
    <xf numFmtId="3" fontId="145" fillId="0" borderId="0" xfId="0" applyNumberFormat="1" applyFont="1"/>
    <xf numFmtId="1" fontId="145" fillId="0" borderId="0" xfId="0" applyNumberFormat="1" applyFont="1"/>
    <xf numFmtId="9" fontId="3" fillId="55" borderId="0" xfId="0" applyNumberFormat="1" applyFont="1" applyFill="1" applyAlignment="1">
      <alignment horizontal="center" vertical="center"/>
    </xf>
    <xf numFmtId="0" fontId="3" fillId="55" borderId="0" xfId="0" applyFont="1" applyFill="1" applyAlignment="1">
      <alignment horizontal="center"/>
    </xf>
    <xf numFmtId="0" fontId="3" fillId="55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169" fontId="12" fillId="0" borderId="0" xfId="1" applyNumberFormat="1" applyFont="1"/>
    <xf numFmtId="169" fontId="12" fillId="0" borderId="0" xfId="0" applyNumberFormat="1" applyFont="1"/>
    <xf numFmtId="166" fontId="12" fillId="0" borderId="0" xfId="4" applyNumberFormat="1" applyFont="1" applyAlignment="1">
      <alignment horizontal="right"/>
    </xf>
    <xf numFmtId="0" fontId="41" fillId="0" borderId="0" xfId="0" applyFont="1" applyAlignment="1">
      <alignment horizontal="center" vertical="center" textRotation="90"/>
    </xf>
    <xf numFmtId="0" fontId="11" fillId="0" borderId="1" xfId="0" applyFont="1" applyBorder="1" applyAlignment="1">
      <alignment horizontal="center" vertical="top" wrapText="1"/>
    </xf>
    <xf numFmtId="0" fontId="11" fillId="0" borderId="2" xfId="0" applyFont="1" applyBorder="1" applyAlignment="1">
      <alignment horizontal="center" vertical="top" wrapText="1"/>
    </xf>
    <xf numFmtId="0" fontId="11" fillId="0" borderId="3" xfId="0" applyFont="1" applyBorder="1" applyAlignment="1">
      <alignment horizontal="center" vertical="top" wrapText="1"/>
    </xf>
    <xf numFmtId="0" fontId="12" fillId="0" borderId="0" xfId="0" applyFont="1" applyAlignment="1">
      <alignment horizontal="center"/>
    </xf>
    <xf numFmtId="166" fontId="12" fillId="0" borderId="0" xfId="1" applyNumberFormat="1" applyFont="1" applyAlignment="1">
      <alignment horizontal="center"/>
    </xf>
    <xf numFmtId="166" fontId="12" fillId="0" borderId="0" xfId="0" applyNumberFormat="1" applyFont="1" applyAlignment="1">
      <alignment horizontal="center"/>
    </xf>
    <xf numFmtId="170" fontId="12" fillId="0" borderId="0" xfId="1" applyNumberFormat="1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168" fontId="12" fillId="0" borderId="0" xfId="1" applyNumberFormat="1" applyFont="1" applyAlignment="1">
      <alignment horizontal="center"/>
    </xf>
    <xf numFmtId="166" fontId="12" fillId="0" borderId="0" xfId="4" applyNumberFormat="1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168" fontId="12" fillId="0" borderId="0" xfId="4" applyNumberFormat="1" applyFont="1" applyAlignment="1">
      <alignment horizontal="left"/>
    </xf>
    <xf numFmtId="168" fontId="12" fillId="0" borderId="0" xfId="4" applyNumberFormat="1" applyFont="1" applyAlignment="1">
      <alignment horizontal="right"/>
    </xf>
    <xf numFmtId="3" fontId="12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3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right"/>
    </xf>
    <xf numFmtId="3" fontId="12" fillId="0" borderId="0" xfId="91" applyNumberFormat="1" applyFont="1" applyAlignment="1">
      <alignment horizontal="right"/>
    </xf>
    <xf numFmtId="3" fontId="12" fillId="0" borderId="0" xfId="4" applyNumberFormat="1" applyFont="1" applyAlignment="1">
      <alignment horizontal="right"/>
    </xf>
    <xf numFmtId="3" fontId="12" fillId="0" borderId="0" xfId="1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41" fillId="0" borderId="0" xfId="0" applyFont="1" applyAlignment="1">
      <alignment horizontal="center" vertical="center" textRotation="90" wrapText="1"/>
    </xf>
    <xf numFmtId="0" fontId="39" fillId="0" borderId="0" xfId="0" applyFont="1" applyAlignment="1">
      <alignment horizontal="center" vertical="center" textRotation="90"/>
    </xf>
    <xf numFmtId="167" fontId="12" fillId="0" borderId="0" xfId="0" applyNumberFormat="1" applyFont="1" applyAlignment="1">
      <alignment horizontal="center"/>
    </xf>
    <xf numFmtId="167" fontId="12" fillId="0" borderId="0" xfId="4" applyNumberFormat="1" applyFont="1" applyAlignment="1">
      <alignment horizontal="center"/>
    </xf>
    <xf numFmtId="0" fontId="6" fillId="0" borderId="0" xfId="5" applyFont="1" applyAlignment="1">
      <alignment horizontal="left" vertical="center"/>
    </xf>
    <xf numFmtId="0" fontId="7" fillId="3" borderId="0" xfId="5" applyFont="1" applyFill="1" applyAlignment="1">
      <alignment horizontal="left" vertical="center"/>
    </xf>
    <xf numFmtId="0" fontId="6" fillId="0" borderId="0" xfId="5" applyFont="1" applyAlignment="1">
      <alignment horizontal="center" vertical="center" wrapText="1"/>
    </xf>
    <xf numFmtId="0" fontId="6" fillId="0" borderId="0" xfId="5" applyFont="1" applyAlignment="1">
      <alignment horizontal="left" vertical="center" wrapText="1"/>
    </xf>
    <xf numFmtId="0" fontId="142" fillId="3" borderId="0" xfId="5" applyFont="1" applyFill="1" applyAlignment="1">
      <alignment horizontal="left" vertical="center"/>
    </xf>
    <xf numFmtId="0" fontId="143" fillId="3" borderId="0" xfId="5" applyFont="1" applyFill="1" applyAlignment="1">
      <alignment horizontal="left" vertical="center"/>
    </xf>
    <xf numFmtId="0" fontId="7" fillId="3" borderId="0" xfId="5" applyFont="1" applyFill="1" applyAlignment="1">
      <alignment horizontal="left" vertical="center" wrapText="1"/>
    </xf>
    <xf numFmtId="0" fontId="9" fillId="0" borderId="0" xfId="5" applyFont="1" applyAlignment="1">
      <alignment horizontal="center" vertical="center" wrapText="1"/>
    </xf>
  </cellXfs>
  <cellStyles count="46324">
    <cellStyle name="_Column1" xfId="93" xr:uid="{00000000-0005-0000-0000-000000000000}"/>
    <cellStyle name="_Column1 10" xfId="94" xr:uid="{00000000-0005-0000-0000-000001000000}"/>
    <cellStyle name="_Column1 10 2" xfId="95" xr:uid="{00000000-0005-0000-0000-000002000000}"/>
    <cellStyle name="_Column1 10 3" xfId="96" xr:uid="{00000000-0005-0000-0000-000003000000}"/>
    <cellStyle name="_Column1 11" xfId="97" xr:uid="{00000000-0005-0000-0000-000004000000}"/>
    <cellStyle name="_Column1 11 2" xfId="98" xr:uid="{00000000-0005-0000-0000-000005000000}"/>
    <cellStyle name="_Column1 11 3" xfId="99" xr:uid="{00000000-0005-0000-0000-000006000000}"/>
    <cellStyle name="_Column1 12" xfId="100" xr:uid="{00000000-0005-0000-0000-000007000000}"/>
    <cellStyle name="_Column1 13" xfId="101" xr:uid="{00000000-0005-0000-0000-000008000000}"/>
    <cellStyle name="_Column1 14" xfId="102" xr:uid="{00000000-0005-0000-0000-000009000000}"/>
    <cellStyle name="_Column1 15" xfId="103" xr:uid="{00000000-0005-0000-0000-00000A000000}"/>
    <cellStyle name="_Column1 16" xfId="104" xr:uid="{00000000-0005-0000-0000-00000B000000}"/>
    <cellStyle name="_Column1 16 2" xfId="105" xr:uid="{00000000-0005-0000-0000-00000C000000}"/>
    <cellStyle name="_Column1 16 3" xfId="106" xr:uid="{00000000-0005-0000-0000-00000D000000}"/>
    <cellStyle name="_Column1 17" xfId="107" xr:uid="{00000000-0005-0000-0000-00000E000000}"/>
    <cellStyle name="_Column1 17 2" xfId="108" xr:uid="{00000000-0005-0000-0000-00000F000000}"/>
    <cellStyle name="_Column1 17 3" xfId="109" xr:uid="{00000000-0005-0000-0000-000010000000}"/>
    <cellStyle name="_Column1 18" xfId="110" xr:uid="{00000000-0005-0000-0000-000011000000}"/>
    <cellStyle name="_Column1 18 2" xfId="111" xr:uid="{00000000-0005-0000-0000-000012000000}"/>
    <cellStyle name="_Column1 18 3" xfId="112" xr:uid="{00000000-0005-0000-0000-000013000000}"/>
    <cellStyle name="_Column1 19" xfId="113" xr:uid="{00000000-0005-0000-0000-000014000000}"/>
    <cellStyle name="_Column1 2" xfId="114" xr:uid="{00000000-0005-0000-0000-000015000000}"/>
    <cellStyle name="_Column1 2 2" xfId="115" xr:uid="{00000000-0005-0000-0000-000016000000}"/>
    <cellStyle name="_Column1 2 3" xfId="116" xr:uid="{00000000-0005-0000-0000-000017000000}"/>
    <cellStyle name="_Column1 2 4" xfId="117" xr:uid="{00000000-0005-0000-0000-000018000000}"/>
    <cellStyle name="_Column1 2 5" xfId="118" xr:uid="{00000000-0005-0000-0000-000019000000}"/>
    <cellStyle name="_Column1 2 6" xfId="119" xr:uid="{00000000-0005-0000-0000-00001A000000}"/>
    <cellStyle name="_Column1 20" xfId="120" xr:uid="{00000000-0005-0000-0000-00001B000000}"/>
    <cellStyle name="_Column1 21" xfId="121" xr:uid="{00000000-0005-0000-0000-00001C000000}"/>
    <cellStyle name="_Column1 22" xfId="122" xr:uid="{00000000-0005-0000-0000-00001D000000}"/>
    <cellStyle name="_Column1 23" xfId="123" xr:uid="{00000000-0005-0000-0000-00001E000000}"/>
    <cellStyle name="_Column1 24" xfId="124" xr:uid="{00000000-0005-0000-0000-00001F000000}"/>
    <cellStyle name="_Column1 25" xfId="125" xr:uid="{00000000-0005-0000-0000-000020000000}"/>
    <cellStyle name="_Column1 26" xfId="126" xr:uid="{00000000-0005-0000-0000-000021000000}"/>
    <cellStyle name="_Column1 27" xfId="127" xr:uid="{00000000-0005-0000-0000-000022000000}"/>
    <cellStyle name="_Column1 28" xfId="128" xr:uid="{00000000-0005-0000-0000-000023000000}"/>
    <cellStyle name="_Column1 29" xfId="129" xr:uid="{00000000-0005-0000-0000-000024000000}"/>
    <cellStyle name="_Column1 3" xfId="130" xr:uid="{00000000-0005-0000-0000-000025000000}"/>
    <cellStyle name="_Column1 3 2" xfId="131" xr:uid="{00000000-0005-0000-0000-000026000000}"/>
    <cellStyle name="_Column1 3 3" xfId="132" xr:uid="{00000000-0005-0000-0000-000027000000}"/>
    <cellStyle name="_Column1 3 4" xfId="133" xr:uid="{00000000-0005-0000-0000-000028000000}"/>
    <cellStyle name="_Column1 3 5" xfId="134" xr:uid="{00000000-0005-0000-0000-000029000000}"/>
    <cellStyle name="_Column1 3 6" xfId="135" xr:uid="{00000000-0005-0000-0000-00002A000000}"/>
    <cellStyle name="_Column1 30" xfId="136" xr:uid="{00000000-0005-0000-0000-00002B000000}"/>
    <cellStyle name="_Column1 31" xfId="137" xr:uid="{00000000-0005-0000-0000-00002C000000}"/>
    <cellStyle name="_Column1 32" xfId="138" xr:uid="{00000000-0005-0000-0000-00002D000000}"/>
    <cellStyle name="_Column1 33" xfId="139" xr:uid="{00000000-0005-0000-0000-00002E000000}"/>
    <cellStyle name="_Column1 34" xfId="140" xr:uid="{00000000-0005-0000-0000-00002F000000}"/>
    <cellStyle name="_Column1 35" xfId="141" xr:uid="{00000000-0005-0000-0000-000030000000}"/>
    <cellStyle name="_Column1 36" xfId="142" xr:uid="{00000000-0005-0000-0000-000031000000}"/>
    <cellStyle name="_Column1 37" xfId="143" xr:uid="{00000000-0005-0000-0000-000032000000}"/>
    <cellStyle name="_Column1 38" xfId="144" xr:uid="{00000000-0005-0000-0000-000033000000}"/>
    <cellStyle name="_Column1 39" xfId="145" xr:uid="{00000000-0005-0000-0000-000034000000}"/>
    <cellStyle name="_Column1 4" xfId="146" xr:uid="{00000000-0005-0000-0000-000035000000}"/>
    <cellStyle name="_Column1 4 2" xfId="147" xr:uid="{00000000-0005-0000-0000-000036000000}"/>
    <cellStyle name="_Column1 4 3" xfId="148" xr:uid="{00000000-0005-0000-0000-000037000000}"/>
    <cellStyle name="_Column1 4 4" xfId="149" xr:uid="{00000000-0005-0000-0000-000038000000}"/>
    <cellStyle name="_Column1 4 5" xfId="150" xr:uid="{00000000-0005-0000-0000-000039000000}"/>
    <cellStyle name="_Column1 4 6" xfId="151" xr:uid="{00000000-0005-0000-0000-00003A000000}"/>
    <cellStyle name="_Column1 40" xfId="152" xr:uid="{00000000-0005-0000-0000-00003B000000}"/>
    <cellStyle name="_Column1 41" xfId="153" xr:uid="{00000000-0005-0000-0000-00003C000000}"/>
    <cellStyle name="_Column1 42" xfId="154" xr:uid="{00000000-0005-0000-0000-00003D000000}"/>
    <cellStyle name="_Column1 43" xfId="155" xr:uid="{00000000-0005-0000-0000-00003E000000}"/>
    <cellStyle name="_Column1 44" xfId="156" xr:uid="{00000000-0005-0000-0000-00003F000000}"/>
    <cellStyle name="_Column1 45" xfId="157" xr:uid="{00000000-0005-0000-0000-000040000000}"/>
    <cellStyle name="_Column1 46" xfId="158" xr:uid="{00000000-0005-0000-0000-000041000000}"/>
    <cellStyle name="_Column1 47" xfId="159" xr:uid="{00000000-0005-0000-0000-000042000000}"/>
    <cellStyle name="_Column1 48" xfId="160" xr:uid="{00000000-0005-0000-0000-000043000000}"/>
    <cellStyle name="_Column1 49" xfId="161" xr:uid="{00000000-0005-0000-0000-000044000000}"/>
    <cellStyle name="_Column1 5" xfId="162" xr:uid="{00000000-0005-0000-0000-000045000000}"/>
    <cellStyle name="_Column1 5 2" xfId="163" xr:uid="{00000000-0005-0000-0000-000046000000}"/>
    <cellStyle name="_Column1 5 3" xfId="164" xr:uid="{00000000-0005-0000-0000-000047000000}"/>
    <cellStyle name="_Column1 5 4" xfId="165" xr:uid="{00000000-0005-0000-0000-000048000000}"/>
    <cellStyle name="_Column1 5 5" xfId="166" xr:uid="{00000000-0005-0000-0000-000049000000}"/>
    <cellStyle name="_Column1 5 6" xfId="167" xr:uid="{00000000-0005-0000-0000-00004A000000}"/>
    <cellStyle name="_Column1 50" xfId="168" xr:uid="{00000000-0005-0000-0000-00004B000000}"/>
    <cellStyle name="_Column1 51" xfId="169" xr:uid="{00000000-0005-0000-0000-00004C000000}"/>
    <cellStyle name="_Column1 52" xfId="170" xr:uid="{00000000-0005-0000-0000-00004D000000}"/>
    <cellStyle name="_Column1 53" xfId="171" xr:uid="{00000000-0005-0000-0000-00004E000000}"/>
    <cellStyle name="_Column1 54" xfId="172" xr:uid="{00000000-0005-0000-0000-00004F000000}"/>
    <cellStyle name="_Column1 55" xfId="173" xr:uid="{00000000-0005-0000-0000-000050000000}"/>
    <cellStyle name="_Column1 56" xfId="174" xr:uid="{00000000-0005-0000-0000-000051000000}"/>
    <cellStyle name="_Column1 57" xfId="175" xr:uid="{00000000-0005-0000-0000-000052000000}"/>
    <cellStyle name="_Column1 58" xfId="176" xr:uid="{00000000-0005-0000-0000-000053000000}"/>
    <cellStyle name="_Column1 59" xfId="177" xr:uid="{00000000-0005-0000-0000-000054000000}"/>
    <cellStyle name="_Column1 6" xfId="178" xr:uid="{00000000-0005-0000-0000-000055000000}"/>
    <cellStyle name="_Column1 6 2" xfId="179" xr:uid="{00000000-0005-0000-0000-000056000000}"/>
    <cellStyle name="_Column1 6 3" xfId="180" xr:uid="{00000000-0005-0000-0000-000057000000}"/>
    <cellStyle name="_Column1 7" xfId="181" xr:uid="{00000000-0005-0000-0000-000058000000}"/>
    <cellStyle name="_Column1 7 2" xfId="182" xr:uid="{00000000-0005-0000-0000-000059000000}"/>
    <cellStyle name="_Column1 7 3" xfId="183" xr:uid="{00000000-0005-0000-0000-00005A000000}"/>
    <cellStyle name="_Column1 8" xfId="184" xr:uid="{00000000-0005-0000-0000-00005B000000}"/>
    <cellStyle name="_Column1 8 2" xfId="185" xr:uid="{00000000-0005-0000-0000-00005C000000}"/>
    <cellStyle name="_Column1 8 3" xfId="186" xr:uid="{00000000-0005-0000-0000-00005D000000}"/>
    <cellStyle name="_Column1 9" xfId="187" xr:uid="{00000000-0005-0000-0000-00005E000000}"/>
    <cellStyle name="_Column1 9 2" xfId="188" xr:uid="{00000000-0005-0000-0000-00005F000000}"/>
    <cellStyle name="_Column1 9 3" xfId="189" xr:uid="{00000000-0005-0000-0000-000060000000}"/>
    <cellStyle name="_Column1_AMSGB_Reporting_GJ_2009-02_v01" xfId="190" xr:uid="{00000000-0005-0000-0000-000061000000}"/>
    <cellStyle name="_Column1_KGAP_SGB_Ergebnisrechnung_2009_v04" xfId="191" xr:uid="{00000000-0005-0000-0000-000062000000}"/>
    <cellStyle name="_Column1_Kopie von Management-Report_SGB_2009-02" xfId="192" xr:uid="{00000000-0005-0000-0000-000063000000}"/>
    <cellStyle name="_Column1_Management-Report_SGB_11-2008_" xfId="193" xr:uid="{00000000-0005-0000-0000-000064000000}"/>
    <cellStyle name="_Column1_Management-Report_SGB_2008-12_deltet" xfId="194" xr:uid="{00000000-0005-0000-0000-000065000000}"/>
    <cellStyle name="_Column1_Plan_Prod-Grp-GuV_2009" xfId="195" xr:uid="{00000000-0005-0000-0000-000066000000}"/>
    <cellStyle name="_Column1_Präsentation BR 09-05 Ergebnisforecast inkl Maßnahmen_v03" xfId="196" xr:uid="{00000000-0005-0000-0000-000067000000}"/>
    <cellStyle name="_Column1_Präsentation BR 09-05 Zeilenweiser Vergleich Fertigungspläne_v03" xfId="197" xr:uid="{00000000-0005-0000-0000-000068000000}"/>
    <cellStyle name="_Column1_SBG_Reporting_GJ_2009-02_v01a" xfId="198" xr:uid="{00000000-0005-0000-0000-000069000000}"/>
    <cellStyle name="_Column1_SGB_Budget_GJ_2009_2009-01-29_v01" xfId="199" xr:uid="{00000000-0005-0000-0000-00006A000000}"/>
    <cellStyle name="_Column1_SGB_Reporting_GJ_2009-01_v01" xfId="200" xr:uid="{00000000-0005-0000-0000-00006B000000}"/>
    <cellStyle name="_Column2" xfId="201" xr:uid="{00000000-0005-0000-0000-00006C000000}"/>
    <cellStyle name="_Column2 2" xfId="202" xr:uid="{00000000-0005-0000-0000-00006D000000}"/>
    <cellStyle name="_Column2 2 2" xfId="203" xr:uid="{00000000-0005-0000-0000-00006E000000}"/>
    <cellStyle name="_Column2 2 3" xfId="204" xr:uid="{00000000-0005-0000-0000-00006F000000}"/>
    <cellStyle name="_Column2 3" xfId="205" xr:uid="{00000000-0005-0000-0000-000070000000}"/>
    <cellStyle name="_Column2 3 2" xfId="206" xr:uid="{00000000-0005-0000-0000-000071000000}"/>
    <cellStyle name="_Column2 3 3" xfId="207" xr:uid="{00000000-0005-0000-0000-000072000000}"/>
    <cellStyle name="_Column2 4" xfId="208" xr:uid="{00000000-0005-0000-0000-000073000000}"/>
    <cellStyle name="_Column2 4 2" xfId="209" xr:uid="{00000000-0005-0000-0000-000074000000}"/>
    <cellStyle name="_Column2 4 3" xfId="210" xr:uid="{00000000-0005-0000-0000-000075000000}"/>
    <cellStyle name="_Column2 5" xfId="211" xr:uid="{00000000-0005-0000-0000-000076000000}"/>
    <cellStyle name="_Column2 6" xfId="212" xr:uid="{00000000-0005-0000-0000-000077000000}"/>
    <cellStyle name="_Column2 7" xfId="213" xr:uid="{00000000-0005-0000-0000-000078000000}"/>
    <cellStyle name="_Column2 8" xfId="214" xr:uid="{00000000-0005-0000-0000-000079000000}"/>
    <cellStyle name="_Column2_Anlagespiegel" xfId="215" xr:uid="{00000000-0005-0000-0000-00007A000000}"/>
    <cellStyle name="_Column2_Rückstellungsspiegel" xfId="216" xr:uid="{00000000-0005-0000-0000-00007B000000}"/>
    <cellStyle name="_Column2_Rückstellungsspiegel_SGB-Gruppe_Geschäftsbericht_GJ_2008-08-31_v07" xfId="217" xr:uid="{00000000-0005-0000-0000-00007C000000}"/>
    <cellStyle name="_Column2_SGB-Gruppe_Geschäftsbericht_GJ_2007_v09" xfId="218" xr:uid="{00000000-0005-0000-0000-00007D000000}"/>
    <cellStyle name="_Column2_SGB-Gruppe_Geschäftsbericht_GJ_2008-08-31_v01_Lagebericht" xfId="219" xr:uid="{00000000-0005-0000-0000-00007E000000}"/>
    <cellStyle name="_Column2_SGB-Gruppe_Geschäftsbericht_GJ_2008-08-31_v02" xfId="220" xr:uid="{00000000-0005-0000-0000-00007F000000}"/>
    <cellStyle name="_Column2_SGB-Gruppe_Lagebericht_GJ_2007_v01" xfId="221" xr:uid="{00000000-0005-0000-0000-000080000000}"/>
    <cellStyle name="_Column2_SGB-Gruppe_Lagebericht_GJ_2007_v01_SGB-Gruppe_Geschäftsbericht_GJ_2008-08-31_v07" xfId="222" xr:uid="{00000000-0005-0000-0000-000081000000}"/>
    <cellStyle name="_Column2_SGB-Konsolidierung final_GJ_2007_v03" xfId="223" xr:uid="{00000000-0005-0000-0000-000082000000}"/>
    <cellStyle name="_Column2_SGB-Konsolidierung final_GJ_2007_v03_1_SGB_Business_Review_2009-04-30_v01_Beamer" xfId="224" xr:uid="{00000000-0005-0000-0000-000083000000}"/>
    <cellStyle name="_Column2_SGB-Konsolidierung final_GJ_2007_v03_Präsentation BR 09-05 Zeilenweiser Vergleich Fertigungspläne_v03" xfId="225" xr:uid="{00000000-0005-0000-0000-000084000000}"/>
    <cellStyle name="_Column2_SGB-Konsolidierung final_GJ_2007_v03_SGB_Business_Review_2009-01-29_v01" xfId="226" xr:uid="{00000000-0005-0000-0000-000085000000}"/>
    <cellStyle name="_Column2_SGB-Konsolidierung final_GJ_2007_v03_SGB_Business_Review_2009-03-26" xfId="227" xr:uid="{00000000-0005-0000-0000-000086000000}"/>
    <cellStyle name="_Column2_SGB-Konsolidierung final_GJ_2007_v03_SGB_Reporting_GJ_2009-01_v01" xfId="228" xr:uid="{00000000-0005-0000-0000-000087000000}"/>
    <cellStyle name="_Column3" xfId="229" xr:uid="{00000000-0005-0000-0000-000088000000}"/>
    <cellStyle name="_Column3 2" xfId="230" xr:uid="{00000000-0005-0000-0000-000089000000}"/>
    <cellStyle name="_Column3 2 2" xfId="231" xr:uid="{00000000-0005-0000-0000-00008A000000}"/>
    <cellStyle name="_Column3 2 3" xfId="232" xr:uid="{00000000-0005-0000-0000-00008B000000}"/>
    <cellStyle name="_Column3 3" xfId="233" xr:uid="{00000000-0005-0000-0000-00008C000000}"/>
    <cellStyle name="_Column3 3 2" xfId="234" xr:uid="{00000000-0005-0000-0000-00008D000000}"/>
    <cellStyle name="_Column3 3 3" xfId="235" xr:uid="{00000000-0005-0000-0000-00008E000000}"/>
    <cellStyle name="_Column3 4" xfId="236" xr:uid="{00000000-0005-0000-0000-00008F000000}"/>
    <cellStyle name="_Column3 4 2" xfId="237" xr:uid="{00000000-0005-0000-0000-000090000000}"/>
    <cellStyle name="_Column3 4 3" xfId="238" xr:uid="{00000000-0005-0000-0000-000091000000}"/>
    <cellStyle name="_Column3 5" xfId="239" xr:uid="{00000000-0005-0000-0000-000092000000}"/>
    <cellStyle name="_Column3 6" xfId="240" xr:uid="{00000000-0005-0000-0000-000093000000}"/>
    <cellStyle name="_Column3 7" xfId="241" xr:uid="{00000000-0005-0000-0000-000094000000}"/>
    <cellStyle name="_Column3 8" xfId="242" xr:uid="{00000000-0005-0000-0000-000095000000}"/>
    <cellStyle name="_Column3_Anlagespiegel" xfId="243" xr:uid="{00000000-0005-0000-0000-000096000000}"/>
    <cellStyle name="_Column3_Rückstellungsspiegel" xfId="244" xr:uid="{00000000-0005-0000-0000-000097000000}"/>
    <cellStyle name="_Column3_Rückstellungsspiegel_SGB-Gruppe_Geschäftsbericht_GJ_2008-08-31_v07" xfId="245" xr:uid="{00000000-0005-0000-0000-000098000000}"/>
    <cellStyle name="_Column3_SGB-Gruppe_Geschäftsbericht_GJ_2007_v09" xfId="246" xr:uid="{00000000-0005-0000-0000-000099000000}"/>
    <cellStyle name="_Column3_SGB-Gruppe_Geschäftsbericht_GJ_2008-08-31_v01_Lagebericht" xfId="247" xr:uid="{00000000-0005-0000-0000-00009A000000}"/>
    <cellStyle name="_Column3_SGB-Gruppe_Geschäftsbericht_GJ_2008-08-31_v02" xfId="248" xr:uid="{00000000-0005-0000-0000-00009B000000}"/>
    <cellStyle name="_Column3_SGB-Gruppe_Lagebericht_GJ_2007_v01" xfId="249" xr:uid="{00000000-0005-0000-0000-00009C000000}"/>
    <cellStyle name="_Column3_SGB-Gruppe_Lagebericht_GJ_2007_v01_SGB-Gruppe_Geschäftsbericht_GJ_2008-08-31_v07" xfId="250" xr:uid="{00000000-0005-0000-0000-00009D000000}"/>
    <cellStyle name="_Column3_SGB-Konsolidierung final_GJ_2007_v03" xfId="251" xr:uid="{00000000-0005-0000-0000-00009E000000}"/>
    <cellStyle name="_Column3_SGB-Konsolidierung final_GJ_2007_v03_1_SGB_Business_Review_2009-04-30_v01_Beamer" xfId="252" xr:uid="{00000000-0005-0000-0000-00009F000000}"/>
    <cellStyle name="_Column3_SGB-Konsolidierung final_GJ_2007_v03_Präsentation BR 09-05 Zeilenweiser Vergleich Fertigungspläne_v03" xfId="253" xr:uid="{00000000-0005-0000-0000-0000A0000000}"/>
    <cellStyle name="_Column3_SGB-Konsolidierung final_GJ_2007_v03_SGB_Business_Review_2009-01-29_v01" xfId="254" xr:uid="{00000000-0005-0000-0000-0000A1000000}"/>
    <cellStyle name="_Column3_SGB-Konsolidierung final_GJ_2007_v03_SGB_Business_Review_2009-03-26" xfId="255" xr:uid="{00000000-0005-0000-0000-0000A2000000}"/>
    <cellStyle name="_Column3_SGB-Konsolidierung final_GJ_2007_v03_SGB_Reporting_GJ_2009-01_v01" xfId="256" xr:uid="{00000000-0005-0000-0000-0000A3000000}"/>
    <cellStyle name="_Column4" xfId="257" xr:uid="{00000000-0005-0000-0000-0000A4000000}"/>
    <cellStyle name="_Column4 10" xfId="258" xr:uid="{00000000-0005-0000-0000-0000A5000000}"/>
    <cellStyle name="_Column4 10 2" xfId="259" xr:uid="{00000000-0005-0000-0000-0000A6000000}"/>
    <cellStyle name="_Column4 10 3" xfId="260" xr:uid="{00000000-0005-0000-0000-0000A7000000}"/>
    <cellStyle name="_Column4 10 4" xfId="261" xr:uid="{00000000-0005-0000-0000-0000A8000000}"/>
    <cellStyle name="_Column4 10 5" xfId="262" xr:uid="{00000000-0005-0000-0000-0000A9000000}"/>
    <cellStyle name="_Column4 10 6" xfId="263" xr:uid="{00000000-0005-0000-0000-0000AA000000}"/>
    <cellStyle name="_Column4 10 7" xfId="264" xr:uid="{00000000-0005-0000-0000-0000AB000000}"/>
    <cellStyle name="_Column4 10 8" xfId="265" xr:uid="{00000000-0005-0000-0000-0000AC000000}"/>
    <cellStyle name="_Column4 10 9" xfId="266" xr:uid="{00000000-0005-0000-0000-0000AD000000}"/>
    <cellStyle name="_Column4 11" xfId="267" xr:uid="{00000000-0005-0000-0000-0000AE000000}"/>
    <cellStyle name="_Column4 11 2" xfId="268" xr:uid="{00000000-0005-0000-0000-0000AF000000}"/>
    <cellStyle name="_Column4 11 3" xfId="269" xr:uid="{00000000-0005-0000-0000-0000B0000000}"/>
    <cellStyle name="_Column4 11 4" xfId="270" xr:uid="{00000000-0005-0000-0000-0000B1000000}"/>
    <cellStyle name="_Column4 11 5" xfId="271" xr:uid="{00000000-0005-0000-0000-0000B2000000}"/>
    <cellStyle name="_Column4 11 6" xfId="272" xr:uid="{00000000-0005-0000-0000-0000B3000000}"/>
    <cellStyle name="_Column4 11 7" xfId="273" xr:uid="{00000000-0005-0000-0000-0000B4000000}"/>
    <cellStyle name="_Column4 11 8" xfId="274" xr:uid="{00000000-0005-0000-0000-0000B5000000}"/>
    <cellStyle name="_Column4 11 9" xfId="275" xr:uid="{00000000-0005-0000-0000-0000B6000000}"/>
    <cellStyle name="_Column4 12" xfId="276" xr:uid="{00000000-0005-0000-0000-0000B7000000}"/>
    <cellStyle name="_Column4 12 2" xfId="277" xr:uid="{00000000-0005-0000-0000-0000B8000000}"/>
    <cellStyle name="_Column4 12 3" xfId="278" xr:uid="{00000000-0005-0000-0000-0000B9000000}"/>
    <cellStyle name="_Column4 12 4" xfId="279" xr:uid="{00000000-0005-0000-0000-0000BA000000}"/>
    <cellStyle name="_Column4 12 5" xfId="280" xr:uid="{00000000-0005-0000-0000-0000BB000000}"/>
    <cellStyle name="_Column4 12 6" xfId="281" xr:uid="{00000000-0005-0000-0000-0000BC000000}"/>
    <cellStyle name="_Column4 12 7" xfId="282" xr:uid="{00000000-0005-0000-0000-0000BD000000}"/>
    <cellStyle name="_Column4 12 8" xfId="283" xr:uid="{00000000-0005-0000-0000-0000BE000000}"/>
    <cellStyle name="_Column4 12 9" xfId="284" xr:uid="{00000000-0005-0000-0000-0000BF000000}"/>
    <cellStyle name="_Column4 13" xfId="285" xr:uid="{00000000-0005-0000-0000-0000C0000000}"/>
    <cellStyle name="_Column4 13 2" xfId="286" xr:uid="{00000000-0005-0000-0000-0000C1000000}"/>
    <cellStyle name="_Column4 13 3" xfId="287" xr:uid="{00000000-0005-0000-0000-0000C2000000}"/>
    <cellStyle name="_Column4 13 4" xfId="288" xr:uid="{00000000-0005-0000-0000-0000C3000000}"/>
    <cellStyle name="_Column4 13 5" xfId="289" xr:uid="{00000000-0005-0000-0000-0000C4000000}"/>
    <cellStyle name="_Column4 13 6" xfId="290" xr:uid="{00000000-0005-0000-0000-0000C5000000}"/>
    <cellStyle name="_Column4 13 7" xfId="291" xr:uid="{00000000-0005-0000-0000-0000C6000000}"/>
    <cellStyle name="_Column4 13 8" xfId="292" xr:uid="{00000000-0005-0000-0000-0000C7000000}"/>
    <cellStyle name="_Column4 13 9" xfId="293" xr:uid="{00000000-0005-0000-0000-0000C8000000}"/>
    <cellStyle name="_Column4 14" xfId="294" xr:uid="{00000000-0005-0000-0000-0000C9000000}"/>
    <cellStyle name="_Column4 14 2" xfId="295" xr:uid="{00000000-0005-0000-0000-0000CA000000}"/>
    <cellStyle name="_Column4 14 3" xfId="296" xr:uid="{00000000-0005-0000-0000-0000CB000000}"/>
    <cellStyle name="_Column4 14 4" xfId="297" xr:uid="{00000000-0005-0000-0000-0000CC000000}"/>
    <cellStyle name="_Column4 14 5" xfId="298" xr:uid="{00000000-0005-0000-0000-0000CD000000}"/>
    <cellStyle name="_Column4 14 6" xfId="299" xr:uid="{00000000-0005-0000-0000-0000CE000000}"/>
    <cellStyle name="_Column4 14 7" xfId="300" xr:uid="{00000000-0005-0000-0000-0000CF000000}"/>
    <cellStyle name="_Column4 14 8" xfId="301" xr:uid="{00000000-0005-0000-0000-0000D0000000}"/>
    <cellStyle name="_Column4 14 9" xfId="302" xr:uid="{00000000-0005-0000-0000-0000D1000000}"/>
    <cellStyle name="_Column4 15" xfId="303" xr:uid="{00000000-0005-0000-0000-0000D2000000}"/>
    <cellStyle name="_Column4 15 2" xfId="304" xr:uid="{00000000-0005-0000-0000-0000D3000000}"/>
    <cellStyle name="_Column4 15 3" xfId="305" xr:uid="{00000000-0005-0000-0000-0000D4000000}"/>
    <cellStyle name="_Column4 15 4" xfId="306" xr:uid="{00000000-0005-0000-0000-0000D5000000}"/>
    <cellStyle name="_Column4 15 5" xfId="307" xr:uid="{00000000-0005-0000-0000-0000D6000000}"/>
    <cellStyle name="_Column4 15 6" xfId="308" xr:uid="{00000000-0005-0000-0000-0000D7000000}"/>
    <cellStyle name="_Column4 15 7" xfId="309" xr:uid="{00000000-0005-0000-0000-0000D8000000}"/>
    <cellStyle name="_Column4 15 8" xfId="310" xr:uid="{00000000-0005-0000-0000-0000D9000000}"/>
    <cellStyle name="_Column4 15 9" xfId="311" xr:uid="{00000000-0005-0000-0000-0000DA000000}"/>
    <cellStyle name="_Column4 16" xfId="312" xr:uid="{00000000-0005-0000-0000-0000DB000000}"/>
    <cellStyle name="_Column4 16 2" xfId="313" xr:uid="{00000000-0005-0000-0000-0000DC000000}"/>
    <cellStyle name="_Column4 16 3" xfId="314" xr:uid="{00000000-0005-0000-0000-0000DD000000}"/>
    <cellStyle name="_Column4 16 4" xfId="315" xr:uid="{00000000-0005-0000-0000-0000DE000000}"/>
    <cellStyle name="_Column4 16 5" xfId="316" xr:uid="{00000000-0005-0000-0000-0000DF000000}"/>
    <cellStyle name="_Column4 16 6" xfId="317" xr:uid="{00000000-0005-0000-0000-0000E0000000}"/>
    <cellStyle name="_Column4 16 7" xfId="318" xr:uid="{00000000-0005-0000-0000-0000E1000000}"/>
    <cellStyle name="_Column4 16 8" xfId="319" xr:uid="{00000000-0005-0000-0000-0000E2000000}"/>
    <cellStyle name="_Column4 16 9" xfId="320" xr:uid="{00000000-0005-0000-0000-0000E3000000}"/>
    <cellStyle name="_Column4 17" xfId="321" xr:uid="{00000000-0005-0000-0000-0000E4000000}"/>
    <cellStyle name="_Column4 17 2" xfId="322" xr:uid="{00000000-0005-0000-0000-0000E5000000}"/>
    <cellStyle name="_Column4 17 3" xfId="323" xr:uid="{00000000-0005-0000-0000-0000E6000000}"/>
    <cellStyle name="_Column4 17 4" xfId="324" xr:uid="{00000000-0005-0000-0000-0000E7000000}"/>
    <cellStyle name="_Column4 17 5" xfId="325" xr:uid="{00000000-0005-0000-0000-0000E8000000}"/>
    <cellStyle name="_Column4 17 6" xfId="326" xr:uid="{00000000-0005-0000-0000-0000E9000000}"/>
    <cellStyle name="_Column4 17 7" xfId="327" xr:uid="{00000000-0005-0000-0000-0000EA000000}"/>
    <cellStyle name="_Column4 17 8" xfId="328" xr:uid="{00000000-0005-0000-0000-0000EB000000}"/>
    <cellStyle name="_Column4 17 9" xfId="329" xr:uid="{00000000-0005-0000-0000-0000EC000000}"/>
    <cellStyle name="_Column4 18" xfId="330" xr:uid="{00000000-0005-0000-0000-0000ED000000}"/>
    <cellStyle name="_Column4 18 2" xfId="331" xr:uid="{00000000-0005-0000-0000-0000EE000000}"/>
    <cellStyle name="_Column4 18 3" xfId="332" xr:uid="{00000000-0005-0000-0000-0000EF000000}"/>
    <cellStyle name="_Column4 18 4" xfId="333" xr:uid="{00000000-0005-0000-0000-0000F0000000}"/>
    <cellStyle name="_Column4 18 5" xfId="334" xr:uid="{00000000-0005-0000-0000-0000F1000000}"/>
    <cellStyle name="_Column4 18 6" xfId="335" xr:uid="{00000000-0005-0000-0000-0000F2000000}"/>
    <cellStyle name="_Column4 18 7" xfId="336" xr:uid="{00000000-0005-0000-0000-0000F3000000}"/>
    <cellStyle name="_Column4 18 8" xfId="337" xr:uid="{00000000-0005-0000-0000-0000F4000000}"/>
    <cellStyle name="_Column4 18 9" xfId="338" xr:uid="{00000000-0005-0000-0000-0000F5000000}"/>
    <cellStyle name="_Column4 19" xfId="339" xr:uid="{00000000-0005-0000-0000-0000F6000000}"/>
    <cellStyle name="_Column4 19 2" xfId="340" xr:uid="{00000000-0005-0000-0000-0000F7000000}"/>
    <cellStyle name="_Column4 19 3" xfId="341" xr:uid="{00000000-0005-0000-0000-0000F8000000}"/>
    <cellStyle name="_Column4 19 4" xfId="342" xr:uid="{00000000-0005-0000-0000-0000F9000000}"/>
    <cellStyle name="_Column4 19 5" xfId="343" xr:uid="{00000000-0005-0000-0000-0000FA000000}"/>
    <cellStyle name="_Column4 19 6" xfId="344" xr:uid="{00000000-0005-0000-0000-0000FB000000}"/>
    <cellStyle name="_Column4 19 7" xfId="345" xr:uid="{00000000-0005-0000-0000-0000FC000000}"/>
    <cellStyle name="_Column4 2" xfId="346" xr:uid="{00000000-0005-0000-0000-0000FD000000}"/>
    <cellStyle name="_Column4 2 2" xfId="347" xr:uid="{00000000-0005-0000-0000-0000FE000000}"/>
    <cellStyle name="_Column4 2 3" xfId="348" xr:uid="{00000000-0005-0000-0000-0000FF000000}"/>
    <cellStyle name="_Column4 2 4" xfId="349" xr:uid="{00000000-0005-0000-0000-000000010000}"/>
    <cellStyle name="_Column4 2 5" xfId="350" xr:uid="{00000000-0005-0000-0000-000001010000}"/>
    <cellStyle name="_Column4 2 6" xfId="351" xr:uid="{00000000-0005-0000-0000-000002010000}"/>
    <cellStyle name="_Column4 2 7" xfId="352" xr:uid="{00000000-0005-0000-0000-000003010000}"/>
    <cellStyle name="_Column4 2 8" xfId="353" xr:uid="{00000000-0005-0000-0000-000004010000}"/>
    <cellStyle name="_Column4 2 9" xfId="354" xr:uid="{00000000-0005-0000-0000-000005010000}"/>
    <cellStyle name="_Column4 20" xfId="355" xr:uid="{00000000-0005-0000-0000-000006010000}"/>
    <cellStyle name="_Column4 21" xfId="356" xr:uid="{00000000-0005-0000-0000-000007010000}"/>
    <cellStyle name="_Column4 3" xfId="357" xr:uid="{00000000-0005-0000-0000-000008010000}"/>
    <cellStyle name="_Column4 3 2" xfId="358" xr:uid="{00000000-0005-0000-0000-000009010000}"/>
    <cellStyle name="_Column4 3 3" xfId="359" xr:uid="{00000000-0005-0000-0000-00000A010000}"/>
    <cellStyle name="_Column4 3 4" xfId="360" xr:uid="{00000000-0005-0000-0000-00000B010000}"/>
    <cellStyle name="_Column4 3 5" xfId="361" xr:uid="{00000000-0005-0000-0000-00000C010000}"/>
    <cellStyle name="_Column4 3 6" xfId="362" xr:uid="{00000000-0005-0000-0000-00000D010000}"/>
    <cellStyle name="_Column4 3 7" xfId="363" xr:uid="{00000000-0005-0000-0000-00000E010000}"/>
    <cellStyle name="_Column4 3 8" xfId="364" xr:uid="{00000000-0005-0000-0000-00000F010000}"/>
    <cellStyle name="_Column4 3 9" xfId="365" xr:uid="{00000000-0005-0000-0000-000010010000}"/>
    <cellStyle name="_Column4 4" xfId="366" xr:uid="{00000000-0005-0000-0000-000011010000}"/>
    <cellStyle name="_Column4 4 2" xfId="367" xr:uid="{00000000-0005-0000-0000-000012010000}"/>
    <cellStyle name="_Column4 4 3" xfId="368" xr:uid="{00000000-0005-0000-0000-000013010000}"/>
    <cellStyle name="_Column4 4 4" xfId="369" xr:uid="{00000000-0005-0000-0000-000014010000}"/>
    <cellStyle name="_Column4 4 5" xfId="370" xr:uid="{00000000-0005-0000-0000-000015010000}"/>
    <cellStyle name="_Column4 4 6" xfId="371" xr:uid="{00000000-0005-0000-0000-000016010000}"/>
    <cellStyle name="_Column4 4 7" xfId="372" xr:uid="{00000000-0005-0000-0000-000017010000}"/>
    <cellStyle name="_Column4 4 8" xfId="373" xr:uid="{00000000-0005-0000-0000-000018010000}"/>
    <cellStyle name="_Column4 4 9" xfId="374" xr:uid="{00000000-0005-0000-0000-000019010000}"/>
    <cellStyle name="_Column4 5" xfId="375" xr:uid="{00000000-0005-0000-0000-00001A010000}"/>
    <cellStyle name="_Column4 5 2" xfId="376" xr:uid="{00000000-0005-0000-0000-00001B010000}"/>
    <cellStyle name="_Column4 5 3" xfId="377" xr:uid="{00000000-0005-0000-0000-00001C010000}"/>
    <cellStyle name="_Column4 5 4" xfId="378" xr:uid="{00000000-0005-0000-0000-00001D010000}"/>
    <cellStyle name="_Column4 5 5" xfId="379" xr:uid="{00000000-0005-0000-0000-00001E010000}"/>
    <cellStyle name="_Column4 5 6" xfId="380" xr:uid="{00000000-0005-0000-0000-00001F010000}"/>
    <cellStyle name="_Column4 5 7" xfId="381" xr:uid="{00000000-0005-0000-0000-000020010000}"/>
    <cellStyle name="_Column4 5 8" xfId="382" xr:uid="{00000000-0005-0000-0000-000021010000}"/>
    <cellStyle name="_Column4 5 9" xfId="383" xr:uid="{00000000-0005-0000-0000-000022010000}"/>
    <cellStyle name="_Column4 6" xfId="384" xr:uid="{00000000-0005-0000-0000-000023010000}"/>
    <cellStyle name="_Column4 6 2" xfId="385" xr:uid="{00000000-0005-0000-0000-000024010000}"/>
    <cellStyle name="_Column4 6 3" xfId="386" xr:uid="{00000000-0005-0000-0000-000025010000}"/>
    <cellStyle name="_Column4 6 4" xfId="387" xr:uid="{00000000-0005-0000-0000-000026010000}"/>
    <cellStyle name="_Column4 6 5" xfId="388" xr:uid="{00000000-0005-0000-0000-000027010000}"/>
    <cellStyle name="_Column4 6 6" xfId="389" xr:uid="{00000000-0005-0000-0000-000028010000}"/>
    <cellStyle name="_Column4 6 7" xfId="390" xr:uid="{00000000-0005-0000-0000-000029010000}"/>
    <cellStyle name="_Column4 6 8" xfId="391" xr:uid="{00000000-0005-0000-0000-00002A010000}"/>
    <cellStyle name="_Column4 6 9" xfId="392" xr:uid="{00000000-0005-0000-0000-00002B010000}"/>
    <cellStyle name="_Column4 7" xfId="393" xr:uid="{00000000-0005-0000-0000-00002C010000}"/>
    <cellStyle name="_Column4 7 2" xfId="394" xr:uid="{00000000-0005-0000-0000-00002D010000}"/>
    <cellStyle name="_Column4 7 3" xfId="395" xr:uid="{00000000-0005-0000-0000-00002E010000}"/>
    <cellStyle name="_Column4 7 4" xfId="396" xr:uid="{00000000-0005-0000-0000-00002F010000}"/>
    <cellStyle name="_Column4 7 5" xfId="397" xr:uid="{00000000-0005-0000-0000-000030010000}"/>
    <cellStyle name="_Column4 7 6" xfId="398" xr:uid="{00000000-0005-0000-0000-000031010000}"/>
    <cellStyle name="_Column4 7 7" xfId="399" xr:uid="{00000000-0005-0000-0000-000032010000}"/>
    <cellStyle name="_Column4 7 8" xfId="400" xr:uid="{00000000-0005-0000-0000-000033010000}"/>
    <cellStyle name="_Column4 7 9" xfId="401" xr:uid="{00000000-0005-0000-0000-000034010000}"/>
    <cellStyle name="_Column4 8" xfId="402" xr:uid="{00000000-0005-0000-0000-000035010000}"/>
    <cellStyle name="_Column4 8 2" xfId="403" xr:uid="{00000000-0005-0000-0000-000036010000}"/>
    <cellStyle name="_Column4 8 3" xfId="404" xr:uid="{00000000-0005-0000-0000-000037010000}"/>
    <cellStyle name="_Column4 8 4" xfId="405" xr:uid="{00000000-0005-0000-0000-000038010000}"/>
    <cellStyle name="_Column4 8 5" xfId="406" xr:uid="{00000000-0005-0000-0000-000039010000}"/>
    <cellStyle name="_Column4 8 6" xfId="407" xr:uid="{00000000-0005-0000-0000-00003A010000}"/>
    <cellStyle name="_Column4 8 7" xfId="408" xr:uid="{00000000-0005-0000-0000-00003B010000}"/>
    <cellStyle name="_Column4 8 8" xfId="409" xr:uid="{00000000-0005-0000-0000-00003C010000}"/>
    <cellStyle name="_Column4 8 9" xfId="410" xr:uid="{00000000-0005-0000-0000-00003D010000}"/>
    <cellStyle name="_Column4 9" xfId="411" xr:uid="{00000000-0005-0000-0000-00003E010000}"/>
    <cellStyle name="_Column4 9 2" xfId="412" xr:uid="{00000000-0005-0000-0000-00003F010000}"/>
    <cellStyle name="_Column4 9 3" xfId="413" xr:uid="{00000000-0005-0000-0000-000040010000}"/>
    <cellStyle name="_Column4 9 4" xfId="414" xr:uid="{00000000-0005-0000-0000-000041010000}"/>
    <cellStyle name="_Column4 9 5" xfId="415" xr:uid="{00000000-0005-0000-0000-000042010000}"/>
    <cellStyle name="_Column4 9 6" xfId="416" xr:uid="{00000000-0005-0000-0000-000043010000}"/>
    <cellStyle name="_Column4 9 7" xfId="417" xr:uid="{00000000-0005-0000-0000-000044010000}"/>
    <cellStyle name="_Column4 9 8" xfId="418" xr:uid="{00000000-0005-0000-0000-000045010000}"/>
    <cellStyle name="_Column4 9 9" xfId="419" xr:uid="{00000000-0005-0000-0000-000046010000}"/>
    <cellStyle name="_Column4_AMSGB_Reporting_GJ_2009-02_v01" xfId="420" xr:uid="{00000000-0005-0000-0000-000047010000}"/>
    <cellStyle name="_Column4_AMSGB_Reporting_GJ_2009-02_v01_1_SGB_Business_Review_2009-04-30_v01_Beamer" xfId="421" xr:uid="{00000000-0005-0000-0000-000048010000}"/>
    <cellStyle name="_Column4_AMSGB_Reporting_GJ_2009-02_v01_Präsentation BR 09-05 Zeilenweiser Vergleich Fertigungspläne_v03" xfId="422" xr:uid="{00000000-0005-0000-0000-000049010000}"/>
    <cellStyle name="_Column4_SGB_Budget_GJ_2009_2009-01-29_v01" xfId="423" xr:uid="{00000000-0005-0000-0000-00004A010000}"/>
    <cellStyle name="_Column4_SGB_GemKo-Budget_GJ_2009_v08" xfId="424" xr:uid="{00000000-0005-0000-0000-00004B010000}"/>
    <cellStyle name="_Column4_SGB_GemKo-Budget_GJ_2009_v08 2" xfId="425" xr:uid="{00000000-0005-0000-0000-00004C010000}"/>
    <cellStyle name="_Column4_SGB_GemKo-Budget_GJ_2009_v08 3" xfId="426" xr:uid="{00000000-0005-0000-0000-00004D010000}"/>
    <cellStyle name="_Column4_SGB_GemKo-Budget_GJ_2009_v08 4" xfId="427" xr:uid="{00000000-0005-0000-0000-00004E010000}"/>
    <cellStyle name="_Column4_SGB_GemKo-Budget_GJ_2009_v08 5" xfId="428" xr:uid="{00000000-0005-0000-0000-00004F010000}"/>
    <cellStyle name="_Column4_SGB_GemKo-Budget_GJ_2009_v08 6" xfId="429" xr:uid="{00000000-0005-0000-0000-000050010000}"/>
    <cellStyle name="_Column4_SGB_GemKo-Budget_GJ_2009_v08 7" xfId="430" xr:uid="{00000000-0005-0000-0000-000051010000}"/>
    <cellStyle name="_Column4_SGB_GemKo-Budget_GJ_2009_v08_SBG_Business_Review__2009-05-25_v02" xfId="431" xr:uid="{00000000-0005-0000-0000-000052010000}"/>
    <cellStyle name="_Column4_SGB_GemKo-Budget_GJ_2009_v12" xfId="432" xr:uid="{00000000-0005-0000-0000-000053010000}"/>
    <cellStyle name="_Column4_SGB_GemKo-Budget_GJ_2009_v12_SGB_Management-Report_2009-04_Sensitivitätsanalyse_GT" xfId="433" xr:uid="{00000000-0005-0000-0000-000054010000}"/>
    <cellStyle name="_Column4_SGB_Reporting_GJ_2009-01_v01" xfId="434" xr:uid="{00000000-0005-0000-0000-000055010000}"/>
    <cellStyle name="_Column4_SGB_Reporting_GJ_2009-01_v01_1_SGB_Business_Review_2009-04-30_v01_Beamer" xfId="435" xr:uid="{00000000-0005-0000-0000-000056010000}"/>
    <cellStyle name="_Column4_SGB_Reporting_GJ_2009-01_v01_Präsentation BR 09-05 Zeilenweiser Vergleich Fertigungspläne_v03" xfId="436" xr:uid="{00000000-0005-0000-0000-000057010000}"/>
    <cellStyle name="_Column4_SGB_Reporting_GJ_2009-01_v01_SGB_Business_Review_2009-03-26" xfId="437" xr:uid="{00000000-0005-0000-0000-000058010000}"/>
    <cellStyle name="_Column4_SGB-Konsolidierung final_GJ_2007_v02" xfId="438" xr:uid="{00000000-0005-0000-0000-000059010000}"/>
    <cellStyle name="_Column4_SGB-Konsolidierung final_GJ_2007_v02 2" xfId="439" xr:uid="{00000000-0005-0000-0000-00005A010000}"/>
    <cellStyle name="_Column4_SGB-Konsolidierung final_GJ_2007_v02 3" xfId="440" xr:uid="{00000000-0005-0000-0000-00005B010000}"/>
    <cellStyle name="_Column4_SGB-Konsolidierung final_GJ_2007_v02 4" xfId="441" xr:uid="{00000000-0005-0000-0000-00005C010000}"/>
    <cellStyle name="_Column4_SGB-Konsolidierung final_GJ_2007_v02 5" xfId="442" xr:uid="{00000000-0005-0000-0000-00005D010000}"/>
    <cellStyle name="_Column4_SGB-Konsolidierung final_GJ_2007_v02 6" xfId="443" xr:uid="{00000000-0005-0000-0000-00005E010000}"/>
    <cellStyle name="_Column4_SGB-Konsolidierung final_GJ_2007_v02 7" xfId="444" xr:uid="{00000000-0005-0000-0000-00005F010000}"/>
    <cellStyle name="_Column4_SGB-Konsolidierung final_GJ_2007_v02_SBG_Business_Review__2009-05-25_v02" xfId="445" xr:uid="{00000000-0005-0000-0000-000060010000}"/>
    <cellStyle name="_Column4_SGB-NT_Budget_2009_Ums-AE_vn13" xfId="446" xr:uid="{00000000-0005-0000-0000-000061010000}"/>
    <cellStyle name="_Column5" xfId="447" xr:uid="{00000000-0005-0000-0000-000062010000}"/>
    <cellStyle name="_Column5 2" xfId="448" xr:uid="{00000000-0005-0000-0000-000063010000}"/>
    <cellStyle name="_Column5 2 2" xfId="449" xr:uid="{00000000-0005-0000-0000-000064010000}"/>
    <cellStyle name="_Column5 2 3" xfId="450" xr:uid="{00000000-0005-0000-0000-000065010000}"/>
    <cellStyle name="_Column5 3" xfId="451" xr:uid="{00000000-0005-0000-0000-000066010000}"/>
    <cellStyle name="_Column5 3 2" xfId="452" xr:uid="{00000000-0005-0000-0000-000067010000}"/>
    <cellStyle name="_Column5 3 3" xfId="453" xr:uid="{00000000-0005-0000-0000-000068010000}"/>
    <cellStyle name="_Column5 4" xfId="454" xr:uid="{00000000-0005-0000-0000-000069010000}"/>
    <cellStyle name="_Column5 4 2" xfId="455" xr:uid="{00000000-0005-0000-0000-00006A010000}"/>
    <cellStyle name="_Column5 4 3" xfId="456" xr:uid="{00000000-0005-0000-0000-00006B010000}"/>
    <cellStyle name="_Column5 5" xfId="457" xr:uid="{00000000-0005-0000-0000-00006C010000}"/>
    <cellStyle name="_Column5 6" xfId="458" xr:uid="{00000000-0005-0000-0000-00006D010000}"/>
    <cellStyle name="_Column5 7" xfId="459" xr:uid="{00000000-0005-0000-0000-00006E010000}"/>
    <cellStyle name="_Column5 8" xfId="460" xr:uid="{00000000-0005-0000-0000-00006F010000}"/>
    <cellStyle name="_Column6" xfId="461" xr:uid="{00000000-0005-0000-0000-000070010000}"/>
    <cellStyle name="_Column6 2" xfId="462" xr:uid="{00000000-0005-0000-0000-000071010000}"/>
    <cellStyle name="_Column6 2 2" xfId="463" xr:uid="{00000000-0005-0000-0000-000072010000}"/>
    <cellStyle name="_Column6 2 3" xfId="464" xr:uid="{00000000-0005-0000-0000-000073010000}"/>
    <cellStyle name="_Column6 3" xfId="465" xr:uid="{00000000-0005-0000-0000-000074010000}"/>
    <cellStyle name="_Column6 3 2" xfId="466" xr:uid="{00000000-0005-0000-0000-000075010000}"/>
    <cellStyle name="_Column6 3 3" xfId="467" xr:uid="{00000000-0005-0000-0000-000076010000}"/>
    <cellStyle name="_Column6 4" xfId="468" xr:uid="{00000000-0005-0000-0000-000077010000}"/>
    <cellStyle name="_Column6 4 2" xfId="469" xr:uid="{00000000-0005-0000-0000-000078010000}"/>
    <cellStyle name="_Column6 4 3" xfId="470" xr:uid="{00000000-0005-0000-0000-000079010000}"/>
    <cellStyle name="_Column6 5" xfId="471" xr:uid="{00000000-0005-0000-0000-00007A010000}"/>
    <cellStyle name="_Column6 6" xfId="472" xr:uid="{00000000-0005-0000-0000-00007B010000}"/>
    <cellStyle name="_Column6 7" xfId="473" xr:uid="{00000000-0005-0000-0000-00007C010000}"/>
    <cellStyle name="_Column6 8" xfId="474" xr:uid="{00000000-0005-0000-0000-00007D010000}"/>
    <cellStyle name="_Column7" xfId="475" xr:uid="{00000000-0005-0000-0000-00007E010000}"/>
    <cellStyle name="_Column7 2" xfId="476" xr:uid="{00000000-0005-0000-0000-00007F010000}"/>
    <cellStyle name="_Column7 2 2" xfId="477" xr:uid="{00000000-0005-0000-0000-000080010000}"/>
    <cellStyle name="_Column7 2 3" xfId="478" xr:uid="{00000000-0005-0000-0000-000081010000}"/>
    <cellStyle name="_Column7 3" xfId="479" xr:uid="{00000000-0005-0000-0000-000082010000}"/>
    <cellStyle name="_Column7 3 2" xfId="480" xr:uid="{00000000-0005-0000-0000-000083010000}"/>
    <cellStyle name="_Column7 3 3" xfId="481" xr:uid="{00000000-0005-0000-0000-000084010000}"/>
    <cellStyle name="_Column7 4" xfId="482" xr:uid="{00000000-0005-0000-0000-000085010000}"/>
    <cellStyle name="_Column7 4 2" xfId="483" xr:uid="{00000000-0005-0000-0000-000086010000}"/>
    <cellStyle name="_Column7 4 3" xfId="484" xr:uid="{00000000-0005-0000-0000-000087010000}"/>
    <cellStyle name="_Column7 5" xfId="485" xr:uid="{00000000-0005-0000-0000-000088010000}"/>
    <cellStyle name="_Column7 6" xfId="486" xr:uid="{00000000-0005-0000-0000-000089010000}"/>
    <cellStyle name="_Column7 7" xfId="487" xr:uid="{00000000-0005-0000-0000-00008A010000}"/>
    <cellStyle name="_Column7 8" xfId="488" xr:uid="{00000000-0005-0000-0000-00008B010000}"/>
    <cellStyle name="_Column7_SBG_Business_Review__2009-05-25_v02" xfId="489" xr:uid="{00000000-0005-0000-0000-00008C010000}"/>
    <cellStyle name="_Column7_SBG_GuV-Maßnahmen_2009_30_04_v02" xfId="490" xr:uid="{00000000-0005-0000-0000-00008D010000}"/>
    <cellStyle name="_Data" xfId="491" xr:uid="{00000000-0005-0000-0000-00008E010000}"/>
    <cellStyle name="_Data 10" xfId="492" xr:uid="{00000000-0005-0000-0000-00008F010000}"/>
    <cellStyle name="_Data 11" xfId="493" xr:uid="{00000000-0005-0000-0000-000090010000}"/>
    <cellStyle name="_Data 12" xfId="494" xr:uid="{00000000-0005-0000-0000-000091010000}"/>
    <cellStyle name="_Data 13" xfId="495" xr:uid="{00000000-0005-0000-0000-000092010000}"/>
    <cellStyle name="_Data 14" xfId="496" xr:uid="{00000000-0005-0000-0000-000093010000}"/>
    <cellStyle name="_Data 15" xfId="497" xr:uid="{00000000-0005-0000-0000-000094010000}"/>
    <cellStyle name="_Data 16" xfId="498" xr:uid="{00000000-0005-0000-0000-000095010000}"/>
    <cellStyle name="_Data 17" xfId="499" xr:uid="{00000000-0005-0000-0000-000096010000}"/>
    <cellStyle name="_Data 18" xfId="500" xr:uid="{00000000-0005-0000-0000-000097010000}"/>
    <cellStyle name="_Data 19" xfId="501" xr:uid="{00000000-0005-0000-0000-000098010000}"/>
    <cellStyle name="_Data 2" xfId="502" xr:uid="{00000000-0005-0000-0000-000099010000}"/>
    <cellStyle name="_Data 20" xfId="503" xr:uid="{00000000-0005-0000-0000-00009A010000}"/>
    <cellStyle name="_Data 21" xfId="504" xr:uid="{00000000-0005-0000-0000-00009B010000}"/>
    <cellStyle name="_Data 22" xfId="505" xr:uid="{00000000-0005-0000-0000-00009C010000}"/>
    <cellStyle name="_Data 23" xfId="506" xr:uid="{00000000-0005-0000-0000-00009D010000}"/>
    <cellStyle name="_Data 24" xfId="507" xr:uid="{00000000-0005-0000-0000-00009E010000}"/>
    <cellStyle name="_Data 25" xfId="508" xr:uid="{00000000-0005-0000-0000-00009F010000}"/>
    <cellStyle name="_Data 26" xfId="509" xr:uid="{00000000-0005-0000-0000-0000A0010000}"/>
    <cellStyle name="_Data 27" xfId="510" xr:uid="{00000000-0005-0000-0000-0000A1010000}"/>
    <cellStyle name="_Data 28" xfId="511" xr:uid="{00000000-0005-0000-0000-0000A2010000}"/>
    <cellStyle name="_Data 29" xfId="512" xr:uid="{00000000-0005-0000-0000-0000A3010000}"/>
    <cellStyle name="_Data 3" xfId="513" xr:uid="{00000000-0005-0000-0000-0000A4010000}"/>
    <cellStyle name="_Data 30" xfId="514" xr:uid="{00000000-0005-0000-0000-0000A5010000}"/>
    <cellStyle name="_Data 31" xfId="515" xr:uid="{00000000-0005-0000-0000-0000A6010000}"/>
    <cellStyle name="_Data 32" xfId="516" xr:uid="{00000000-0005-0000-0000-0000A7010000}"/>
    <cellStyle name="_Data 33" xfId="517" xr:uid="{00000000-0005-0000-0000-0000A8010000}"/>
    <cellStyle name="_Data 34" xfId="518" xr:uid="{00000000-0005-0000-0000-0000A9010000}"/>
    <cellStyle name="_Data 35" xfId="519" xr:uid="{00000000-0005-0000-0000-0000AA010000}"/>
    <cellStyle name="_Data 36" xfId="520" xr:uid="{00000000-0005-0000-0000-0000AB010000}"/>
    <cellStyle name="_Data 37" xfId="521" xr:uid="{00000000-0005-0000-0000-0000AC010000}"/>
    <cellStyle name="_Data 38" xfId="522" xr:uid="{00000000-0005-0000-0000-0000AD010000}"/>
    <cellStyle name="_Data 39" xfId="523" xr:uid="{00000000-0005-0000-0000-0000AE010000}"/>
    <cellStyle name="_Data 4" xfId="524" xr:uid="{00000000-0005-0000-0000-0000AF010000}"/>
    <cellStyle name="_Data 40" xfId="525" xr:uid="{00000000-0005-0000-0000-0000B0010000}"/>
    <cellStyle name="_Data 41" xfId="526" xr:uid="{00000000-0005-0000-0000-0000B1010000}"/>
    <cellStyle name="_Data 42" xfId="527" xr:uid="{00000000-0005-0000-0000-0000B2010000}"/>
    <cellStyle name="_Data 43" xfId="528" xr:uid="{00000000-0005-0000-0000-0000B3010000}"/>
    <cellStyle name="_Data 44" xfId="529" xr:uid="{00000000-0005-0000-0000-0000B4010000}"/>
    <cellStyle name="_Data 45" xfId="530" xr:uid="{00000000-0005-0000-0000-0000B5010000}"/>
    <cellStyle name="_Data 46" xfId="531" xr:uid="{00000000-0005-0000-0000-0000B6010000}"/>
    <cellStyle name="_Data 47" xfId="532" xr:uid="{00000000-0005-0000-0000-0000B7010000}"/>
    <cellStyle name="_Data 48" xfId="533" xr:uid="{00000000-0005-0000-0000-0000B8010000}"/>
    <cellStyle name="_Data 49" xfId="534" xr:uid="{00000000-0005-0000-0000-0000B9010000}"/>
    <cellStyle name="_Data 5" xfId="535" xr:uid="{00000000-0005-0000-0000-0000BA010000}"/>
    <cellStyle name="_Data 50" xfId="536" xr:uid="{00000000-0005-0000-0000-0000BB010000}"/>
    <cellStyle name="_Data 51" xfId="537" xr:uid="{00000000-0005-0000-0000-0000BC010000}"/>
    <cellStyle name="_Data 52" xfId="538" xr:uid="{00000000-0005-0000-0000-0000BD010000}"/>
    <cellStyle name="_Data 53" xfId="539" xr:uid="{00000000-0005-0000-0000-0000BE010000}"/>
    <cellStyle name="_Data 54" xfId="540" xr:uid="{00000000-0005-0000-0000-0000BF010000}"/>
    <cellStyle name="_Data 55" xfId="541" xr:uid="{00000000-0005-0000-0000-0000C0010000}"/>
    <cellStyle name="_Data 56" xfId="542" xr:uid="{00000000-0005-0000-0000-0000C1010000}"/>
    <cellStyle name="_Data 57" xfId="543" xr:uid="{00000000-0005-0000-0000-0000C2010000}"/>
    <cellStyle name="_Data 58" xfId="544" xr:uid="{00000000-0005-0000-0000-0000C3010000}"/>
    <cellStyle name="_Data 59" xfId="545" xr:uid="{00000000-0005-0000-0000-0000C4010000}"/>
    <cellStyle name="_Data 6" xfId="546" xr:uid="{00000000-0005-0000-0000-0000C5010000}"/>
    <cellStyle name="_Data 60" xfId="547" xr:uid="{00000000-0005-0000-0000-0000C6010000}"/>
    <cellStyle name="_Data 61" xfId="548" xr:uid="{00000000-0005-0000-0000-0000C7010000}"/>
    <cellStyle name="_Data 62" xfId="549" xr:uid="{00000000-0005-0000-0000-0000C8010000}"/>
    <cellStyle name="_Data 7" xfId="550" xr:uid="{00000000-0005-0000-0000-0000C9010000}"/>
    <cellStyle name="_Data 8" xfId="551" xr:uid="{00000000-0005-0000-0000-0000CA010000}"/>
    <cellStyle name="_Data 9" xfId="552" xr:uid="{00000000-0005-0000-0000-0000CB010000}"/>
    <cellStyle name="_Data_Anlagespiegel" xfId="553" xr:uid="{00000000-0005-0000-0000-0000CC010000}"/>
    <cellStyle name="_Data_IFRS-Buchung" xfId="554" xr:uid="{00000000-0005-0000-0000-0000CD010000}"/>
    <cellStyle name="_Data_KGAP_SGB_Ergebnisrechnung_2009_v04" xfId="555" xr:uid="{00000000-0005-0000-0000-0000CE010000}"/>
    <cellStyle name="_Data_KGAP_SGB_Ergebnisrechnung_2009_v04_Präsentation BR 09-05 Zeilenweiser Vergleich Fertigungspläne_v03" xfId="556" xr:uid="{00000000-0005-0000-0000-0000CF010000}"/>
    <cellStyle name="_Data_Management-Report_SGB_11-2008" xfId="557" xr:uid="{00000000-0005-0000-0000-0000D0010000}"/>
    <cellStyle name="_Data_Management-Report_SGB_11-2008_Präsentation BR 09-05 Zeilenweiser Vergleich Fertigungspläne_v03" xfId="558" xr:uid="{00000000-0005-0000-0000-0000D1010000}"/>
    <cellStyle name="_Data_Management-Report_SGB_2008-12_v02" xfId="559" xr:uid="{00000000-0005-0000-0000-0000D2010000}"/>
    <cellStyle name="_Data_Management-Report_SGB_2008-12_v02_Präsentation BR 09-05 Zeilenweiser Vergleich Fertigungspläne_v03" xfId="560" xr:uid="{00000000-0005-0000-0000-0000D3010000}"/>
    <cellStyle name="_Data_Management-Report_SGB_2009-01" xfId="561" xr:uid="{00000000-0005-0000-0000-0000D4010000}"/>
    <cellStyle name="_Data_Management-Report_SGB_2009-01_Präsentation BR 09-05 Zeilenweiser Vergleich Fertigungspläne_v03" xfId="562" xr:uid="{00000000-0005-0000-0000-0000D5010000}"/>
    <cellStyle name="_Data_Management-Report_SGB_2009-02" xfId="563" xr:uid="{00000000-0005-0000-0000-0000D6010000}"/>
    <cellStyle name="_Data_Management-Report_SGB_2009-02_Präsentation BR 09-05 Zeilenweiser Vergleich Fertigungspläne_v03" xfId="564" xr:uid="{00000000-0005-0000-0000-0000D7010000}"/>
    <cellStyle name="_Data_Präsentation BR 09-05 Zeilenweiser Vergleich Fertigungspläne_v03" xfId="565" xr:uid="{00000000-0005-0000-0000-0000D8010000}"/>
    <cellStyle name="_Data_Rückstellungsspiegel" xfId="566" xr:uid="{00000000-0005-0000-0000-0000D9010000}"/>
    <cellStyle name="_Data_Rückstellungsspiegel_SGB-Gruppe_Geschäftsbericht_GJ_2008-08-31_v07" xfId="567" xr:uid="{00000000-0005-0000-0000-0000DA010000}"/>
    <cellStyle name="_Data_SBG_IAS-Adj__2008-12-31_v05" xfId="568" xr:uid="{00000000-0005-0000-0000-0000DB010000}"/>
    <cellStyle name="_Data_SBG_IAS-Adj__2009-01-31" xfId="569" xr:uid="{00000000-0005-0000-0000-0000DC010000}"/>
    <cellStyle name="_Data_SGB_Rohkupfer-Aluminium_GJ_2009_v01_per_2009-02-28" xfId="570" xr:uid="{00000000-0005-0000-0000-0000DD010000}"/>
    <cellStyle name="_Data_SGB_Rohkupfer-Aluminium_GJ_2009_v01_SBG" xfId="571" xr:uid="{00000000-0005-0000-0000-0000DE010000}"/>
    <cellStyle name="_Data_SGB-Gruppe_Geschäftsbericht_GJ_2007_v09" xfId="572" xr:uid="{00000000-0005-0000-0000-0000DF010000}"/>
    <cellStyle name="_Data_SGB-Gruppe_Geschäftsbericht_GJ_2008-08-31_v01_Lagebericht" xfId="573" xr:uid="{00000000-0005-0000-0000-0000E0010000}"/>
    <cellStyle name="_Data_SGB-Gruppe_Geschäftsbericht_GJ_2008-08-31_v02" xfId="574" xr:uid="{00000000-0005-0000-0000-0000E1010000}"/>
    <cellStyle name="_Data_SGB-Gruppe_Geschäftsbericht_GJ_2008-08-31_v07" xfId="575" xr:uid="{00000000-0005-0000-0000-0000E2010000}"/>
    <cellStyle name="_Data_SGB-Gruppe_Lagebericht_GJ_2007_v01" xfId="576" xr:uid="{00000000-0005-0000-0000-0000E3010000}"/>
    <cellStyle name="_Data_SGB-Gruppe_Lagebericht_GJ_2007_v01_SGB-Gruppe_Geschäftsbericht_GJ_2008-08-31_v07" xfId="577" xr:uid="{00000000-0005-0000-0000-0000E4010000}"/>
    <cellStyle name="_Data_SGB-Konsolidierung final_GJ_2007_v02" xfId="578" xr:uid="{00000000-0005-0000-0000-0000E5010000}"/>
    <cellStyle name="_Data_SGB-Konsolidierung final_GJ_2007_v02_Präsentation BR 09-05 Zeilenweiser Vergleich Fertigungspläne_v03" xfId="579" xr:uid="{00000000-0005-0000-0000-0000E6010000}"/>
    <cellStyle name="_Data_SGB-Konsolidierung final_GJ_2007_v02_SGB_Reporting_GJ_2009-01_v01" xfId="580" xr:uid="{00000000-0005-0000-0000-0000E7010000}"/>
    <cellStyle name="_Data_SGB-Konsolidierung final_GJ_2007_v02_SGB_Reporting_GJ_2009-01_v01_Präsentation BR 09-05 Zeilenweiser Vergleich Fertigungspläne_v03" xfId="581" xr:uid="{00000000-0005-0000-0000-0000E8010000}"/>
    <cellStyle name="_Data_SGB-Konsolidierung final_GJ_2007_v03" xfId="582" xr:uid="{00000000-0005-0000-0000-0000E9010000}"/>
    <cellStyle name="_Data_SGB-Konsolidierung final_GJ_2007_v03_Präsentation BR 09-05 Zeilenweiser Vergleich Fertigungspläne_v03" xfId="583" xr:uid="{00000000-0005-0000-0000-0000EA010000}"/>
    <cellStyle name="_Data_SGB-Konsolidierung final_GJ_2007_v03_SGB_Reporting_GJ_2009-01_v01" xfId="584" xr:uid="{00000000-0005-0000-0000-0000EB010000}"/>
    <cellStyle name="_Data_SGB-Konsolidierung final_GJ_2007_v03_SGB_Reporting_GJ_2009-01_v01_Präsentation BR 09-05 Zeilenweiser Vergleich Fertigungspläne_v03" xfId="585" xr:uid="{00000000-0005-0000-0000-0000EC010000}"/>
    <cellStyle name="_Data_Tabelle1" xfId="586" xr:uid="{00000000-0005-0000-0000-0000ED010000}"/>
    <cellStyle name="_Header" xfId="587" xr:uid="{00000000-0005-0000-0000-0000EE010000}"/>
    <cellStyle name="_Header 2" xfId="588" xr:uid="{00000000-0005-0000-0000-0000EF010000}"/>
    <cellStyle name="_Header 2 2" xfId="589" xr:uid="{00000000-0005-0000-0000-0000F0010000}"/>
    <cellStyle name="_Header 2 3" xfId="590" xr:uid="{00000000-0005-0000-0000-0000F1010000}"/>
    <cellStyle name="_Header 3" xfId="591" xr:uid="{00000000-0005-0000-0000-0000F2010000}"/>
    <cellStyle name="_Header 3 2" xfId="592" xr:uid="{00000000-0005-0000-0000-0000F3010000}"/>
    <cellStyle name="_Header 3 3" xfId="593" xr:uid="{00000000-0005-0000-0000-0000F4010000}"/>
    <cellStyle name="_Header 4" xfId="594" xr:uid="{00000000-0005-0000-0000-0000F5010000}"/>
    <cellStyle name="_Header 4 2" xfId="595" xr:uid="{00000000-0005-0000-0000-0000F6010000}"/>
    <cellStyle name="_Header 4 3" xfId="596" xr:uid="{00000000-0005-0000-0000-0000F7010000}"/>
    <cellStyle name="_Header 5" xfId="597" xr:uid="{00000000-0005-0000-0000-0000F8010000}"/>
    <cellStyle name="_Header 6" xfId="598" xr:uid="{00000000-0005-0000-0000-0000F9010000}"/>
    <cellStyle name="_Header 7" xfId="599" xr:uid="{00000000-0005-0000-0000-0000FA010000}"/>
    <cellStyle name="_Header 8" xfId="600" xr:uid="{00000000-0005-0000-0000-0000FB010000}"/>
    <cellStyle name="_Header_Anlagespiegel" xfId="601" xr:uid="{00000000-0005-0000-0000-0000FC010000}"/>
    <cellStyle name="_Header_Rückstellungsspiegel" xfId="602" xr:uid="{00000000-0005-0000-0000-0000FD010000}"/>
    <cellStyle name="_Header_Rückstellungsspiegel_SGB-Gruppe_Geschäftsbericht_GJ_2008-08-31_v07" xfId="603" xr:uid="{00000000-0005-0000-0000-0000FE010000}"/>
    <cellStyle name="_Header_SGB-Gruppe_Geschäftsbericht_GJ_2007_v09" xfId="604" xr:uid="{00000000-0005-0000-0000-0000FF010000}"/>
    <cellStyle name="_Header_SGB-Gruppe_Geschäftsbericht_GJ_2008-08-31_v01_Lagebericht" xfId="605" xr:uid="{00000000-0005-0000-0000-000000020000}"/>
    <cellStyle name="_Header_SGB-Gruppe_Geschäftsbericht_GJ_2008-08-31_v02" xfId="606" xr:uid="{00000000-0005-0000-0000-000001020000}"/>
    <cellStyle name="_Header_SGB-Gruppe_Lagebericht_GJ_2007_v01" xfId="607" xr:uid="{00000000-0005-0000-0000-000002020000}"/>
    <cellStyle name="_Header_SGB-Gruppe_Lagebericht_GJ_2007_v01_SGB-Gruppe_Geschäftsbericht_GJ_2008-08-31_v07" xfId="608" xr:uid="{00000000-0005-0000-0000-000003020000}"/>
    <cellStyle name="_Header_SGB-Konsolidierung final_GJ_2007_v03" xfId="609" xr:uid="{00000000-0005-0000-0000-000004020000}"/>
    <cellStyle name="_Header_SGB-Konsolidierung final_GJ_2007_v03_1_SGB_Business_Review_2009-04-30_v01_Beamer" xfId="610" xr:uid="{00000000-0005-0000-0000-000005020000}"/>
    <cellStyle name="_Header_SGB-Konsolidierung final_GJ_2007_v03_Präsentation BR 09-05 Zeilenweiser Vergleich Fertigungspläne_v03" xfId="611" xr:uid="{00000000-0005-0000-0000-000006020000}"/>
    <cellStyle name="_Header_SGB-Konsolidierung final_GJ_2007_v03_SGB_Business_Review_2009-01-29_v01" xfId="612" xr:uid="{00000000-0005-0000-0000-000007020000}"/>
    <cellStyle name="_Header_SGB-Konsolidierung final_GJ_2007_v03_SGB_Business_Review_2009-03-26" xfId="613" xr:uid="{00000000-0005-0000-0000-000008020000}"/>
    <cellStyle name="_Header_SGB-Konsolidierung final_GJ_2007_v03_SGB_Reporting_GJ_2009-01_v01" xfId="614" xr:uid="{00000000-0005-0000-0000-000009020000}"/>
    <cellStyle name="_Row1" xfId="615" xr:uid="{00000000-0005-0000-0000-00000A020000}"/>
    <cellStyle name="_Row1 10" xfId="616" xr:uid="{00000000-0005-0000-0000-00000B020000}"/>
    <cellStyle name="_Row1 10 2" xfId="617" xr:uid="{00000000-0005-0000-0000-00000C020000}"/>
    <cellStyle name="_Row1 10 3" xfId="618" xr:uid="{00000000-0005-0000-0000-00000D020000}"/>
    <cellStyle name="_Row1 11" xfId="619" xr:uid="{00000000-0005-0000-0000-00000E020000}"/>
    <cellStyle name="_Row1 11 2" xfId="620" xr:uid="{00000000-0005-0000-0000-00000F020000}"/>
    <cellStyle name="_Row1 11 3" xfId="621" xr:uid="{00000000-0005-0000-0000-000010020000}"/>
    <cellStyle name="_Row1 12" xfId="622" xr:uid="{00000000-0005-0000-0000-000011020000}"/>
    <cellStyle name="_Row1 13" xfId="623" xr:uid="{00000000-0005-0000-0000-000012020000}"/>
    <cellStyle name="_Row1 14" xfId="624" xr:uid="{00000000-0005-0000-0000-000013020000}"/>
    <cellStyle name="_Row1 15" xfId="625" xr:uid="{00000000-0005-0000-0000-000014020000}"/>
    <cellStyle name="_Row1 16" xfId="626" xr:uid="{00000000-0005-0000-0000-000015020000}"/>
    <cellStyle name="_Row1 16 2" xfId="627" xr:uid="{00000000-0005-0000-0000-000016020000}"/>
    <cellStyle name="_Row1 16 3" xfId="628" xr:uid="{00000000-0005-0000-0000-000017020000}"/>
    <cellStyle name="_Row1 17" xfId="629" xr:uid="{00000000-0005-0000-0000-000018020000}"/>
    <cellStyle name="_Row1 17 2" xfId="630" xr:uid="{00000000-0005-0000-0000-000019020000}"/>
    <cellStyle name="_Row1 17 3" xfId="631" xr:uid="{00000000-0005-0000-0000-00001A020000}"/>
    <cellStyle name="_Row1 18" xfId="632" xr:uid="{00000000-0005-0000-0000-00001B020000}"/>
    <cellStyle name="_Row1 18 2" xfId="633" xr:uid="{00000000-0005-0000-0000-00001C020000}"/>
    <cellStyle name="_Row1 18 3" xfId="634" xr:uid="{00000000-0005-0000-0000-00001D020000}"/>
    <cellStyle name="_Row1 19" xfId="635" xr:uid="{00000000-0005-0000-0000-00001E020000}"/>
    <cellStyle name="_Row1 2" xfId="636" xr:uid="{00000000-0005-0000-0000-00001F020000}"/>
    <cellStyle name="_Row1 2 2" xfId="637" xr:uid="{00000000-0005-0000-0000-000020020000}"/>
    <cellStyle name="_Row1 2 3" xfId="638" xr:uid="{00000000-0005-0000-0000-000021020000}"/>
    <cellStyle name="_Row1 2 4" xfId="639" xr:uid="{00000000-0005-0000-0000-000022020000}"/>
    <cellStyle name="_Row1 2 5" xfId="640" xr:uid="{00000000-0005-0000-0000-000023020000}"/>
    <cellStyle name="_Row1 2 6" xfId="641" xr:uid="{00000000-0005-0000-0000-000024020000}"/>
    <cellStyle name="_Row1 20" xfId="642" xr:uid="{00000000-0005-0000-0000-000025020000}"/>
    <cellStyle name="_Row1 21" xfId="643" xr:uid="{00000000-0005-0000-0000-000026020000}"/>
    <cellStyle name="_Row1 22" xfId="644" xr:uid="{00000000-0005-0000-0000-000027020000}"/>
    <cellStyle name="_Row1 23" xfId="645" xr:uid="{00000000-0005-0000-0000-000028020000}"/>
    <cellStyle name="_Row1 24" xfId="646" xr:uid="{00000000-0005-0000-0000-000029020000}"/>
    <cellStyle name="_Row1 25" xfId="647" xr:uid="{00000000-0005-0000-0000-00002A020000}"/>
    <cellStyle name="_Row1 26" xfId="648" xr:uid="{00000000-0005-0000-0000-00002B020000}"/>
    <cellStyle name="_Row1 27" xfId="649" xr:uid="{00000000-0005-0000-0000-00002C020000}"/>
    <cellStyle name="_Row1 28" xfId="650" xr:uid="{00000000-0005-0000-0000-00002D020000}"/>
    <cellStyle name="_Row1 29" xfId="651" xr:uid="{00000000-0005-0000-0000-00002E020000}"/>
    <cellStyle name="_Row1 3" xfId="652" xr:uid="{00000000-0005-0000-0000-00002F020000}"/>
    <cellStyle name="_Row1 3 2" xfId="653" xr:uid="{00000000-0005-0000-0000-000030020000}"/>
    <cellStyle name="_Row1 3 3" xfId="654" xr:uid="{00000000-0005-0000-0000-000031020000}"/>
    <cellStyle name="_Row1 3 4" xfId="655" xr:uid="{00000000-0005-0000-0000-000032020000}"/>
    <cellStyle name="_Row1 3 5" xfId="656" xr:uid="{00000000-0005-0000-0000-000033020000}"/>
    <cellStyle name="_Row1 3 6" xfId="657" xr:uid="{00000000-0005-0000-0000-000034020000}"/>
    <cellStyle name="_Row1 30" xfId="658" xr:uid="{00000000-0005-0000-0000-000035020000}"/>
    <cellStyle name="_Row1 31" xfId="659" xr:uid="{00000000-0005-0000-0000-000036020000}"/>
    <cellStyle name="_Row1 32" xfId="660" xr:uid="{00000000-0005-0000-0000-000037020000}"/>
    <cellStyle name="_Row1 33" xfId="661" xr:uid="{00000000-0005-0000-0000-000038020000}"/>
    <cellStyle name="_Row1 34" xfId="662" xr:uid="{00000000-0005-0000-0000-000039020000}"/>
    <cellStyle name="_Row1 35" xfId="663" xr:uid="{00000000-0005-0000-0000-00003A020000}"/>
    <cellStyle name="_Row1 36" xfId="664" xr:uid="{00000000-0005-0000-0000-00003B020000}"/>
    <cellStyle name="_Row1 37" xfId="665" xr:uid="{00000000-0005-0000-0000-00003C020000}"/>
    <cellStyle name="_Row1 38" xfId="666" xr:uid="{00000000-0005-0000-0000-00003D020000}"/>
    <cellStyle name="_Row1 39" xfId="667" xr:uid="{00000000-0005-0000-0000-00003E020000}"/>
    <cellStyle name="_Row1 4" xfId="668" xr:uid="{00000000-0005-0000-0000-00003F020000}"/>
    <cellStyle name="_Row1 4 2" xfId="669" xr:uid="{00000000-0005-0000-0000-000040020000}"/>
    <cellStyle name="_Row1 4 3" xfId="670" xr:uid="{00000000-0005-0000-0000-000041020000}"/>
    <cellStyle name="_Row1 4 4" xfId="671" xr:uid="{00000000-0005-0000-0000-000042020000}"/>
    <cellStyle name="_Row1 4 5" xfId="672" xr:uid="{00000000-0005-0000-0000-000043020000}"/>
    <cellStyle name="_Row1 4 6" xfId="673" xr:uid="{00000000-0005-0000-0000-000044020000}"/>
    <cellStyle name="_Row1 40" xfId="674" xr:uid="{00000000-0005-0000-0000-000045020000}"/>
    <cellStyle name="_Row1 41" xfId="675" xr:uid="{00000000-0005-0000-0000-000046020000}"/>
    <cellStyle name="_Row1 42" xfId="676" xr:uid="{00000000-0005-0000-0000-000047020000}"/>
    <cellStyle name="_Row1 43" xfId="677" xr:uid="{00000000-0005-0000-0000-000048020000}"/>
    <cellStyle name="_Row1 44" xfId="678" xr:uid="{00000000-0005-0000-0000-000049020000}"/>
    <cellStyle name="_Row1 45" xfId="679" xr:uid="{00000000-0005-0000-0000-00004A020000}"/>
    <cellStyle name="_Row1 46" xfId="680" xr:uid="{00000000-0005-0000-0000-00004B020000}"/>
    <cellStyle name="_Row1 47" xfId="681" xr:uid="{00000000-0005-0000-0000-00004C020000}"/>
    <cellStyle name="_Row1 48" xfId="682" xr:uid="{00000000-0005-0000-0000-00004D020000}"/>
    <cellStyle name="_Row1 49" xfId="683" xr:uid="{00000000-0005-0000-0000-00004E020000}"/>
    <cellStyle name="_Row1 5" xfId="684" xr:uid="{00000000-0005-0000-0000-00004F020000}"/>
    <cellStyle name="_Row1 5 2" xfId="685" xr:uid="{00000000-0005-0000-0000-000050020000}"/>
    <cellStyle name="_Row1 5 3" xfId="686" xr:uid="{00000000-0005-0000-0000-000051020000}"/>
    <cellStyle name="_Row1 5 4" xfId="687" xr:uid="{00000000-0005-0000-0000-000052020000}"/>
    <cellStyle name="_Row1 5 5" xfId="688" xr:uid="{00000000-0005-0000-0000-000053020000}"/>
    <cellStyle name="_Row1 5 6" xfId="689" xr:uid="{00000000-0005-0000-0000-000054020000}"/>
    <cellStyle name="_Row1 50" xfId="690" xr:uid="{00000000-0005-0000-0000-000055020000}"/>
    <cellStyle name="_Row1 51" xfId="691" xr:uid="{00000000-0005-0000-0000-000056020000}"/>
    <cellStyle name="_Row1 52" xfId="692" xr:uid="{00000000-0005-0000-0000-000057020000}"/>
    <cellStyle name="_Row1 53" xfId="693" xr:uid="{00000000-0005-0000-0000-000058020000}"/>
    <cellStyle name="_Row1 54" xfId="694" xr:uid="{00000000-0005-0000-0000-000059020000}"/>
    <cellStyle name="_Row1 55" xfId="695" xr:uid="{00000000-0005-0000-0000-00005A020000}"/>
    <cellStyle name="_Row1 56" xfId="696" xr:uid="{00000000-0005-0000-0000-00005B020000}"/>
    <cellStyle name="_Row1 57" xfId="697" xr:uid="{00000000-0005-0000-0000-00005C020000}"/>
    <cellStyle name="_Row1 58" xfId="698" xr:uid="{00000000-0005-0000-0000-00005D020000}"/>
    <cellStyle name="_Row1 59" xfId="699" xr:uid="{00000000-0005-0000-0000-00005E020000}"/>
    <cellStyle name="_Row1 6" xfId="700" xr:uid="{00000000-0005-0000-0000-00005F020000}"/>
    <cellStyle name="_Row1 6 2" xfId="701" xr:uid="{00000000-0005-0000-0000-000060020000}"/>
    <cellStyle name="_Row1 6 3" xfId="702" xr:uid="{00000000-0005-0000-0000-000061020000}"/>
    <cellStyle name="_Row1 7" xfId="703" xr:uid="{00000000-0005-0000-0000-000062020000}"/>
    <cellStyle name="_Row1 7 2" xfId="704" xr:uid="{00000000-0005-0000-0000-000063020000}"/>
    <cellStyle name="_Row1 7 3" xfId="705" xr:uid="{00000000-0005-0000-0000-000064020000}"/>
    <cellStyle name="_Row1 8" xfId="706" xr:uid="{00000000-0005-0000-0000-000065020000}"/>
    <cellStyle name="_Row1 8 2" xfId="707" xr:uid="{00000000-0005-0000-0000-000066020000}"/>
    <cellStyle name="_Row1 8 3" xfId="708" xr:uid="{00000000-0005-0000-0000-000067020000}"/>
    <cellStyle name="_Row1 9" xfId="709" xr:uid="{00000000-0005-0000-0000-000068020000}"/>
    <cellStyle name="_Row1 9 2" xfId="710" xr:uid="{00000000-0005-0000-0000-000069020000}"/>
    <cellStyle name="_Row1 9 3" xfId="711" xr:uid="{00000000-0005-0000-0000-00006A020000}"/>
    <cellStyle name="_Row1_AMSGB_Reporting_GJ_2009-02_v01" xfId="712" xr:uid="{00000000-0005-0000-0000-00006B020000}"/>
    <cellStyle name="_Row1_KGAP_SGB_Ergebnisrechnung_2009_v04" xfId="713" xr:uid="{00000000-0005-0000-0000-00006C020000}"/>
    <cellStyle name="_Row1_Kopie von Management-Report_SGB_2009-02" xfId="714" xr:uid="{00000000-0005-0000-0000-00006D020000}"/>
    <cellStyle name="_Row1_Management-Report_SGB_11-2008_" xfId="715" xr:uid="{00000000-0005-0000-0000-00006E020000}"/>
    <cellStyle name="_Row1_Management-Report_SGB_2008-12_deltet" xfId="716" xr:uid="{00000000-0005-0000-0000-00006F020000}"/>
    <cellStyle name="_Row1_Plan_Prod-Grp-GuV_2009" xfId="717" xr:uid="{00000000-0005-0000-0000-000070020000}"/>
    <cellStyle name="_Row1_Präsentation BR 09-05 Ergebnisforecast inkl Maßnahmen_v03" xfId="718" xr:uid="{00000000-0005-0000-0000-000071020000}"/>
    <cellStyle name="_Row1_Präsentation BR 09-05 Zeilenweiser Vergleich Fertigungspläne_v03" xfId="719" xr:uid="{00000000-0005-0000-0000-000072020000}"/>
    <cellStyle name="_Row1_SBG_Reporting_GJ_2009-02_v01a" xfId="720" xr:uid="{00000000-0005-0000-0000-000073020000}"/>
    <cellStyle name="_Row1_SGB_Budget_GJ_2009_2009-01-29_v01" xfId="721" xr:uid="{00000000-0005-0000-0000-000074020000}"/>
    <cellStyle name="_Row1_SGB_Reporting_GJ_2009-01_v01" xfId="722" xr:uid="{00000000-0005-0000-0000-000075020000}"/>
    <cellStyle name="_Row2" xfId="723" xr:uid="{00000000-0005-0000-0000-000076020000}"/>
    <cellStyle name="_Row2 2" xfId="724" xr:uid="{00000000-0005-0000-0000-000077020000}"/>
    <cellStyle name="_Row2 2 2" xfId="725" xr:uid="{00000000-0005-0000-0000-000078020000}"/>
    <cellStyle name="_Row2 2 3" xfId="726" xr:uid="{00000000-0005-0000-0000-000079020000}"/>
    <cellStyle name="_Row2 3" xfId="727" xr:uid="{00000000-0005-0000-0000-00007A020000}"/>
    <cellStyle name="_Row2 3 2" xfId="728" xr:uid="{00000000-0005-0000-0000-00007B020000}"/>
    <cellStyle name="_Row2 3 3" xfId="729" xr:uid="{00000000-0005-0000-0000-00007C020000}"/>
    <cellStyle name="_Row2 4" xfId="730" xr:uid="{00000000-0005-0000-0000-00007D020000}"/>
    <cellStyle name="_Row2 4 2" xfId="731" xr:uid="{00000000-0005-0000-0000-00007E020000}"/>
    <cellStyle name="_Row2 4 3" xfId="732" xr:uid="{00000000-0005-0000-0000-00007F020000}"/>
    <cellStyle name="_Row2 5" xfId="733" xr:uid="{00000000-0005-0000-0000-000080020000}"/>
    <cellStyle name="_Row2 6" xfId="734" xr:uid="{00000000-0005-0000-0000-000081020000}"/>
    <cellStyle name="_Row2 7" xfId="735" xr:uid="{00000000-0005-0000-0000-000082020000}"/>
    <cellStyle name="_Row2 8" xfId="736" xr:uid="{00000000-0005-0000-0000-000083020000}"/>
    <cellStyle name="_Row2_Anlagespiegel" xfId="737" xr:uid="{00000000-0005-0000-0000-000084020000}"/>
    <cellStyle name="_Row2_Rückstellungsspiegel" xfId="738" xr:uid="{00000000-0005-0000-0000-000085020000}"/>
    <cellStyle name="_Row2_Rückstellungsspiegel_SGB-Gruppe_Geschäftsbericht_GJ_2008-08-31_v07" xfId="739" xr:uid="{00000000-0005-0000-0000-000086020000}"/>
    <cellStyle name="_Row2_SGB-Gruppe_Geschäftsbericht_GJ_2007_v09" xfId="740" xr:uid="{00000000-0005-0000-0000-000087020000}"/>
    <cellStyle name="_Row2_SGB-Gruppe_Geschäftsbericht_GJ_2008-08-31_v01_Lagebericht" xfId="741" xr:uid="{00000000-0005-0000-0000-000088020000}"/>
    <cellStyle name="_Row2_SGB-Gruppe_Geschäftsbericht_GJ_2008-08-31_v02" xfId="742" xr:uid="{00000000-0005-0000-0000-000089020000}"/>
    <cellStyle name="_Row2_SGB-Gruppe_Lagebericht_GJ_2007_v01" xfId="743" xr:uid="{00000000-0005-0000-0000-00008A020000}"/>
    <cellStyle name="_Row2_SGB-Gruppe_Lagebericht_GJ_2007_v01_SGB-Gruppe_Geschäftsbericht_GJ_2008-08-31_v07" xfId="744" xr:uid="{00000000-0005-0000-0000-00008B020000}"/>
    <cellStyle name="_Row2_SGB-Konsolidierung final_GJ_2007_v03" xfId="745" xr:uid="{00000000-0005-0000-0000-00008C020000}"/>
    <cellStyle name="_Row2_SGB-Konsolidierung final_GJ_2007_v03_1_SGB_Business_Review_2009-04-30_v01_Beamer" xfId="746" xr:uid="{00000000-0005-0000-0000-00008D020000}"/>
    <cellStyle name="_Row2_SGB-Konsolidierung final_GJ_2007_v03_Präsentation BR 09-05 Zeilenweiser Vergleich Fertigungspläne_v03" xfId="747" xr:uid="{00000000-0005-0000-0000-00008E020000}"/>
    <cellStyle name="_Row2_SGB-Konsolidierung final_GJ_2007_v03_SGB_Business_Review_2009-01-29_v01" xfId="748" xr:uid="{00000000-0005-0000-0000-00008F020000}"/>
    <cellStyle name="_Row2_SGB-Konsolidierung final_GJ_2007_v03_SGB_Business_Review_2009-03-26" xfId="749" xr:uid="{00000000-0005-0000-0000-000090020000}"/>
    <cellStyle name="_Row2_SGB-Konsolidierung final_GJ_2007_v03_SGB_Reporting_GJ_2009-01_v01" xfId="750" xr:uid="{00000000-0005-0000-0000-000091020000}"/>
    <cellStyle name="_Row3" xfId="751" xr:uid="{00000000-0005-0000-0000-000092020000}"/>
    <cellStyle name="_Row3 2" xfId="752" xr:uid="{00000000-0005-0000-0000-000093020000}"/>
    <cellStyle name="_Row3 2 2" xfId="753" xr:uid="{00000000-0005-0000-0000-000094020000}"/>
    <cellStyle name="_Row3 2 3" xfId="754" xr:uid="{00000000-0005-0000-0000-000095020000}"/>
    <cellStyle name="_Row3 3" xfId="755" xr:uid="{00000000-0005-0000-0000-000096020000}"/>
    <cellStyle name="_Row3 3 2" xfId="756" xr:uid="{00000000-0005-0000-0000-000097020000}"/>
    <cellStyle name="_Row3 3 3" xfId="757" xr:uid="{00000000-0005-0000-0000-000098020000}"/>
    <cellStyle name="_Row3 4" xfId="758" xr:uid="{00000000-0005-0000-0000-000099020000}"/>
    <cellStyle name="_Row3 4 2" xfId="759" xr:uid="{00000000-0005-0000-0000-00009A020000}"/>
    <cellStyle name="_Row3 4 3" xfId="760" xr:uid="{00000000-0005-0000-0000-00009B020000}"/>
    <cellStyle name="_Row3 5" xfId="761" xr:uid="{00000000-0005-0000-0000-00009C020000}"/>
    <cellStyle name="_Row3 6" xfId="762" xr:uid="{00000000-0005-0000-0000-00009D020000}"/>
    <cellStyle name="_Row3 7" xfId="763" xr:uid="{00000000-0005-0000-0000-00009E020000}"/>
    <cellStyle name="_Row3 8" xfId="764" xr:uid="{00000000-0005-0000-0000-00009F020000}"/>
    <cellStyle name="_Row3_Anlagespiegel" xfId="765" xr:uid="{00000000-0005-0000-0000-0000A0020000}"/>
    <cellStyle name="_Row3_Rückstellungsspiegel" xfId="766" xr:uid="{00000000-0005-0000-0000-0000A1020000}"/>
    <cellStyle name="_Row3_Rückstellungsspiegel_SGB-Gruppe_Geschäftsbericht_GJ_2008-08-31_v07" xfId="767" xr:uid="{00000000-0005-0000-0000-0000A2020000}"/>
    <cellStyle name="_Row3_SGB-Gruppe_Geschäftsbericht_GJ_2007_v09" xfId="768" xr:uid="{00000000-0005-0000-0000-0000A3020000}"/>
    <cellStyle name="_Row3_SGB-Gruppe_Geschäftsbericht_GJ_2008-08-31_v01_Lagebericht" xfId="769" xr:uid="{00000000-0005-0000-0000-0000A4020000}"/>
    <cellStyle name="_Row3_SGB-Gruppe_Geschäftsbericht_GJ_2008-08-31_v02" xfId="770" xr:uid="{00000000-0005-0000-0000-0000A5020000}"/>
    <cellStyle name="_Row3_SGB-Gruppe_Lagebericht_GJ_2007_v01" xfId="771" xr:uid="{00000000-0005-0000-0000-0000A6020000}"/>
    <cellStyle name="_Row3_SGB-Gruppe_Lagebericht_GJ_2007_v01_SGB-Gruppe_Geschäftsbericht_GJ_2008-08-31_v07" xfId="772" xr:uid="{00000000-0005-0000-0000-0000A7020000}"/>
    <cellStyle name="_Row3_SGB-Konsolidierung final_GJ_2007_v03" xfId="773" xr:uid="{00000000-0005-0000-0000-0000A8020000}"/>
    <cellStyle name="_Row3_SGB-Konsolidierung final_GJ_2007_v03_1_SGB_Business_Review_2009-04-30_v01_Beamer" xfId="774" xr:uid="{00000000-0005-0000-0000-0000A9020000}"/>
    <cellStyle name="_Row3_SGB-Konsolidierung final_GJ_2007_v03_Präsentation BR 09-05 Zeilenweiser Vergleich Fertigungspläne_v03" xfId="775" xr:uid="{00000000-0005-0000-0000-0000AA020000}"/>
    <cellStyle name="_Row3_SGB-Konsolidierung final_GJ_2007_v03_SGB_Business_Review_2009-01-29_v01" xfId="776" xr:uid="{00000000-0005-0000-0000-0000AB020000}"/>
    <cellStyle name="_Row3_SGB-Konsolidierung final_GJ_2007_v03_SGB_Business_Review_2009-03-26" xfId="777" xr:uid="{00000000-0005-0000-0000-0000AC020000}"/>
    <cellStyle name="_Row3_SGB-Konsolidierung final_GJ_2007_v03_SGB_Reporting_GJ_2009-01_v01" xfId="778" xr:uid="{00000000-0005-0000-0000-0000AD020000}"/>
    <cellStyle name="_Row4" xfId="779" xr:uid="{00000000-0005-0000-0000-0000AE020000}"/>
    <cellStyle name="_Row4 10" xfId="780" xr:uid="{00000000-0005-0000-0000-0000AF020000}"/>
    <cellStyle name="_Row4 11" xfId="781" xr:uid="{00000000-0005-0000-0000-0000B0020000}"/>
    <cellStyle name="_Row4 12" xfId="782" xr:uid="{00000000-0005-0000-0000-0000B1020000}"/>
    <cellStyle name="_Row4 13" xfId="783" xr:uid="{00000000-0005-0000-0000-0000B2020000}"/>
    <cellStyle name="_Row4 14" xfId="784" xr:uid="{00000000-0005-0000-0000-0000B3020000}"/>
    <cellStyle name="_Row4 15" xfId="785" xr:uid="{00000000-0005-0000-0000-0000B4020000}"/>
    <cellStyle name="_Row4 16" xfId="786" xr:uid="{00000000-0005-0000-0000-0000B5020000}"/>
    <cellStyle name="_Row4 17" xfId="787" xr:uid="{00000000-0005-0000-0000-0000B6020000}"/>
    <cellStyle name="_Row4 18" xfId="788" xr:uid="{00000000-0005-0000-0000-0000B7020000}"/>
    <cellStyle name="_Row4 19" xfId="789" xr:uid="{00000000-0005-0000-0000-0000B8020000}"/>
    <cellStyle name="_Row4 2" xfId="790" xr:uid="{00000000-0005-0000-0000-0000B9020000}"/>
    <cellStyle name="_Row4 2 2" xfId="791" xr:uid="{00000000-0005-0000-0000-0000BA020000}"/>
    <cellStyle name="_Row4 2 3" xfId="792" xr:uid="{00000000-0005-0000-0000-0000BB020000}"/>
    <cellStyle name="_Row4 20" xfId="793" xr:uid="{00000000-0005-0000-0000-0000BC020000}"/>
    <cellStyle name="_Row4 21" xfId="794" xr:uid="{00000000-0005-0000-0000-0000BD020000}"/>
    <cellStyle name="_Row4 22" xfId="795" xr:uid="{00000000-0005-0000-0000-0000BE020000}"/>
    <cellStyle name="_Row4 23" xfId="796" xr:uid="{00000000-0005-0000-0000-0000BF020000}"/>
    <cellStyle name="_Row4 24" xfId="797" xr:uid="{00000000-0005-0000-0000-0000C0020000}"/>
    <cellStyle name="_Row4 25" xfId="798" xr:uid="{00000000-0005-0000-0000-0000C1020000}"/>
    <cellStyle name="_Row4 26" xfId="799" xr:uid="{00000000-0005-0000-0000-0000C2020000}"/>
    <cellStyle name="_Row4 27" xfId="800" xr:uid="{00000000-0005-0000-0000-0000C3020000}"/>
    <cellStyle name="_Row4 28" xfId="801" xr:uid="{00000000-0005-0000-0000-0000C4020000}"/>
    <cellStyle name="_Row4 29" xfId="802" xr:uid="{00000000-0005-0000-0000-0000C5020000}"/>
    <cellStyle name="_Row4 3" xfId="803" xr:uid="{00000000-0005-0000-0000-0000C6020000}"/>
    <cellStyle name="_Row4 30" xfId="804" xr:uid="{00000000-0005-0000-0000-0000C7020000}"/>
    <cellStyle name="_Row4 31" xfId="805" xr:uid="{00000000-0005-0000-0000-0000C8020000}"/>
    <cellStyle name="_Row4 32" xfId="806" xr:uid="{00000000-0005-0000-0000-0000C9020000}"/>
    <cellStyle name="_Row4 33" xfId="807" xr:uid="{00000000-0005-0000-0000-0000CA020000}"/>
    <cellStyle name="_Row4 34" xfId="808" xr:uid="{00000000-0005-0000-0000-0000CB020000}"/>
    <cellStyle name="_Row4 35" xfId="809" xr:uid="{00000000-0005-0000-0000-0000CC020000}"/>
    <cellStyle name="_Row4 36" xfId="810" xr:uid="{00000000-0005-0000-0000-0000CD020000}"/>
    <cellStyle name="_Row4 37" xfId="811" xr:uid="{00000000-0005-0000-0000-0000CE020000}"/>
    <cellStyle name="_Row4 38" xfId="812" xr:uid="{00000000-0005-0000-0000-0000CF020000}"/>
    <cellStyle name="_Row4 39" xfId="813" xr:uid="{00000000-0005-0000-0000-0000D0020000}"/>
    <cellStyle name="_Row4 4" xfId="814" xr:uid="{00000000-0005-0000-0000-0000D1020000}"/>
    <cellStyle name="_Row4 40" xfId="815" xr:uid="{00000000-0005-0000-0000-0000D2020000}"/>
    <cellStyle name="_Row4 41" xfId="816" xr:uid="{00000000-0005-0000-0000-0000D3020000}"/>
    <cellStyle name="_Row4 42" xfId="817" xr:uid="{00000000-0005-0000-0000-0000D4020000}"/>
    <cellStyle name="_Row4 43" xfId="818" xr:uid="{00000000-0005-0000-0000-0000D5020000}"/>
    <cellStyle name="_Row4 44" xfId="819" xr:uid="{00000000-0005-0000-0000-0000D6020000}"/>
    <cellStyle name="_Row4 45" xfId="820" xr:uid="{00000000-0005-0000-0000-0000D7020000}"/>
    <cellStyle name="_Row4 46" xfId="821" xr:uid="{00000000-0005-0000-0000-0000D8020000}"/>
    <cellStyle name="_Row4 47" xfId="822" xr:uid="{00000000-0005-0000-0000-0000D9020000}"/>
    <cellStyle name="_Row4 48" xfId="823" xr:uid="{00000000-0005-0000-0000-0000DA020000}"/>
    <cellStyle name="_Row4 49" xfId="824" xr:uid="{00000000-0005-0000-0000-0000DB020000}"/>
    <cellStyle name="_Row4 5" xfId="825" xr:uid="{00000000-0005-0000-0000-0000DC020000}"/>
    <cellStyle name="_Row4 50" xfId="826" xr:uid="{00000000-0005-0000-0000-0000DD020000}"/>
    <cellStyle name="_Row4 51" xfId="827" xr:uid="{00000000-0005-0000-0000-0000DE020000}"/>
    <cellStyle name="_Row4 51 2" xfId="828" xr:uid="{00000000-0005-0000-0000-0000DF020000}"/>
    <cellStyle name="_Row4 51 3" xfId="829" xr:uid="{00000000-0005-0000-0000-0000E0020000}"/>
    <cellStyle name="_Row4 52" xfId="830" xr:uid="{00000000-0005-0000-0000-0000E1020000}"/>
    <cellStyle name="_Row4 52 2" xfId="831" xr:uid="{00000000-0005-0000-0000-0000E2020000}"/>
    <cellStyle name="_Row4 52 3" xfId="832" xr:uid="{00000000-0005-0000-0000-0000E3020000}"/>
    <cellStyle name="_Row4 53" xfId="833" xr:uid="{00000000-0005-0000-0000-0000E4020000}"/>
    <cellStyle name="_Row4 53 2" xfId="834" xr:uid="{00000000-0005-0000-0000-0000E5020000}"/>
    <cellStyle name="_Row4 53 3" xfId="835" xr:uid="{00000000-0005-0000-0000-0000E6020000}"/>
    <cellStyle name="_Row4 54" xfId="836" xr:uid="{00000000-0005-0000-0000-0000E7020000}"/>
    <cellStyle name="_Row4 55" xfId="837" xr:uid="{00000000-0005-0000-0000-0000E8020000}"/>
    <cellStyle name="_Row4 56" xfId="838" xr:uid="{00000000-0005-0000-0000-0000E9020000}"/>
    <cellStyle name="_Row4 57" xfId="839" xr:uid="{00000000-0005-0000-0000-0000EA020000}"/>
    <cellStyle name="_Row4 58" xfId="840" xr:uid="{00000000-0005-0000-0000-0000EB020000}"/>
    <cellStyle name="_Row4 59" xfId="841" xr:uid="{00000000-0005-0000-0000-0000EC020000}"/>
    <cellStyle name="_Row4 6" xfId="842" xr:uid="{00000000-0005-0000-0000-0000ED020000}"/>
    <cellStyle name="_Row4 60" xfId="843" xr:uid="{00000000-0005-0000-0000-0000EE020000}"/>
    <cellStyle name="_Row4 61" xfId="844" xr:uid="{00000000-0005-0000-0000-0000EF020000}"/>
    <cellStyle name="_Row4 62" xfId="845" xr:uid="{00000000-0005-0000-0000-0000F0020000}"/>
    <cellStyle name="_Row4 7" xfId="846" xr:uid="{00000000-0005-0000-0000-0000F1020000}"/>
    <cellStyle name="_Row4 8" xfId="847" xr:uid="{00000000-0005-0000-0000-0000F2020000}"/>
    <cellStyle name="_Row4 9" xfId="848" xr:uid="{00000000-0005-0000-0000-0000F3020000}"/>
    <cellStyle name="_Row4_Anlagespiegel" xfId="849" xr:uid="{00000000-0005-0000-0000-0000F4020000}"/>
    <cellStyle name="_Row4_IFRS-Buchung" xfId="850" xr:uid="{00000000-0005-0000-0000-0000F5020000}"/>
    <cellStyle name="_Row4_KGAP_SGB_Ergebnisrechnung_2009_v04" xfId="851" xr:uid="{00000000-0005-0000-0000-0000F6020000}"/>
    <cellStyle name="_Row4_Management-Report_SGB_11-2008" xfId="852" xr:uid="{00000000-0005-0000-0000-0000F7020000}"/>
    <cellStyle name="_Row4_Management-Report_SGB_2008-12_v02" xfId="853" xr:uid="{00000000-0005-0000-0000-0000F8020000}"/>
    <cellStyle name="_Row4_Management-Report_SGB_2009-01" xfId="854" xr:uid="{00000000-0005-0000-0000-0000F9020000}"/>
    <cellStyle name="_Row4_Management-Report_SGB_2009-02" xfId="855" xr:uid="{00000000-0005-0000-0000-0000FA020000}"/>
    <cellStyle name="_Row4_Rückstellungsspiegel" xfId="856" xr:uid="{00000000-0005-0000-0000-0000FB020000}"/>
    <cellStyle name="_Row4_Rückstellungsspiegel_SGB-Gruppe_Geschäftsbericht_GJ_2008-08-31_v07" xfId="857" xr:uid="{00000000-0005-0000-0000-0000FC020000}"/>
    <cellStyle name="_Row4_SBG_IAS-Adj__2008-12-31_v05" xfId="858" xr:uid="{00000000-0005-0000-0000-0000FD020000}"/>
    <cellStyle name="_Row4_SBG_IAS-Adj__2009-01-31" xfId="859" xr:uid="{00000000-0005-0000-0000-0000FE020000}"/>
    <cellStyle name="_Row4_SGB_Rohkupfer-Aluminium_GJ_2009_v01_per_2009-02-28" xfId="860" xr:uid="{00000000-0005-0000-0000-0000FF020000}"/>
    <cellStyle name="_Row4_SGB_Rohkupfer-Aluminium_GJ_2009_v01_SBG" xfId="861" xr:uid="{00000000-0005-0000-0000-000000030000}"/>
    <cellStyle name="_Row4_SGB-Gruppe_Geschäftsbericht_GJ_2007_v09" xfId="862" xr:uid="{00000000-0005-0000-0000-000001030000}"/>
    <cellStyle name="_Row4_SGB-Gruppe_Geschäftsbericht_GJ_2008-08-31_v01_Lagebericht" xfId="863" xr:uid="{00000000-0005-0000-0000-000002030000}"/>
    <cellStyle name="_Row4_SGB-Gruppe_Geschäftsbericht_GJ_2008-08-31_v02" xfId="864" xr:uid="{00000000-0005-0000-0000-000003030000}"/>
    <cellStyle name="_Row4_SGB-Gruppe_Geschäftsbericht_GJ_2008-08-31_v07" xfId="865" xr:uid="{00000000-0005-0000-0000-000004030000}"/>
    <cellStyle name="_Row4_SGB-Gruppe_Lagebericht_GJ_2007_v01" xfId="866" xr:uid="{00000000-0005-0000-0000-000005030000}"/>
    <cellStyle name="_Row4_SGB-Gruppe_Lagebericht_GJ_2007_v01_SGB-Gruppe_Geschäftsbericht_GJ_2008-08-31_v07" xfId="867" xr:uid="{00000000-0005-0000-0000-000006030000}"/>
    <cellStyle name="_Row4_SGB-Konsolidierung final_GJ_2007_v02" xfId="868" xr:uid="{00000000-0005-0000-0000-000007030000}"/>
    <cellStyle name="_Row4_SGB-Konsolidierung final_GJ_2007_v02_Präsentation BR 09-05 Zeilenweiser Vergleich Fertigungspläne_v03" xfId="869" xr:uid="{00000000-0005-0000-0000-000008030000}"/>
    <cellStyle name="_Row4_SGB-Konsolidierung final_GJ_2007_v02_SGB_Reporting_GJ_2009-01_v01" xfId="870" xr:uid="{00000000-0005-0000-0000-000009030000}"/>
    <cellStyle name="_Row4_SGB-Konsolidierung final_GJ_2007_v03" xfId="871" xr:uid="{00000000-0005-0000-0000-00000A030000}"/>
    <cellStyle name="_Row4_SGB-Konsolidierung final_GJ_2007_v03_Präsentation BR 09-05 Zeilenweiser Vergleich Fertigungspläne_v03" xfId="872" xr:uid="{00000000-0005-0000-0000-00000B030000}"/>
    <cellStyle name="_Row4_SGB-Konsolidierung final_GJ_2007_v03_SGB_Reporting_GJ_2009-01_v01" xfId="873" xr:uid="{00000000-0005-0000-0000-00000C030000}"/>
    <cellStyle name="_Row4_Tabelle1" xfId="874" xr:uid="{00000000-0005-0000-0000-00000D030000}"/>
    <cellStyle name="_Row5" xfId="875" xr:uid="{00000000-0005-0000-0000-00000E030000}"/>
    <cellStyle name="_Row5 2" xfId="876" xr:uid="{00000000-0005-0000-0000-00000F030000}"/>
    <cellStyle name="_Row5 2 2" xfId="877" xr:uid="{00000000-0005-0000-0000-000010030000}"/>
    <cellStyle name="_Row5 2 3" xfId="878" xr:uid="{00000000-0005-0000-0000-000011030000}"/>
    <cellStyle name="_Row5 3" xfId="879" xr:uid="{00000000-0005-0000-0000-000012030000}"/>
    <cellStyle name="_Row5 3 2" xfId="880" xr:uid="{00000000-0005-0000-0000-000013030000}"/>
    <cellStyle name="_Row5 3 3" xfId="881" xr:uid="{00000000-0005-0000-0000-000014030000}"/>
    <cellStyle name="_Row5 4" xfId="882" xr:uid="{00000000-0005-0000-0000-000015030000}"/>
    <cellStyle name="_Row5 4 2" xfId="883" xr:uid="{00000000-0005-0000-0000-000016030000}"/>
    <cellStyle name="_Row5 4 3" xfId="884" xr:uid="{00000000-0005-0000-0000-000017030000}"/>
    <cellStyle name="_Row5 5" xfId="885" xr:uid="{00000000-0005-0000-0000-000018030000}"/>
    <cellStyle name="_Row5 6" xfId="886" xr:uid="{00000000-0005-0000-0000-000019030000}"/>
    <cellStyle name="_Row5 7" xfId="887" xr:uid="{00000000-0005-0000-0000-00001A030000}"/>
    <cellStyle name="_Row5 8" xfId="888" xr:uid="{00000000-0005-0000-0000-00001B030000}"/>
    <cellStyle name="_Row6" xfId="889" xr:uid="{00000000-0005-0000-0000-00001C030000}"/>
    <cellStyle name="_Row6 2" xfId="890" xr:uid="{00000000-0005-0000-0000-00001D030000}"/>
    <cellStyle name="_Row6 2 2" xfId="891" xr:uid="{00000000-0005-0000-0000-00001E030000}"/>
    <cellStyle name="_Row6 2 3" xfId="892" xr:uid="{00000000-0005-0000-0000-00001F030000}"/>
    <cellStyle name="_Row6 3" xfId="893" xr:uid="{00000000-0005-0000-0000-000020030000}"/>
    <cellStyle name="_Row6 3 2" xfId="894" xr:uid="{00000000-0005-0000-0000-000021030000}"/>
    <cellStyle name="_Row6 3 3" xfId="895" xr:uid="{00000000-0005-0000-0000-000022030000}"/>
    <cellStyle name="_Row6 4" xfId="896" xr:uid="{00000000-0005-0000-0000-000023030000}"/>
    <cellStyle name="_Row6 4 2" xfId="897" xr:uid="{00000000-0005-0000-0000-000024030000}"/>
    <cellStyle name="_Row6 4 3" xfId="898" xr:uid="{00000000-0005-0000-0000-000025030000}"/>
    <cellStyle name="_Row6 5" xfId="899" xr:uid="{00000000-0005-0000-0000-000026030000}"/>
    <cellStyle name="_Row6 6" xfId="900" xr:uid="{00000000-0005-0000-0000-000027030000}"/>
    <cellStyle name="_Row6 7" xfId="901" xr:uid="{00000000-0005-0000-0000-000028030000}"/>
    <cellStyle name="_Row6 8" xfId="902" xr:uid="{00000000-0005-0000-0000-000029030000}"/>
    <cellStyle name="_Row7" xfId="903" xr:uid="{00000000-0005-0000-0000-00002A030000}"/>
    <cellStyle name="_Row7 2" xfId="904" xr:uid="{00000000-0005-0000-0000-00002B030000}"/>
    <cellStyle name="_Row7 2 2" xfId="905" xr:uid="{00000000-0005-0000-0000-00002C030000}"/>
    <cellStyle name="_Row7 2 3" xfId="906" xr:uid="{00000000-0005-0000-0000-00002D030000}"/>
    <cellStyle name="_Row7 3" xfId="907" xr:uid="{00000000-0005-0000-0000-00002E030000}"/>
    <cellStyle name="_Row7 3 2" xfId="908" xr:uid="{00000000-0005-0000-0000-00002F030000}"/>
    <cellStyle name="_Row7 3 3" xfId="909" xr:uid="{00000000-0005-0000-0000-000030030000}"/>
    <cellStyle name="_Row7 4" xfId="910" xr:uid="{00000000-0005-0000-0000-000031030000}"/>
    <cellStyle name="_Row7 4 2" xfId="911" xr:uid="{00000000-0005-0000-0000-000032030000}"/>
    <cellStyle name="_Row7 4 3" xfId="912" xr:uid="{00000000-0005-0000-0000-000033030000}"/>
    <cellStyle name="_Row7 5" xfId="913" xr:uid="{00000000-0005-0000-0000-000034030000}"/>
    <cellStyle name="_Row7 6" xfId="914" xr:uid="{00000000-0005-0000-0000-000035030000}"/>
    <cellStyle name="_Row7 7" xfId="915" xr:uid="{00000000-0005-0000-0000-000036030000}"/>
    <cellStyle name="_Row7 8" xfId="916" xr:uid="{00000000-0005-0000-0000-000037030000}"/>
    <cellStyle name="_Row7_SBG_Business_Review__2009-05-25_v02" xfId="917" xr:uid="{00000000-0005-0000-0000-000038030000}"/>
    <cellStyle name="_Row7_SBG_GuV-Maßnahmen_2009_30_04_v02" xfId="918" xr:uid="{00000000-0005-0000-0000-000039030000}"/>
    <cellStyle name="20% - Accent1" xfId="919" xr:uid="{00000000-0005-0000-0000-00003A030000}"/>
    <cellStyle name="20% - Accent1 2" xfId="920" xr:uid="{00000000-0005-0000-0000-00003B030000}"/>
    <cellStyle name="20% - Accent2" xfId="921" xr:uid="{00000000-0005-0000-0000-00003C030000}"/>
    <cellStyle name="20% - Accent2 2" xfId="922" xr:uid="{00000000-0005-0000-0000-00003D030000}"/>
    <cellStyle name="20% - Accent3" xfId="923" xr:uid="{00000000-0005-0000-0000-00003E030000}"/>
    <cellStyle name="20% - Accent3 2" xfId="924" xr:uid="{00000000-0005-0000-0000-00003F030000}"/>
    <cellStyle name="20% - Accent4" xfId="925" xr:uid="{00000000-0005-0000-0000-000040030000}"/>
    <cellStyle name="20% - Accent4 2" xfId="926" xr:uid="{00000000-0005-0000-0000-000041030000}"/>
    <cellStyle name="20% - Accent5" xfId="927" xr:uid="{00000000-0005-0000-0000-000042030000}"/>
    <cellStyle name="20% - Accent5 2" xfId="928" xr:uid="{00000000-0005-0000-0000-000043030000}"/>
    <cellStyle name="20% - Accent6" xfId="929" xr:uid="{00000000-0005-0000-0000-000044030000}"/>
    <cellStyle name="20% - Accent6 2" xfId="930" xr:uid="{00000000-0005-0000-0000-000045030000}"/>
    <cellStyle name="20% - Akzent1 10" xfId="931" xr:uid="{00000000-0005-0000-0000-000046030000}"/>
    <cellStyle name="20% - Akzent1 10 10" xfId="932" xr:uid="{00000000-0005-0000-0000-000047030000}"/>
    <cellStyle name="20% - Akzent1 10 11" xfId="933" xr:uid="{00000000-0005-0000-0000-000048030000}"/>
    <cellStyle name="20% - Akzent1 10 12" xfId="934" xr:uid="{00000000-0005-0000-0000-000049030000}"/>
    <cellStyle name="20% - Akzent1 10 13" xfId="935" xr:uid="{00000000-0005-0000-0000-00004A030000}"/>
    <cellStyle name="20% - Akzent1 10 14" xfId="936" xr:uid="{00000000-0005-0000-0000-00004B030000}"/>
    <cellStyle name="20% - Akzent1 10 15" xfId="937" xr:uid="{00000000-0005-0000-0000-00004C030000}"/>
    <cellStyle name="20% - Akzent1 10 16" xfId="938" xr:uid="{00000000-0005-0000-0000-00004D030000}"/>
    <cellStyle name="20% - Akzent1 10 17" xfId="939" xr:uid="{00000000-0005-0000-0000-00004E030000}"/>
    <cellStyle name="20% - Akzent1 10 18" xfId="940" xr:uid="{00000000-0005-0000-0000-00004F030000}"/>
    <cellStyle name="20% - Akzent1 10 2" xfId="941" xr:uid="{00000000-0005-0000-0000-000050030000}"/>
    <cellStyle name="20% - Akzent1 10 3" xfId="942" xr:uid="{00000000-0005-0000-0000-000051030000}"/>
    <cellStyle name="20% - Akzent1 10 4" xfId="943" xr:uid="{00000000-0005-0000-0000-000052030000}"/>
    <cellStyle name="20% - Akzent1 10 4 2" xfId="944" xr:uid="{00000000-0005-0000-0000-000053030000}"/>
    <cellStyle name="20% - Akzent1 10 4 2 2" xfId="945" xr:uid="{00000000-0005-0000-0000-000054030000}"/>
    <cellStyle name="20% - Akzent1 10 4 2 2 2" xfId="946" xr:uid="{00000000-0005-0000-0000-000055030000}"/>
    <cellStyle name="20% - Akzent1 10 4 2 2 3" xfId="947" xr:uid="{00000000-0005-0000-0000-000056030000}"/>
    <cellStyle name="20% - Akzent1 10 4 2 3" xfId="948" xr:uid="{00000000-0005-0000-0000-000057030000}"/>
    <cellStyle name="20% - Akzent1 10 4 2 4" xfId="949" xr:uid="{00000000-0005-0000-0000-000058030000}"/>
    <cellStyle name="20% - Akzent1 10 4 3" xfId="950" xr:uid="{00000000-0005-0000-0000-000059030000}"/>
    <cellStyle name="20% - Akzent1 10 4 3 2" xfId="951" xr:uid="{00000000-0005-0000-0000-00005A030000}"/>
    <cellStyle name="20% - Akzent1 10 4 3 2 2" xfId="952" xr:uid="{00000000-0005-0000-0000-00005B030000}"/>
    <cellStyle name="20% - Akzent1 10 4 3 2 3" xfId="953" xr:uid="{00000000-0005-0000-0000-00005C030000}"/>
    <cellStyle name="20% - Akzent1 10 4 3 3" xfId="954" xr:uid="{00000000-0005-0000-0000-00005D030000}"/>
    <cellStyle name="20% - Akzent1 10 4 3 4" xfId="955" xr:uid="{00000000-0005-0000-0000-00005E030000}"/>
    <cellStyle name="20% - Akzent1 10 4 4" xfId="956" xr:uid="{00000000-0005-0000-0000-00005F030000}"/>
    <cellStyle name="20% - Akzent1 10 4 4 2" xfId="957" xr:uid="{00000000-0005-0000-0000-000060030000}"/>
    <cellStyle name="20% - Akzent1 10 4 4 2 2" xfId="958" xr:uid="{00000000-0005-0000-0000-000061030000}"/>
    <cellStyle name="20% - Akzent1 10 4 4 2 3" xfId="959" xr:uid="{00000000-0005-0000-0000-000062030000}"/>
    <cellStyle name="20% - Akzent1 10 4 4 3" xfId="960" xr:uid="{00000000-0005-0000-0000-000063030000}"/>
    <cellStyle name="20% - Akzent1 10 4 4 4" xfId="961" xr:uid="{00000000-0005-0000-0000-000064030000}"/>
    <cellStyle name="20% - Akzent1 10 4 5" xfId="962" xr:uid="{00000000-0005-0000-0000-000065030000}"/>
    <cellStyle name="20% - Akzent1 10 4 5 2" xfId="963" xr:uid="{00000000-0005-0000-0000-000066030000}"/>
    <cellStyle name="20% - Akzent1 10 4 5 2 2" xfId="964" xr:uid="{00000000-0005-0000-0000-000067030000}"/>
    <cellStyle name="20% - Akzent1 10 4 5 2 3" xfId="965" xr:uid="{00000000-0005-0000-0000-000068030000}"/>
    <cellStyle name="20% - Akzent1 10 4 5 3" xfId="966" xr:uid="{00000000-0005-0000-0000-000069030000}"/>
    <cellStyle name="20% - Akzent1 10 4 5 4" xfId="967" xr:uid="{00000000-0005-0000-0000-00006A030000}"/>
    <cellStyle name="20% - Akzent1 10 4 6" xfId="968" xr:uid="{00000000-0005-0000-0000-00006B030000}"/>
    <cellStyle name="20% - Akzent1 10 4 6 2" xfId="969" xr:uid="{00000000-0005-0000-0000-00006C030000}"/>
    <cellStyle name="20% - Akzent1 10 4 6 2 2" xfId="970" xr:uid="{00000000-0005-0000-0000-00006D030000}"/>
    <cellStyle name="20% - Akzent1 10 4 6 2 3" xfId="971" xr:uid="{00000000-0005-0000-0000-00006E030000}"/>
    <cellStyle name="20% - Akzent1 10 4 6 3" xfId="972" xr:uid="{00000000-0005-0000-0000-00006F030000}"/>
    <cellStyle name="20% - Akzent1 10 4 6 4" xfId="973" xr:uid="{00000000-0005-0000-0000-000070030000}"/>
    <cellStyle name="20% - Akzent1 10 4 7" xfId="974" xr:uid="{00000000-0005-0000-0000-000071030000}"/>
    <cellStyle name="20% - Akzent1 10 4 7 2" xfId="975" xr:uid="{00000000-0005-0000-0000-000072030000}"/>
    <cellStyle name="20% - Akzent1 10 4 7 3" xfId="976" xr:uid="{00000000-0005-0000-0000-000073030000}"/>
    <cellStyle name="20% - Akzent1 10 4 8" xfId="977" xr:uid="{00000000-0005-0000-0000-000074030000}"/>
    <cellStyle name="20% - Akzent1 10 4 8 2" xfId="978" xr:uid="{00000000-0005-0000-0000-000075030000}"/>
    <cellStyle name="20% - Akzent1 10 4 8 3" xfId="979" xr:uid="{00000000-0005-0000-0000-000076030000}"/>
    <cellStyle name="20% - Akzent1 10 4 9" xfId="980" xr:uid="{00000000-0005-0000-0000-000077030000}"/>
    <cellStyle name="20% - Akzent1 10 4 9 2" xfId="981" xr:uid="{00000000-0005-0000-0000-000078030000}"/>
    <cellStyle name="20% - Akzent1 10 4 9 3" xfId="982" xr:uid="{00000000-0005-0000-0000-000079030000}"/>
    <cellStyle name="20% - Akzent1 10 5" xfId="983" xr:uid="{00000000-0005-0000-0000-00007A030000}"/>
    <cellStyle name="20% - Akzent1 10 5 2" xfId="984" xr:uid="{00000000-0005-0000-0000-00007B030000}"/>
    <cellStyle name="20% - Akzent1 10 5 2 2" xfId="985" xr:uid="{00000000-0005-0000-0000-00007C030000}"/>
    <cellStyle name="20% - Akzent1 10 5 2 3" xfId="986" xr:uid="{00000000-0005-0000-0000-00007D030000}"/>
    <cellStyle name="20% - Akzent1 10 6" xfId="987" xr:uid="{00000000-0005-0000-0000-00007E030000}"/>
    <cellStyle name="20% - Akzent1 10 6 2" xfId="988" xr:uid="{00000000-0005-0000-0000-00007F030000}"/>
    <cellStyle name="20% - Akzent1 10 6 2 2" xfId="989" xr:uid="{00000000-0005-0000-0000-000080030000}"/>
    <cellStyle name="20% - Akzent1 10 6 2 3" xfId="990" xr:uid="{00000000-0005-0000-0000-000081030000}"/>
    <cellStyle name="20% - Akzent1 10 7" xfId="991" xr:uid="{00000000-0005-0000-0000-000082030000}"/>
    <cellStyle name="20% - Akzent1 10 7 2" xfId="992" xr:uid="{00000000-0005-0000-0000-000083030000}"/>
    <cellStyle name="20% - Akzent1 10 7 2 2" xfId="993" xr:uid="{00000000-0005-0000-0000-000084030000}"/>
    <cellStyle name="20% - Akzent1 10 7 2 3" xfId="994" xr:uid="{00000000-0005-0000-0000-000085030000}"/>
    <cellStyle name="20% - Akzent1 10 8" xfId="995" xr:uid="{00000000-0005-0000-0000-000086030000}"/>
    <cellStyle name="20% - Akzent1 10 8 2" xfId="996" xr:uid="{00000000-0005-0000-0000-000087030000}"/>
    <cellStyle name="20% - Akzent1 10 8 2 2" xfId="997" xr:uid="{00000000-0005-0000-0000-000088030000}"/>
    <cellStyle name="20% - Akzent1 10 8 2 3" xfId="998" xr:uid="{00000000-0005-0000-0000-000089030000}"/>
    <cellStyle name="20% - Akzent1 10 9" xfId="999" xr:uid="{00000000-0005-0000-0000-00008A030000}"/>
    <cellStyle name="20% - Akzent1 10 9 2" xfId="1000" xr:uid="{00000000-0005-0000-0000-00008B030000}"/>
    <cellStyle name="20% - Akzent1 10 9 2 2" xfId="1001" xr:uid="{00000000-0005-0000-0000-00008C030000}"/>
    <cellStyle name="20% - Akzent1 10 9 2 3" xfId="1002" xr:uid="{00000000-0005-0000-0000-00008D030000}"/>
    <cellStyle name="20% - Akzent1 11" xfId="1003" xr:uid="{00000000-0005-0000-0000-00008E030000}"/>
    <cellStyle name="20% - Akzent1 11 10" xfId="1004" xr:uid="{00000000-0005-0000-0000-00008F030000}"/>
    <cellStyle name="20% - Akzent1 11 11" xfId="1005" xr:uid="{00000000-0005-0000-0000-000090030000}"/>
    <cellStyle name="20% - Akzent1 11 12" xfId="1006" xr:uid="{00000000-0005-0000-0000-000091030000}"/>
    <cellStyle name="20% - Akzent1 11 13" xfId="1007" xr:uid="{00000000-0005-0000-0000-000092030000}"/>
    <cellStyle name="20% - Akzent1 11 14" xfId="1008" xr:uid="{00000000-0005-0000-0000-000093030000}"/>
    <cellStyle name="20% - Akzent1 11 15" xfId="1009" xr:uid="{00000000-0005-0000-0000-000094030000}"/>
    <cellStyle name="20% - Akzent1 11 16" xfId="1010" xr:uid="{00000000-0005-0000-0000-000095030000}"/>
    <cellStyle name="20% - Akzent1 11 17" xfId="1011" xr:uid="{00000000-0005-0000-0000-000096030000}"/>
    <cellStyle name="20% - Akzent1 11 18" xfId="1012" xr:uid="{00000000-0005-0000-0000-000097030000}"/>
    <cellStyle name="20% - Akzent1 11 2" xfId="1013" xr:uid="{00000000-0005-0000-0000-000098030000}"/>
    <cellStyle name="20% - Akzent1 11 3" xfId="1014" xr:uid="{00000000-0005-0000-0000-000099030000}"/>
    <cellStyle name="20% - Akzent1 11 4" xfId="1015" xr:uid="{00000000-0005-0000-0000-00009A030000}"/>
    <cellStyle name="20% - Akzent1 11 4 2" xfId="1016" xr:uid="{00000000-0005-0000-0000-00009B030000}"/>
    <cellStyle name="20% - Akzent1 11 4 2 2" xfId="1017" xr:uid="{00000000-0005-0000-0000-00009C030000}"/>
    <cellStyle name="20% - Akzent1 11 4 2 2 2" xfId="1018" xr:uid="{00000000-0005-0000-0000-00009D030000}"/>
    <cellStyle name="20% - Akzent1 11 4 2 2 3" xfId="1019" xr:uid="{00000000-0005-0000-0000-00009E030000}"/>
    <cellStyle name="20% - Akzent1 11 4 2 3" xfId="1020" xr:uid="{00000000-0005-0000-0000-00009F030000}"/>
    <cellStyle name="20% - Akzent1 11 4 2 4" xfId="1021" xr:uid="{00000000-0005-0000-0000-0000A0030000}"/>
    <cellStyle name="20% - Akzent1 11 4 3" xfId="1022" xr:uid="{00000000-0005-0000-0000-0000A1030000}"/>
    <cellStyle name="20% - Akzent1 11 4 3 2" xfId="1023" xr:uid="{00000000-0005-0000-0000-0000A2030000}"/>
    <cellStyle name="20% - Akzent1 11 4 3 2 2" xfId="1024" xr:uid="{00000000-0005-0000-0000-0000A3030000}"/>
    <cellStyle name="20% - Akzent1 11 4 3 2 3" xfId="1025" xr:uid="{00000000-0005-0000-0000-0000A4030000}"/>
    <cellStyle name="20% - Akzent1 11 4 3 3" xfId="1026" xr:uid="{00000000-0005-0000-0000-0000A5030000}"/>
    <cellStyle name="20% - Akzent1 11 4 3 4" xfId="1027" xr:uid="{00000000-0005-0000-0000-0000A6030000}"/>
    <cellStyle name="20% - Akzent1 11 4 4" xfId="1028" xr:uid="{00000000-0005-0000-0000-0000A7030000}"/>
    <cellStyle name="20% - Akzent1 11 4 4 2" xfId="1029" xr:uid="{00000000-0005-0000-0000-0000A8030000}"/>
    <cellStyle name="20% - Akzent1 11 4 4 2 2" xfId="1030" xr:uid="{00000000-0005-0000-0000-0000A9030000}"/>
    <cellStyle name="20% - Akzent1 11 4 4 2 3" xfId="1031" xr:uid="{00000000-0005-0000-0000-0000AA030000}"/>
    <cellStyle name="20% - Akzent1 11 4 4 3" xfId="1032" xr:uid="{00000000-0005-0000-0000-0000AB030000}"/>
    <cellStyle name="20% - Akzent1 11 4 4 4" xfId="1033" xr:uid="{00000000-0005-0000-0000-0000AC030000}"/>
    <cellStyle name="20% - Akzent1 11 4 5" xfId="1034" xr:uid="{00000000-0005-0000-0000-0000AD030000}"/>
    <cellStyle name="20% - Akzent1 11 4 5 2" xfId="1035" xr:uid="{00000000-0005-0000-0000-0000AE030000}"/>
    <cellStyle name="20% - Akzent1 11 4 5 2 2" xfId="1036" xr:uid="{00000000-0005-0000-0000-0000AF030000}"/>
    <cellStyle name="20% - Akzent1 11 4 5 2 3" xfId="1037" xr:uid="{00000000-0005-0000-0000-0000B0030000}"/>
    <cellStyle name="20% - Akzent1 11 4 5 3" xfId="1038" xr:uid="{00000000-0005-0000-0000-0000B1030000}"/>
    <cellStyle name="20% - Akzent1 11 4 5 4" xfId="1039" xr:uid="{00000000-0005-0000-0000-0000B2030000}"/>
    <cellStyle name="20% - Akzent1 11 4 6" xfId="1040" xr:uid="{00000000-0005-0000-0000-0000B3030000}"/>
    <cellStyle name="20% - Akzent1 11 4 6 2" xfId="1041" xr:uid="{00000000-0005-0000-0000-0000B4030000}"/>
    <cellStyle name="20% - Akzent1 11 4 6 2 2" xfId="1042" xr:uid="{00000000-0005-0000-0000-0000B5030000}"/>
    <cellStyle name="20% - Akzent1 11 4 6 2 3" xfId="1043" xr:uid="{00000000-0005-0000-0000-0000B6030000}"/>
    <cellStyle name="20% - Akzent1 11 4 6 3" xfId="1044" xr:uid="{00000000-0005-0000-0000-0000B7030000}"/>
    <cellStyle name="20% - Akzent1 11 4 6 4" xfId="1045" xr:uid="{00000000-0005-0000-0000-0000B8030000}"/>
    <cellStyle name="20% - Akzent1 11 4 7" xfId="1046" xr:uid="{00000000-0005-0000-0000-0000B9030000}"/>
    <cellStyle name="20% - Akzent1 11 4 7 2" xfId="1047" xr:uid="{00000000-0005-0000-0000-0000BA030000}"/>
    <cellStyle name="20% - Akzent1 11 4 7 3" xfId="1048" xr:uid="{00000000-0005-0000-0000-0000BB030000}"/>
    <cellStyle name="20% - Akzent1 11 4 8" xfId="1049" xr:uid="{00000000-0005-0000-0000-0000BC030000}"/>
    <cellStyle name="20% - Akzent1 11 4 8 2" xfId="1050" xr:uid="{00000000-0005-0000-0000-0000BD030000}"/>
    <cellStyle name="20% - Akzent1 11 4 8 3" xfId="1051" xr:uid="{00000000-0005-0000-0000-0000BE030000}"/>
    <cellStyle name="20% - Akzent1 11 4 9" xfId="1052" xr:uid="{00000000-0005-0000-0000-0000BF030000}"/>
    <cellStyle name="20% - Akzent1 11 4 9 2" xfId="1053" xr:uid="{00000000-0005-0000-0000-0000C0030000}"/>
    <cellStyle name="20% - Akzent1 11 4 9 3" xfId="1054" xr:uid="{00000000-0005-0000-0000-0000C1030000}"/>
    <cellStyle name="20% - Akzent1 11 5" xfId="1055" xr:uid="{00000000-0005-0000-0000-0000C2030000}"/>
    <cellStyle name="20% - Akzent1 11 5 2" xfId="1056" xr:uid="{00000000-0005-0000-0000-0000C3030000}"/>
    <cellStyle name="20% - Akzent1 11 5 2 2" xfId="1057" xr:uid="{00000000-0005-0000-0000-0000C4030000}"/>
    <cellStyle name="20% - Akzent1 11 5 2 3" xfId="1058" xr:uid="{00000000-0005-0000-0000-0000C5030000}"/>
    <cellStyle name="20% - Akzent1 11 6" xfId="1059" xr:uid="{00000000-0005-0000-0000-0000C6030000}"/>
    <cellStyle name="20% - Akzent1 11 6 2" xfId="1060" xr:uid="{00000000-0005-0000-0000-0000C7030000}"/>
    <cellStyle name="20% - Akzent1 11 6 2 2" xfId="1061" xr:uid="{00000000-0005-0000-0000-0000C8030000}"/>
    <cellStyle name="20% - Akzent1 11 6 2 3" xfId="1062" xr:uid="{00000000-0005-0000-0000-0000C9030000}"/>
    <cellStyle name="20% - Akzent1 11 7" xfId="1063" xr:uid="{00000000-0005-0000-0000-0000CA030000}"/>
    <cellStyle name="20% - Akzent1 11 7 2" xfId="1064" xr:uid="{00000000-0005-0000-0000-0000CB030000}"/>
    <cellStyle name="20% - Akzent1 11 7 2 2" xfId="1065" xr:uid="{00000000-0005-0000-0000-0000CC030000}"/>
    <cellStyle name="20% - Akzent1 11 7 2 3" xfId="1066" xr:uid="{00000000-0005-0000-0000-0000CD030000}"/>
    <cellStyle name="20% - Akzent1 11 8" xfId="1067" xr:uid="{00000000-0005-0000-0000-0000CE030000}"/>
    <cellStyle name="20% - Akzent1 11 8 2" xfId="1068" xr:uid="{00000000-0005-0000-0000-0000CF030000}"/>
    <cellStyle name="20% - Akzent1 11 8 2 2" xfId="1069" xr:uid="{00000000-0005-0000-0000-0000D0030000}"/>
    <cellStyle name="20% - Akzent1 11 8 2 3" xfId="1070" xr:uid="{00000000-0005-0000-0000-0000D1030000}"/>
    <cellStyle name="20% - Akzent1 11 9" xfId="1071" xr:uid="{00000000-0005-0000-0000-0000D2030000}"/>
    <cellStyle name="20% - Akzent1 11 9 2" xfId="1072" xr:uid="{00000000-0005-0000-0000-0000D3030000}"/>
    <cellStyle name="20% - Akzent1 11 9 2 2" xfId="1073" xr:uid="{00000000-0005-0000-0000-0000D4030000}"/>
    <cellStyle name="20% - Akzent1 11 9 2 3" xfId="1074" xr:uid="{00000000-0005-0000-0000-0000D5030000}"/>
    <cellStyle name="20% - Akzent1 12" xfId="1075" xr:uid="{00000000-0005-0000-0000-0000D6030000}"/>
    <cellStyle name="20% - Akzent1 12 10" xfId="1076" xr:uid="{00000000-0005-0000-0000-0000D7030000}"/>
    <cellStyle name="20% - Akzent1 12 11" xfId="1077" xr:uid="{00000000-0005-0000-0000-0000D8030000}"/>
    <cellStyle name="20% - Akzent1 12 12" xfId="1078" xr:uid="{00000000-0005-0000-0000-0000D9030000}"/>
    <cellStyle name="20% - Akzent1 12 13" xfId="1079" xr:uid="{00000000-0005-0000-0000-0000DA030000}"/>
    <cellStyle name="20% - Akzent1 12 14" xfId="1080" xr:uid="{00000000-0005-0000-0000-0000DB030000}"/>
    <cellStyle name="20% - Akzent1 12 15" xfId="1081" xr:uid="{00000000-0005-0000-0000-0000DC030000}"/>
    <cellStyle name="20% - Akzent1 12 16" xfId="1082" xr:uid="{00000000-0005-0000-0000-0000DD030000}"/>
    <cellStyle name="20% - Akzent1 12 17" xfId="1083" xr:uid="{00000000-0005-0000-0000-0000DE030000}"/>
    <cellStyle name="20% - Akzent1 12 18" xfId="1084" xr:uid="{00000000-0005-0000-0000-0000DF030000}"/>
    <cellStyle name="20% - Akzent1 12 2" xfId="1085" xr:uid="{00000000-0005-0000-0000-0000E0030000}"/>
    <cellStyle name="20% - Akzent1 12 3" xfId="1086" xr:uid="{00000000-0005-0000-0000-0000E1030000}"/>
    <cellStyle name="20% - Akzent1 12 4" xfId="1087" xr:uid="{00000000-0005-0000-0000-0000E2030000}"/>
    <cellStyle name="20% - Akzent1 12 4 2" xfId="1088" xr:uid="{00000000-0005-0000-0000-0000E3030000}"/>
    <cellStyle name="20% - Akzent1 12 4 2 2" xfId="1089" xr:uid="{00000000-0005-0000-0000-0000E4030000}"/>
    <cellStyle name="20% - Akzent1 12 4 2 2 2" xfId="1090" xr:uid="{00000000-0005-0000-0000-0000E5030000}"/>
    <cellStyle name="20% - Akzent1 12 4 2 2 3" xfId="1091" xr:uid="{00000000-0005-0000-0000-0000E6030000}"/>
    <cellStyle name="20% - Akzent1 12 4 2 3" xfId="1092" xr:uid="{00000000-0005-0000-0000-0000E7030000}"/>
    <cellStyle name="20% - Akzent1 12 4 2 4" xfId="1093" xr:uid="{00000000-0005-0000-0000-0000E8030000}"/>
    <cellStyle name="20% - Akzent1 12 4 3" xfId="1094" xr:uid="{00000000-0005-0000-0000-0000E9030000}"/>
    <cellStyle name="20% - Akzent1 12 4 3 2" xfId="1095" xr:uid="{00000000-0005-0000-0000-0000EA030000}"/>
    <cellStyle name="20% - Akzent1 12 4 3 2 2" xfId="1096" xr:uid="{00000000-0005-0000-0000-0000EB030000}"/>
    <cellStyle name="20% - Akzent1 12 4 3 2 3" xfId="1097" xr:uid="{00000000-0005-0000-0000-0000EC030000}"/>
    <cellStyle name="20% - Akzent1 12 4 3 3" xfId="1098" xr:uid="{00000000-0005-0000-0000-0000ED030000}"/>
    <cellStyle name="20% - Akzent1 12 4 3 4" xfId="1099" xr:uid="{00000000-0005-0000-0000-0000EE030000}"/>
    <cellStyle name="20% - Akzent1 12 4 4" xfId="1100" xr:uid="{00000000-0005-0000-0000-0000EF030000}"/>
    <cellStyle name="20% - Akzent1 12 4 4 2" xfId="1101" xr:uid="{00000000-0005-0000-0000-0000F0030000}"/>
    <cellStyle name="20% - Akzent1 12 4 4 2 2" xfId="1102" xr:uid="{00000000-0005-0000-0000-0000F1030000}"/>
    <cellStyle name="20% - Akzent1 12 4 4 2 3" xfId="1103" xr:uid="{00000000-0005-0000-0000-0000F2030000}"/>
    <cellStyle name="20% - Akzent1 12 4 4 3" xfId="1104" xr:uid="{00000000-0005-0000-0000-0000F3030000}"/>
    <cellStyle name="20% - Akzent1 12 4 4 4" xfId="1105" xr:uid="{00000000-0005-0000-0000-0000F4030000}"/>
    <cellStyle name="20% - Akzent1 12 4 5" xfId="1106" xr:uid="{00000000-0005-0000-0000-0000F5030000}"/>
    <cellStyle name="20% - Akzent1 12 4 5 2" xfId="1107" xr:uid="{00000000-0005-0000-0000-0000F6030000}"/>
    <cellStyle name="20% - Akzent1 12 4 5 2 2" xfId="1108" xr:uid="{00000000-0005-0000-0000-0000F7030000}"/>
    <cellStyle name="20% - Akzent1 12 4 5 2 3" xfId="1109" xr:uid="{00000000-0005-0000-0000-0000F8030000}"/>
    <cellStyle name="20% - Akzent1 12 4 5 3" xfId="1110" xr:uid="{00000000-0005-0000-0000-0000F9030000}"/>
    <cellStyle name="20% - Akzent1 12 4 5 4" xfId="1111" xr:uid="{00000000-0005-0000-0000-0000FA030000}"/>
    <cellStyle name="20% - Akzent1 12 4 6" xfId="1112" xr:uid="{00000000-0005-0000-0000-0000FB030000}"/>
    <cellStyle name="20% - Akzent1 12 4 6 2" xfId="1113" xr:uid="{00000000-0005-0000-0000-0000FC030000}"/>
    <cellStyle name="20% - Akzent1 12 4 6 2 2" xfId="1114" xr:uid="{00000000-0005-0000-0000-0000FD030000}"/>
    <cellStyle name="20% - Akzent1 12 4 6 2 3" xfId="1115" xr:uid="{00000000-0005-0000-0000-0000FE030000}"/>
    <cellStyle name="20% - Akzent1 12 4 6 3" xfId="1116" xr:uid="{00000000-0005-0000-0000-0000FF030000}"/>
    <cellStyle name="20% - Akzent1 12 4 6 4" xfId="1117" xr:uid="{00000000-0005-0000-0000-000000040000}"/>
    <cellStyle name="20% - Akzent1 12 4 7" xfId="1118" xr:uid="{00000000-0005-0000-0000-000001040000}"/>
    <cellStyle name="20% - Akzent1 12 4 7 2" xfId="1119" xr:uid="{00000000-0005-0000-0000-000002040000}"/>
    <cellStyle name="20% - Akzent1 12 4 7 3" xfId="1120" xr:uid="{00000000-0005-0000-0000-000003040000}"/>
    <cellStyle name="20% - Akzent1 12 4 8" xfId="1121" xr:uid="{00000000-0005-0000-0000-000004040000}"/>
    <cellStyle name="20% - Akzent1 12 4 8 2" xfId="1122" xr:uid="{00000000-0005-0000-0000-000005040000}"/>
    <cellStyle name="20% - Akzent1 12 4 8 3" xfId="1123" xr:uid="{00000000-0005-0000-0000-000006040000}"/>
    <cellStyle name="20% - Akzent1 12 4 9" xfId="1124" xr:uid="{00000000-0005-0000-0000-000007040000}"/>
    <cellStyle name="20% - Akzent1 12 4 9 2" xfId="1125" xr:uid="{00000000-0005-0000-0000-000008040000}"/>
    <cellStyle name="20% - Akzent1 12 4 9 3" xfId="1126" xr:uid="{00000000-0005-0000-0000-000009040000}"/>
    <cellStyle name="20% - Akzent1 12 5" xfId="1127" xr:uid="{00000000-0005-0000-0000-00000A040000}"/>
    <cellStyle name="20% - Akzent1 12 5 2" xfId="1128" xr:uid="{00000000-0005-0000-0000-00000B040000}"/>
    <cellStyle name="20% - Akzent1 12 5 2 2" xfId="1129" xr:uid="{00000000-0005-0000-0000-00000C040000}"/>
    <cellStyle name="20% - Akzent1 12 5 2 3" xfId="1130" xr:uid="{00000000-0005-0000-0000-00000D040000}"/>
    <cellStyle name="20% - Akzent1 12 6" xfId="1131" xr:uid="{00000000-0005-0000-0000-00000E040000}"/>
    <cellStyle name="20% - Akzent1 12 6 2" xfId="1132" xr:uid="{00000000-0005-0000-0000-00000F040000}"/>
    <cellStyle name="20% - Akzent1 12 6 2 2" xfId="1133" xr:uid="{00000000-0005-0000-0000-000010040000}"/>
    <cellStyle name="20% - Akzent1 12 6 2 3" xfId="1134" xr:uid="{00000000-0005-0000-0000-000011040000}"/>
    <cellStyle name="20% - Akzent1 12 7" xfId="1135" xr:uid="{00000000-0005-0000-0000-000012040000}"/>
    <cellStyle name="20% - Akzent1 12 7 2" xfId="1136" xr:uid="{00000000-0005-0000-0000-000013040000}"/>
    <cellStyle name="20% - Akzent1 12 7 2 2" xfId="1137" xr:uid="{00000000-0005-0000-0000-000014040000}"/>
    <cellStyle name="20% - Akzent1 12 7 2 3" xfId="1138" xr:uid="{00000000-0005-0000-0000-000015040000}"/>
    <cellStyle name="20% - Akzent1 12 8" xfId="1139" xr:uid="{00000000-0005-0000-0000-000016040000}"/>
    <cellStyle name="20% - Akzent1 12 8 2" xfId="1140" xr:uid="{00000000-0005-0000-0000-000017040000}"/>
    <cellStyle name="20% - Akzent1 12 8 2 2" xfId="1141" xr:uid="{00000000-0005-0000-0000-000018040000}"/>
    <cellStyle name="20% - Akzent1 12 8 2 3" xfId="1142" xr:uid="{00000000-0005-0000-0000-000019040000}"/>
    <cellStyle name="20% - Akzent1 12 9" xfId="1143" xr:uid="{00000000-0005-0000-0000-00001A040000}"/>
    <cellStyle name="20% - Akzent1 12 9 2" xfId="1144" xr:uid="{00000000-0005-0000-0000-00001B040000}"/>
    <cellStyle name="20% - Akzent1 12 9 2 2" xfId="1145" xr:uid="{00000000-0005-0000-0000-00001C040000}"/>
    <cellStyle name="20% - Akzent1 12 9 2 3" xfId="1146" xr:uid="{00000000-0005-0000-0000-00001D040000}"/>
    <cellStyle name="20% - Akzent1 13" xfId="1147" xr:uid="{00000000-0005-0000-0000-00001E040000}"/>
    <cellStyle name="20% - Akzent1 13 10" xfId="1148" xr:uid="{00000000-0005-0000-0000-00001F040000}"/>
    <cellStyle name="20% - Akzent1 13 11" xfId="1149" xr:uid="{00000000-0005-0000-0000-000020040000}"/>
    <cellStyle name="20% - Akzent1 13 12" xfId="1150" xr:uid="{00000000-0005-0000-0000-000021040000}"/>
    <cellStyle name="20% - Akzent1 13 13" xfId="1151" xr:uid="{00000000-0005-0000-0000-000022040000}"/>
    <cellStyle name="20% - Akzent1 13 14" xfId="1152" xr:uid="{00000000-0005-0000-0000-000023040000}"/>
    <cellStyle name="20% - Akzent1 13 15" xfId="1153" xr:uid="{00000000-0005-0000-0000-000024040000}"/>
    <cellStyle name="20% - Akzent1 13 16" xfId="1154" xr:uid="{00000000-0005-0000-0000-000025040000}"/>
    <cellStyle name="20% - Akzent1 13 17" xfId="1155" xr:uid="{00000000-0005-0000-0000-000026040000}"/>
    <cellStyle name="20% - Akzent1 13 18" xfId="1156" xr:uid="{00000000-0005-0000-0000-000027040000}"/>
    <cellStyle name="20% - Akzent1 13 2" xfId="1157" xr:uid="{00000000-0005-0000-0000-000028040000}"/>
    <cellStyle name="20% - Akzent1 13 3" xfId="1158" xr:uid="{00000000-0005-0000-0000-000029040000}"/>
    <cellStyle name="20% - Akzent1 13 4" xfId="1159" xr:uid="{00000000-0005-0000-0000-00002A040000}"/>
    <cellStyle name="20% - Akzent1 13 4 2" xfId="1160" xr:uid="{00000000-0005-0000-0000-00002B040000}"/>
    <cellStyle name="20% - Akzent1 13 4 2 2" xfId="1161" xr:uid="{00000000-0005-0000-0000-00002C040000}"/>
    <cellStyle name="20% - Akzent1 13 4 2 2 2" xfId="1162" xr:uid="{00000000-0005-0000-0000-00002D040000}"/>
    <cellStyle name="20% - Akzent1 13 4 2 2 3" xfId="1163" xr:uid="{00000000-0005-0000-0000-00002E040000}"/>
    <cellStyle name="20% - Akzent1 13 4 2 3" xfId="1164" xr:uid="{00000000-0005-0000-0000-00002F040000}"/>
    <cellStyle name="20% - Akzent1 13 4 2 4" xfId="1165" xr:uid="{00000000-0005-0000-0000-000030040000}"/>
    <cellStyle name="20% - Akzent1 13 4 3" xfId="1166" xr:uid="{00000000-0005-0000-0000-000031040000}"/>
    <cellStyle name="20% - Akzent1 13 4 3 2" xfId="1167" xr:uid="{00000000-0005-0000-0000-000032040000}"/>
    <cellStyle name="20% - Akzent1 13 4 3 2 2" xfId="1168" xr:uid="{00000000-0005-0000-0000-000033040000}"/>
    <cellStyle name="20% - Akzent1 13 4 3 2 3" xfId="1169" xr:uid="{00000000-0005-0000-0000-000034040000}"/>
    <cellStyle name="20% - Akzent1 13 4 3 3" xfId="1170" xr:uid="{00000000-0005-0000-0000-000035040000}"/>
    <cellStyle name="20% - Akzent1 13 4 3 4" xfId="1171" xr:uid="{00000000-0005-0000-0000-000036040000}"/>
    <cellStyle name="20% - Akzent1 13 4 4" xfId="1172" xr:uid="{00000000-0005-0000-0000-000037040000}"/>
    <cellStyle name="20% - Akzent1 13 4 4 2" xfId="1173" xr:uid="{00000000-0005-0000-0000-000038040000}"/>
    <cellStyle name="20% - Akzent1 13 4 4 2 2" xfId="1174" xr:uid="{00000000-0005-0000-0000-000039040000}"/>
    <cellStyle name="20% - Akzent1 13 4 4 2 3" xfId="1175" xr:uid="{00000000-0005-0000-0000-00003A040000}"/>
    <cellStyle name="20% - Akzent1 13 4 4 3" xfId="1176" xr:uid="{00000000-0005-0000-0000-00003B040000}"/>
    <cellStyle name="20% - Akzent1 13 4 4 4" xfId="1177" xr:uid="{00000000-0005-0000-0000-00003C040000}"/>
    <cellStyle name="20% - Akzent1 13 4 5" xfId="1178" xr:uid="{00000000-0005-0000-0000-00003D040000}"/>
    <cellStyle name="20% - Akzent1 13 4 5 2" xfId="1179" xr:uid="{00000000-0005-0000-0000-00003E040000}"/>
    <cellStyle name="20% - Akzent1 13 4 5 2 2" xfId="1180" xr:uid="{00000000-0005-0000-0000-00003F040000}"/>
    <cellStyle name="20% - Akzent1 13 4 5 2 3" xfId="1181" xr:uid="{00000000-0005-0000-0000-000040040000}"/>
    <cellStyle name="20% - Akzent1 13 4 5 3" xfId="1182" xr:uid="{00000000-0005-0000-0000-000041040000}"/>
    <cellStyle name="20% - Akzent1 13 4 5 4" xfId="1183" xr:uid="{00000000-0005-0000-0000-000042040000}"/>
    <cellStyle name="20% - Akzent1 13 4 6" xfId="1184" xr:uid="{00000000-0005-0000-0000-000043040000}"/>
    <cellStyle name="20% - Akzent1 13 4 6 2" xfId="1185" xr:uid="{00000000-0005-0000-0000-000044040000}"/>
    <cellStyle name="20% - Akzent1 13 4 6 2 2" xfId="1186" xr:uid="{00000000-0005-0000-0000-000045040000}"/>
    <cellStyle name="20% - Akzent1 13 4 6 2 3" xfId="1187" xr:uid="{00000000-0005-0000-0000-000046040000}"/>
    <cellStyle name="20% - Akzent1 13 4 6 3" xfId="1188" xr:uid="{00000000-0005-0000-0000-000047040000}"/>
    <cellStyle name="20% - Akzent1 13 4 6 4" xfId="1189" xr:uid="{00000000-0005-0000-0000-000048040000}"/>
    <cellStyle name="20% - Akzent1 13 4 7" xfId="1190" xr:uid="{00000000-0005-0000-0000-000049040000}"/>
    <cellStyle name="20% - Akzent1 13 4 7 2" xfId="1191" xr:uid="{00000000-0005-0000-0000-00004A040000}"/>
    <cellStyle name="20% - Akzent1 13 4 7 3" xfId="1192" xr:uid="{00000000-0005-0000-0000-00004B040000}"/>
    <cellStyle name="20% - Akzent1 13 4 8" xfId="1193" xr:uid="{00000000-0005-0000-0000-00004C040000}"/>
    <cellStyle name="20% - Akzent1 13 4 8 2" xfId="1194" xr:uid="{00000000-0005-0000-0000-00004D040000}"/>
    <cellStyle name="20% - Akzent1 13 4 8 3" xfId="1195" xr:uid="{00000000-0005-0000-0000-00004E040000}"/>
    <cellStyle name="20% - Akzent1 13 4 9" xfId="1196" xr:uid="{00000000-0005-0000-0000-00004F040000}"/>
    <cellStyle name="20% - Akzent1 13 4 9 2" xfId="1197" xr:uid="{00000000-0005-0000-0000-000050040000}"/>
    <cellStyle name="20% - Akzent1 13 4 9 3" xfId="1198" xr:uid="{00000000-0005-0000-0000-000051040000}"/>
    <cellStyle name="20% - Akzent1 13 5" xfId="1199" xr:uid="{00000000-0005-0000-0000-000052040000}"/>
    <cellStyle name="20% - Akzent1 13 5 2" xfId="1200" xr:uid="{00000000-0005-0000-0000-000053040000}"/>
    <cellStyle name="20% - Akzent1 13 5 2 2" xfId="1201" xr:uid="{00000000-0005-0000-0000-000054040000}"/>
    <cellStyle name="20% - Akzent1 13 5 2 3" xfId="1202" xr:uid="{00000000-0005-0000-0000-000055040000}"/>
    <cellStyle name="20% - Akzent1 13 6" xfId="1203" xr:uid="{00000000-0005-0000-0000-000056040000}"/>
    <cellStyle name="20% - Akzent1 13 6 2" xfId="1204" xr:uid="{00000000-0005-0000-0000-000057040000}"/>
    <cellStyle name="20% - Akzent1 13 6 2 2" xfId="1205" xr:uid="{00000000-0005-0000-0000-000058040000}"/>
    <cellStyle name="20% - Akzent1 13 6 2 3" xfId="1206" xr:uid="{00000000-0005-0000-0000-000059040000}"/>
    <cellStyle name="20% - Akzent1 13 7" xfId="1207" xr:uid="{00000000-0005-0000-0000-00005A040000}"/>
    <cellStyle name="20% - Akzent1 13 7 2" xfId="1208" xr:uid="{00000000-0005-0000-0000-00005B040000}"/>
    <cellStyle name="20% - Akzent1 13 7 2 2" xfId="1209" xr:uid="{00000000-0005-0000-0000-00005C040000}"/>
    <cellStyle name="20% - Akzent1 13 7 2 3" xfId="1210" xr:uid="{00000000-0005-0000-0000-00005D040000}"/>
    <cellStyle name="20% - Akzent1 13 8" xfId="1211" xr:uid="{00000000-0005-0000-0000-00005E040000}"/>
    <cellStyle name="20% - Akzent1 13 8 2" xfId="1212" xr:uid="{00000000-0005-0000-0000-00005F040000}"/>
    <cellStyle name="20% - Akzent1 13 8 2 2" xfId="1213" xr:uid="{00000000-0005-0000-0000-000060040000}"/>
    <cellStyle name="20% - Akzent1 13 8 2 3" xfId="1214" xr:uid="{00000000-0005-0000-0000-000061040000}"/>
    <cellStyle name="20% - Akzent1 13 9" xfId="1215" xr:uid="{00000000-0005-0000-0000-000062040000}"/>
    <cellStyle name="20% - Akzent1 13 9 2" xfId="1216" xr:uid="{00000000-0005-0000-0000-000063040000}"/>
    <cellStyle name="20% - Akzent1 13 9 2 2" xfId="1217" xr:uid="{00000000-0005-0000-0000-000064040000}"/>
    <cellStyle name="20% - Akzent1 13 9 2 3" xfId="1218" xr:uid="{00000000-0005-0000-0000-000065040000}"/>
    <cellStyle name="20% - Akzent1 14" xfId="1219" xr:uid="{00000000-0005-0000-0000-000066040000}"/>
    <cellStyle name="20% - Akzent1 14 10" xfId="1220" xr:uid="{00000000-0005-0000-0000-000067040000}"/>
    <cellStyle name="20% - Akzent1 14 11" xfId="1221" xr:uid="{00000000-0005-0000-0000-000068040000}"/>
    <cellStyle name="20% - Akzent1 14 12" xfId="1222" xr:uid="{00000000-0005-0000-0000-000069040000}"/>
    <cellStyle name="20% - Akzent1 14 13" xfId="1223" xr:uid="{00000000-0005-0000-0000-00006A040000}"/>
    <cellStyle name="20% - Akzent1 14 14" xfId="1224" xr:uid="{00000000-0005-0000-0000-00006B040000}"/>
    <cellStyle name="20% - Akzent1 14 15" xfId="1225" xr:uid="{00000000-0005-0000-0000-00006C040000}"/>
    <cellStyle name="20% - Akzent1 14 16" xfId="1226" xr:uid="{00000000-0005-0000-0000-00006D040000}"/>
    <cellStyle name="20% - Akzent1 14 17" xfId="1227" xr:uid="{00000000-0005-0000-0000-00006E040000}"/>
    <cellStyle name="20% - Akzent1 14 18" xfId="1228" xr:uid="{00000000-0005-0000-0000-00006F040000}"/>
    <cellStyle name="20% - Akzent1 14 2" xfId="1229" xr:uid="{00000000-0005-0000-0000-000070040000}"/>
    <cellStyle name="20% - Akzent1 14 3" xfId="1230" xr:uid="{00000000-0005-0000-0000-000071040000}"/>
    <cellStyle name="20% - Akzent1 14 4" xfId="1231" xr:uid="{00000000-0005-0000-0000-000072040000}"/>
    <cellStyle name="20% - Akzent1 14 4 2" xfId="1232" xr:uid="{00000000-0005-0000-0000-000073040000}"/>
    <cellStyle name="20% - Akzent1 14 4 2 2" xfId="1233" xr:uid="{00000000-0005-0000-0000-000074040000}"/>
    <cellStyle name="20% - Akzent1 14 4 2 2 2" xfId="1234" xr:uid="{00000000-0005-0000-0000-000075040000}"/>
    <cellStyle name="20% - Akzent1 14 4 2 2 3" xfId="1235" xr:uid="{00000000-0005-0000-0000-000076040000}"/>
    <cellStyle name="20% - Akzent1 14 4 2 3" xfId="1236" xr:uid="{00000000-0005-0000-0000-000077040000}"/>
    <cellStyle name="20% - Akzent1 14 4 2 4" xfId="1237" xr:uid="{00000000-0005-0000-0000-000078040000}"/>
    <cellStyle name="20% - Akzent1 14 4 3" xfId="1238" xr:uid="{00000000-0005-0000-0000-000079040000}"/>
    <cellStyle name="20% - Akzent1 14 4 3 2" xfId="1239" xr:uid="{00000000-0005-0000-0000-00007A040000}"/>
    <cellStyle name="20% - Akzent1 14 4 3 2 2" xfId="1240" xr:uid="{00000000-0005-0000-0000-00007B040000}"/>
    <cellStyle name="20% - Akzent1 14 4 3 2 3" xfId="1241" xr:uid="{00000000-0005-0000-0000-00007C040000}"/>
    <cellStyle name="20% - Akzent1 14 4 3 3" xfId="1242" xr:uid="{00000000-0005-0000-0000-00007D040000}"/>
    <cellStyle name="20% - Akzent1 14 4 3 4" xfId="1243" xr:uid="{00000000-0005-0000-0000-00007E040000}"/>
    <cellStyle name="20% - Akzent1 14 4 4" xfId="1244" xr:uid="{00000000-0005-0000-0000-00007F040000}"/>
    <cellStyle name="20% - Akzent1 14 4 4 2" xfId="1245" xr:uid="{00000000-0005-0000-0000-000080040000}"/>
    <cellStyle name="20% - Akzent1 14 4 4 2 2" xfId="1246" xr:uid="{00000000-0005-0000-0000-000081040000}"/>
    <cellStyle name="20% - Akzent1 14 4 4 2 3" xfId="1247" xr:uid="{00000000-0005-0000-0000-000082040000}"/>
    <cellStyle name="20% - Akzent1 14 4 4 3" xfId="1248" xr:uid="{00000000-0005-0000-0000-000083040000}"/>
    <cellStyle name="20% - Akzent1 14 4 4 4" xfId="1249" xr:uid="{00000000-0005-0000-0000-000084040000}"/>
    <cellStyle name="20% - Akzent1 14 4 5" xfId="1250" xr:uid="{00000000-0005-0000-0000-000085040000}"/>
    <cellStyle name="20% - Akzent1 14 4 5 2" xfId="1251" xr:uid="{00000000-0005-0000-0000-000086040000}"/>
    <cellStyle name="20% - Akzent1 14 4 5 2 2" xfId="1252" xr:uid="{00000000-0005-0000-0000-000087040000}"/>
    <cellStyle name="20% - Akzent1 14 4 5 2 3" xfId="1253" xr:uid="{00000000-0005-0000-0000-000088040000}"/>
    <cellStyle name="20% - Akzent1 14 4 5 3" xfId="1254" xr:uid="{00000000-0005-0000-0000-000089040000}"/>
    <cellStyle name="20% - Akzent1 14 4 5 4" xfId="1255" xr:uid="{00000000-0005-0000-0000-00008A040000}"/>
    <cellStyle name="20% - Akzent1 14 4 6" xfId="1256" xr:uid="{00000000-0005-0000-0000-00008B040000}"/>
    <cellStyle name="20% - Akzent1 14 4 6 2" xfId="1257" xr:uid="{00000000-0005-0000-0000-00008C040000}"/>
    <cellStyle name="20% - Akzent1 14 4 6 2 2" xfId="1258" xr:uid="{00000000-0005-0000-0000-00008D040000}"/>
    <cellStyle name="20% - Akzent1 14 4 6 2 3" xfId="1259" xr:uid="{00000000-0005-0000-0000-00008E040000}"/>
    <cellStyle name="20% - Akzent1 14 4 6 3" xfId="1260" xr:uid="{00000000-0005-0000-0000-00008F040000}"/>
    <cellStyle name="20% - Akzent1 14 4 6 4" xfId="1261" xr:uid="{00000000-0005-0000-0000-000090040000}"/>
    <cellStyle name="20% - Akzent1 14 4 7" xfId="1262" xr:uid="{00000000-0005-0000-0000-000091040000}"/>
    <cellStyle name="20% - Akzent1 14 4 7 2" xfId="1263" xr:uid="{00000000-0005-0000-0000-000092040000}"/>
    <cellStyle name="20% - Akzent1 14 4 7 3" xfId="1264" xr:uid="{00000000-0005-0000-0000-000093040000}"/>
    <cellStyle name="20% - Akzent1 14 4 8" xfId="1265" xr:uid="{00000000-0005-0000-0000-000094040000}"/>
    <cellStyle name="20% - Akzent1 14 4 8 2" xfId="1266" xr:uid="{00000000-0005-0000-0000-000095040000}"/>
    <cellStyle name="20% - Akzent1 14 4 8 3" xfId="1267" xr:uid="{00000000-0005-0000-0000-000096040000}"/>
    <cellStyle name="20% - Akzent1 14 4 9" xfId="1268" xr:uid="{00000000-0005-0000-0000-000097040000}"/>
    <cellStyle name="20% - Akzent1 14 4 9 2" xfId="1269" xr:uid="{00000000-0005-0000-0000-000098040000}"/>
    <cellStyle name="20% - Akzent1 14 4 9 3" xfId="1270" xr:uid="{00000000-0005-0000-0000-000099040000}"/>
    <cellStyle name="20% - Akzent1 14 5" xfId="1271" xr:uid="{00000000-0005-0000-0000-00009A040000}"/>
    <cellStyle name="20% - Akzent1 14 5 2" xfId="1272" xr:uid="{00000000-0005-0000-0000-00009B040000}"/>
    <cellStyle name="20% - Akzent1 14 5 2 2" xfId="1273" xr:uid="{00000000-0005-0000-0000-00009C040000}"/>
    <cellStyle name="20% - Akzent1 14 5 2 3" xfId="1274" xr:uid="{00000000-0005-0000-0000-00009D040000}"/>
    <cellStyle name="20% - Akzent1 14 6" xfId="1275" xr:uid="{00000000-0005-0000-0000-00009E040000}"/>
    <cellStyle name="20% - Akzent1 14 6 2" xfId="1276" xr:uid="{00000000-0005-0000-0000-00009F040000}"/>
    <cellStyle name="20% - Akzent1 14 6 2 2" xfId="1277" xr:uid="{00000000-0005-0000-0000-0000A0040000}"/>
    <cellStyle name="20% - Akzent1 14 6 2 3" xfId="1278" xr:uid="{00000000-0005-0000-0000-0000A1040000}"/>
    <cellStyle name="20% - Akzent1 14 7" xfId="1279" xr:uid="{00000000-0005-0000-0000-0000A2040000}"/>
    <cellStyle name="20% - Akzent1 14 7 2" xfId="1280" xr:uid="{00000000-0005-0000-0000-0000A3040000}"/>
    <cellStyle name="20% - Akzent1 14 7 2 2" xfId="1281" xr:uid="{00000000-0005-0000-0000-0000A4040000}"/>
    <cellStyle name="20% - Akzent1 14 7 2 3" xfId="1282" xr:uid="{00000000-0005-0000-0000-0000A5040000}"/>
    <cellStyle name="20% - Akzent1 14 8" xfId="1283" xr:uid="{00000000-0005-0000-0000-0000A6040000}"/>
    <cellStyle name="20% - Akzent1 14 8 2" xfId="1284" xr:uid="{00000000-0005-0000-0000-0000A7040000}"/>
    <cellStyle name="20% - Akzent1 14 8 2 2" xfId="1285" xr:uid="{00000000-0005-0000-0000-0000A8040000}"/>
    <cellStyle name="20% - Akzent1 14 8 2 3" xfId="1286" xr:uid="{00000000-0005-0000-0000-0000A9040000}"/>
    <cellStyle name="20% - Akzent1 14 9" xfId="1287" xr:uid="{00000000-0005-0000-0000-0000AA040000}"/>
    <cellStyle name="20% - Akzent1 14 9 2" xfId="1288" xr:uid="{00000000-0005-0000-0000-0000AB040000}"/>
    <cellStyle name="20% - Akzent1 14 9 2 2" xfId="1289" xr:uid="{00000000-0005-0000-0000-0000AC040000}"/>
    <cellStyle name="20% - Akzent1 14 9 2 3" xfId="1290" xr:uid="{00000000-0005-0000-0000-0000AD040000}"/>
    <cellStyle name="20% - Akzent1 15" xfId="1291" xr:uid="{00000000-0005-0000-0000-0000AE040000}"/>
    <cellStyle name="20% - Akzent1 15 10" xfId="1292" xr:uid="{00000000-0005-0000-0000-0000AF040000}"/>
    <cellStyle name="20% - Akzent1 15 11" xfId="1293" xr:uid="{00000000-0005-0000-0000-0000B0040000}"/>
    <cellStyle name="20% - Akzent1 15 12" xfId="1294" xr:uid="{00000000-0005-0000-0000-0000B1040000}"/>
    <cellStyle name="20% - Akzent1 15 13" xfId="1295" xr:uid="{00000000-0005-0000-0000-0000B2040000}"/>
    <cellStyle name="20% - Akzent1 15 14" xfId="1296" xr:uid="{00000000-0005-0000-0000-0000B3040000}"/>
    <cellStyle name="20% - Akzent1 15 15" xfId="1297" xr:uid="{00000000-0005-0000-0000-0000B4040000}"/>
    <cellStyle name="20% - Akzent1 15 16" xfId="1298" xr:uid="{00000000-0005-0000-0000-0000B5040000}"/>
    <cellStyle name="20% - Akzent1 15 17" xfId="1299" xr:uid="{00000000-0005-0000-0000-0000B6040000}"/>
    <cellStyle name="20% - Akzent1 15 18" xfId="1300" xr:uid="{00000000-0005-0000-0000-0000B7040000}"/>
    <cellStyle name="20% - Akzent1 15 2" xfId="1301" xr:uid="{00000000-0005-0000-0000-0000B8040000}"/>
    <cellStyle name="20% - Akzent1 15 3" xfId="1302" xr:uid="{00000000-0005-0000-0000-0000B9040000}"/>
    <cellStyle name="20% - Akzent1 15 4" xfId="1303" xr:uid="{00000000-0005-0000-0000-0000BA040000}"/>
    <cellStyle name="20% - Akzent1 15 4 2" xfId="1304" xr:uid="{00000000-0005-0000-0000-0000BB040000}"/>
    <cellStyle name="20% - Akzent1 15 4 2 2" xfId="1305" xr:uid="{00000000-0005-0000-0000-0000BC040000}"/>
    <cellStyle name="20% - Akzent1 15 4 2 2 2" xfId="1306" xr:uid="{00000000-0005-0000-0000-0000BD040000}"/>
    <cellStyle name="20% - Akzent1 15 4 2 2 3" xfId="1307" xr:uid="{00000000-0005-0000-0000-0000BE040000}"/>
    <cellStyle name="20% - Akzent1 15 4 2 3" xfId="1308" xr:uid="{00000000-0005-0000-0000-0000BF040000}"/>
    <cellStyle name="20% - Akzent1 15 4 2 4" xfId="1309" xr:uid="{00000000-0005-0000-0000-0000C0040000}"/>
    <cellStyle name="20% - Akzent1 15 4 3" xfId="1310" xr:uid="{00000000-0005-0000-0000-0000C1040000}"/>
    <cellStyle name="20% - Akzent1 15 4 3 2" xfId="1311" xr:uid="{00000000-0005-0000-0000-0000C2040000}"/>
    <cellStyle name="20% - Akzent1 15 4 3 2 2" xfId="1312" xr:uid="{00000000-0005-0000-0000-0000C3040000}"/>
    <cellStyle name="20% - Akzent1 15 4 3 2 3" xfId="1313" xr:uid="{00000000-0005-0000-0000-0000C4040000}"/>
    <cellStyle name="20% - Akzent1 15 4 3 3" xfId="1314" xr:uid="{00000000-0005-0000-0000-0000C5040000}"/>
    <cellStyle name="20% - Akzent1 15 4 3 4" xfId="1315" xr:uid="{00000000-0005-0000-0000-0000C6040000}"/>
    <cellStyle name="20% - Akzent1 15 4 4" xfId="1316" xr:uid="{00000000-0005-0000-0000-0000C7040000}"/>
    <cellStyle name="20% - Akzent1 15 4 4 2" xfId="1317" xr:uid="{00000000-0005-0000-0000-0000C8040000}"/>
    <cellStyle name="20% - Akzent1 15 4 4 2 2" xfId="1318" xr:uid="{00000000-0005-0000-0000-0000C9040000}"/>
    <cellStyle name="20% - Akzent1 15 4 4 2 3" xfId="1319" xr:uid="{00000000-0005-0000-0000-0000CA040000}"/>
    <cellStyle name="20% - Akzent1 15 4 4 3" xfId="1320" xr:uid="{00000000-0005-0000-0000-0000CB040000}"/>
    <cellStyle name="20% - Akzent1 15 4 4 4" xfId="1321" xr:uid="{00000000-0005-0000-0000-0000CC040000}"/>
    <cellStyle name="20% - Akzent1 15 4 5" xfId="1322" xr:uid="{00000000-0005-0000-0000-0000CD040000}"/>
    <cellStyle name="20% - Akzent1 15 4 5 2" xfId="1323" xr:uid="{00000000-0005-0000-0000-0000CE040000}"/>
    <cellStyle name="20% - Akzent1 15 4 5 2 2" xfId="1324" xr:uid="{00000000-0005-0000-0000-0000CF040000}"/>
    <cellStyle name="20% - Akzent1 15 4 5 2 3" xfId="1325" xr:uid="{00000000-0005-0000-0000-0000D0040000}"/>
    <cellStyle name="20% - Akzent1 15 4 5 3" xfId="1326" xr:uid="{00000000-0005-0000-0000-0000D1040000}"/>
    <cellStyle name="20% - Akzent1 15 4 5 4" xfId="1327" xr:uid="{00000000-0005-0000-0000-0000D2040000}"/>
    <cellStyle name="20% - Akzent1 15 4 6" xfId="1328" xr:uid="{00000000-0005-0000-0000-0000D3040000}"/>
    <cellStyle name="20% - Akzent1 15 4 6 2" xfId="1329" xr:uid="{00000000-0005-0000-0000-0000D4040000}"/>
    <cellStyle name="20% - Akzent1 15 4 6 2 2" xfId="1330" xr:uid="{00000000-0005-0000-0000-0000D5040000}"/>
    <cellStyle name="20% - Akzent1 15 4 6 2 3" xfId="1331" xr:uid="{00000000-0005-0000-0000-0000D6040000}"/>
    <cellStyle name="20% - Akzent1 15 4 6 3" xfId="1332" xr:uid="{00000000-0005-0000-0000-0000D7040000}"/>
    <cellStyle name="20% - Akzent1 15 4 6 4" xfId="1333" xr:uid="{00000000-0005-0000-0000-0000D8040000}"/>
    <cellStyle name="20% - Akzent1 15 4 7" xfId="1334" xr:uid="{00000000-0005-0000-0000-0000D9040000}"/>
    <cellStyle name="20% - Akzent1 15 4 7 2" xfId="1335" xr:uid="{00000000-0005-0000-0000-0000DA040000}"/>
    <cellStyle name="20% - Akzent1 15 4 7 3" xfId="1336" xr:uid="{00000000-0005-0000-0000-0000DB040000}"/>
    <cellStyle name="20% - Akzent1 15 4 8" xfId="1337" xr:uid="{00000000-0005-0000-0000-0000DC040000}"/>
    <cellStyle name="20% - Akzent1 15 4 8 2" xfId="1338" xr:uid="{00000000-0005-0000-0000-0000DD040000}"/>
    <cellStyle name="20% - Akzent1 15 4 8 3" xfId="1339" xr:uid="{00000000-0005-0000-0000-0000DE040000}"/>
    <cellStyle name="20% - Akzent1 15 4 9" xfId="1340" xr:uid="{00000000-0005-0000-0000-0000DF040000}"/>
    <cellStyle name="20% - Akzent1 15 4 9 2" xfId="1341" xr:uid="{00000000-0005-0000-0000-0000E0040000}"/>
    <cellStyle name="20% - Akzent1 15 4 9 3" xfId="1342" xr:uid="{00000000-0005-0000-0000-0000E1040000}"/>
    <cellStyle name="20% - Akzent1 15 5" xfId="1343" xr:uid="{00000000-0005-0000-0000-0000E2040000}"/>
    <cellStyle name="20% - Akzent1 15 5 2" xfId="1344" xr:uid="{00000000-0005-0000-0000-0000E3040000}"/>
    <cellStyle name="20% - Akzent1 15 5 2 2" xfId="1345" xr:uid="{00000000-0005-0000-0000-0000E4040000}"/>
    <cellStyle name="20% - Akzent1 15 5 2 3" xfId="1346" xr:uid="{00000000-0005-0000-0000-0000E5040000}"/>
    <cellStyle name="20% - Akzent1 15 6" xfId="1347" xr:uid="{00000000-0005-0000-0000-0000E6040000}"/>
    <cellStyle name="20% - Akzent1 15 6 2" xfId="1348" xr:uid="{00000000-0005-0000-0000-0000E7040000}"/>
    <cellStyle name="20% - Akzent1 15 6 2 2" xfId="1349" xr:uid="{00000000-0005-0000-0000-0000E8040000}"/>
    <cellStyle name="20% - Akzent1 15 6 2 3" xfId="1350" xr:uid="{00000000-0005-0000-0000-0000E9040000}"/>
    <cellStyle name="20% - Akzent1 15 7" xfId="1351" xr:uid="{00000000-0005-0000-0000-0000EA040000}"/>
    <cellStyle name="20% - Akzent1 15 7 2" xfId="1352" xr:uid="{00000000-0005-0000-0000-0000EB040000}"/>
    <cellStyle name="20% - Akzent1 15 7 2 2" xfId="1353" xr:uid="{00000000-0005-0000-0000-0000EC040000}"/>
    <cellStyle name="20% - Akzent1 15 7 2 3" xfId="1354" xr:uid="{00000000-0005-0000-0000-0000ED040000}"/>
    <cellStyle name="20% - Akzent1 15 8" xfId="1355" xr:uid="{00000000-0005-0000-0000-0000EE040000}"/>
    <cellStyle name="20% - Akzent1 15 8 2" xfId="1356" xr:uid="{00000000-0005-0000-0000-0000EF040000}"/>
    <cellStyle name="20% - Akzent1 15 8 2 2" xfId="1357" xr:uid="{00000000-0005-0000-0000-0000F0040000}"/>
    <cellStyle name="20% - Akzent1 15 8 2 3" xfId="1358" xr:uid="{00000000-0005-0000-0000-0000F1040000}"/>
    <cellStyle name="20% - Akzent1 15 9" xfId="1359" xr:uid="{00000000-0005-0000-0000-0000F2040000}"/>
    <cellStyle name="20% - Akzent1 15 9 2" xfId="1360" xr:uid="{00000000-0005-0000-0000-0000F3040000}"/>
    <cellStyle name="20% - Akzent1 15 9 2 2" xfId="1361" xr:uid="{00000000-0005-0000-0000-0000F4040000}"/>
    <cellStyle name="20% - Akzent1 15 9 2 3" xfId="1362" xr:uid="{00000000-0005-0000-0000-0000F5040000}"/>
    <cellStyle name="20% - Akzent1 16" xfId="1363" xr:uid="{00000000-0005-0000-0000-0000F6040000}"/>
    <cellStyle name="20% - Akzent1 16 10" xfId="1364" xr:uid="{00000000-0005-0000-0000-0000F7040000}"/>
    <cellStyle name="20% - Akzent1 16 11" xfId="1365" xr:uid="{00000000-0005-0000-0000-0000F8040000}"/>
    <cellStyle name="20% - Akzent1 16 12" xfId="1366" xr:uid="{00000000-0005-0000-0000-0000F9040000}"/>
    <cellStyle name="20% - Akzent1 16 13" xfId="1367" xr:uid="{00000000-0005-0000-0000-0000FA040000}"/>
    <cellStyle name="20% - Akzent1 16 14" xfId="1368" xr:uid="{00000000-0005-0000-0000-0000FB040000}"/>
    <cellStyle name="20% - Akzent1 16 15" xfId="1369" xr:uid="{00000000-0005-0000-0000-0000FC040000}"/>
    <cellStyle name="20% - Akzent1 16 16" xfId="1370" xr:uid="{00000000-0005-0000-0000-0000FD040000}"/>
    <cellStyle name="20% - Akzent1 16 17" xfId="1371" xr:uid="{00000000-0005-0000-0000-0000FE040000}"/>
    <cellStyle name="20% - Akzent1 16 18" xfId="1372" xr:uid="{00000000-0005-0000-0000-0000FF040000}"/>
    <cellStyle name="20% - Akzent1 16 2" xfId="1373" xr:uid="{00000000-0005-0000-0000-000000050000}"/>
    <cellStyle name="20% - Akzent1 16 3" xfId="1374" xr:uid="{00000000-0005-0000-0000-000001050000}"/>
    <cellStyle name="20% - Akzent1 16 4" xfId="1375" xr:uid="{00000000-0005-0000-0000-000002050000}"/>
    <cellStyle name="20% - Akzent1 16 4 2" xfId="1376" xr:uid="{00000000-0005-0000-0000-000003050000}"/>
    <cellStyle name="20% - Akzent1 16 4 2 2" xfId="1377" xr:uid="{00000000-0005-0000-0000-000004050000}"/>
    <cellStyle name="20% - Akzent1 16 4 2 2 2" xfId="1378" xr:uid="{00000000-0005-0000-0000-000005050000}"/>
    <cellStyle name="20% - Akzent1 16 4 2 2 3" xfId="1379" xr:uid="{00000000-0005-0000-0000-000006050000}"/>
    <cellStyle name="20% - Akzent1 16 4 2 3" xfId="1380" xr:uid="{00000000-0005-0000-0000-000007050000}"/>
    <cellStyle name="20% - Akzent1 16 4 2 4" xfId="1381" xr:uid="{00000000-0005-0000-0000-000008050000}"/>
    <cellStyle name="20% - Akzent1 16 4 3" xfId="1382" xr:uid="{00000000-0005-0000-0000-000009050000}"/>
    <cellStyle name="20% - Akzent1 16 4 3 2" xfId="1383" xr:uid="{00000000-0005-0000-0000-00000A050000}"/>
    <cellStyle name="20% - Akzent1 16 4 3 2 2" xfId="1384" xr:uid="{00000000-0005-0000-0000-00000B050000}"/>
    <cellStyle name="20% - Akzent1 16 4 3 2 3" xfId="1385" xr:uid="{00000000-0005-0000-0000-00000C050000}"/>
    <cellStyle name="20% - Akzent1 16 4 3 3" xfId="1386" xr:uid="{00000000-0005-0000-0000-00000D050000}"/>
    <cellStyle name="20% - Akzent1 16 4 3 4" xfId="1387" xr:uid="{00000000-0005-0000-0000-00000E050000}"/>
    <cellStyle name="20% - Akzent1 16 4 4" xfId="1388" xr:uid="{00000000-0005-0000-0000-00000F050000}"/>
    <cellStyle name="20% - Akzent1 16 4 4 2" xfId="1389" xr:uid="{00000000-0005-0000-0000-000010050000}"/>
    <cellStyle name="20% - Akzent1 16 4 4 2 2" xfId="1390" xr:uid="{00000000-0005-0000-0000-000011050000}"/>
    <cellStyle name="20% - Akzent1 16 4 4 2 3" xfId="1391" xr:uid="{00000000-0005-0000-0000-000012050000}"/>
    <cellStyle name="20% - Akzent1 16 4 4 3" xfId="1392" xr:uid="{00000000-0005-0000-0000-000013050000}"/>
    <cellStyle name="20% - Akzent1 16 4 4 4" xfId="1393" xr:uid="{00000000-0005-0000-0000-000014050000}"/>
    <cellStyle name="20% - Akzent1 16 4 5" xfId="1394" xr:uid="{00000000-0005-0000-0000-000015050000}"/>
    <cellStyle name="20% - Akzent1 16 4 5 2" xfId="1395" xr:uid="{00000000-0005-0000-0000-000016050000}"/>
    <cellStyle name="20% - Akzent1 16 4 5 2 2" xfId="1396" xr:uid="{00000000-0005-0000-0000-000017050000}"/>
    <cellStyle name="20% - Akzent1 16 4 5 2 3" xfId="1397" xr:uid="{00000000-0005-0000-0000-000018050000}"/>
    <cellStyle name="20% - Akzent1 16 4 5 3" xfId="1398" xr:uid="{00000000-0005-0000-0000-000019050000}"/>
    <cellStyle name="20% - Akzent1 16 4 5 4" xfId="1399" xr:uid="{00000000-0005-0000-0000-00001A050000}"/>
    <cellStyle name="20% - Akzent1 16 4 6" xfId="1400" xr:uid="{00000000-0005-0000-0000-00001B050000}"/>
    <cellStyle name="20% - Akzent1 16 4 6 2" xfId="1401" xr:uid="{00000000-0005-0000-0000-00001C050000}"/>
    <cellStyle name="20% - Akzent1 16 4 6 2 2" xfId="1402" xr:uid="{00000000-0005-0000-0000-00001D050000}"/>
    <cellStyle name="20% - Akzent1 16 4 6 2 3" xfId="1403" xr:uid="{00000000-0005-0000-0000-00001E050000}"/>
    <cellStyle name="20% - Akzent1 16 4 6 3" xfId="1404" xr:uid="{00000000-0005-0000-0000-00001F050000}"/>
    <cellStyle name="20% - Akzent1 16 4 6 4" xfId="1405" xr:uid="{00000000-0005-0000-0000-000020050000}"/>
    <cellStyle name="20% - Akzent1 16 4 7" xfId="1406" xr:uid="{00000000-0005-0000-0000-000021050000}"/>
    <cellStyle name="20% - Akzent1 16 4 7 2" xfId="1407" xr:uid="{00000000-0005-0000-0000-000022050000}"/>
    <cellStyle name="20% - Akzent1 16 4 7 3" xfId="1408" xr:uid="{00000000-0005-0000-0000-000023050000}"/>
    <cellStyle name="20% - Akzent1 16 4 8" xfId="1409" xr:uid="{00000000-0005-0000-0000-000024050000}"/>
    <cellStyle name="20% - Akzent1 16 4 8 2" xfId="1410" xr:uid="{00000000-0005-0000-0000-000025050000}"/>
    <cellStyle name="20% - Akzent1 16 4 8 3" xfId="1411" xr:uid="{00000000-0005-0000-0000-000026050000}"/>
    <cellStyle name="20% - Akzent1 16 4 9" xfId="1412" xr:uid="{00000000-0005-0000-0000-000027050000}"/>
    <cellStyle name="20% - Akzent1 16 4 9 2" xfId="1413" xr:uid="{00000000-0005-0000-0000-000028050000}"/>
    <cellStyle name="20% - Akzent1 16 4 9 3" xfId="1414" xr:uid="{00000000-0005-0000-0000-000029050000}"/>
    <cellStyle name="20% - Akzent1 16 5" xfId="1415" xr:uid="{00000000-0005-0000-0000-00002A050000}"/>
    <cellStyle name="20% - Akzent1 16 5 2" xfId="1416" xr:uid="{00000000-0005-0000-0000-00002B050000}"/>
    <cellStyle name="20% - Akzent1 16 5 2 2" xfId="1417" xr:uid="{00000000-0005-0000-0000-00002C050000}"/>
    <cellStyle name="20% - Akzent1 16 5 2 3" xfId="1418" xr:uid="{00000000-0005-0000-0000-00002D050000}"/>
    <cellStyle name="20% - Akzent1 16 6" xfId="1419" xr:uid="{00000000-0005-0000-0000-00002E050000}"/>
    <cellStyle name="20% - Akzent1 16 6 2" xfId="1420" xr:uid="{00000000-0005-0000-0000-00002F050000}"/>
    <cellStyle name="20% - Akzent1 16 6 2 2" xfId="1421" xr:uid="{00000000-0005-0000-0000-000030050000}"/>
    <cellStyle name="20% - Akzent1 16 6 2 3" xfId="1422" xr:uid="{00000000-0005-0000-0000-000031050000}"/>
    <cellStyle name="20% - Akzent1 16 7" xfId="1423" xr:uid="{00000000-0005-0000-0000-000032050000}"/>
    <cellStyle name="20% - Akzent1 16 7 2" xfId="1424" xr:uid="{00000000-0005-0000-0000-000033050000}"/>
    <cellStyle name="20% - Akzent1 16 7 2 2" xfId="1425" xr:uid="{00000000-0005-0000-0000-000034050000}"/>
    <cellStyle name="20% - Akzent1 16 7 2 3" xfId="1426" xr:uid="{00000000-0005-0000-0000-000035050000}"/>
    <cellStyle name="20% - Akzent1 16 8" xfId="1427" xr:uid="{00000000-0005-0000-0000-000036050000}"/>
    <cellStyle name="20% - Akzent1 16 8 2" xfId="1428" xr:uid="{00000000-0005-0000-0000-000037050000}"/>
    <cellStyle name="20% - Akzent1 16 8 2 2" xfId="1429" xr:uid="{00000000-0005-0000-0000-000038050000}"/>
    <cellStyle name="20% - Akzent1 16 8 2 3" xfId="1430" xr:uid="{00000000-0005-0000-0000-000039050000}"/>
    <cellStyle name="20% - Akzent1 16 9" xfId="1431" xr:uid="{00000000-0005-0000-0000-00003A050000}"/>
    <cellStyle name="20% - Akzent1 16 9 2" xfId="1432" xr:uid="{00000000-0005-0000-0000-00003B050000}"/>
    <cellStyle name="20% - Akzent1 16 9 2 2" xfId="1433" xr:uid="{00000000-0005-0000-0000-00003C050000}"/>
    <cellStyle name="20% - Akzent1 16 9 2 3" xfId="1434" xr:uid="{00000000-0005-0000-0000-00003D050000}"/>
    <cellStyle name="20% - Akzent1 17" xfId="1435" xr:uid="{00000000-0005-0000-0000-00003E050000}"/>
    <cellStyle name="20% - Akzent1 17 10" xfId="1436" xr:uid="{00000000-0005-0000-0000-00003F050000}"/>
    <cellStyle name="20% - Akzent1 17 11" xfId="1437" xr:uid="{00000000-0005-0000-0000-000040050000}"/>
    <cellStyle name="20% - Akzent1 17 12" xfId="1438" xr:uid="{00000000-0005-0000-0000-000041050000}"/>
    <cellStyle name="20% - Akzent1 17 13" xfId="1439" xr:uid="{00000000-0005-0000-0000-000042050000}"/>
    <cellStyle name="20% - Akzent1 17 14" xfId="1440" xr:uid="{00000000-0005-0000-0000-000043050000}"/>
    <cellStyle name="20% - Akzent1 17 15" xfId="1441" xr:uid="{00000000-0005-0000-0000-000044050000}"/>
    <cellStyle name="20% - Akzent1 17 16" xfId="1442" xr:uid="{00000000-0005-0000-0000-000045050000}"/>
    <cellStyle name="20% - Akzent1 17 17" xfId="1443" xr:uid="{00000000-0005-0000-0000-000046050000}"/>
    <cellStyle name="20% - Akzent1 17 18" xfId="1444" xr:uid="{00000000-0005-0000-0000-000047050000}"/>
    <cellStyle name="20% - Akzent1 17 2" xfId="1445" xr:uid="{00000000-0005-0000-0000-000048050000}"/>
    <cellStyle name="20% - Akzent1 17 3" xfId="1446" xr:uid="{00000000-0005-0000-0000-000049050000}"/>
    <cellStyle name="20% - Akzent1 17 4" xfId="1447" xr:uid="{00000000-0005-0000-0000-00004A050000}"/>
    <cellStyle name="20% - Akzent1 17 5" xfId="1448" xr:uid="{00000000-0005-0000-0000-00004B050000}"/>
    <cellStyle name="20% - Akzent1 17 6" xfId="1449" xr:uid="{00000000-0005-0000-0000-00004C050000}"/>
    <cellStyle name="20% - Akzent1 17 7" xfId="1450" xr:uid="{00000000-0005-0000-0000-00004D050000}"/>
    <cellStyle name="20% - Akzent1 17 8" xfId="1451" xr:uid="{00000000-0005-0000-0000-00004E050000}"/>
    <cellStyle name="20% - Akzent1 17 9" xfId="1452" xr:uid="{00000000-0005-0000-0000-00004F050000}"/>
    <cellStyle name="20% - Akzent1 18" xfId="1453" xr:uid="{00000000-0005-0000-0000-000050050000}"/>
    <cellStyle name="20% - Akzent1 18 10" xfId="1454" xr:uid="{00000000-0005-0000-0000-000051050000}"/>
    <cellStyle name="20% - Akzent1 18 11" xfId="1455" xr:uid="{00000000-0005-0000-0000-000052050000}"/>
    <cellStyle name="20% - Akzent1 18 12" xfId="1456" xr:uid="{00000000-0005-0000-0000-000053050000}"/>
    <cellStyle name="20% - Akzent1 18 13" xfId="1457" xr:uid="{00000000-0005-0000-0000-000054050000}"/>
    <cellStyle name="20% - Akzent1 18 14" xfId="1458" xr:uid="{00000000-0005-0000-0000-000055050000}"/>
    <cellStyle name="20% - Akzent1 18 15" xfId="1459" xr:uid="{00000000-0005-0000-0000-000056050000}"/>
    <cellStyle name="20% - Akzent1 18 16" xfId="1460" xr:uid="{00000000-0005-0000-0000-000057050000}"/>
    <cellStyle name="20% - Akzent1 18 17" xfId="1461" xr:uid="{00000000-0005-0000-0000-000058050000}"/>
    <cellStyle name="20% - Akzent1 18 18" xfId="1462" xr:uid="{00000000-0005-0000-0000-000059050000}"/>
    <cellStyle name="20% - Akzent1 18 2" xfId="1463" xr:uid="{00000000-0005-0000-0000-00005A050000}"/>
    <cellStyle name="20% - Akzent1 18 3" xfId="1464" xr:uid="{00000000-0005-0000-0000-00005B050000}"/>
    <cellStyle name="20% - Akzent1 18 4" xfId="1465" xr:uid="{00000000-0005-0000-0000-00005C050000}"/>
    <cellStyle name="20% - Akzent1 18 5" xfId="1466" xr:uid="{00000000-0005-0000-0000-00005D050000}"/>
    <cellStyle name="20% - Akzent1 18 6" xfId="1467" xr:uid="{00000000-0005-0000-0000-00005E050000}"/>
    <cellStyle name="20% - Akzent1 18 7" xfId="1468" xr:uid="{00000000-0005-0000-0000-00005F050000}"/>
    <cellStyle name="20% - Akzent1 18 8" xfId="1469" xr:uid="{00000000-0005-0000-0000-000060050000}"/>
    <cellStyle name="20% - Akzent1 18 9" xfId="1470" xr:uid="{00000000-0005-0000-0000-000061050000}"/>
    <cellStyle name="20% - Akzent1 19" xfId="1471" xr:uid="{00000000-0005-0000-0000-000062050000}"/>
    <cellStyle name="20% - Akzent1 2" xfId="1472" xr:uid="{00000000-0005-0000-0000-000063050000}"/>
    <cellStyle name="20% - Akzent1 2 10" xfId="1473" xr:uid="{00000000-0005-0000-0000-000064050000}"/>
    <cellStyle name="20% - Akzent1 2 11" xfId="1474" xr:uid="{00000000-0005-0000-0000-000065050000}"/>
    <cellStyle name="20% - Akzent1 2 12" xfId="1475" xr:uid="{00000000-0005-0000-0000-000066050000}"/>
    <cellStyle name="20% - Akzent1 2 13" xfId="1476" xr:uid="{00000000-0005-0000-0000-000067050000}"/>
    <cellStyle name="20% - Akzent1 2 14" xfId="1477" xr:uid="{00000000-0005-0000-0000-000068050000}"/>
    <cellStyle name="20% - Akzent1 2 15" xfId="1478" xr:uid="{00000000-0005-0000-0000-000069050000}"/>
    <cellStyle name="20% - Akzent1 2 16" xfId="1479" xr:uid="{00000000-0005-0000-0000-00006A050000}"/>
    <cellStyle name="20% - Akzent1 2 17" xfId="1480" xr:uid="{00000000-0005-0000-0000-00006B050000}"/>
    <cellStyle name="20% - Akzent1 2 18" xfId="1481" xr:uid="{00000000-0005-0000-0000-00006C050000}"/>
    <cellStyle name="20% - Akzent1 2 2" xfId="1482" xr:uid="{00000000-0005-0000-0000-00006D050000}"/>
    <cellStyle name="20% - Akzent1 2 2 10" xfId="1483" xr:uid="{00000000-0005-0000-0000-00006E050000}"/>
    <cellStyle name="20% - Akzent1 2 2 10 2" xfId="1484" xr:uid="{00000000-0005-0000-0000-00006F050000}"/>
    <cellStyle name="20% - Akzent1 2 2 10 3" xfId="1485" xr:uid="{00000000-0005-0000-0000-000070050000}"/>
    <cellStyle name="20% - Akzent1 2 2 11" xfId="1486" xr:uid="{00000000-0005-0000-0000-000071050000}"/>
    <cellStyle name="20% - Akzent1 2 2 11 2" xfId="1487" xr:uid="{00000000-0005-0000-0000-000072050000}"/>
    <cellStyle name="20% - Akzent1 2 2 11 3" xfId="1488" xr:uid="{00000000-0005-0000-0000-000073050000}"/>
    <cellStyle name="20% - Akzent1 2 2 2" xfId="1489" xr:uid="{00000000-0005-0000-0000-000074050000}"/>
    <cellStyle name="20% - Akzent1 2 2 2 2" xfId="1490" xr:uid="{00000000-0005-0000-0000-000075050000}"/>
    <cellStyle name="20% - Akzent1 2 2 2 2 10" xfId="1491" xr:uid="{00000000-0005-0000-0000-000076050000}"/>
    <cellStyle name="20% - Akzent1 2 2 2 2 10 2" xfId="1492" xr:uid="{00000000-0005-0000-0000-000077050000}"/>
    <cellStyle name="20% - Akzent1 2 2 2 2 10 3" xfId="1493" xr:uid="{00000000-0005-0000-0000-000078050000}"/>
    <cellStyle name="20% - Akzent1 2 2 2 2 11" xfId="1494" xr:uid="{00000000-0005-0000-0000-000079050000}"/>
    <cellStyle name="20% - Akzent1 2 2 2 2 11 2" xfId="1495" xr:uid="{00000000-0005-0000-0000-00007A050000}"/>
    <cellStyle name="20% - Akzent1 2 2 2 2 11 3" xfId="1496" xr:uid="{00000000-0005-0000-0000-00007B050000}"/>
    <cellStyle name="20% - Akzent1 2 2 2 2 12" xfId="1497" xr:uid="{00000000-0005-0000-0000-00007C050000}"/>
    <cellStyle name="20% - Akzent1 2 2 2 2 13" xfId="1498" xr:uid="{00000000-0005-0000-0000-00007D050000}"/>
    <cellStyle name="20% - Akzent1 2 2 2 2 2" xfId="1499" xr:uid="{00000000-0005-0000-0000-00007E050000}"/>
    <cellStyle name="20% - Akzent1 2 2 2 2 3" xfId="1500" xr:uid="{00000000-0005-0000-0000-00007F050000}"/>
    <cellStyle name="20% - Akzent1 2 2 2 2 4" xfId="1501" xr:uid="{00000000-0005-0000-0000-000080050000}"/>
    <cellStyle name="20% - Akzent1 2 2 2 2 4 2" xfId="1502" xr:uid="{00000000-0005-0000-0000-000081050000}"/>
    <cellStyle name="20% - Akzent1 2 2 2 2 4 2 2" xfId="1503" xr:uid="{00000000-0005-0000-0000-000082050000}"/>
    <cellStyle name="20% - Akzent1 2 2 2 2 4 2 3" xfId="1504" xr:uid="{00000000-0005-0000-0000-000083050000}"/>
    <cellStyle name="20% - Akzent1 2 2 2 2 4 3" xfId="1505" xr:uid="{00000000-0005-0000-0000-000084050000}"/>
    <cellStyle name="20% - Akzent1 2 2 2 2 4 4" xfId="1506" xr:uid="{00000000-0005-0000-0000-000085050000}"/>
    <cellStyle name="20% - Akzent1 2 2 2 2 5" xfId="1507" xr:uid="{00000000-0005-0000-0000-000086050000}"/>
    <cellStyle name="20% - Akzent1 2 2 2 2 5 2" xfId="1508" xr:uid="{00000000-0005-0000-0000-000087050000}"/>
    <cellStyle name="20% - Akzent1 2 2 2 2 5 2 2" xfId="1509" xr:uid="{00000000-0005-0000-0000-000088050000}"/>
    <cellStyle name="20% - Akzent1 2 2 2 2 5 2 3" xfId="1510" xr:uid="{00000000-0005-0000-0000-000089050000}"/>
    <cellStyle name="20% - Akzent1 2 2 2 2 5 3" xfId="1511" xr:uid="{00000000-0005-0000-0000-00008A050000}"/>
    <cellStyle name="20% - Akzent1 2 2 2 2 5 4" xfId="1512" xr:uid="{00000000-0005-0000-0000-00008B050000}"/>
    <cellStyle name="20% - Akzent1 2 2 2 2 6" xfId="1513" xr:uid="{00000000-0005-0000-0000-00008C050000}"/>
    <cellStyle name="20% - Akzent1 2 2 2 2 6 2" xfId="1514" xr:uid="{00000000-0005-0000-0000-00008D050000}"/>
    <cellStyle name="20% - Akzent1 2 2 2 2 6 2 2" xfId="1515" xr:uid="{00000000-0005-0000-0000-00008E050000}"/>
    <cellStyle name="20% - Akzent1 2 2 2 2 6 2 3" xfId="1516" xr:uid="{00000000-0005-0000-0000-00008F050000}"/>
    <cellStyle name="20% - Akzent1 2 2 2 2 6 3" xfId="1517" xr:uid="{00000000-0005-0000-0000-000090050000}"/>
    <cellStyle name="20% - Akzent1 2 2 2 2 6 4" xfId="1518" xr:uid="{00000000-0005-0000-0000-000091050000}"/>
    <cellStyle name="20% - Akzent1 2 2 2 2 7" xfId="1519" xr:uid="{00000000-0005-0000-0000-000092050000}"/>
    <cellStyle name="20% - Akzent1 2 2 2 2 7 2" xfId="1520" xr:uid="{00000000-0005-0000-0000-000093050000}"/>
    <cellStyle name="20% - Akzent1 2 2 2 2 7 2 2" xfId="1521" xr:uid="{00000000-0005-0000-0000-000094050000}"/>
    <cellStyle name="20% - Akzent1 2 2 2 2 7 2 3" xfId="1522" xr:uid="{00000000-0005-0000-0000-000095050000}"/>
    <cellStyle name="20% - Akzent1 2 2 2 2 7 3" xfId="1523" xr:uid="{00000000-0005-0000-0000-000096050000}"/>
    <cellStyle name="20% - Akzent1 2 2 2 2 7 4" xfId="1524" xr:uid="{00000000-0005-0000-0000-000097050000}"/>
    <cellStyle name="20% - Akzent1 2 2 2 2 8" xfId="1525" xr:uid="{00000000-0005-0000-0000-000098050000}"/>
    <cellStyle name="20% - Akzent1 2 2 2 2 8 2" xfId="1526" xr:uid="{00000000-0005-0000-0000-000099050000}"/>
    <cellStyle name="20% - Akzent1 2 2 2 2 8 2 2" xfId="1527" xr:uid="{00000000-0005-0000-0000-00009A050000}"/>
    <cellStyle name="20% - Akzent1 2 2 2 2 8 2 3" xfId="1528" xr:uid="{00000000-0005-0000-0000-00009B050000}"/>
    <cellStyle name="20% - Akzent1 2 2 2 2 8 3" xfId="1529" xr:uid="{00000000-0005-0000-0000-00009C050000}"/>
    <cellStyle name="20% - Akzent1 2 2 2 2 8 4" xfId="1530" xr:uid="{00000000-0005-0000-0000-00009D050000}"/>
    <cellStyle name="20% - Akzent1 2 2 2 2 9" xfId="1531" xr:uid="{00000000-0005-0000-0000-00009E050000}"/>
    <cellStyle name="20% - Akzent1 2 2 2 2 9 2" xfId="1532" xr:uid="{00000000-0005-0000-0000-00009F050000}"/>
    <cellStyle name="20% - Akzent1 2 2 2 2 9 3" xfId="1533" xr:uid="{00000000-0005-0000-0000-0000A0050000}"/>
    <cellStyle name="20% - Akzent1 2 2 2 3" xfId="1534" xr:uid="{00000000-0005-0000-0000-0000A1050000}"/>
    <cellStyle name="20% - Akzent1 2 2 2 3 10" xfId="1535" xr:uid="{00000000-0005-0000-0000-0000A2050000}"/>
    <cellStyle name="20% - Akzent1 2 2 2 3 11" xfId="1536" xr:uid="{00000000-0005-0000-0000-0000A3050000}"/>
    <cellStyle name="20% - Akzent1 2 2 2 3 2" xfId="1537" xr:uid="{00000000-0005-0000-0000-0000A4050000}"/>
    <cellStyle name="20% - Akzent1 2 2 2 3 2 2" xfId="1538" xr:uid="{00000000-0005-0000-0000-0000A5050000}"/>
    <cellStyle name="20% - Akzent1 2 2 2 3 2 2 2" xfId="1539" xr:uid="{00000000-0005-0000-0000-0000A6050000}"/>
    <cellStyle name="20% - Akzent1 2 2 2 3 2 2 3" xfId="1540" xr:uid="{00000000-0005-0000-0000-0000A7050000}"/>
    <cellStyle name="20% - Akzent1 2 2 2 3 2 3" xfId="1541" xr:uid="{00000000-0005-0000-0000-0000A8050000}"/>
    <cellStyle name="20% - Akzent1 2 2 2 3 2 4" xfId="1542" xr:uid="{00000000-0005-0000-0000-0000A9050000}"/>
    <cellStyle name="20% - Akzent1 2 2 2 3 3" xfId="1543" xr:uid="{00000000-0005-0000-0000-0000AA050000}"/>
    <cellStyle name="20% - Akzent1 2 2 2 3 3 2" xfId="1544" xr:uid="{00000000-0005-0000-0000-0000AB050000}"/>
    <cellStyle name="20% - Akzent1 2 2 2 3 3 2 2" xfId="1545" xr:uid="{00000000-0005-0000-0000-0000AC050000}"/>
    <cellStyle name="20% - Akzent1 2 2 2 3 3 2 3" xfId="1546" xr:uid="{00000000-0005-0000-0000-0000AD050000}"/>
    <cellStyle name="20% - Akzent1 2 2 2 3 3 3" xfId="1547" xr:uid="{00000000-0005-0000-0000-0000AE050000}"/>
    <cellStyle name="20% - Akzent1 2 2 2 3 3 4" xfId="1548" xr:uid="{00000000-0005-0000-0000-0000AF050000}"/>
    <cellStyle name="20% - Akzent1 2 2 2 3 4" xfId="1549" xr:uid="{00000000-0005-0000-0000-0000B0050000}"/>
    <cellStyle name="20% - Akzent1 2 2 2 3 4 2" xfId="1550" xr:uid="{00000000-0005-0000-0000-0000B1050000}"/>
    <cellStyle name="20% - Akzent1 2 2 2 3 4 2 2" xfId="1551" xr:uid="{00000000-0005-0000-0000-0000B2050000}"/>
    <cellStyle name="20% - Akzent1 2 2 2 3 4 2 3" xfId="1552" xr:uid="{00000000-0005-0000-0000-0000B3050000}"/>
    <cellStyle name="20% - Akzent1 2 2 2 3 4 3" xfId="1553" xr:uid="{00000000-0005-0000-0000-0000B4050000}"/>
    <cellStyle name="20% - Akzent1 2 2 2 3 4 4" xfId="1554" xr:uid="{00000000-0005-0000-0000-0000B5050000}"/>
    <cellStyle name="20% - Akzent1 2 2 2 3 5" xfId="1555" xr:uid="{00000000-0005-0000-0000-0000B6050000}"/>
    <cellStyle name="20% - Akzent1 2 2 2 3 5 2" xfId="1556" xr:uid="{00000000-0005-0000-0000-0000B7050000}"/>
    <cellStyle name="20% - Akzent1 2 2 2 3 5 2 2" xfId="1557" xr:uid="{00000000-0005-0000-0000-0000B8050000}"/>
    <cellStyle name="20% - Akzent1 2 2 2 3 5 2 3" xfId="1558" xr:uid="{00000000-0005-0000-0000-0000B9050000}"/>
    <cellStyle name="20% - Akzent1 2 2 2 3 5 3" xfId="1559" xr:uid="{00000000-0005-0000-0000-0000BA050000}"/>
    <cellStyle name="20% - Akzent1 2 2 2 3 5 4" xfId="1560" xr:uid="{00000000-0005-0000-0000-0000BB050000}"/>
    <cellStyle name="20% - Akzent1 2 2 2 3 6" xfId="1561" xr:uid="{00000000-0005-0000-0000-0000BC050000}"/>
    <cellStyle name="20% - Akzent1 2 2 2 3 6 2" xfId="1562" xr:uid="{00000000-0005-0000-0000-0000BD050000}"/>
    <cellStyle name="20% - Akzent1 2 2 2 3 6 2 2" xfId="1563" xr:uid="{00000000-0005-0000-0000-0000BE050000}"/>
    <cellStyle name="20% - Akzent1 2 2 2 3 6 2 3" xfId="1564" xr:uid="{00000000-0005-0000-0000-0000BF050000}"/>
    <cellStyle name="20% - Akzent1 2 2 2 3 6 3" xfId="1565" xr:uid="{00000000-0005-0000-0000-0000C0050000}"/>
    <cellStyle name="20% - Akzent1 2 2 2 3 6 4" xfId="1566" xr:uid="{00000000-0005-0000-0000-0000C1050000}"/>
    <cellStyle name="20% - Akzent1 2 2 2 3 7" xfId="1567" xr:uid="{00000000-0005-0000-0000-0000C2050000}"/>
    <cellStyle name="20% - Akzent1 2 2 2 3 7 2" xfId="1568" xr:uid="{00000000-0005-0000-0000-0000C3050000}"/>
    <cellStyle name="20% - Akzent1 2 2 2 3 7 3" xfId="1569" xr:uid="{00000000-0005-0000-0000-0000C4050000}"/>
    <cellStyle name="20% - Akzent1 2 2 2 3 8" xfId="1570" xr:uid="{00000000-0005-0000-0000-0000C5050000}"/>
    <cellStyle name="20% - Akzent1 2 2 2 3 8 2" xfId="1571" xr:uid="{00000000-0005-0000-0000-0000C6050000}"/>
    <cellStyle name="20% - Akzent1 2 2 2 3 8 3" xfId="1572" xr:uid="{00000000-0005-0000-0000-0000C7050000}"/>
    <cellStyle name="20% - Akzent1 2 2 2 3 9" xfId="1573" xr:uid="{00000000-0005-0000-0000-0000C8050000}"/>
    <cellStyle name="20% - Akzent1 2 2 2 3 9 2" xfId="1574" xr:uid="{00000000-0005-0000-0000-0000C9050000}"/>
    <cellStyle name="20% - Akzent1 2 2 2 3 9 3" xfId="1575" xr:uid="{00000000-0005-0000-0000-0000CA050000}"/>
    <cellStyle name="20% - Akzent1 2 2 3" xfId="1576" xr:uid="{00000000-0005-0000-0000-0000CB050000}"/>
    <cellStyle name="20% - Akzent1 2 2 4" xfId="1577" xr:uid="{00000000-0005-0000-0000-0000CC050000}"/>
    <cellStyle name="20% - Akzent1 2 2 4 2" xfId="1578" xr:uid="{00000000-0005-0000-0000-0000CD050000}"/>
    <cellStyle name="20% - Akzent1 2 2 4 2 2" xfId="1579" xr:uid="{00000000-0005-0000-0000-0000CE050000}"/>
    <cellStyle name="20% - Akzent1 2 2 4 2 3" xfId="1580" xr:uid="{00000000-0005-0000-0000-0000CF050000}"/>
    <cellStyle name="20% - Akzent1 2 2 4 3" xfId="1581" xr:uid="{00000000-0005-0000-0000-0000D0050000}"/>
    <cellStyle name="20% - Akzent1 2 2 4 4" xfId="1582" xr:uid="{00000000-0005-0000-0000-0000D1050000}"/>
    <cellStyle name="20% - Akzent1 2 2 5" xfId="1583" xr:uid="{00000000-0005-0000-0000-0000D2050000}"/>
    <cellStyle name="20% - Akzent1 2 2 5 2" xfId="1584" xr:uid="{00000000-0005-0000-0000-0000D3050000}"/>
    <cellStyle name="20% - Akzent1 2 2 5 2 2" xfId="1585" xr:uid="{00000000-0005-0000-0000-0000D4050000}"/>
    <cellStyle name="20% - Akzent1 2 2 5 2 3" xfId="1586" xr:uid="{00000000-0005-0000-0000-0000D5050000}"/>
    <cellStyle name="20% - Akzent1 2 2 5 3" xfId="1587" xr:uid="{00000000-0005-0000-0000-0000D6050000}"/>
    <cellStyle name="20% - Akzent1 2 2 5 4" xfId="1588" xr:uid="{00000000-0005-0000-0000-0000D7050000}"/>
    <cellStyle name="20% - Akzent1 2 2 6" xfId="1589" xr:uid="{00000000-0005-0000-0000-0000D8050000}"/>
    <cellStyle name="20% - Akzent1 2 2 6 2" xfId="1590" xr:uid="{00000000-0005-0000-0000-0000D9050000}"/>
    <cellStyle name="20% - Akzent1 2 2 6 2 2" xfId="1591" xr:uid="{00000000-0005-0000-0000-0000DA050000}"/>
    <cellStyle name="20% - Akzent1 2 2 6 2 3" xfId="1592" xr:uid="{00000000-0005-0000-0000-0000DB050000}"/>
    <cellStyle name="20% - Akzent1 2 2 6 3" xfId="1593" xr:uid="{00000000-0005-0000-0000-0000DC050000}"/>
    <cellStyle name="20% - Akzent1 2 2 6 4" xfId="1594" xr:uid="{00000000-0005-0000-0000-0000DD050000}"/>
    <cellStyle name="20% - Akzent1 2 2 7" xfId="1595" xr:uid="{00000000-0005-0000-0000-0000DE050000}"/>
    <cellStyle name="20% - Akzent1 2 2 7 2" xfId="1596" xr:uid="{00000000-0005-0000-0000-0000DF050000}"/>
    <cellStyle name="20% - Akzent1 2 2 7 2 2" xfId="1597" xr:uid="{00000000-0005-0000-0000-0000E0050000}"/>
    <cellStyle name="20% - Akzent1 2 2 7 2 3" xfId="1598" xr:uid="{00000000-0005-0000-0000-0000E1050000}"/>
    <cellStyle name="20% - Akzent1 2 2 7 3" xfId="1599" xr:uid="{00000000-0005-0000-0000-0000E2050000}"/>
    <cellStyle name="20% - Akzent1 2 2 7 4" xfId="1600" xr:uid="{00000000-0005-0000-0000-0000E3050000}"/>
    <cellStyle name="20% - Akzent1 2 2 8" xfId="1601" xr:uid="{00000000-0005-0000-0000-0000E4050000}"/>
    <cellStyle name="20% - Akzent1 2 2 8 2" xfId="1602" xr:uid="{00000000-0005-0000-0000-0000E5050000}"/>
    <cellStyle name="20% - Akzent1 2 2 8 2 2" xfId="1603" xr:uid="{00000000-0005-0000-0000-0000E6050000}"/>
    <cellStyle name="20% - Akzent1 2 2 8 2 3" xfId="1604" xr:uid="{00000000-0005-0000-0000-0000E7050000}"/>
    <cellStyle name="20% - Akzent1 2 2 8 3" xfId="1605" xr:uid="{00000000-0005-0000-0000-0000E8050000}"/>
    <cellStyle name="20% - Akzent1 2 2 8 4" xfId="1606" xr:uid="{00000000-0005-0000-0000-0000E9050000}"/>
    <cellStyle name="20% - Akzent1 2 2 9" xfId="1607" xr:uid="{00000000-0005-0000-0000-0000EA050000}"/>
    <cellStyle name="20% - Akzent1 2 2 9 2" xfId="1608" xr:uid="{00000000-0005-0000-0000-0000EB050000}"/>
    <cellStyle name="20% - Akzent1 2 2 9 3" xfId="1609" xr:uid="{00000000-0005-0000-0000-0000EC050000}"/>
    <cellStyle name="20% - Akzent1 2 3" xfId="1610" xr:uid="{00000000-0005-0000-0000-0000ED050000}"/>
    <cellStyle name="20% - Akzent1 2 4" xfId="1611" xr:uid="{00000000-0005-0000-0000-0000EE050000}"/>
    <cellStyle name="20% - Akzent1 2 5" xfId="1612" xr:uid="{00000000-0005-0000-0000-0000EF050000}"/>
    <cellStyle name="20% - Akzent1 2 5 2" xfId="1613" xr:uid="{00000000-0005-0000-0000-0000F0050000}"/>
    <cellStyle name="20% - Akzent1 2 5 2 2" xfId="1614" xr:uid="{00000000-0005-0000-0000-0000F1050000}"/>
    <cellStyle name="20% - Akzent1 2 5 2 2 2" xfId="1615" xr:uid="{00000000-0005-0000-0000-0000F2050000}"/>
    <cellStyle name="20% - Akzent1 2 5 2 2 3" xfId="1616" xr:uid="{00000000-0005-0000-0000-0000F3050000}"/>
    <cellStyle name="20% - Akzent1 2 5 2 3" xfId="1617" xr:uid="{00000000-0005-0000-0000-0000F4050000}"/>
    <cellStyle name="20% - Akzent1 2 5 2 4" xfId="1618" xr:uid="{00000000-0005-0000-0000-0000F5050000}"/>
    <cellStyle name="20% - Akzent1 2 5 3" xfId="1619" xr:uid="{00000000-0005-0000-0000-0000F6050000}"/>
    <cellStyle name="20% - Akzent1 2 5 3 2" xfId="1620" xr:uid="{00000000-0005-0000-0000-0000F7050000}"/>
    <cellStyle name="20% - Akzent1 2 5 3 2 2" xfId="1621" xr:uid="{00000000-0005-0000-0000-0000F8050000}"/>
    <cellStyle name="20% - Akzent1 2 5 3 2 3" xfId="1622" xr:uid="{00000000-0005-0000-0000-0000F9050000}"/>
    <cellStyle name="20% - Akzent1 2 5 3 3" xfId="1623" xr:uid="{00000000-0005-0000-0000-0000FA050000}"/>
    <cellStyle name="20% - Akzent1 2 5 3 4" xfId="1624" xr:uid="{00000000-0005-0000-0000-0000FB050000}"/>
    <cellStyle name="20% - Akzent1 2 5 4" xfId="1625" xr:uid="{00000000-0005-0000-0000-0000FC050000}"/>
    <cellStyle name="20% - Akzent1 2 5 4 2" xfId="1626" xr:uid="{00000000-0005-0000-0000-0000FD050000}"/>
    <cellStyle name="20% - Akzent1 2 5 4 2 2" xfId="1627" xr:uid="{00000000-0005-0000-0000-0000FE050000}"/>
    <cellStyle name="20% - Akzent1 2 5 4 2 3" xfId="1628" xr:uid="{00000000-0005-0000-0000-0000FF050000}"/>
    <cellStyle name="20% - Akzent1 2 5 4 3" xfId="1629" xr:uid="{00000000-0005-0000-0000-000000060000}"/>
    <cellStyle name="20% - Akzent1 2 5 4 4" xfId="1630" xr:uid="{00000000-0005-0000-0000-000001060000}"/>
    <cellStyle name="20% - Akzent1 2 5 5" xfId="1631" xr:uid="{00000000-0005-0000-0000-000002060000}"/>
    <cellStyle name="20% - Akzent1 2 5 5 2" xfId="1632" xr:uid="{00000000-0005-0000-0000-000003060000}"/>
    <cellStyle name="20% - Akzent1 2 5 5 2 2" xfId="1633" xr:uid="{00000000-0005-0000-0000-000004060000}"/>
    <cellStyle name="20% - Akzent1 2 5 5 2 3" xfId="1634" xr:uid="{00000000-0005-0000-0000-000005060000}"/>
    <cellStyle name="20% - Akzent1 2 5 5 3" xfId="1635" xr:uid="{00000000-0005-0000-0000-000006060000}"/>
    <cellStyle name="20% - Akzent1 2 5 5 4" xfId="1636" xr:uid="{00000000-0005-0000-0000-000007060000}"/>
    <cellStyle name="20% - Akzent1 2 5 6" xfId="1637" xr:uid="{00000000-0005-0000-0000-000008060000}"/>
    <cellStyle name="20% - Akzent1 2 5 6 2" xfId="1638" xr:uid="{00000000-0005-0000-0000-000009060000}"/>
    <cellStyle name="20% - Akzent1 2 5 6 2 2" xfId="1639" xr:uid="{00000000-0005-0000-0000-00000A060000}"/>
    <cellStyle name="20% - Akzent1 2 5 6 2 3" xfId="1640" xr:uid="{00000000-0005-0000-0000-00000B060000}"/>
    <cellStyle name="20% - Akzent1 2 5 6 3" xfId="1641" xr:uid="{00000000-0005-0000-0000-00000C060000}"/>
    <cellStyle name="20% - Akzent1 2 5 6 4" xfId="1642" xr:uid="{00000000-0005-0000-0000-00000D060000}"/>
    <cellStyle name="20% - Akzent1 2 5 7" xfId="1643" xr:uid="{00000000-0005-0000-0000-00000E060000}"/>
    <cellStyle name="20% - Akzent1 2 5 7 2" xfId="1644" xr:uid="{00000000-0005-0000-0000-00000F060000}"/>
    <cellStyle name="20% - Akzent1 2 5 7 3" xfId="1645" xr:uid="{00000000-0005-0000-0000-000010060000}"/>
    <cellStyle name="20% - Akzent1 2 5 8" xfId="1646" xr:uid="{00000000-0005-0000-0000-000011060000}"/>
    <cellStyle name="20% - Akzent1 2 5 8 2" xfId="1647" xr:uid="{00000000-0005-0000-0000-000012060000}"/>
    <cellStyle name="20% - Akzent1 2 5 8 3" xfId="1648" xr:uid="{00000000-0005-0000-0000-000013060000}"/>
    <cellStyle name="20% - Akzent1 2 5 9" xfId="1649" xr:uid="{00000000-0005-0000-0000-000014060000}"/>
    <cellStyle name="20% - Akzent1 2 5 9 2" xfId="1650" xr:uid="{00000000-0005-0000-0000-000015060000}"/>
    <cellStyle name="20% - Akzent1 2 5 9 3" xfId="1651" xr:uid="{00000000-0005-0000-0000-000016060000}"/>
    <cellStyle name="20% - Akzent1 2 6" xfId="1652" xr:uid="{00000000-0005-0000-0000-000017060000}"/>
    <cellStyle name="20% - Akzent1 2 7" xfId="1653" xr:uid="{00000000-0005-0000-0000-000018060000}"/>
    <cellStyle name="20% - Akzent1 2 8" xfId="1654" xr:uid="{00000000-0005-0000-0000-000019060000}"/>
    <cellStyle name="20% - Akzent1 2 9" xfId="1655" xr:uid="{00000000-0005-0000-0000-00001A060000}"/>
    <cellStyle name="20% - Akzent1 20" xfId="1656" xr:uid="{00000000-0005-0000-0000-00001B060000}"/>
    <cellStyle name="20% - Akzent1 21" xfId="1657" xr:uid="{00000000-0005-0000-0000-00001C060000}"/>
    <cellStyle name="20% - Akzent1 22" xfId="1658" xr:uid="{00000000-0005-0000-0000-00001D060000}"/>
    <cellStyle name="20% - Akzent1 23" xfId="1659" xr:uid="{00000000-0005-0000-0000-00001E060000}"/>
    <cellStyle name="20% - Akzent1 24" xfId="1660" xr:uid="{00000000-0005-0000-0000-00001F060000}"/>
    <cellStyle name="20% - Akzent1 25" xfId="1661" xr:uid="{00000000-0005-0000-0000-000020060000}"/>
    <cellStyle name="20% - Akzent1 26" xfId="1662" xr:uid="{00000000-0005-0000-0000-000021060000}"/>
    <cellStyle name="20% - Akzent1 27" xfId="1663" xr:uid="{00000000-0005-0000-0000-000022060000}"/>
    <cellStyle name="20% - Akzent1 28" xfId="1664" xr:uid="{00000000-0005-0000-0000-000023060000}"/>
    <cellStyle name="20% - Akzent1 29" xfId="1665" xr:uid="{00000000-0005-0000-0000-000024060000}"/>
    <cellStyle name="20% - Akzent1 3" xfId="1666" xr:uid="{00000000-0005-0000-0000-000025060000}"/>
    <cellStyle name="20% - Akzent1 3 10" xfId="1667" xr:uid="{00000000-0005-0000-0000-000026060000}"/>
    <cellStyle name="20% - Akzent1 3 11" xfId="1668" xr:uid="{00000000-0005-0000-0000-000027060000}"/>
    <cellStyle name="20% - Akzent1 3 12" xfId="1669" xr:uid="{00000000-0005-0000-0000-000028060000}"/>
    <cellStyle name="20% - Akzent1 3 13" xfId="1670" xr:uid="{00000000-0005-0000-0000-000029060000}"/>
    <cellStyle name="20% - Akzent1 3 14" xfId="1671" xr:uid="{00000000-0005-0000-0000-00002A060000}"/>
    <cellStyle name="20% - Akzent1 3 15" xfId="1672" xr:uid="{00000000-0005-0000-0000-00002B060000}"/>
    <cellStyle name="20% - Akzent1 3 16" xfId="1673" xr:uid="{00000000-0005-0000-0000-00002C060000}"/>
    <cellStyle name="20% - Akzent1 3 17" xfId="1674" xr:uid="{00000000-0005-0000-0000-00002D060000}"/>
    <cellStyle name="20% - Akzent1 3 18" xfId="1675" xr:uid="{00000000-0005-0000-0000-00002E060000}"/>
    <cellStyle name="20% - Akzent1 3 2" xfId="1676" xr:uid="{00000000-0005-0000-0000-00002F060000}"/>
    <cellStyle name="20% - Akzent1 3 3" xfId="1677" xr:uid="{00000000-0005-0000-0000-000030060000}"/>
    <cellStyle name="20% - Akzent1 3 4" xfId="1678" xr:uid="{00000000-0005-0000-0000-000031060000}"/>
    <cellStyle name="20% - Akzent1 3 4 2" xfId="1679" xr:uid="{00000000-0005-0000-0000-000032060000}"/>
    <cellStyle name="20% - Akzent1 3 4 2 2" xfId="1680" xr:uid="{00000000-0005-0000-0000-000033060000}"/>
    <cellStyle name="20% - Akzent1 3 4 2 2 2" xfId="1681" xr:uid="{00000000-0005-0000-0000-000034060000}"/>
    <cellStyle name="20% - Akzent1 3 4 2 2 3" xfId="1682" xr:uid="{00000000-0005-0000-0000-000035060000}"/>
    <cellStyle name="20% - Akzent1 3 4 2 3" xfId="1683" xr:uid="{00000000-0005-0000-0000-000036060000}"/>
    <cellStyle name="20% - Akzent1 3 4 2 4" xfId="1684" xr:uid="{00000000-0005-0000-0000-000037060000}"/>
    <cellStyle name="20% - Akzent1 3 4 3" xfId="1685" xr:uid="{00000000-0005-0000-0000-000038060000}"/>
    <cellStyle name="20% - Akzent1 3 4 3 2" xfId="1686" xr:uid="{00000000-0005-0000-0000-000039060000}"/>
    <cellStyle name="20% - Akzent1 3 4 3 2 2" xfId="1687" xr:uid="{00000000-0005-0000-0000-00003A060000}"/>
    <cellStyle name="20% - Akzent1 3 4 3 2 3" xfId="1688" xr:uid="{00000000-0005-0000-0000-00003B060000}"/>
    <cellStyle name="20% - Akzent1 3 4 3 3" xfId="1689" xr:uid="{00000000-0005-0000-0000-00003C060000}"/>
    <cellStyle name="20% - Akzent1 3 4 3 4" xfId="1690" xr:uid="{00000000-0005-0000-0000-00003D060000}"/>
    <cellStyle name="20% - Akzent1 3 4 4" xfId="1691" xr:uid="{00000000-0005-0000-0000-00003E060000}"/>
    <cellStyle name="20% - Akzent1 3 4 4 2" xfId="1692" xr:uid="{00000000-0005-0000-0000-00003F060000}"/>
    <cellStyle name="20% - Akzent1 3 4 4 2 2" xfId="1693" xr:uid="{00000000-0005-0000-0000-000040060000}"/>
    <cellStyle name="20% - Akzent1 3 4 4 2 3" xfId="1694" xr:uid="{00000000-0005-0000-0000-000041060000}"/>
    <cellStyle name="20% - Akzent1 3 4 4 3" xfId="1695" xr:uid="{00000000-0005-0000-0000-000042060000}"/>
    <cellStyle name="20% - Akzent1 3 4 4 4" xfId="1696" xr:uid="{00000000-0005-0000-0000-000043060000}"/>
    <cellStyle name="20% - Akzent1 3 4 5" xfId="1697" xr:uid="{00000000-0005-0000-0000-000044060000}"/>
    <cellStyle name="20% - Akzent1 3 4 5 2" xfId="1698" xr:uid="{00000000-0005-0000-0000-000045060000}"/>
    <cellStyle name="20% - Akzent1 3 4 5 2 2" xfId="1699" xr:uid="{00000000-0005-0000-0000-000046060000}"/>
    <cellStyle name="20% - Akzent1 3 4 5 2 3" xfId="1700" xr:uid="{00000000-0005-0000-0000-000047060000}"/>
    <cellStyle name="20% - Akzent1 3 4 5 3" xfId="1701" xr:uid="{00000000-0005-0000-0000-000048060000}"/>
    <cellStyle name="20% - Akzent1 3 4 5 4" xfId="1702" xr:uid="{00000000-0005-0000-0000-000049060000}"/>
    <cellStyle name="20% - Akzent1 3 4 6" xfId="1703" xr:uid="{00000000-0005-0000-0000-00004A060000}"/>
    <cellStyle name="20% - Akzent1 3 4 6 2" xfId="1704" xr:uid="{00000000-0005-0000-0000-00004B060000}"/>
    <cellStyle name="20% - Akzent1 3 4 6 2 2" xfId="1705" xr:uid="{00000000-0005-0000-0000-00004C060000}"/>
    <cellStyle name="20% - Akzent1 3 4 6 2 3" xfId="1706" xr:uid="{00000000-0005-0000-0000-00004D060000}"/>
    <cellStyle name="20% - Akzent1 3 4 6 3" xfId="1707" xr:uid="{00000000-0005-0000-0000-00004E060000}"/>
    <cellStyle name="20% - Akzent1 3 4 6 4" xfId="1708" xr:uid="{00000000-0005-0000-0000-00004F060000}"/>
    <cellStyle name="20% - Akzent1 3 4 7" xfId="1709" xr:uid="{00000000-0005-0000-0000-000050060000}"/>
    <cellStyle name="20% - Akzent1 3 4 7 2" xfId="1710" xr:uid="{00000000-0005-0000-0000-000051060000}"/>
    <cellStyle name="20% - Akzent1 3 4 7 3" xfId="1711" xr:uid="{00000000-0005-0000-0000-000052060000}"/>
    <cellStyle name="20% - Akzent1 3 4 8" xfId="1712" xr:uid="{00000000-0005-0000-0000-000053060000}"/>
    <cellStyle name="20% - Akzent1 3 4 8 2" xfId="1713" xr:uid="{00000000-0005-0000-0000-000054060000}"/>
    <cellStyle name="20% - Akzent1 3 4 8 3" xfId="1714" xr:uid="{00000000-0005-0000-0000-000055060000}"/>
    <cellStyle name="20% - Akzent1 3 4 9" xfId="1715" xr:uid="{00000000-0005-0000-0000-000056060000}"/>
    <cellStyle name="20% - Akzent1 3 4 9 2" xfId="1716" xr:uid="{00000000-0005-0000-0000-000057060000}"/>
    <cellStyle name="20% - Akzent1 3 4 9 3" xfId="1717" xr:uid="{00000000-0005-0000-0000-000058060000}"/>
    <cellStyle name="20% - Akzent1 3 5" xfId="1718" xr:uid="{00000000-0005-0000-0000-000059060000}"/>
    <cellStyle name="20% - Akzent1 3 5 2" xfId="1719" xr:uid="{00000000-0005-0000-0000-00005A060000}"/>
    <cellStyle name="20% - Akzent1 3 5 2 2" xfId="1720" xr:uid="{00000000-0005-0000-0000-00005B060000}"/>
    <cellStyle name="20% - Akzent1 3 5 2 3" xfId="1721" xr:uid="{00000000-0005-0000-0000-00005C060000}"/>
    <cellStyle name="20% - Akzent1 3 6" xfId="1722" xr:uid="{00000000-0005-0000-0000-00005D060000}"/>
    <cellStyle name="20% - Akzent1 3 6 2" xfId="1723" xr:uid="{00000000-0005-0000-0000-00005E060000}"/>
    <cellStyle name="20% - Akzent1 3 6 2 2" xfId="1724" xr:uid="{00000000-0005-0000-0000-00005F060000}"/>
    <cellStyle name="20% - Akzent1 3 6 2 3" xfId="1725" xr:uid="{00000000-0005-0000-0000-000060060000}"/>
    <cellStyle name="20% - Akzent1 3 7" xfId="1726" xr:uid="{00000000-0005-0000-0000-000061060000}"/>
    <cellStyle name="20% - Akzent1 3 7 2" xfId="1727" xr:uid="{00000000-0005-0000-0000-000062060000}"/>
    <cellStyle name="20% - Akzent1 3 7 2 2" xfId="1728" xr:uid="{00000000-0005-0000-0000-000063060000}"/>
    <cellStyle name="20% - Akzent1 3 7 2 3" xfId="1729" xr:uid="{00000000-0005-0000-0000-000064060000}"/>
    <cellStyle name="20% - Akzent1 3 8" xfId="1730" xr:uid="{00000000-0005-0000-0000-000065060000}"/>
    <cellStyle name="20% - Akzent1 3 8 2" xfId="1731" xr:uid="{00000000-0005-0000-0000-000066060000}"/>
    <cellStyle name="20% - Akzent1 3 8 2 2" xfId="1732" xr:uid="{00000000-0005-0000-0000-000067060000}"/>
    <cellStyle name="20% - Akzent1 3 8 2 3" xfId="1733" xr:uid="{00000000-0005-0000-0000-000068060000}"/>
    <cellStyle name="20% - Akzent1 3 9" xfId="1734" xr:uid="{00000000-0005-0000-0000-000069060000}"/>
    <cellStyle name="20% - Akzent1 3 9 2" xfId="1735" xr:uid="{00000000-0005-0000-0000-00006A060000}"/>
    <cellStyle name="20% - Akzent1 3 9 2 2" xfId="1736" xr:uid="{00000000-0005-0000-0000-00006B060000}"/>
    <cellStyle name="20% - Akzent1 3 9 2 3" xfId="1737" xr:uid="{00000000-0005-0000-0000-00006C060000}"/>
    <cellStyle name="20% - Akzent1 30" xfId="1738" xr:uid="{00000000-0005-0000-0000-00006D060000}"/>
    <cellStyle name="20% - Akzent1 31" xfId="1739" xr:uid="{00000000-0005-0000-0000-00006E060000}"/>
    <cellStyle name="20% - Akzent1 32" xfId="1740" xr:uid="{00000000-0005-0000-0000-00006F060000}"/>
    <cellStyle name="20% - Akzent1 33" xfId="1741" xr:uid="{00000000-0005-0000-0000-000070060000}"/>
    <cellStyle name="20% - Akzent1 34" xfId="1742" xr:uid="{00000000-0005-0000-0000-000071060000}"/>
    <cellStyle name="20% - Akzent1 35" xfId="1743" xr:uid="{00000000-0005-0000-0000-000072060000}"/>
    <cellStyle name="20% - Akzent1 4" xfId="1744" xr:uid="{00000000-0005-0000-0000-000073060000}"/>
    <cellStyle name="20% - Akzent1 4 10" xfId="1745" xr:uid="{00000000-0005-0000-0000-000074060000}"/>
    <cellStyle name="20% - Akzent1 4 11" xfId="1746" xr:uid="{00000000-0005-0000-0000-000075060000}"/>
    <cellStyle name="20% - Akzent1 4 12" xfId="1747" xr:uid="{00000000-0005-0000-0000-000076060000}"/>
    <cellStyle name="20% - Akzent1 4 13" xfId="1748" xr:uid="{00000000-0005-0000-0000-000077060000}"/>
    <cellStyle name="20% - Akzent1 4 14" xfId="1749" xr:uid="{00000000-0005-0000-0000-000078060000}"/>
    <cellStyle name="20% - Akzent1 4 15" xfId="1750" xr:uid="{00000000-0005-0000-0000-000079060000}"/>
    <cellStyle name="20% - Akzent1 4 16" xfId="1751" xr:uid="{00000000-0005-0000-0000-00007A060000}"/>
    <cellStyle name="20% - Akzent1 4 17" xfId="1752" xr:uid="{00000000-0005-0000-0000-00007B060000}"/>
    <cellStyle name="20% - Akzent1 4 18" xfId="1753" xr:uid="{00000000-0005-0000-0000-00007C060000}"/>
    <cellStyle name="20% - Akzent1 4 2" xfId="1754" xr:uid="{00000000-0005-0000-0000-00007D060000}"/>
    <cellStyle name="20% - Akzent1 4 3" xfId="1755" xr:uid="{00000000-0005-0000-0000-00007E060000}"/>
    <cellStyle name="20% - Akzent1 4 4" xfId="1756" xr:uid="{00000000-0005-0000-0000-00007F060000}"/>
    <cellStyle name="20% - Akzent1 4 4 2" xfId="1757" xr:uid="{00000000-0005-0000-0000-000080060000}"/>
    <cellStyle name="20% - Akzent1 4 4 2 2" xfId="1758" xr:uid="{00000000-0005-0000-0000-000081060000}"/>
    <cellStyle name="20% - Akzent1 4 4 2 2 2" xfId="1759" xr:uid="{00000000-0005-0000-0000-000082060000}"/>
    <cellStyle name="20% - Akzent1 4 4 2 2 3" xfId="1760" xr:uid="{00000000-0005-0000-0000-000083060000}"/>
    <cellStyle name="20% - Akzent1 4 4 2 3" xfId="1761" xr:uid="{00000000-0005-0000-0000-000084060000}"/>
    <cellStyle name="20% - Akzent1 4 4 2 4" xfId="1762" xr:uid="{00000000-0005-0000-0000-000085060000}"/>
    <cellStyle name="20% - Akzent1 4 4 3" xfId="1763" xr:uid="{00000000-0005-0000-0000-000086060000}"/>
    <cellStyle name="20% - Akzent1 4 4 3 2" xfId="1764" xr:uid="{00000000-0005-0000-0000-000087060000}"/>
    <cellStyle name="20% - Akzent1 4 4 3 2 2" xfId="1765" xr:uid="{00000000-0005-0000-0000-000088060000}"/>
    <cellStyle name="20% - Akzent1 4 4 3 2 3" xfId="1766" xr:uid="{00000000-0005-0000-0000-000089060000}"/>
    <cellStyle name="20% - Akzent1 4 4 3 3" xfId="1767" xr:uid="{00000000-0005-0000-0000-00008A060000}"/>
    <cellStyle name="20% - Akzent1 4 4 3 4" xfId="1768" xr:uid="{00000000-0005-0000-0000-00008B060000}"/>
    <cellStyle name="20% - Akzent1 4 4 4" xfId="1769" xr:uid="{00000000-0005-0000-0000-00008C060000}"/>
    <cellStyle name="20% - Akzent1 4 4 4 2" xfId="1770" xr:uid="{00000000-0005-0000-0000-00008D060000}"/>
    <cellStyle name="20% - Akzent1 4 4 4 2 2" xfId="1771" xr:uid="{00000000-0005-0000-0000-00008E060000}"/>
    <cellStyle name="20% - Akzent1 4 4 4 2 3" xfId="1772" xr:uid="{00000000-0005-0000-0000-00008F060000}"/>
    <cellStyle name="20% - Akzent1 4 4 4 3" xfId="1773" xr:uid="{00000000-0005-0000-0000-000090060000}"/>
    <cellStyle name="20% - Akzent1 4 4 4 4" xfId="1774" xr:uid="{00000000-0005-0000-0000-000091060000}"/>
    <cellStyle name="20% - Akzent1 4 4 5" xfId="1775" xr:uid="{00000000-0005-0000-0000-000092060000}"/>
    <cellStyle name="20% - Akzent1 4 4 5 2" xfId="1776" xr:uid="{00000000-0005-0000-0000-000093060000}"/>
    <cellStyle name="20% - Akzent1 4 4 5 2 2" xfId="1777" xr:uid="{00000000-0005-0000-0000-000094060000}"/>
    <cellStyle name="20% - Akzent1 4 4 5 2 3" xfId="1778" xr:uid="{00000000-0005-0000-0000-000095060000}"/>
    <cellStyle name="20% - Akzent1 4 4 5 3" xfId="1779" xr:uid="{00000000-0005-0000-0000-000096060000}"/>
    <cellStyle name="20% - Akzent1 4 4 5 4" xfId="1780" xr:uid="{00000000-0005-0000-0000-000097060000}"/>
    <cellStyle name="20% - Akzent1 4 4 6" xfId="1781" xr:uid="{00000000-0005-0000-0000-000098060000}"/>
    <cellStyle name="20% - Akzent1 4 4 6 2" xfId="1782" xr:uid="{00000000-0005-0000-0000-000099060000}"/>
    <cellStyle name="20% - Akzent1 4 4 6 2 2" xfId="1783" xr:uid="{00000000-0005-0000-0000-00009A060000}"/>
    <cellStyle name="20% - Akzent1 4 4 6 2 3" xfId="1784" xr:uid="{00000000-0005-0000-0000-00009B060000}"/>
    <cellStyle name="20% - Akzent1 4 4 6 3" xfId="1785" xr:uid="{00000000-0005-0000-0000-00009C060000}"/>
    <cellStyle name="20% - Akzent1 4 4 6 4" xfId="1786" xr:uid="{00000000-0005-0000-0000-00009D060000}"/>
    <cellStyle name="20% - Akzent1 4 4 7" xfId="1787" xr:uid="{00000000-0005-0000-0000-00009E060000}"/>
    <cellStyle name="20% - Akzent1 4 4 7 2" xfId="1788" xr:uid="{00000000-0005-0000-0000-00009F060000}"/>
    <cellStyle name="20% - Akzent1 4 4 7 3" xfId="1789" xr:uid="{00000000-0005-0000-0000-0000A0060000}"/>
    <cellStyle name="20% - Akzent1 4 4 8" xfId="1790" xr:uid="{00000000-0005-0000-0000-0000A1060000}"/>
    <cellStyle name="20% - Akzent1 4 4 8 2" xfId="1791" xr:uid="{00000000-0005-0000-0000-0000A2060000}"/>
    <cellStyle name="20% - Akzent1 4 4 8 3" xfId="1792" xr:uid="{00000000-0005-0000-0000-0000A3060000}"/>
    <cellStyle name="20% - Akzent1 4 4 9" xfId="1793" xr:uid="{00000000-0005-0000-0000-0000A4060000}"/>
    <cellStyle name="20% - Akzent1 4 4 9 2" xfId="1794" xr:uid="{00000000-0005-0000-0000-0000A5060000}"/>
    <cellStyle name="20% - Akzent1 4 4 9 3" xfId="1795" xr:uid="{00000000-0005-0000-0000-0000A6060000}"/>
    <cellStyle name="20% - Akzent1 4 5" xfId="1796" xr:uid="{00000000-0005-0000-0000-0000A7060000}"/>
    <cellStyle name="20% - Akzent1 4 5 2" xfId="1797" xr:uid="{00000000-0005-0000-0000-0000A8060000}"/>
    <cellStyle name="20% - Akzent1 4 5 2 2" xfId="1798" xr:uid="{00000000-0005-0000-0000-0000A9060000}"/>
    <cellStyle name="20% - Akzent1 4 5 2 3" xfId="1799" xr:uid="{00000000-0005-0000-0000-0000AA060000}"/>
    <cellStyle name="20% - Akzent1 4 6" xfId="1800" xr:uid="{00000000-0005-0000-0000-0000AB060000}"/>
    <cellStyle name="20% - Akzent1 4 6 2" xfId="1801" xr:uid="{00000000-0005-0000-0000-0000AC060000}"/>
    <cellStyle name="20% - Akzent1 4 6 2 2" xfId="1802" xr:uid="{00000000-0005-0000-0000-0000AD060000}"/>
    <cellStyle name="20% - Akzent1 4 6 2 3" xfId="1803" xr:uid="{00000000-0005-0000-0000-0000AE060000}"/>
    <cellStyle name="20% - Akzent1 4 7" xfId="1804" xr:uid="{00000000-0005-0000-0000-0000AF060000}"/>
    <cellStyle name="20% - Akzent1 4 7 2" xfId="1805" xr:uid="{00000000-0005-0000-0000-0000B0060000}"/>
    <cellStyle name="20% - Akzent1 4 7 2 2" xfId="1806" xr:uid="{00000000-0005-0000-0000-0000B1060000}"/>
    <cellStyle name="20% - Akzent1 4 7 2 3" xfId="1807" xr:uid="{00000000-0005-0000-0000-0000B2060000}"/>
    <cellStyle name="20% - Akzent1 4 8" xfId="1808" xr:uid="{00000000-0005-0000-0000-0000B3060000}"/>
    <cellStyle name="20% - Akzent1 4 8 2" xfId="1809" xr:uid="{00000000-0005-0000-0000-0000B4060000}"/>
    <cellStyle name="20% - Akzent1 4 8 2 2" xfId="1810" xr:uid="{00000000-0005-0000-0000-0000B5060000}"/>
    <cellStyle name="20% - Akzent1 4 8 2 3" xfId="1811" xr:uid="{00000000-0005-0000-0000-0000B6060000}"/>
    <cellStyle name="20% - Akzent1 4 9" xfId="1812" xr:uid="{00000000-0005-0000-0000-0000B7060000}"/>
    <cellStyle name="20% - Akzent1 4 9 2" xfId="1813" xr:uid="{00000000-0005-0000-0000-0000B8060000}"/>
    <cellStyle name="20% - Akzent1 4 9 2 2" xfId="1814" xr:uid="{00000000-0005-0000-0000-0000B9060000}"/>
    <cellStyle name="20% - Akzent1 4 9 2 3" xfId="1815" xr:uid="{00000000-0005-0000-0000-0000BA060000}"/>
    <cellStyle name="20% - Akzent1 5" xfId="1816" xr:uid="{00000000-0005-0000-0000-0000BB060000}"/>
    <cellStyle name="20% - Akzent1 5 10" xfId="1817" xr:uid="{00000000-0005-0000-0000-0000BC060000}"/>
    <cellStyle name="20% - Akzent1 5 11" xfId="1818" xr:uid="{00000000-0005-0000-0000-0000BD060000}"/>
    <cellStyle name="20% - Akzent1 5 12" xfId="1819" xr:uid="{00000000-0005-0000-0000-0000BE060000}"/>
    <cellStyle name="20% - Akzent1 5 13" xfId="1820" xr:uid="{00000000-0005-0000-0000-0000BF060000}"/>
    <cellStyle name="20% - Akzent1 5 14" xfId="1821" xr:uid="{00000000-0005-0000-0000-0000C0060000}"/>
    <cellStyle name="20% - Akzent1 5 15" xfId="1822" xr:uid="{00000000-0005-0000-0000-0000C1060000}"/>
    <cellStyle name="20% - Akzent1 5 16" xfId="1823" xr:uid="{00000000-0005-0000-0000-0000C2060000}"/>
    <cellStyle name="20% - Akzent1 5 17" xfId="1824" xr:uid="{00000000-0005-0000-0000-0000C3060000}"/>
    <cellStyle name="20% - Akzent1 5 18" xfId="1825" xr:uid="{00000000-0005-0000-0000-0000C4060000}"/>
    <cellStyle name="20% - Akzent1 5 2" xfId="1826" xr:uid="{00000000-0005-0000-0000-0000C5060000}"/>
    <cellStyle name="20% - Akzent1 5 3" xfId="1827" xr:uid="{00000000-0005-0000-0000-0000C6060000}"/>
    <cellStyle name="20% - Akzent1 5 4" xfId="1828" xr:uid="{00000000-0005-0000-0000-0000C7060000}"/>
    <cellStyle name="20% - Akzent1 5 4 2" xfId="1829" xr:uid="{00000000-0005-0000-0000-0000C8060000}"/>
    <cellStyle name="20% - Akzent1 5 4 2 2" xfId="1830" xr:uid="{00000000-0005-0000-0000-0000C9060000}"/>
    <cellStyle name="20% - Akzent1 5 4 2 2 2" xfId="1831" xr:uid="{00000000-0005-0000-0000-0000CA060000}"/>
    <cellStyle name="20% - Akzent1 5 4 2 2 3" xfId="1832" xr:uid="{00000000-0005-0000-0000-0000CB060000}"/>
    <cellStyle name="20% - Akzent1 5 4 2 3" xfId="1833" xr:uid="{00000000-0005-0000-0000-0000CC060000}"/>
    <cellStyle name="20% - Akzent1 5 4 2 4" xfId="1834" xr:uid="{00000000-0005-0000-0000-0000CD060000}"/>
    <cellStyle name="20% - Akzent1 5 4 3" xfId="1835" xr:uid="{00000000-0005-0000-0000-0000CE060000}"/>
    <cellStyle name="20% - Akzent1 5 4 3 2" xfId="1836" xr:uid="{00000000-0005-0000-0000-0000CF060000}"/>
    <cellStyle name="20% - Akzent1 5 4 3 2 2" xfId="1837" xr:uid="{00000000-0005-0000-0000-0000D0060000}"/>
    <cellStyle name="20% - Akzent1 5 4 3 2 3" xfId="1838" xr:uid="{00000000-0005-0000-0000-0000D1060000}"/>
    <cellStyle name="20% - Akzent1 5 4 3 3" xfId="1839" xr:uid="{00000000-0005-0000-0000-0000D2060000}"/>
    <cellStyle name="20% - Akzent1 5 4 3 4" xfId="1840" xr:uid="{00000000-0005-0000-0000-0000D3060000}"/>
    <cellStyle name="20% - Akzent1 5 4 4" xfId="1841" xr:uid="{00000000-0005-0000-0000-0000D4060000}"/>
    <cellStyle name="20% - Akzent1 5 4 4 2" xfId="1842" xr:uid="{00000000-0005-0000-0000-0000D5060000}"/>
    <cellStyle name="20% - Akzent1 5 4 4 2 2" xfId="1843" xr:uid="{00000000-0005-0000-0000-0000D6060000}"/>
    <cellStyle name="20% - Akzent1 5 4 4 2 3" xfId="1844" xr:uid="{00000000-0005-0000-0000-0000D7060000}"/>
    <cellStyle name="20% - Akzent1 5 4 4 3" xfId="1845" xr:uid="{00000000-0005-0000-0000-0000D8060000}"/>
    <cellStyle name="20% - Akzent1 5 4 4 4" xfId="1846" xr:uid="{00000000-0005-0000-0000-0000D9060000}"/>
    <cellStyle name="20% - Akzent1 5 4 5" xfId="1847" xr:uid="{00000000-0005-0000-0000-0000DA060000}"/>
    <cellStyle name="20% - Akzent1 5 4 5 2" xfId="1848" xr:uid="{00000000-0005-0000-0000-0000DB060000}"/>
    <cellStyle name="20% - Akzent1 5 4 5 2 2" xfId="1849" xr:uid="{00000000-0005-0000-0000-0000DC060000}"/>
    <cellStyle name="20% - Akzent1 5 4 5 2 3" xfId="1850" xr:uid="{00000000-0005-0000-0000-0000DD060000}"/>
    <cellStyle name="20% - Akzent1 5 4 5 3" xfId="1851" xr:uid="{00000000-0005-0000-0000-0000DE060000}"/>
    <cellStyle name="20% - Akzent1 5 4 5 4" xfId="1852" xr:uid="{00000000-0005-0000-0000-0000DF060000}"/>
    <cellStyle name="20% - Akzent1 5 4 6" xfId="1853" xr:uid="{00000000-0005-0000-0000-0000E0060000}"/>
    <cellStyle name="20% - Akzent1 5 4 6 2" xfId="1854" xr:uid="{00000000-0005-0000-0000-0000E1060000}"/>
    <cellStyle name="20% - Akzent1 5 4 6 2 2" xfId="1855" xr:uid="{00000000-0005-0000-0000-0000E2060000}"/>
    <cellStyle name="20% - Akzent1 5 4 6 2 3" xfId="1856" xr:uid="{00000000-0005-0000-0000-0000E3060000}"/>
    <cellStyle name="20% - Akzent1 5 4 6 3" xfId="1857" xr:uid="{00000000-0005-0000-0000-0000E4060000}"/>
    <cellStyle name="20% - Akzent1 5 4 6 4" xfId="1858" xr:uid="{00000000-0005-0000-0000-0000E5060000}"/>
    <cellStyle name="20% - Akzent1 5 4 7" xfId="1859" xr:uid="{00000000-0005-0000-0000-0000E6060000}"/>
    <cellStyle name="20% - Akzent1 5 4 7 2" xfId="1860" xr:uid="{00000000-0005-0000-0000-0000E7060000}"/>
    <cellStyle name="20% - Akzent1 5 4 7 3" xfId="1861" xr:uid="{00000000-0005-0000-0000-0000E8060000}"/>
    <cellStyle name="20% - Akzent1 5 4 8" xfId="1862" xr:uid="{00000000-0005-0000-0000-0000E9060000}"/>
    <cellStyle name="20% - Akzent1 5 4 8 2" xfId="1863" xr:uid="{00000000-0005-0000-0000-0000EA060000}"/>
    <cellStyle name="20% - Akzent1 5 4 8 3" xfId="1864" xr:uid="{00000000-0005-0000-0000-0000EB060000}"/>
    <cellStyle name="20% - Akzent1 5 4 9" xfId="1865" xr:uid="{00000000-0005-0000-0000-0000EC060000}"/>
    <cellStyle name="20% - Akzent1 5 4 9 2" xfId="1866" xr:uid="{00000000-0005-0000-0000-0000ED060000}"/>
    <cellStyle name="20% - Akzent1 5 4 9 3" xfId="1867" xr:uid="{00000000-0005-0000-0000-0000EE060000}"/>
    <cellStyle name="20% - Akzent1 5 5" xfId="1868" xr:uid="{00000000-0005-0000-0000-0000EF060000}"/>
    <cellStyle name="20% - Akzent1 5 5 2" xfId="1869" xr:uid="{00000000-0005-0000-0000-0000F0060000}"/>
    <cellStyle name="20% - Akzent1 5 5 2 2" xfId="1870" xr:uid="{00000000-0005-0000-0000-0000F1060000}"/>
    <cellStyle name="20% - Akzent1 5 5 2 3" xfId="1871" xr:uid="{00000000-0005-0000-0000-0000F2060000}"/>
    <cellStyle name="20% - Akzent1 5 6" xfId="1872" xr:uid="{00000000-0005-0000-0000-0000F3060000}"/>
    <cellStyle name="20% - Akzent1 5 6 2" xfId="1873" xr:uid="{00000000-0005-0000-0000-0000F4060000}"/>
    <cellStyle name="20% - Akzent1 5 6 2 2" xfId="1874" xr:uid="{00000000-0005-0000-0000-0000F5060000}"/>
    <cellStyle name="20% - Akzent1 5 6 2 3" xfId="1875" xr:uid="{00000000-0005-0000-0000-0000F6060000}"/>
    <cellStyle name="20% - Akzent1 5 7" xfId="1876" xr:uid="{00000000-0005-0000-0000-0000F7060000}"/>
    <cellStyle name="20% - Akzent1 5 7 2" xfId="1877" xr:uid="{00000000-0005-0000-0000-0000F8060000}"/>
    <cellStyle name="20% - Akzent1 5 7 2 2" xfId="1878" xr:uid="{00000000-0005-0000-0000-0000F9060000}"/>
    <cellStyle name="20% - Akzent1 5 7 2 3" xfId="1879" xr:uid="{00000000-0005-0000-0000-0000FA060000}"/>
    <cellStyle name="20% - Akzent1 5 8" xfId="1880" xr:uid="{00000000-0005-0000-0000-0000FB060000}"/>
    <cellStyle name="20% - Akzent1 5 8 2" xfId="1881" xr:uid="{00000000-0005-0000-0000-0000FC060000}"/>
    <cellStyle name="20% - Akzent1 5 8 2 2" xfId="1882" xr:uid="{00000000-0005-0000-0000-0000FD060000}"/>
    <cellStyle name="20% - Akzent1 5 8 2 3" xfId="1883" xr:uid="{00000000-0005-0000-0000-0000FE060000}"/>
    <cellStyle name="20% - Akzent1 5 9" xfId="1884" xr:uid="{00000000-0005-0000-0000-0000FF060000}"/>
    <cellStyle name="20% - Akzent1 5 9 2" xfId="1885" xr:uid="{00000000-0005-0000-0000-000000070000}"/>
    <cellStyle name="20% - Akzent1 5 9 2 2" xfId="1886" xr:uid="{00000000-0005-0000-0000-000001070000}"/>
    <cellStyle name="20% - Akzent1 5 9 2 3" xfId="1887" xr:uid="{00000000-0005-0000-0000-000002070000}"/>
    <cellStyle name="20% - Akzent1 6" xfId="1888" xr:uid="{00000000-0005-0000-0000-000003070000}"/>
    <cellStyle name="20% - Akzent1 6 10" xfId="1889" xr:uid="{00000000-0005-0000-0000-000004070000}"/>
    <cellStyle name="20% - Akzent1 6 11" xfId="1890" xr:uid="{00000000-0005-0000-0000-000005070000}"/>
    <cellStyle name="20% - Akzent1 6 12" xfId="1891" xr:uid="{00000000-0005-0000-0000-000006070000}"/>
    <cellStyle name="20% - Akzent1 6 13" xfId="1892" xr:uid="{00000000-0005-0000-0000-000007070000}"/>
    <cellStyle name="20% - Akzent1 6 14" xfId="1893" xr:uid="{00000000-0005-0000-0000-000008070000}"/>
    <cellStyle name="20% - Akzent1 6 15" xfId="1894" xr:uid="{00000000-0005-0000-0000-000009070000}"/>
    <cellStyle name="20% - Akzent1 6 16" xfId="1895" xr:uid="{00000000-0005-0000-0000-00000A070000}"/>
    <cellStyle name="20% - Akzent1 6 17" xfId="1896" xr:uid="{00000000-0005-0000-0000-00000B070000}"/>
    <cellStyle name="20% - Akzent1 6 18" xfId="1897" xr:uid="{00000000-0005-0000-0000-00000C070000}"/>
    <cellStyle name="20% - Akzent1 6 2" xfId="1898" xr:uid="{00000000-0005-0000-0000-00000D070000}"/>
    <cellStyle name="20% - Akzent1 6 3" xfId="1899" xr:uid="{00000000-0005-0000-0000-00000E070000}"/>
    <cellStyle name="20% - Akzent1 6 4" xfId="1900" xr:uid="{00000000-0005-0000-0000-00000F070000}"/>
    <cellStyle name="20% - Akzent1 6 4 2" xfId="1901" xr:uid="{00000000-0005-0000-0000-000010070000}"/>
    <cellStyle name="20% - Akzent1 6 4 2 2" xfId="1902" xr:uid="{00000000-0005-0000-0000-000011070000}"/>
    <cellStyle name="20% - Akzent1 6 4 2 2 2" xfId="1903" xr:uid="{00000000-0005-0000-0000-000012070000}"/>
    <cellStyle name="20% - Akzent1 6 4 2 2 3" xfId="1904" xr:uid="{00000000-0005-0000-0000-000013070000}"/>
    <cellStyle name="20% - Akzent1 6 4 2 3" xfId="1905" xr:uid="{00000000-0005-0000-0000-000014070000}"/>
    <cellStyle name="20% - Akzent1 6 4 2 4" xfId="1906" xr:uid="{00000000-0005-0000-0000-000015070000}"/>
    <cellStyle name="20% - Akzent1 6 4 3" xfId="1907" xr:uid="{00000000-0005-0000-0000-000016070000}"/>
    <cellStyle name="20% - Akzent1 6 4 3 2" xfId="1908" xr:uid="{00000000-0005-0000-0000-000017070000}"/>
    <cellStyle name="20% - Akzent1 6 4 3 2 2" xfId="1909" xr:uid="{00000000-0005-0000-0000-000018070000}"/>
    <cellStyle name="20% - Akzent1 6 4 3 2 3" xfId="1910" xr:uid="{00000000-0005-0000-0000-000019070000}"/>
    <cellStyle name="20% - Akzent1 6 4 3 3" xfId="1911" xr:uid="{00000000-0005-0000-0000-00001A070000}"/>
    <cellStyle name="20% - Akzent1 6 4 3 4" xfId="1912" xr:uid="{00000000-0005-0000-0000-00001B070000}"/>
    <cellStyle name="20% - Akzent1 6 4 4" xfId="1913" xr:uid="{00000000-0005-0000-0000-00001C070000}"/>
    <cellStyle name="20% - Akzent1 6 4 4 2" xfId="1914" xr:uid="{00000000-0005-0000-0000-00001D070000}"/>
    <cellStyle name="20% - Akzent1 6 4 4 2 2" xfId="1915" xr:uid="{00000000-0005-0000-0000-00001E070000}"/>
    <cellStyle name="20% - Akzent1 6 4 4 2 3" xfId="1916" xr:uid="{00000000-0005-0000-0000-00001F070000}"/>
    <cellStyle name="20% - Akzent1 6 4 4 3" xfId="1917" xr:uid="{00000000-0005-0000-0000-000020070000}"/>
    <cellStyle name="20% - Akzent1 6 4 4 4" xfId="1918" xr:uid="{00000000-0005-0000-0000-000021070000}"/>
    <cellStyle name="20% - Akzent1 6 4 5" xfId="1919" xr:uid="{00000000-0005-0000-0000-000022070000}"/>
    <cellStyle name="20% - Akzent1 6 4 5 2" xfId="1920" xr:uid="{00000000-0005-0000-0000-000023070000}"/>
    <cellStyle name="20% - Akzent1 6 4 5 2 2" xfId="1921" xr:uid="{00000000-0005-0000-0000-000024070000}"/>
    <cellStyle name="20% - Akzent1 6 4 5 2 3" xfId="1922" xr:uid="{00000000-0005-0000-0000-000025070000}"/>
    <cellStyle name="20% - Akzent1 6 4 5 3" xfId="1923" xr:uid="{00000000-0005-0000-0000-000026070000}"/>
    <cellStyle name="20% - Akzent1 6 4 5 4" xfId="1924" xr:uid="{00000000-0005-0000-0000-000027070000}"/>
    <cellStyle name="20% - Akzent1 6 4 6" xfId="1925" xr:uid="{00000000-0005-0000-0000-000028070000}"/>
    <cellStyle name="20% - Akzent1 6 4 6 2" xfId="1926" xr:uid="{00000000-0005-0000-0000-000029070000}"/>
    <cellStyle name="20% - Akzent1 6 4 6 2 2" xfId="1927" xr:uid="{00000000-0005-0000-0000-00002A070000}"/>
    <cellStyle name="20% - Akzent1 6 4 6 2 3" xfId="1928" xr:uid="{00000000-0005-0000-0000-00002B070000}"/>
    <cellStyle name="20% - Akzent1 6 4 6 3" xfId="1929" xr:uid="{00000000-0005-0000-0000-00002C070000}"/>
    <cellStyle name="20% - Akzent1 6 4 6 4" xfId="1930" xr:uid="{00000000-0005-0000-0000-00002D070000}"/>
    <cellStyle name="20% - Akzent1 6 4 7" xfId="1931" xr:uid="{00000000-0005-0000-0000-00002E070000}"/>
    <cellStyle name="20% - Akzent1 6 4 7 2" xfId="1932" xr:uid="{00000000-0005-0000-0000-00002F070000}"/>
    <cellStyle name="20% - Akzent1 6 4 7 3" xfId="1933" xr:uid="{00000000-0005-0000-0000-000030070000}"/>
    <cellStyle name="20% - Akzent1 6 4 8" xfId="1934" xr:uid="{00000000-0005-0000-0000-000031070000}"/>
    <cellStyle name="20% - Akzent1 6 4 8 2" xfId="1935" xr:uid="{00000000-0005-0000-0000-000032070000}"/>
    <cellStyle name="20% - Akzent1 6 4 8 3" xfId="1936" xr:uid="{00000000-0005-0000-0000-000033070000}"/>
    <cellStyle name="20% - Akzent1 6 4 9" xfId="1937" xr:uid="{00000000-0005-0000-0000-000034070000}"/>
    <cellStyle name="20% - Akzent1 6 4 9 2" xfId="1938" xr:uid="{00000000-0005-0000-0000-000035070000}"/>
    <cellStyle name="20% - Akzent1 6 4 9 3" xfId="1939" xr:uid="{00000000-0005-0000-0000-000036070000}"/>
    <cellStyle name="20% - Akzent1 6 5" xfId="1940" xr:uid="{00000000-0005-0000-0000-000037070000}"/>
    <cellStyle name="20% - Akzent1 6 5 2" xfId="1941" xr:uid="{00000000-0005-0000-0000-000038070000}"/>
    <cellStyle name="20% - Akzent1 6 5 2 2" xfId="1942" xr:uid="{00000000-0005-0000-0000-000039070000}"/>
    <cellStyle name="20% - Akzent1 6 5 2 3" xfId="1943" xr:uid="{00000000-0005-0000-0000-00003A070000}"/>
    <cellStyle name="20% - Akzent1 6 6" xfId="1944" xr:uid="{00000000-0005-0000-0000-00003B070000}"/>
    <cellStyle name="20% - Akzent1 6 6 2" xfId="1945" xr:uid="{00000000-0005-0000-0000-00003C070000}"/>
    <cellStyle name="20% - Akzent1 6 6 2 2" xfId="1946" xr:uid="{00000000-0005-0000-0000-00003D070000}"/>
    <cellStyle name="20% - Akzent1 6 6 2 3" xfId="1947" xr:uid="{00000000-0005-0000-0000-00003E070000}"/>
    <cellStyle name="20% - Akzent1 6 7" xfId="1948" xr:uid="{00000000-0005-0000-0000-00003F070000}"/>
    <cellStyle name="20% - Akzent1 6 7 2" xfId="1949" xr:uid="{00000000-0005-0000-0000-000040070000}"/>
    <cellStyle name="20% - Akzent1 6 7 2 2" xfId="1950" xr:uid="{00000000-0005-0000-0000-000041070000}"/>
    <cellStyle name="20% - Akzent1 6 7 2 3" xfId="1951" xr:uid="{00000000-0005-0000-0000-000042070000}"/>
    <cellStyle name="20% - Akzent1 6 8" xfId="1952" xr:uid="{00000000-0005-0000-0000-000043070000}"/>
    <cellStyle name="20% - Akzent1 6 8 2" xfId="1953" xr:uid="{00000000-0005-0000-0000-000044070000}"/>
    <cellStyle name="20% - Akzent1 6 8 2 2" xfId="1954" xr:uid="{00000000-0005-0000-0000-000045070000}"/>
    <cellStyle name="20% - Akzent1 6 8 2 3" xfId="1955" xr:uid="{00000000-0005-0000-0000-000046070000}"/>
    <cellStyle name="20% - Akzent1 6 9" xfId="1956" xr:uid="{00000000-0005-0000-0000-000047070000}"/>
    <cellStyle name="20% - Akzent1 6 9 2" xfId="1957" xr:uid="{00000000-0005-0000-0000-000048070000}"/>
    <cellStyle name="20% - Akzent1 6 9 2 2" xfId="1958" xr:uid="{00000000-0005-0000-0000-000049070000}"/>
    <cellStyle name="20% - Akzent1 6 9 2 3" xfId="1959" xr:uid="{00000000-0005-0000-0000-00004A070000}"/>
    <cellStyle name="20% - Akzent1 7" xfId="1960" xr:uid="{00000000-0005-0000-0000-00004B070000}"/>
    <cellStyle name="20% - Akzent1 7 10" xfId="1961" xr:uid="{00000000-0005-0000-0000-00004C070000}"/>
    <cellStyle name="20% - Akzent1 7 11" xfId="1962" xr:uid="{00000000-0005-0000-0000-00004D070000}"/>
    <cellStyle name="20% - Akzent1 7 12" xfId="1963" xr:uid="{00000000-0005-0000-0000-00004E070000}"/>
    <cellStyle name="20% - Akzent1 7 13" xfId="1964" xr:uid="{00000000-0005-0000-0000-00004F070000}"/>
    <cellStyle name="20% - Akzent1 7 14" xfId="1965" xr:uid="{00000000-0005-0000-0000-000050070000}"/>
    <cellStyle name="20% - Akzent1 7 15" xfId="1966" xr:uid="{00000000-0005-0000-0000-000051070000}"/>
    <cellStyle name="20% - Akzent1 7 16" xfId="1967" xr:uid="{00000000-0005-0000-0000-000052070000}"/>
    <cellStyle name="20% - Akzent1 7 17" xfId="1968" xr:uid="{00000000-0005-0000-0000-000053070000}"/>
    <cellStyle name="20% - Akzent1 7 18" xfId="1969" xr:uid="{00000000-0005-0000-0000-000054070000}"/>
    <cellStyle name="20% - Akzent1 7 2" xfId="1970" xr:uid="{00000000-0005-0000-0000-000055070000}"/>
    <cellStyle name="20% - Akzent1 7 3" xfId="1971" xr:uid="{00000000-0005-0000-0000-000056070000}"/>
    <cellStyle name="20% - Akzent1 7 4" xfId="1972" xr:uid="{00000000-0005-0000-0000-000057070000}"/>
    <cellStyle name="20% - Akzent1 7 4 2" xfId="1973" xr:uid="{00000000-0005-0000-0000-000058070000}"/>
    <cellStyle name="20% - Akzent1 7 4 2 2" xfId="1974" xr:uid="{00000000-0005-0000-0000-000059070000}"/>
    <cellStyle name="20% - Akzent1 7 4 2 2 2" xfId="1975" xr:uid="{00000000-0005-0000-0000-00005A070000}"/>
    <cellStyle name="20% - Akzent1 7 4 2 2 3" xfId="1976" xr:uid="{00000000-0005-0000-0000-00005B070000}"/>
    <cellStyle name="20% - Akzent1 7 4 2 3" xfId="1977" xr:uid="{00000000-0005-0000-0000-00005C070000}"/>
    <cellStyle name="20% - Akzent1 7 4 2 4" xfId="1978" xr:uid="{00000000-0005-0000-0000-00005D070000}"/>
    <cellStyle name="20% - Akzent1 7 4 3" xfId="1979" xr:uid="{00000000-0005-0000-0000-00005E070000}"/>
    <cellStyle name="20% - Akzent1 7 4 3 2" xfId="1980" xr:uid="{00000000-0005-0000-0000-00005F070000}"/>
    <cellStyle name="20% - Akzent1 7 4 3 2 2" xfId="1981" xr:uid="{00000000-0005-0000-0000-000060070000}"/>
    <cellStyle name="20% - Akzent1 7 4 3 2 3" xfId="1982" xr:uid="{00000000-0005-0000-0000-000061070000}"/>
    <cellStyle name="20% - Akzent1 7 4 3 3" xfId="1983" xr:uid="{00000000-0005-0000-0000-000062070000}"/>
    <cellStyle name="20% - Akzent1 7 4 3 4" xfId="1984" xr:uid="{00000000-0005-0000-0000-000063070000}"/>
    <cellStyle name="20% - Akzent1 7 4 4" xfId="1985" xr:uid="{00000000-0005-0000-0000-000064070000}"/>
    <cellStyle name="20% - Akzent1 7 4 4 2" xfId="1986" xr:uid="{00000000-0005-0000-0000-000065070000}"/>
    <cellStyle name="20% - Akzent1 7 4 4 2 2" xfId="1987" xr:uid="{00000000-0005-0000-0000-000066070000}"/>
    <cellStyle name="20% - Akzent1 7 4 4 2 3" xfId="1988" xr:uid="{00000000-0005-0000-0000-000067070000}"/>
    <cellStyle name="20% - Akzent1 7 4 4 3" xfId="1989" xr:uid="{00000000-0005-0000-0000-000068070000}"/>
    <cellStyle name="20% - Akzent1 7 4 4 4" xfId="1990" xr:uid="{00000000-0005-0000-0000-000069070000}"/>
    <cellStyle name="20% - Akzent1 7 4 5" xfId="1991" xr:uid="{00000000-0005-0000-0000-00006A070000}"/>
    <cellStyle name="20% - Akzent1 7 4 5 2" xfId="1992" xr:uid="{00000000-0005-0000-0000-00006B070000}"/>
    <cellStyle name="20% - Akzent1 7 4 5 2 2" xfId="1993" xr:uid="{00000000-0005-0000-0000-00006C070000}"/>
    <cellStyle name="20% - Akzent1 7 4 5 2 3" xfId="1994" xr:uid="{00000000-0005-0000-0000-00006D070000}"/>
    <cellStyle name="20% - Akzent1 7 4 5 3" xfId="1995" xr:uid="{00000000-0005-0000-0000-00006E070000}"/>
    <cellStyle name="20% - Akzent1 7 4 5 4" xfId="1996" xr:uid="{00000000-0005-0000-0000-00006F070000}"/>
    <cellStyle name="20% - Akzent1 7 4 6" xfId="1997" xr:uid="{00000000-0005-0000-0000-000070070000}"/>
    <cellStyle name="20% - Akzent1 7 4 6 2" xfId="1998" xr:uid="{00000000-0005-0000-0000-000071070000}"/>
    <cellStyle name="20% - Akzent1 7 4 6 2 2" xfId="1999" xr:uid="{00000000-0005-0000-0000-000072070000}"/>
    <cellStyle name="20% - Akzent1 7 4 6 2 3" xfId="2000" xr:uid="{00000000-0005-0000-0000-000073070000}"/>
    <cellStyle name="20% - Akzent1 7 4 6 3" xfId="2001" xr:uid="{00000000-0005-0000-0000-000074070000}"/>
    <cellStyle name="20% - Akzent1 7 4 6 4" xfId="2002" xr:uid="{00000000-0005-0000-0000-000075070000}"/>
    <cellStyle name="20% - Akzent1 7 4 7" xfId="2003" xr:uid="{00000000-0005-0000-0000-000076070000}"/>
    <cellStyle name="20% - Akzent1 7 4 7 2" xfId="2004" xr:uid="{00000000-0005-0000-0000-000077070000}"/>
    <cellStyle name="20% - Akzent1 7 4 7 3" xfId="2005" xr:uid="{00000000-0005-0000-0000-000078070000}"/>
    <cellStyle name="20% - Akzent1 7 4 8" xfId="2006" xr:uid="{00000000-0005-0000-0000-000079070000}"/>
    <cellStyle name="20% - Akzent1 7 4 8 2" xfId="2007" xr:uid="{00000000-0005-0000-0000-00007A070000}"/>
    <cellStyle name="20% - Akzent1 7 4 8 3" xfId="2008" xr:uid="{00000000-0005-0000-0000-00007B070000}"/>
    <cellStyle name="20% - Akzent1 7 4 9" xfId="2009" xr:uid="{00000000-0005-0000-0000-00007C070000}"/>
    <cellStyle name="20% - Akzent1 7 4 9 2" xfId="2010" xr:uid="{00000000-0005-0000-0000-00007D070000}"/>
    <cellStyle name="20% - Akzent1 7 4 9 3" xfId="2011" xr:uid="{00000000-0005-0000-0000-00007E070000}"/>
    <cellStyle name="20% - Akzent1 7 5" xfId="2012" xr:uid="{00000000-0005-0000-0000-00007F070000}"/>
    <cellStyle name="20% - Akzent1 7 5 2" xfId="2013" xr:uid="{00000000-0005-0000-0000-000080070000}"/>
    <cellStyle name="20% - Akzent1 7 5 2 2" xfId="2014" xr:uid="{00000000-0005-0000-0000-000081070000}"/>
    <cellStyle name="20% - Akzent1 7 5 2 3" xfId="2015" xr:uid="{00000000-0005-0000-0000-000082070000}"/>
    <cellStyle name="20% - Akzent1 7 6" xfId="2016" xr:uid="{00000000-0005-0000-0000-000083070000}"/>
    <cellStyle name="20% - Akzent1 7 6 2" xfId="2017" xr:uid="{00000000-0005-0000-0000-000084070000}"/>
    <cellStyle name="20% - Akzent1 7 6 2 2" xfId="2018" xr:uid="{00000000-0005-0000-0000-000085070000}"/>
    <cellStyle name="20% - Akzent1 7 6 2 3" xfId="2019" xr:uid="{00000000-0005-0000-0000-000086070000}"/>
    <cellStyle name="20% - Akzent1 7 7" xfId="2020" xr:uid="{00000000-0005-0000-0000-000087070000}"/>
    <cellStyle name="20% - Akzent1 7 7 2" xfId="2021" xr:uid="{00000000-0005-0000-0000-000088070000}"/>
    <cellStyle name="20% - Akzent1 7 7 2 2" xfId="2022" xr:uid="{00000000-0005-0000-0000-000089070000}"/>
    <cellStyle name="20% - Akzent1 7 7 2 3" xfId="2023" xr:uid="{00000000-0005-0000-0000-00008A070000}"/>
    <cellStyle name="20% - Akzent1 7 8" xfId="2024" xr:uid="{00000000-0005-0000-0000-00008B070000}"/>
    <cellStyle name="20% - Akzent1 7 8 2" xfId="2025" xr:uid="{00000000-0005-0000-0000-00008C070000}"/>
    <cellStyle name="20% - Akzent1 7 8 2 2" xfId="2026" xr:uid="{00000000-0005-0000-0000-00008D070000}"/>
    <cellStyle name="20% - Akzent1 7 8 2 3" xfId="2027" xr:uid="{00000000-0005-0000-0000-00008E070000}"/>
    <cellStyle name="20% - Akzent1 7 9" xfId="2028" xr:uid="{00000000-0005-0000-0000-00008F070000}"/>
    <cellStyle name="20% - Akzent1 7 9 2" xfId="2029" xr:uid="{00000000-0005-0000-0000-000090070000}"/>
    <cellStyle name="20% - Akzent1 7 9 2 2" xfId="2030" xr:uid="{00000000-0005-0000-0000-000091070000}"/>
    <cellStyle name="20% - Akzent1 7 9 2 3" xfId="2031" xr:uid="{00000000-0005-0000-0000-000092070000}"/>
    <cellStyle name="20% - Akzent1 8" xfId="2032" xr:uid="{00000000-0005-0000-0000-000093070000}"/>
    <cellStyle name="20% - Akzent1 8 10" xfId="2033" xr:uid="{00000000-0005-0000-0000-000094070000}"/>
    <cellStyle name="20% - Akzent1 8 11" xfId="2034" xr:uid="{00000000-0005-0000-0000-000095070000}"/>
    <cellStyle name="20% - Akzent1 8 12" xfId="2035" xr:uid="{00000000-0005-0000-0000-000096070000}"/>
    <cellStyle name="20% - Akzent1 8 13" xfId="2036" xr:uid="{00000000-0005-0000-0000-000097070000}"/>
    <cellStyle name="20% - Akzent1 8 14" xfId="2037" xr:uid="{00000000-0005-0000-0000-000098070000}"/>
    <cellStyle name="20% - Akzent1 8 15" xfId="2038" xr:uid="{00000000-0005-0000-0000-000099070000}"/>
    <cellStyle name="20% - Akzent1 8 16" xfId="2039" xr:uid="{00000000-0005-0000-0000-00009A070000}"/>
    <cellStyle name="20% - Akzent1 8 17" xfId="2040" xr:uid="{00000000-0005-0000-0000-00009B070000}"/>
    <cellStyle name="20% - Akzent1 8 18" xfId="2041" xr:uid="{00000000-0005-0000-0000-00009C070000}"/>
    <cellStyle name="20% - Akzent1 8 2" xfId="2042" xr:uid="{00000000-0005-0000-0000-00009D070000}"/>
    <cellStyle name="20% - Akzent1 8 3" xfId="2043" xr:uid="{00000000-0005-0000-0000-00009E070000}"/>
    <cellStyle name="20% - Akzent1 8 4" xfId="2044" xr:uid="{00000000-0005-0000-0000-00009F070000}"/>
    <cellStyle name="20% - Akzent1 8 4 2" xfId="2045" xr:uid="{00000000-0005-0000-0000-0000A0070000}"/>
    <cellStyle name="20% - Akzent1 8 4 2 2" xfId="2046" xr:uid="{00000000-0005-0000-0000-0000A1070000}"/>
    <cellStyle name="20% - Akzent1 8 4 2 2 2" xfId="2047" xr:uid="{00000000-0005-0000-0000-0000A2070000}"/>
    <cellStyle name="20% - Akzent1 8 4 2 2 3" xfId="2048" xr:uid="{00000000-0005-0000-0000-0000A3070000}"/>
    <cellStyle name="20% - Akzent1 8 4 2 3" xfId="2049" xr:uid="{00000000-0005-0000-0000-0000A4070000}"/>
    <cellStyle name="20% - Akzent1 8 4 2 4" xfId="2050" xr:uid="{00000000-0005-0000-0000-0000A5070000}"/>
    <cellStyle name="20% - Akzent1 8 4 3" xfId="2051" xr:uid="{00000000-0005-0000-0000-0000A6070000}"/>
    <cellStyle name="20% - Akzent1 8 4 3 2" xfId="2052" xr:uid="{00000000-0005-0000-0000-0000A7070000}"/>
    <cellStyle name="20% - Akzent1 8 4 3 2 2" xfId="2053" xr:uid="{00000000-0005-0000-0000-0000A8070000}"/>
    <cellStyle name="20% - Akzent1 8 4 3 2 3" xfId="2054" xr:uid="{00000000-0005-0000-0000-0000A9070000}"/>
    <cellStyle name="20% - Akzent1 8 4 3 3" xfId="2055" xr:uid="{00000000-0005-0000-0000-0000AA070000}"/>
    <cellStyle name="20% - Akzent1 8 4 3 4" xfId="2056" xr:uid="{00000000-0005-0000-0000-0000AB070000}"/>
    <cellStyle name="20% - Akzent1 8 4 4" xfId="2057" xr:uid="{00000000-0005-0000-0000-0000AC070000}"/>
    <cellStyle name="20% - Akzent1 8 4 4 2" xfId="2058" xr:uid="{00000000-0005-0000-0000-0000AD070000}"/>
    <cellStyle name="20% - Akzent1 8 4 4 2 2" xfId="2059" xr:uid="{00000000-0005-0000-0000-0000AE070000}"/>
    <cellStyle name="20% - Akzent1 8 4 4 2 3" xfId="2060" xr:uid="{00000000-0005-0000-0000-0000AF070000}"/>
    <cellStyle name="20% - Akzent1 8 4 4 3" xfId="2061" xr:uid="{00000000-0005-0000-0000-0000B0070000}"/>
    <cellStyle name="20% - Akzent1 8 4 4 4" xfId="2062" xr:uid="{00000000-0005-0000-0000-0000B1070000}"/>
    <cellStyle name="20% - Akzent1 8 4 5" xfId="2063" xr:uid="{00000000-0005-0000-0000-0000B2070000}"/>
    <cellStyle name="20% - Akzent1 8 4 5 2" xfId="2064" xr:uid="{00000000-0005-0000-0000-0000B3070000}"/>
    <cellStyle name="20% - Akzent1 8 4 5 2 2" xfId="2065" xr:uid="{00000000-0005-0000-0000-0000B4070000}"/>
    <cellStyle name="20% - Akzent1 8 4 5 2 3" xfId="2066" xr:uid="{00000000-0005-0000-0000-0000B5070000}"/>
    <cellStyle name="20% - Akzent1 8 4 5 3" xfId="2067" xr:uid="{00000000-0005-0000-0000-0000B6070000}"/>
    <cellStyle name="20% - Akzent1 8 4 5 4" xfId="2068" xr:uid="{00000000-0005-0000-0000-0000B7070000}"/>
    <cellStyle name="20% - Akzent1 8 4 6" xfId="2069" xr:uid="{00000000-0005-0000-0000-0000B8070000}"/>
    <cellStyle name="20% - Akzent1 8 4 6 2" xfId="2070" xr:uid="{00000000-0005-0000-0000-0000B9070000}"/>
    <cellStyle name="20% - Akzent1 8 4 6 2 2" xfId="2071" xr:uid="{00000000-0005-0000-0000-0000BA070000}"/>
    <cellStyle name="20% - Akzent1 8 4 6 2 3" xfId="2072" xr:uid="{00000000-0005-0000-0000-0000BB070000}"/>
    <cellStyle name="20% - Akzent1 8 4 6 3" xfId="2073" xr:uid="{00000000-0005-0000-0000-0000BC070000}"/>
    <cellStyle name="20% - Akzent1 8 4 6 4" xfId="2074" xr:uid="{00000000-0005-0000-0000-0000BD070000}"/>
    <cellStyle name="20% - Akzent1 8 4 7" xfId="2075" xr:uid="{00000000-0005-0000-0000-0000BE070000}"/>
    <cellStyle name="20% - Akzent1 8 4 7 2" xfId="2076" xr:uid="{00000000-0005-0000-0000-0000BF070000}"/>
    <cellStyle name="20% - Akzent1 8 4 7 3" xfId="2077" xr:uid="{00000000-0005-0000-0000-0000C0070000}"/>
    <cellStyle name="20% - Akzent1 8 4 8" xfId="2078" xr:uid="{00000000-0005-0000-0000-0000C1070000}"/>
    <cellStyle name="20% - Akzent1 8 4 8 2" xfId="2079" xr:uid="{00000000-0005-0000-0000-0000C2070000}"/>
    <cellStyle name="20% - Akzent1 8 4 8 3" xfId="2080" xr:uid="{00000000-0005-0000-0000-0000C3070000}"/>
    <cellStyle name="20% - Akzent1 8 4 9" xfId="2081" xr:uid="{00000000-0005-0000-0000-0000C4070000}"/>
    <cellStyle name="20% - Akzent1 8 4 9 2" xfId="2082" xr:uid="{00000000-0005-0000-0000-0000C5070000}"/>
    <cellStyle name="20% - Akzent1 8 4 9 3" xfId="2083" xr:uid="{00000000-0005-0000-0000-0000C6070000}"/>
    <cellStyle name="20% - Akzent1 8 5" xfId="2084" xr:uid="{00000000-0005-0000-0000-0000C7070000}"/>
    <cellStyle name="20% - Akzent1 8 5 2" xfId="2085" xr:uid="{00000000-0005-0000-0000-0000C8070000}"/>
    <cellStyle name="20% - Akzent1 8 5 2 2" xfId="2086" xr:uid="{00000000-0005-0000-0000-0000C9070000}"/>
    <cellStyle name="20% - Akzent1 8 5 2 3" xfId="2087" xr:uid="{00000000-0005-0000-0000-0000CA070000}"/>
    <cellStyle name="20% - Akzent1 8 6" xfId="2088" xr:uid="{00000000-0005-0000-0000-0000CB070000}"/>
    <cellStyle name="20% - Akzent1 8 6 2" xfId="2089" xr:uid="{00000000-0005-0000-0000-0000CC070000}"/>
    <cellStyle name="20% - Akzent1 8 6 2 2" xfId="2090" xr:uid="{00000000-0005-0000-0000-0000CD070000}"/>
    <cellStyle name="20% - Akzent1 8 6 2 3" xfId="2091" xr:uid="{00000000-0005-0000-0000-0000CE070000}"/>
    <cellStyle name="20% - Akzent1 8 7" xfId="2092" xr:uid="{00000000-0005-0000-0000-0000CF070000}"/>
    <cellStyle name="20% - Akzent1 8 7 2" xfId="2093" xr:uid="{00000000-0005-0000-0000-0000D0070000}"/>
    <cellStyle name="20% - Akzent1 8 7 2 2" xfId="2094" xr:uid="{00000000-0005-0000-0000-0000D1070000}"/>
    <cellStyle name="20% - Akzent1 8 7 2 3" xfId="2095" xr:uid="{00000000-0005-0000-0000-0000D2070000}"/>
    <cellStyle name="20% - Akzent1 8 8" xfId="2096" xr:uid="{00000000-0005-0000-0000-0000D3070000}"/>
    <cellStyle name="20% - Akzent1 8 8 2" xfId="2097" xr:uid="{00000000-0005-0000-0000-0000D4070000}"/>
    <cellStyle name="20% - Akzent1 8 8 2 2" xfId="2098" xr:uid="{00000000-0005-0000-0000-0000D5070000}"/>
    <cellStyle name="20% - Akzent1 8 8 2 3" xfId="2099" xr:uid="{00000000-0005-0000-0000-0000D6070000}"/>
    <cellStyle name="20% - Akzent1 8 9" xfId="2100" xr:uid="{00000000-0005-0000-0000-0000D7070000}"/>
    <cellStyle name="20% - Akzent1 8 9 2" xfId="2101" xr:uid="{00000000-0005-0000-0000-0000D8070000}"/>
    <cellStyle name="20% - Akzent1 8 9 2 2" xfId="2102" xr:uid="{00000000-0005-0000-0000-0000D9070000}"/>
    <cellStyle name="20% - Akzent1 8 9 2 3" xfId="2103" xr:uid="{00000000-0005-0000-0000-0000DA070000}"/>
    <cellStyle name="20% - Akzent1 9" xfId="2104" xr:uid="{00000000-0005-0000-0000-0000DB070000}"/>
    <cellStyle name="20% - Akzent1 9 10" xfId="2105" xr:uid="{00000000-0005-0000-0000-0000DC070000}"/>
    <cellStyle name="20% - Akzent1 9 11" xfId="2106" xr:uid="{00000000-0005-0000-0000-0000DD070000}"/>
    <cellStyle name="20% - Akzent1 9 12" xfId="2107" xr:uid="{00000000-0005-0000-0000-0000DE070000}"/>
    <cellStyle name="20% - Akzent1 9 13" xfId="2108" xr:uid="{00000000-0005-0000-0000-0000DF070000}"/>
    <cellStyle name="20% - Akzent1 9 14" xfId="2109" xr:uid="{00000000-0005-0000-0000-0000E0070000}"/>
    <cellStyle name="20% - Akzent1 9 15" xfId="2110" xr:uid="{00000000-0005-0000-0000-0000E1070000}"/>
    <cellStyle name="20% - Akzent1 9 16" xfId="2111" xr:uid="{00000000-0005-0000-0000-0000E2070000}"/>
    <cellStyle name="20% - Akzent1 9 17" xfId="2112" xr:uid="{00000000-0005-0000-0000-0000E3070000}"/>
    <cellStyle name="20% - Akzent1 9 18" xfId="2113" xr:uid="{00000000-0005-0000-0000-0000E4070000}"/>
    <cellStyle name="20% - Akzent1 9 2" xfId="2114" xr:uid="{00000000-0005-0000-0000-0000E5070000}"/>
    <cellStyle name="20% - Akzent1 9 3" xfId="2115" xr:uid="{00000000-0005-0000-0000-0000E6070000}"/>
    <cellStyle name="20% - Akzent1 9 4" xfId="2116" xr:uid="{00000000-0005-0000-0000-0000E7070000}"/>
    <cellStyle name="20% - Akzent1 9 4 2" xfId="2117" xr:uid="{00000000-0005-0000-0000-0000E8070000}"/>
    <cellStyle name="20% - Akzent1 9 4 2 2" xfId="2118" xr:uid="{00000000-0005-0000-0000-0000E9070000}"/>
    <cellStyle name="20% - Akzent1 9 4 2 2 2" xfId="2119" xr:uid="{00000000-0005-0000-0000-0000EA070000}"/>
    <cellStyle name="20% - Akzent1 9 4 2 2 3" xfId="2120" xr:uid="{00000000-0005-0000-0000-0000EB070000}"/>
    <cellStyle name="20% - Akzent1 9 4 2 3" xfId="2121" xr:uid="{00000000-0005-0000-0000-0000EC070000}"/>
    <cellStyle name="20% - Akzent1 9 4 2 4" xfId="2122" xr:uid="{00000000-0005-0000-0000-0000ED070000}"/>
    <cellStyle name="20% - Akzent1 9 4 3" xfId="2123" xr:uid="{00000000-0005-0000-0000-0000EE070000}"/>
    <cellStyle name="20% - Akzent1 9 4 3 2" xfId="2124" xr:uid="{00000000-0005-0000-0000-0000EF070000}"/>
    <cellStyle name="20% - Akzent1 9 4 3 2 2" xfId="2125" xr:uid="{00000000-0005-0000-0000-0000F0070000}"/>
    <cellStyle name="20% - Akzent1 9 4 3 2 3" xfId="2126" xr:uid="{00000000-0005-0000-0000-0000F1070000}"/>
    <cellStyle name="20% - Akzent1 9 4 3 3" xfId="2127" xr:uid="{00000000-0005-0000-0000-0000F2070000}"/>
    <cellStyle name="20% - Akzent1 9 4 3 4" xfId="2128" xr:uid="{00000000-0005-0000-0000-0000F3070000}"/>
    <cellStyle name="20% - Akzent1 9 4 4" xfId="2129" xr:uid="{00000000-0005-0000-0000-0000F4070000}"/>
    <cellStyle name="20% - Akzent1 9 4 4 2" xfId="2130" xr:uid="{00000000-0005-0000-0000-0000F5070000}"/>
    <cellStyle name="20% - Akzent1 9 4 4 2 2" xfId="2131" xr:uid="{00000000-0005-0000-0000-0000F6070000}"/>
    <cellStyle name="20% - Akzent1 9 4 4 2 3" xfId="2132" xr:uid="{00000000-0005-0000-0000-0000F7070000}"/>
    <cellStyle name="20% - Akzent1 9 4 4 3" xfId="2133" xr:uid="{00000000-0005-0000-0000-0000F8070000}"/>
    <cellStyle name="20% - Akzent1 9 4 4 4" xfId="2134" xr:uid="{00000000-0005-0000-0000-0000F9070000}"/>
    <cellStyle name="20% - Akzent1 9 4 5" xfId="2135" xr:uid="{00000000-0005-0000-0000-0000FA070000}"/>
    <cellStyle name="20% - Akzent1 9 4 5 2" xfId="2136" xr:uid="{00000000-0005-0000-0000-0000FB070000}"/>
    <cellStyle name="20% - Akzent1 9 4 5 2 2" xfId="2137" xr:uid="{00000000-0005-0000-0000-0000FC070000}"/>
    <cellStyle name="20% - Akzent1 9 4 5 2 3" xfId="2138" xr:uid="{00000000-0005-0000-0000-0000FD070000}"/>
    <cellStyle name="20% - Akzent1 9 4 5 3" xfId="2139" xr:uid="{00000000-0005-0000-0000-0000FE070000}"/>
    <cellStyle name="20% - Akzent1 9 4 5 4" xfId="2140" xr:uid="{00000000-0005-0000-0000-0000FF070000}"/>
    <cellStyle name="20% - Akzent1 9 4 6" xfId="2141" xr:uid="{00000000-0005-0000-0000-000000080000}"/>
    <cellStyle name="20% - Akzent1 9 4 6 2" xfId="2142" xr:uid="{00000000-0005-0000-0000-000001080000}"/>
    <cellStyle name="20% - Akzent1 9 4 6 2 2" xfId="2143" xr:uid="{00000000-0005-0000-0000-000002080000}"/>
    <cellStyle name="20% - Akzent1 9 4 6 2 3" xfId="2144" xr:uid="{00000000-0005-0000-0000-000003080000}"/>
    <cellStyle name="20% - Akzent1 9 4 6 3" xfId="2145" xr:uid="{00000000-0005-0000-0000-000004080000}"/>
    <cellStyle name="20% - Akzent1 9 4 6 4" xfId="2146" xr:uid="{00000000-0005-0000-0000-000005080000}"/>
    <cellStyle name="20% - Akzent1 9 4 7" xfId="2147" xr:uid="{00000000-0005-0000-0000-000006080000}"/>
    <cellStyle name="20% - Akzent1 9 4 7 2" xfId="2148" xr:uid="{00000000-0005-0000-0000-000007080000}"/>
    <cellStyle name="20% - Akzent1 9 4 7 3" xfId="2149" xr:uid="{00000000-0005-0000-0000-000008080000}"/>
    <cellStyle name="20% - Akzent1 9 4 8" xfId="2150" xr:uid="{00000000-0005-0000-0000-000009080000}"/>
    <cellStyle name="20% - Akzent1 9 4 8 2" xfId="2151" xr:uid="{00000000-0005-0000-0000-00000A080000}"/>
    <cellStyle name="20% - Akzent1 9 4 8 3" xfId="2152" xr:uid="{00000000-0005-0000-0000-00000B080000}"/>
    <cellStyle name="20% - Akzent1 9 4 9" xfId="2153" xr:uid="{00000000-0005-0000-0000-00000C080000}"/>
    <cellStyle name="20% - Akzent1 9 4 9 2" xfId="2154" xr:uid="{00000000-0005-0000-0000-00000D080000}"/>
    <cellStyle name="20% - Akzent1 9 4 9 3" xfId="2155" xr:uid="{00000000-0005-0000-0000-00000E080000}"/>
    <cellStyle name="20% - Akzent1 9 5" xfId="2156" xr:uid="{00000000-0005-0000-0000-00000F080000}"/>
    <cellStyle name="20% - Akzent1 9 5 2" xfId="2157" xr:uid="{00000000-0005-0000-0000-000010080000}"/>
    <cellStyle name="20% - Akzent1 9 5 2 2" xfId="2158" xr:uid="{00000000-0005-0000-0000-000011080000}"/>
    <cellStyle name="20% - Akzent1 9 5 2 3" xfId="2159" xr:uid="{00000000-0005-0000-0000-000012080000}"/>
    <cellStyle name="20% - Akzent1 9 6" xfId="2160" xr:uid="{00000000-0005-0000-0000-000013080000}"/>
    <cellStyle name="20% - Akzent1 9 6 2" xfId="2161" xr:uid="{00000000-0005-0000-0000-000014080000}"/>
    <cellStyle name="20% - Akzent1 9 6 2 2" xfId="2162" xr:uid="{00000000-0005-0000-0000-000015080000}"/>
    <cellStyle name="20% - Akzent1 9 6 2 3" xfId="2163" xr:uid="{00000000-0005-0000-0000-000016080000}"/>
    <cellStyle name="20% - Akzent1 9 7" xfId="2164" xr:uid="{00000000-0005-0000-0000-000017080000}"/>
    <cellStyle name="20% - Akzent1 9 7 2" xfId="2165" xr:uid="{00000000-0005-0000-0000-000018080000}"/>
    <cellStyle name="20% - Akzent1 9 7 2 2" xfId="2166" xr:uid="{00000000-0005-0000-0000-000019080000}"/>
    <cellStyle name="20% - Akzent1 9 7 2 3" xfId="2167" xr:uid="{00000000-0005-0000-0000-00001A080000}"/>
    <cellStyle name="20% - Akzent1 9 8" xfId="2168" xr:uid="{00000000-0005-0000-0000-00001B080000}"/>
    <cellStyle name="20% - Akzent1 9 8 2" xfId="2169" xr:uid="{00000000-0005-0000-0000-00001C080000}"/>
    <cellStyle name="20% - Akzent1 9 8 2 2" xfId="2170" xr:uid="{00000000-0005-0000-0000-00001D080000}"/>
    <cellStyle name="20% - Akzent1 9 8 2 3" xfId="2171" xr:uid="{00000000-0005-0000-0000-00001E080000}"/>
    <cellStyle name="20% - Akzent1 9 9" xfId="2172" xr:uid="{00000000-0005-0000-0000-00001F080000}"/>
    <cellStyle name="20% - Akzent1 9 9 2" xfId="2173" xr:uid="{00000000-0005-0000-0000-000020080000}"/>
    <cellStyle name="20% - Akzent1 9 9 2 2" xfId="2174" xr:uid="{00000000-0005-0000-0000-000021080000}"/>
    <cellStyle name="20% - Akzent1 9 9 2 3" xfId="2175" xr:uid="{00000000-0005-0000-0000-000022080000}"/>
    <cellStyle name="20% - Akzent2 10" xfId="2176" xr:uid="{00000000-0005-0000-0000-000023080000}"/>
    <cellStyle name="20% - Akzent2 10 10" xfId="2177" xr:uid="{00000000-0005-0000-0000-000024080000}"/>
    <cellStyle name="20% - Akzent2 10 11" xfId="2178" xr:uid="{00000000-0005-0000-0000-000025080000}"/>
    <cellStyle name="20% - Akzent2 10 12" xfId="2179" xr:uid="{00000000-0005-0000-0000-000026080000}"/>
    <cellStyle name="20% - Akzent2 10 13" xfId="2180" xr:uid="{00000000-0005-0000-0000-000027080000}"/>
    <cellStyle name="20% - Akzent2 10 14" xfId="2181" xr:uid="{00000000-0005-0000-0000-000028080000}"/>
    <cellStyle name="20% - Akzent2 10 15" xfId="2182" xr:uid="{00000000-0005-0000-0000-000029080000}"/>
    <cellStyle name="20% - Akzent2 10 16" xfId="2183" xr:uid="{00000000-0005-0000-0000-00002A080000}"/>
    <cellStyle name="20% - Akzent2 10 17" xfId="2184" xr:uid="{00000000-0005-0000-0000-00002B080000}"/>
    <cellStyle name="20% - Akzent2 10 18" xfId="2185" xr:uid="{00000000-0005-0000-0000-00002C080000}"/>
    <cellStyle name="20% - Akzent2 10 2" xfId="2186" xr:uid="{00000000-0005-0000-0000-00002D080000}"/>
    <cellStyle name="20% - Akzent2 10 3" xfId="2187" xr:uid="{00000000-0005-0000-0000-00002E080000}"/>
    <cellStyle name="20% - Akzent2 10 4" xfId="2188" xr:uid="{00000000-0005-0000-0000-00002F080000}"/>
    <cellStyle name="20% - Akzent2 10 4 2" xfId="2189" xr:uid="{00000000-0005-0000-0000-000030080000}"/>
    <cellStyle name="20% - Akzent2 10 4 2 2" xfId="2190" xr:uid="{00000000-0005-0000-0000-000031080000}"/>
    <cellStyle name="20% - Akzent2 10 4 2 2 2" xfId="2191" xr:uid="{00000000-0005-0000-0000-000032080000}"/>
    <cellStyle name="20% - Akzent2 10 4 2 2 3" xfId="2192" xr:uid="{00000000-0005-0000-0000-000033080000}"/>
    <cellStyle name="20% - Akzent2 10 4 2 3" xfId="2193" xr:uid="{00000000-0005-0000-0000-000034080000}"/>
    <cellStyle name="20% - Akzent2 10 4 2 4" xfId="2194" xr:uid="{00000000-0005-0000-0000-000035080000}"/>
    <cellStyle name="20% - Akzent2 10 4 3" xfId="2195" xr:uid="{00000000-0005-0000-0000-000036080000}"/>
    <cellStyle name="20% - Akzent2 10 4 3 2" xfId="2196" xr:uid="{00000000-0005-0000-0000-000037080000}"/>
    <cellStyle name="20% - Akzent2 10 4 3 2 2" xfId="2197" xr:uid="{00000000-0005-0000-0000-000038080000}"/>
    <cellStyle name="20% - Akzent2 10 4 3 2 3" xfId="2198" xr:uid="{00000000-0005-0000-0000-000039080000}"/>
    <cellStyle name="20% - Akzent2 10 4 3 3" xfId="2199" xr:uid="{00000000-0005-0000-0000-00003A080000}"/>
    <cellStyle name="20% - Akzent2 10 4 3 4" xfId="2200" xr:uid="{00000000-0005-0000-0000-00003B080000}"/>
    <cellStyle name="20% - Akzent2 10 4 4" xfId="2201" xr:uid="{00000000-0005-0000-0000-00003C080000}"/>
    <cellStyle name="20% - Akzent2 10 4 4 2" xfId="2202" xr:uid="{00000000-0005-0000-0000-00003D080000}"/>
    <cellStyle name="20% - Akzent2 10 4 4 2 2" xfId="2203" xr:uid="{00000000-0005-0000-0000-00003E080000}"/>
    <cellStyle name="20% - Akzent2 10 4 4 2 3" xfId="2204" xr:uid="{00000000-0005-0000-0000-00003F080000}"/>
    <cellStyle name="20% - Akzent2 10 4 4 3" xfId="2205" xr:uid="{00000000-0005-0000-0000-000040080000}"/>
    <cellStyle name="20% - Akzent2 10 4 4 4" xfId="2206" xr:uid="{00000000-0005-0000-0000-000041080000}"/>
    <cellStyle name="20% - Akzent2 10 4 5" xfId="2207" xr:uid="{00000000-0005-0000-0000-000042080000}"/>
    <cellStyle name="20% - Akzent2 10 4 5 2" xfId="2208" xr:uid="{00000000-0005-0000-0000-000043080000}"/>
    <cellStyle name="20% - Akzent2 10 4 5 2 2" xfId="2209" xr:uid="{00000000-0005-0000-0000-000044080000}"/>
    <cellStyle name="20% - Akzent2 10 4 5 2 3" xfId="2210" xr:uid="{00000000-0005-0000-0000-000045080000}"/>
    <cellStyle name="20% - Akzent2 10 4 5 3" xfId="2211" xr:uid="{00000000-0005-0000-0000-000046080000}"/>
    <cellStyle name="20% - Akzent2 10 4 5 4" xfId="2212" xr:uid="{00000000-0005-0000-0000-000047080000}"/>
    <cellStyle name="20% - Akzent2 10 4 6" xfId="2213" xr:uid="{00000000-0005-0000-0000-000048080000}"/>
    <cellStyle name="20% - Akzent2 10 4 6 2" xfId="2214" xr:uid="{00000000-0005-0000-0000-000049080000}"/>
    <cellStyle name="20% - Akzent2 10 4 6 2 2" xfId="2215" xr:uid="{00000000-0005-0000-0000-00004A080000}"/>
    <cellStyle name="20% - Akzent2 10 4 6 2 3" xfId="2216" xr:uid="{00000000-0005-0000-0000-00004B080000}"/>
    <cellStyle name="20% - Akzent2 10 4 6 3" xfId="2217" xr:uid="{00000000-0005-0000-0000-00004C080000}"/>
    <cellStyle name="20% - Akzent2 10 4 6 4" xfId="2218" xr:uid="{00000000-0005-0000-0000-00004D080000}"/>
    <cellStyle name="20% - Akzent2 10 4 7" xfId="2219" xr:uid="{00000000-0005-0000-0000-00004E080000}"/>
    <cellStyle name="20% - Akzent2 10 4 7 2" xfId="2220" xr:uid="{00000000-0005-0000-0000-00004F080000}"/>
    <cellStyle name="20% - Akzent2 10 4 7 3" xfId="2221" xr:uid="{00000000-0005-0000-0000-000050080000}"/>
    <cellStyle name="20% - Akzent2 10 4 8" xfId="2222" xr:uid="{00000000-0005-0000-0000-000051080000}"/>
    <cellStyle name="20% - Akzent2 10 4 8 2" xfId="2223" xr:uid="{00000000-0005-0000-0000-000052080000}"/>
    <cellStyle name="20% - Akzent2 10 4 8 3" xfId="2224" xr:uid="{00000000-0005-0000-0000-000053080000}"/>
    <cellStyle name="20% - Akzent2 10 4 9" xfId="2225" xr:uid="{00000000-0005-0000-0000-000054080000}"/>
    <cellStyle name="20% - Akzent2 10 4 9 2" xfId="2226" xr:uid="{00000000-0005-0000-0000-000055080000}"/>
    <cellStyle name="20% - Akzent2 10 4 9 3" xfId="2227" xr:uid="{00000000-0005-0000-0000-000056080000}"/>
    <cellStyle name="20% - Akzent2 10 5" xfId="2228" xr:uid="{00000000-0005-0000-0000-000057080000}"/>
    <cellStyle name="20% - Akzent2 10 5 2" xfId="2229" xr:uid="{00000000-0005-0000-0000-000058080000}"/>
    <cellStyle name="20% - Akzent2 10 5 2 2" xfId="2230" xr:uid="{00000000-0005-0000-0000-000059080000}"/>
    <cellStyle name="20% - Akzent2 10 5 2 3" xfId="2231" xr:uid="{00000000-0005-0000-0000-00005A080000}"/>
    <cellStyle name="20% - Akzent2 10 6" xfId="2232" xr:uid="{00000000-0005-0000-0000-00005B080000}"/>
    <cellStyle name="20% - Akzent2 10 6 2" xfId="2233" xr:uid="{00000000-0005-0000-0000-00005C080000}"/>
    <cellStyle name="20% - Akzent2 10 6 2 2" xfId="2234" xr:uid="{00000000-0005-0000-0000-00005D080000}"/>
    <cellStyle name="20% - Akzent2 10 6 2 3" xfId="2235" xr:uid="{00000000-0005-0000-0000-00005E080000}"/>
    <cellStyle name="20% - Akzent2 10 7" xfId="2236" xr:uid="{00000000-0005-0000-0000-00005F080000}"/>
    <cellStyle name="20% - Akzent2 10 7 2" xfId="2237" xr:uid="{00000000-0005-0000-0000-000060080000}"/>
    <cellStyle name="20% - Akzent2 10 7 2 2" xfId="2238" xr:uid="{00000000-0005-0000-0000-000061080000}"/>
    <cellStyle name="20% - Akzent2 10 7 2 3" xfId="2239" xr:uid="{00000000-0005-0000-0000-000062080000}"/>
    <cellStyle name="20% - Akzent2 10 8" xfId="2240" xr:uid="{00000000-0005-0000-0000-000063080000}"/>
    <cellStyle name="20% - Akzent2 10 8 2" xfId="2241" xr:uid="{00000000-0005-0000-0000-000064080000}"/>
    <cellStyle name="20% - Akzent2 10 8 2 2" xfId="2242" xr:uid="{00000000-0005-0000-0000-000065080000}"/>
    <cellStyle name="20% - Akzent2 10 8 2 3" xfId="2243" xr:uid="{00000000-0005-0000-0000-000066080000}"/>
    <cellStyle name="20% - Akzent2 10 9" xfId="2244" xr:uid="{00000000-0005-0000-0000-000067080000}"/>
    <cellStyle name="20% - Akzent2 10 9 2" xfId="2245" xr:uid="{00000000-0005-0000-0000-000068080000}"/>
    <cellStyle name="20% - Akzent2 10 9 2 2" xfId="2246" xr:uid="{00000000-0005-0000-0000-000069080000}"/>
    <cellStyle name="20% - Akzent2 10 9 2 3" xfId="2247" xr:uid="{00000000-0005-0000-0000-00006A080000}"/>
    <cellStyle name="20% - Akzent2 11" xfId="2248" xr:uid="{00000000-0005-0000-0000-00006B080000}"/>
    <cellStyle name="20% - Akzent2 11 10" xfId="2249" xr:uid="{00000000-0005-0000-0000-00006C080000}"/>
    <cellStyle name="20% - Akzent2 11 11" xfId="2250" xr:uid="{00000000-0005-0000-0000-00006D080000}"/>
    <cellStyle name="20% - Akzent2 11 12" xfId="2251" xr:uid="{00000000-0005-0000-0000-00006E080000}"/>
    <cellStyle name="20% - Akzent2 11 13" xfId="2252" xr:uid="{00000000-0005-0000-0000-00006F080000}"/>
    <cellStyle name="20% - Akzent2 11 14" xfId="2253" xr:uid="{00000000-0005-0000-0000-000070080000}"/>
    <cellStyle name="20% - Akzent2 11 15" xfId="2254" xr:uid="{00000000-0005-0000-0000-000071080000}"/>
    <cellStyle name="20% - Akzent2 11 16" xfId="2255" xr:uid="{00000000-0005-0000-0000-000072080000}"/>
    <cellStyle name="20% - Akzent2 11 17" xfId="2256" xr:uid="{00000000-0005-0000-0000-000073080000}"/>
    <cellStyle name="20% - Akzent2 11 18" xfId="2257" xr:uid="{00000000-0005-0000-0000-000074080000}"/>
    <cellStyle name="20% - Akzent2 11 2" xfId="2258" xr:uid="{00000000-0005-0000-0000-000075080000}"/>
    <cellStyle name="20% - Akzent2 11 3" xfId="2259" xr:uid="{00000000-0005-0000-0000-000076080000}"/>
    <cellStyle name="20% - Akzent2 11 4" xfId="2260" xr:uid="{00000000-0005-0000-0000-000077080000}"/>
    <cellStyle name="20% - Akzent2 11 4 2" xfId="2261" xr:uid="{00000000-0005-0000-0000-000078080000}"/>
    <cellStyle name="20% - Akzent2 11 4 2 2" xfId="2262" xr:uid="{00000000-0005-0000-0000-000079080000}"/>
    <cellStyle name="20% - Akzent2 11 4 2 2 2" xfId="2263" xr:uid="{00000000-0005-0000-0000-00007A080000}"/>
    <cellStyle name="20% - Akzent2 11 4 2 2 3" xfId="2264" xr:uid="{00000000-0005-0000-0000-00007B080000}"/>
    <cellStyle name="20% - Akzent2 11 4 2 3" xfId="2265" xr:uid="{00000000-0005-0000-0000-00007C080000}"/>
    <cellStyle name="20% - Akzent2 11 4 2 4" xfId="2266" xr:uid="{00000000-0005-0000-0000-00007D080000}"/>
    <cellStyle name="20% - Akzent2 11 4 3" xfId="2267" xr:uid="{00000000-0005-0000-0000-00007E080000}"/>
    <cellStyle name="20% - Akzent2 11 4 3 2" xfId="2268" xr:uid="{00000000-0005-0000-0000-00007F080000}"/>
    <cellStyle name="20% - Akzent2 11 4 3 2 2" xfId="2269" xr:uid="{00000000-0005-0000-0000-000080080000}"/>
    <cellStyle name="20% - Akzent2 11 4 3 2 3" xfId="2270" xr:uid="{00000000-0005-0000-0000-000081080000}"/>
    <cellStyle name="20% - Akzent2 11 4 3 3" xfId="2271" xr:uid="{00000000-0005-0000-0000-000082080000}"/>
    <cellStyle name="20% - Akzent2 11 4 3 4" xfId="2272" xr:uid="{00000000-0005-0000-0000-000083080000}"/>
    <cellStyle name="20% - Akzent2 11 4 4" xfId="2273" xr:uid="{00000000-0005-0000-0000-000084080000}"/>
    <cellStyle name="20% - Akzent2 11 4 4 2" xfId="2274" xr:uid="{00000000-0005-0000-0000-000085080000}"/>
    <cellStyle name="20% - Akzent2 11 4 4 2 2" xfId="2275" xr:uid="{00000000-0005-0000-0000-000086080000}"/>
    <cellStyle name="20% - Akzent2 11 4 4 2 3" xfId="2276" xr:uid="{00000000-0005-0000-0000-000087080000}"/>
    <cellStyle name="20% - Akzent2 11 4 4 3" xfId="2277" xr:uid="{00000000-0005-0000-0000-000088080000}"/>
    <cellStyle name="20% - Akzent2 11 4 4 4" xfId="2278" xr:uid="{00000000-0005-0000-0000-000089080000}"/>
    <cellStyle name="20% - Akzent2 11 4 5" xfId="2279" xr:uid="{00000000-0005-0000-0000-00008A080000}"/>
    <cellStyle name="20% - Akzent2 11 4 5 2" xfId="2280" xr:uid="{00000000-0005-0000-0000-00008B080000}"/>
    <cellStyle name="20% - Akzent2 11 4 5 2 2" xfId="2281" xr:uid="{00000000-0005-0000-0000-00008C080000}"/>
    <cellStyle name="20% - Akzent2 11 4 5 2 3" xfId="2282" xr:uid="{00000000-0005-0000-0000-00008D080000}"/>
    <cellStyle name="20% - Akzent2 11 4 5 3" xfId="2283" xr:uid="{00000000-0005-0000-0000-00008E080000}"/>
    <cellStyle name="20% - Akzent2 11 4 5 4" xfId="2284" xr:uid="{00000000-0005-0000-0000-00008F080000}"/>
    <cellStyle name="20% - Akzent2 11 4 6" xfId="2285" xr:uid="{00000000-0005-0000-0000-000090080000}"/>
    <cellStyle name="20% - Akzent2 11 4 6 2" xfId="2286" xr:uid="{00000000-0005-0000-0000-000091080000}"/>
    <cellStyle name="20% - Akzent2 11 4 6 2 2" xfId="2287" xr:uid="{00000000-0005-0000-0000-000092080000}"/>
    <cellStyle name="20% - Akzent2 11 4 6 2 3" xfId="2288" xr:uid="{00000000-0005-0000-0000-000093080000}"/>
    <cellStyle name="20% - Akzent2 11 4 6 3" xfId="2289" xr:uid="{00000000-0005-0000-0000-000094080000}"/>
    <cellStyle name="20% - Akzent2 11 4 6 4" xfId="2290" xr:uid="{00000000-0005-0000-0000-000095080000}"/>
    <cellStyle name="20% - Akzent2 11 4 7" xfId="2291" xr:uid="{00000000-0005-0000-0000-000096080000}"/>
    <cellStyle name="20% - Akzent2 11 4 7 2" xfId="2292" xr:uid="{00000000-0005-0000-0000-000097080000}"/>
    <cellStyle name="20% - Akzent2 11 4 7 3" xfId="2293" xr:uid="{00000000-0005-0000-0000-000098080000}"/>
    <cellStyle name="20% - Akzent2 11 4 8" xfId="2294" xr:uid="{00000000-0005-0000-0000-000099080000}"/>
    <cellStyle name="20% - Akzent2 11 4 8 2" xfId="2295" xr:uid="{00000000-0005-0000-0000-00009A080000}"/>
    <cellStyle name="20% - Akzent2 11 4 8 3" xfId="2296" xr:uid="{00000000-0005-0000-0000-00009B080000}"/>
    <cellStyle name="20% - Akzent2 11 4 9" xfId="2297" xr:uid="{00000000-0005-0000-0000-00009C080000}"/>
    <cellStyle name="20% - Akzent2 11 4 9 2" xfId="2298" xr:uid="{00000000-0005-0000-0000-00009D080000}"/>
    <cellStyle name="20% - Akzent2 11 4 9 3" xfId="2299" xr:uid="{00000000-0005-0000-0000-00009E080000}"/>
    <cellStyle name="20% - Akzent2 11 5" xfId="2300" xr:uid="{00000000-0005-0000-0000-00009F080000}"/>
    <cellStyle name="20% - Akzent2 11 5 2" xfId="2301" xr:uid="{00000000-0005-0000-0000-0000A0080000}"/>
    <cellStyle name="20% - Akzent2 11 5 2 2" xfId="2302" xr:uid="{00000000-0005-0000-0000-0000A1080000}"/>
    <cellStyle name="20% - Akzent2 11 5 2 3" xfId="2303" xr:uid="{00000000-0005-0000-0000-0000A2080000}"/>
    <cellStyle name="20% - Akzent2 11 6" xfId="2304" xr:uid="{00000000-0005-0000-0000-0000A3080000}"/>
    <cellStyle name="20% - Akzent2 11 6 2" xfId="2305" xr:uid="{00000000-0005-0000-0000-0000A4080000}"/>
    <cellStyle name="20% - Akzent2 11 6 2 2" xfId="2306" xr:uid="{00000000-0005-0000-0000-0000A5080000}"/>
    <cellStyle name="20% - Akzent2 11 6 2 3" xfId="2307" xr:uid="{00000000-0005-0000-0000-0000A6080000}"/>
    <cellStyle name="20% - Akzent2 11 7" xfId="2308" xr:uid="{00000000-0005-0000-0000-0000A7080000}"/>
    <cellStyle name="20% - Akzent2 11 7 2" xfId="2309" xr:uid="{00000000-0005-0000-0000-0000A8080000}"/>
    <cellStyle name="20% - Akzent2 11 7 2 2" xfId="2310" xr:uid="{00000000-0005-0000-0000-0000A9080000}"/>
    <cellStyle name="20% - Akzent2 11 7 2 3" xfId="2311" xr:uid="{00000000-0005-0000-0000-0000AA080000}"/>
    <cellStyle name="20% - Akzent2 11 8" xfId="2312" xr:uid="{00000000-0005-0000-0000-0000AB080000}"/>
    <cellStyle name="20% - Akzent2 11 8 2" xfId="2313" xr:uid="{00000000-0005-0000-0000-0000AC080000}"/>
    <cellStyle name="20% - Akzent2 11 8 2 2" xfId="2314" xr:uid="{00000000-0005-0000-0000-0000AD080000}"/>
    <cellStyle name="20% - Akzent2 11 8 2 3" xfId="2315" xr:uid="{00000000-0005-0000-0000-0000AE080000}"/>
    <cellStyle name="20% - Akzent2 11 9" xfId="2316" xr:uid="{00000000-0005-0000-0000-0000AF080000}"/>
    <cellStyle name="20% - Akzent2 11 9 2" xfId="2317" xr:uid="{00000000-0005-0000-0000-0000B0080000}"/>
    <cellStyle name="20% - Akzent2 11 9 2 2" xfId="2318" xr:uid="{00000000-0005-0000-0000-0000B1080000}"/>
    <cellStyle name="20% - Akzent2 11 9 2 3" xfId="2319" xr:uid="{00000000-0005-0000-0000-0000B2080000}"/>
    <cellStyle name="20% - Akzent2 12" xfId="2320" xr:uid="{00000000-0005-0000-0000-0000B3080000}"/>
    <cellStyle name="20% - Akzent2 12 10" xfId="2321" xr:uid="{00000000-0005-0000-0000-0000B4080000}"/>
    <cellStyle name="20% - Akzent2 12 11" xfId="2322" xr:uid="{00000000-0005-0000-0000-0000B5080000}"/>
    <cellStyle name="20% - Akzent2 12 12" xfId="2323" xr:uid="{00000000-0005-0000-0000-0000B6080000}"/>
    <cellStyle name="20% - Akzent2 12 13" xfId="2324" xr:uid="{00000000-0005-0000-0000-0000B7080000}"/>
    <cellStyle name="20% - Akzent2 12 14" xfId="2325" xr:uid="{00000000-0005-0000-0000-0000B8080000}"/>
    <cellStyle name="20% - Akzent2 12 15" xfId="2326" xr:uid="{00000000-0005-0000-0000-0000B9080000}"/>
    <cellStyle name="20% - Akzent2 12 16" xfId="2327" xr:uid="{00000000-0005-0000-0000-0000BA080000}"/>
    <cellStyle name="20% - Akzent2 12 17" xfId="2328" xr:uid="{00000000-0005-0000-0000-0000BB080000}"/>
    <cellStyle name="20% - Akzent2 12 18" xfId="2329" xr:uid="{00000000-0005-0000-0000-0000BC080000}"/>
    <cellStyle name="20% - Akzent2 12 2" xfId="2330" xr:uid="{00000000-0005-0000-0000-0000BD080000}"/>
    <cellStyle name="20% - Akzent2 12 3" xfId="2331" xr:uid="{00000000-0005-0000-0000-0000BE080000}"/>
    <cellStyle name="20% - Akzent2 12 4" xfId="2332" xr:uid="{00000000-0005-0000-0000-0000BF080000}"/>
    <cellStyle name="20% - Akzent2 12 4 2" xfId="2333" xr:uid="{00000000-0005-0000-0000-0000C0080000}"/>
    <cellStyle name="20% - Akzent2 12 4 2 2" xfId="2334" xr:uid="{00000000-0005-0000-0000-0000C1080000}"/>
    <cellStyle name="20% - Akzent2 12 4 2 2 2" xfId="2335" xr:uid="{00000000-0005-0000-0000-0000C2080000}"/>
    <cellStyle name="20% - Akzent2 12 4 2 2 3" xfId="2336" xr:uid="{00000000-0005-0000-0000-0000C3080000}"/>
    <cellStyle name="20% - Akzent2 12 4 2 3" xfId="2337" xr:uid="{00000000-0005-0000-0000-0000C4080000}"/>
    <cellStyle name="20% - Akzent2 12 4 2 4" xfId="2338" xr:uid="{00000000-0005-0000-0000-0000C5080000}"/>
    <cellStyle name="20% - Akzent2 12 4 3" xfId="2339" xr:uid="{00000000-0005-0000-0000-0000C6080000}"/>
    <cellStyle name="20% - Akzent2 12 4 3 2" xfId="2340" xr:uid="{00000000-0005-0000-0000-0000C7080000}"/>
    <cellStyle name="20% - Akzent2 12 4 3 2 2" xfId="2341" xr:uid="{00000000-0005-0000-0000-0000C8080000}"/>
    <cellStyle name="20% - Akzent2 12 4 3 2 3" xfId="2342" xr:uid="{00000000-0005-0000-0000-0000C9080000}"/>
    <cellStyle name="20% - Akzent2 12 4 3 3" xfId="2343" xr:uid="{00000000-0005-0000-0000-0000CA080000}"/>
    <cellStyle name="20% - Akzent2 12 4 3 4" xfId="2344" xr:uid="{00000000-0005-0000-0000-0000CB080000}"/>
    <cellStyle name="20% - Akzent2 12 4 4" xfId="2345" xr:uid="{00000000-0005-0000-0000-0000CC080000}"/>
    <cellStyle name="20% - Akzent2 12 4 4 2" xfId="2346" xr:uid="{00000000-0005-0000-0000-0000CD080000}"/>
    <cellStyle name="20% - Akzent2 12 4 4 2 2" xfId="2347" xr:uid="{00000000-0005-0000-0000-0000CE080000}"/>
    <cellStyle name="20% - Akzent2 12 4 4 2 3" xfId="2348" xr:uid="{00000000-0005-0000-0000-0000CF080000}"/>
    <cellStyle name="20% - Akzent2 12 4 4 3" xfId="2349" xr:uid="{00000000-0005-0000-0000-0000D0080000}"/>
    <cellStyle name="20% - Akzent2 12 4 4 4" xfId="2350" xr:uid="{00000000-0005-0000-0000-0000D1080000}"/>
    <cellStyle name="20% - Akzent2 12 4 5" xfId="2351" xr:uid="{00000000-0005-0000-0000-0000D2080000}"/>
    <cellStyle name="20% - Akzent2 12 4 5 2" xfId="2352" xr:uid="{00000000-0005-0000-0000-0000D3080000}"/>
    <cellStyle name="20% - Akzent2 12 4 5 2 2" xfId="2353" xr:uid="{00000000-0005-0000-0000-0000D4080000}"/>
    <cellStyle name="20% - Akzent2 12 4 5 2 3" xfId="2354" xr:uid="{00000000-0005-0000-0000-0000D5080000}"/>
    <cellStyle name="20% - Akzent2 12 4 5 3" xfId="2355" xr:uid="{00000000-0005-0000-0000-0000D6080000}"/>
    <cellStyle name="20% - Akzent2 12 4 5 4" xfId="2356" xr:uid="{00000000-0005-0000-0000-0000D7080000}"/>
    <cellStyle name="20% - Akzent2 12 4 6" xfId="2357" xr:uid="{00000000-0005-0000-0000-0000D8080000}"/>
    <cellStyle name="20% - Akzent2 12 4 6 2" xfId="2358" xr:uid="{00000000-0005-0000-0000-0000D9080000}"/>
    <cellStyle name="20% - Akzent2 12 4 6 2 2" xfId="2359" xr:uid="{00000000-0005-0000-0000-0000DA080000}"/>
    <cellStyle name="20% - Akzent2 12 4 6 2 3" xfId="2360" xr:uid="{00000000-0005-0000-0000-0000DB080000}"/>
    <cellStyle name="20% - Akzent2 12 4 6 3" xfId="2361" xr:uid="{00000000-0005-0000-0000-0000DC080000}"/>
    <cellStyle name="20% - Akzent2 12 4 6 4" xfId="2362" xr:uid="{00000000-0005-0000-0000-0000DD080000}"/>
    <cellStyle name="20% - Akzent2 12 4 7" xfId="2363" xr:uid="{00000000-0005-0000-0000-0000DE080000}"/>
    <cellStyle name="20% - Akzent2 12 4 7 2" xfId="2364" xr:uid="{00000000-0005-0000-0000-0000DF080000}"/>
    <cellStyle name="20% - Akzent2 12 4 7 3" xfId="2365" xr:uid="{00000000-0005-0000-0000-0000E0080000}"/>
    <cellStyle name="20% - Akzent2 12 4 8" xfId="2366" xr:uid="{00000000-0005-0000-0000-0000E1080000}"/>
    <cellStyle name="20% - Akzent2 12 4 8 2" xfId="2367" xr:uid="{00000000-0005-0000-0000-0000E2080000}"/>
    <cellStyle name="20% - Akzent2 12 4 8 3" xfId="2368" xr:uid="{00000000-0005-0000-0000-0000E3080000}"/>
    <cellStyle name="20% - Akzent2 12 4 9" xfId="2369" xr:uid="{00000000-0005-0000-0000-0000E4080000}"/>
    <cellStyle name="20% - Akzent2 12 4 9 2" xfId="2370" xr:uid="{00000000-0005-0000-0000-0000E5080000}"/>
    <cellStyle name="20% - Akzent2 12 4 9 3" xfId="2371" xr:uid="{00000000-0005-0000-0000-0000E6080000}"/>
    <cellStyle name="20% - Akzent2 12 5" xfId="2372" xr:uid="{00000000-0005-0000-0000-0000E7080000}"/>
    <cellStyle name="20% - Akzent2 12 5 2" xfId="2373" xr:uid="{00000000-0005-0000-0000-0000E8080000}"/>
    <cellStyle name="20% - Akzent2 12 5 2 2" xfId="2374" xr:uid="{00000000-0005-0000-0000-0000E9080000}"/>
    <cellStyle name="20% - Akzent2 12 5 2 3" xfId="2375" xr:uid="{00000000-0005-0000-0000-0000EA080000}"/>
    <cellStyle name="20% - Akzent2 12 6" xfId="2376" xr:uid="{00000000-0005-0000-0000-0000EB080000}"/>
    <cellStyle name="20% - Akzent2 12 6 2" xfId="2377" xr:uid="{00000000-0005-0000-0000-0000EC080000}"/>
    <cellStyle name="20% - Akzent2 12 6 2 2" xfId="2378" xr:uid="{00000000-0005-0000-0000-0000ED080000}"/>
    <cellStyle name="20% - Akzent2 12 6 2 3" xfId="2379" xr:uid="{00000000-0005-0000-0000-0000EE080000}"/>
    <cellStyle name="20% - Akzent2 12 7" xfId="2380" xr:uid="{00000000-0005-0000-0000-0000EF080000}"/>
    <cellStyle name="20% - Akzent2 12 7 2" xfId="2381" xr:uid="{00000000-0005-0000-0000-0000F0080000}"/>
    <cellStyle name="20% - Akzent2 12 7 2 2" xfId="2382" xr:uid="{00000000-0005-0000-0000-0000F1080000}"/>
    <cellStyle name="20% - Akzent2 12 7 2 3" xfId="2383" xr:uid="{00000000-0005-0000-0000-0000F2080000}"/>
    <cellStyle name="20% - Akzent2 12 8" xfId="2384" xr:uid="{00000000-0005-0000-0000-0000F3080000}"/>
    <cellStyle name="20% - Akzent2 12 8 2" xfId="2385" xr:uid="{00000000-0005-0000-0000-0000F4080000}"/>
    <cellStyle name="20% - Akzent2 12 8 2 2" xfId="2386" xr:uid="{00000000-0005-0000-0000-0000F5080000}"/>
    <cellStyle name="20% - Akzent2 12 8 2 3" xfId="2387" xr:uid="{00000000-0005-0000-0000-0000F6080000}"/>
    <cellStyle name="20% - Akzent2 12 9" xfId="2388" xr:uid="{00000000-0005-0000-0000-0000F7080000}"/>
    <cellStyle name="20% - Akzent2 12 9 2" xfId="2389" xr:uid="{00000000-0005-0000-0000-0000F8080000}"/>
    <cellStyle name="20% - Akzent2 12 9 2 2" xfId="2390" xr:uid="{00000000-0005-0000-0000-0000F9080000}"/>
    <cellStyle name="20% - Akzent2 12 9 2 3" xfId="2391" xr:uid="{00000000-0005-0000-0000-0000FA080000}"/>
    <cellStyle name="20% - Akzent2 13" xfId="2392" xr:uid="{00000000-0005-0000-0000-0000FB080000}"/>
    <cellStyle name="20% - Akzent2 13 10" xfId="2393" xr:uid="{00000000-0005-0000-0000-0000FC080000}"/>
    <cellStyle name="20% - Akzent2 13 11" xfId="2394" xr:uid="{00000000-0005-0000-0000-0000FD080000}"/>
    <cellStyle name="20% - Akzent2 13 12" xfId="2395" xr:uid="{00000000-0005-0000-0000-0000FE080000}"/>
    <cellStyle name="20% - Akzent2 13 13" xfId="2396" xr:uid="{00000000-0005-0000-0000-0000FF080000}"/>
    <cellStyle name="20% - Akzent2 13 14" xfId="2397" xr:uid="{00000000-0005-0000-0000-000000090000}"/>
    <cellStyle name="20% - Akzent2 13 15" xfId="2398" xr:uid="{00000000-0005-0000-0000-000001090000}"/>
    <cellStyle name="20% - Akzent2 13 16" xfId="2399" xr:uid="{00000000-0005-0000-0000-000002090000}"/>
    <cellStyle name="20% - Akzent2 13 17" xfId="2400" xr:uid="{00000000-0005-0000-0000-000003090000}"/>
    <cellStyle name="20% - Akzent2 13 18" xfId="2401" xr:uid="{00000000-0005-0000-0000-000004090000}"/>
    <cellStyle name="20% - Akzent2 13 2" xfId="2402" xr:uid="{00000000-0005-0000-0000-000005090000}"/>
    <cellStyle name="20% - Akzent2 13 3" xfId="2403" xr:uid="{00000000-0005-0000-0000-000006090000}"/>
    <cellStyle name="20% - Akzent2 13 4" xfId="2404" xr:uid="{00000000-0005-0000-0000-000007090000}"/>
    <cellStyle name="20% - Akzent2 13 4 2" xfId="2405" xr:uid="{00000000-0005-0000-0000-000008090000}"/>
    <cellStyle name="20% - Akzent2 13 4 2 2" xfId="2406" xr:uid="{00000000-0005-0000-0000-000009090000}"/>
    <cellStyle name="20% - Akzent2 13 4 2 2 2" xfId="2407" xr:uid="{00000000-0005-0000-0000-00000A090000}"/>
    <cellStyle name="20% - Akzent2 13 4 2 2 3" xfId="2408" xr:uid="{00000000-0005-0000-0000-00000B090000}"/>
    <cellStyle name="20% - Akzent2 13 4 2 3" xfId="2409" xr:uid="{00000000-0005-0000-0000-00000C090000}"/>
    <cellStyle name="20% - Akzent2 13 4 2 4" xfId="2410" xr:uid="{00000000-0005-0000-0000-00000D090000}"/>
    <cellStyle name="20% - Akzent2 13 4 3" xfId="2411" xr:uid="{00000000-0005-0000-0000-00000E090000}"/>
    <cellStyle name="20% - Akzent2 13 4 3 2" xfId="2412" xr:uid="{00000000-0005-0000-0000-00000F090000}"/>
    <cellStyle name="20% - Akzent2 13 4 3 2 2" xfId="2413" xr:uid="{00000000-0005-0000-0000-000010090000}"/>
    <cellStyle name="20% - Akzent2 13 4 3 2 3" xfId="2414" xr:uid="{00000000-0005-0000-0000-000011090000}"/>
    <cellStyle name="20% - Akzent2 13 4 3 3" xfId="2415" xr:uid="{00000000-0005-0000-0000-000012090000}"/>
    <cellStyle name="20% - Akzent2 13 4 3 4" xfId="2416" xr:uid="{00000000-0005-0000-0000-000013090000}"/>
    <cellStyle name="20% - Akzent2 13 4 4" xfId="2417" xr:uid="{00000000-0005-0000-0000-000014090000}"/>
    <cellStyle name="20% - Akzent2 13 4 4 2" xfId="2418" xr:uid="{00000000-0005-0000-0000-000015090000}"/>
    <cellStyle name="20% - Akzent2 13 4 4 2 2" xfId="2419" xr:uid="{00000000-0005-0000-0000-000016090000}"/>
    <cellStyle name="20% - Akzent2 13 4 4 2 3" xfId="2420" xr:uid="{00000000-0005-0000-0000-000017090000}"/>
    <cellStyle name="20% - Akzent2 13 4 4 3" xfId="2421" xr:uid="{00000000-0005-0000-0000-000018090000}"/>
    <cellStyle name="20% - Akzent2 13 4 4 4" xfId="2422" xr:uid="{00000000-0005-0000-0000-000019090000}"/>
    <cellStyle name="20% - Akzent2 13 4 5" xfId="2423" xr:uid="{00000000-0005-0000-0000-00001A090000}"/>
    <cellStyle name="20% - Akzent2 13 4 5 2" xfId="2424" xr:uid="{00000000-0005-0000-0000-00001B090000}"/>
    <cellStyle name="20% - Akzent2 13 4 5 2 2" xfId="2425" xr:uid="{00000000-0005-0000-0000-00001C090000}"/>
    <cellStyle name="20% - Akzent2 13 4 5 2 3" xfId="2426" xr:uid="{00000000-0005-0000-0000-00001D090000}"/>
    <cellStyle name="20% - Akzent2 13 4 5 3" xfId="2427" xr:uid="{00000000-0005-0000-0000-00001E090000}"/>
    <cellStyle name="20% - Akzent2 13 4 5 4" xfId="2428" xr:uid="{00000000-0005-0000-0000-00001F090000}"/>
    <cellStyle name="20% - Akzent2 13 4 6" xfId="2429" xr:uid="{00000000-0005-0000-0000-000020090000}"/>
    <cellStyle name="20% - Akzent2 13 4 6 2" xfId="2430" xr:uid="{00000000-0005-0000-0000-000021090000}"/>
    <cellStyle name="20% - Akzent2 13 4 6 2 2" xfId="2431" xr:uid="{00000000-0005-0000-0000-000022090000}"/>
    <cellStyle name="20% - Akzent2 13 4 6 2 3" xfId="2432" xr:uid="{00000000-0005-0000-0000-000023090000}"/>
    <cellStyle name="20% - Akzent2 13 4 6 3" xfId="2433" xr:uid="{00000000-0005-0000-0000-000024090000}"/>
    <cellStyle name="20% - Akzent2 13 4 6 4" xfId="2434" xr:uid="{00000000-0005-0000-0000-000025090000}"/>
    <cellStyle name="20% - Akzent2 13 4 7" xfId="2435" xr:uid="{00000000-0005-0000-0000-000026090000}"/>
    <cellStyle name="20% - Akzent2 13 4 7 2" xfId="2436" xr:uid="{00000000-0005-0000-0000-000027090000}"/>
    <cellStyle name="20% - Akzent2 13 4 7 3" xfId="2437" xr:uid="{00000000-0005-0000-0000-000028090000}"/>
    <cellStyle name="20% - Akzent2 13 4 8" xfId="2438" xr:uid="{00000000-0005-0000-0000-000029090000}"/>
    <cellStyle name="20% - Akzent2 13 4 8 2" xfId="2439" xr:uid="{00000000-0005-0000-0000-00002A090000}"/>
    <cellStyle name="20% - Akzent2 13 4 8 3" xfId="2440" xr:uid="{00000000-0005-0000-0000-00002B090000}"/>
    <cellStyle name="20% - Akzent2 13 4 9" xfId="2441" xr:uid="{00000000-0005-0000-0000-00002C090000}"/>
    <cellStyle name="20% - Akzent2 13 4 9 2" xfId="2442" xr:uid="{00000000-0005-0000-0000-00002D090000}"/>
    <cellStyle name="20% - Akzent2 13 4 9 3" xfId="2443" xr:uid="{00000000-0005-0000-0000-00002E090000}"/>
    <cellStyle name="20% - Akzent2 13 5" xfId="2444" xr:uid="{00000000-0005-0000-0000-00002F090000}"/>
    <cellStyle name="20% - Akzent2 13 5 2" xfId="2445" xr:uid="{00000000-0005-0000-0000-000030090000}"/>
    <cellStyle name="20% - Akzent2 13 5 2 2" xfId="2446" xr:uid="{00000000-0005-0000-0000-000031090000}"/>
    <cellStyle name="20% - Akzent2 13 5 2 3" xfId="2447" xr:uid="{00000000-0005-0000-0000-000032090000}"/>
    <cellStyle name="20% - Akzent2 13 6" xfId="2448" xr:uid="{00000000-0005-0000-0000-000033090000}"/>
    <cellStyle name="20% - Akzent2 13 6 2" xfId="2449" xr:uid="{00000000-0005-0000-0000-000034090000}"/>
    <cellStyle name="20% - Akzent2 13 6 2 2" xfId="2450" xr:uid="{00000000-0005-0000-0000-000035090000}"/>
    <cellStyle name="20% - Akzent2 13 6 2 3" xfId="2451" xr:uid="{00000000-0005-0000-0000-000036090000}"/>
    <cellStyle name="20% - Akzent2 13 7" xfId="2452" xr:uid="{00000000-0005-0000-0000-000037090000}"/>
    <cellStyle name="20% - Akzent2 13 7 2" xfId="2453" xr:uid="{00000000-0005-0000-0000-000038090000}"/>
    <cellStyle name="20% - Akzent2 13 7 2 2" xfId="2454" xr:uid="{00000000-0005-0000-0000-000039090000}"/>
    <cellStyle name="20% - Akzent2 13 7 2 3" xfId="2455" xr:uid="{00000000-0005-0000-0000-00003A090000}"/>
    <cellStyle name="20% - Akzent2 13 8" xfId="2456" xr:uid="{00000000-0005-0000-0000-00003B090000}"/>
    <cellStyle name="20% - Akzent2 13 8 2" xfId="2457" xr:uid="{00000000-0005-0000-0000-00003C090000}"/>
    <cellStyle name="20% - Akzent2 13 8 2 2" xfId="2458" xr:uid="{00000000-0005-0000-0000-00003D090000}"/>
    <cellStyle name="20% - Akzent2 13 8 2 3" xfId="2459" xr:uid="{00000000-0005-0000-0000-00003E090000}"/>
    <cellStyle name="20% - Akzent2 13 9" xfId="2460" xr:uid="{00000000-0005-0000-0000-00003F090000}"/>
    <cellStyle name="20% - Akzent2 13 9 2" xfId="2461" xr:uid="{00000000-0005-0000-0000-000040090000}"/>
    <cellStyle name="20% - Akzent2 13 9 2 2" xfId="2462" xr:uid="{00000000-0005-0000-0000-000041090000}"/>
    <cellStyle name="20% - Akzent2 13 9 2 3" xfId="2463" xr:uid="{00000000-0005-0000-0000-000042090000}"/>
    <cellStyle name="20% - Akzent2 14" xfId="2464" xr:uid="{00000000-0005-0000-0000-000043090000}"/>
    <cellStyle name="20% - Akzent2 14 10" xfId="2465" xr:uid="{00000000-0005-0000-0000-000044090000}"/>
    <cellStyle name="20% - Akzent2 14 11" xfId="2466" xr:uid="{00000000-0005-0000-0000-000045090000}"/>
    <cellStyle name="20% - Akzent2 14 12" xfId="2467" xr:uid="{00000000-0005-0000-0000-000046090000}"/>
    <cellStyle name="20% - Akzent2 14 13" xfId="2468" xr:uid="{00000000-0005-0000-0000-000047090000}"/>
    <cellStyle name="20% - Akzent2 14 14" xfId="2469" xr:uid="{00000000-0005-0000-0000-000048090000}"/>
    <cellStyle name="20% - Akzent2 14 15" xfId="2470" xr:uid="{00000000-0005-0000-0000-000049090000}"/>
    <cellStyle name="20% - Akzent2 14 16" xfId="2471" xr:uid="{00000000-0005-0000-0000-00004A090000}"/>
    <cellStyle name="20% - Akzent2 14 17" xfId="2472" xr:uid="{00000000-0005-0000-0000-00004B090000}"/>
    <cellStyle name="20% - Akzent2 14 18" xfId="2473" xr:uid="{00000000-0005-0000-0000-00004C090000}"/>
    <cellStyle name="20% - Akzent2 14 2" xfId="2474" xr:uid="{00000000-0005-0000-0000-00004D090000}"/>
    <cellStyle name="20% - Akzent2 14 3" xfId="2475" xr:uid="{00000000-0005-0000-0000-00004E090000}"/>
    <cellStyle name="20% - Akzent2 14 4" xfId="2476" xr:uid="{00000000-0005-0000-0000-00004F090000}"/>
    <cellStyle name="20% - Akzent2 14 4 2" xfId="2477" xr:uid="{00000000-0005-0000-0000-000050090000}"/>
    <cellStyle name="20% - Akzent2 14 4 2 2" xfId="2478" xr:uid="{00000000-0005-0000-0000-000051090000}"/>
    <cellStyle name="20% - Akzent2 14 4 2 2 2" xfId="2479" xr:uid="{00000000-0005-0000-0000-000052090000}"/>
    <cellStyle name="20% - Akzent2 14 4 2 2 3" xfId="2480" xr:uid="{00000000-0005-0000-0000-000053090000}"/>
    <cellStyle name="20% - Akzent2 14 4 2 3" xfId="2481" xr:uid="{00000000-0005-0000-0000-000054090000}"/>
    <cellStyle name="20% - Akzent2 14 4 2 4" xfId="2482" xr:uid="{00000000-0005-0000-0000-000055090000}"/>
    <cellStyle name="20% - Akzent2 14 4 3" xfId="2483" xr:uid="{00000000-0005-0000-0000-000056090000}"/>
    <cellStyle name="20% - Akzent2 14 4 3 2" xfId="2484" xr:uid="{00000000-0005-0000-0000-000057090000}"/>
    <cellStyle name="20% - Akzent2 14 4 3 2 2" xfId="2485" xr:uid="{00000000-0005-0000-0000-000058090000}"/>
    <cellStyle name="20% - Akzent2 14 4 3 2 3" xfId="2486" xr:uid="{00000000-0005-0000-0000-000059090000}"/>
    <cellStyle name="20% - Akzent2 14 4 3 3" xfId="2487" xr:uid="{00000000-0005-0000-0000-00005A090000}"/>
    <cellStyle name="20% - Akzent2 14 4 3 4" xfId="2488" xr:uid="{00000000-0005-0000-0000-00005B090000}"/>
    <cellStyle name="20% - Akzent2 14 4 4" xfId="2489" xr:uid="{00000000-0005-0000-0000-00005C090000}"/>
    <cellStyle name="20% - Akzent2 14 4 4 2" xfId="2490" xr:uid="{00000000-0005-0000-0000-00005D090000}"/>
    <cellStyle name="20% - Akzent2 14 4 4 2 2" xfId="2491" xr:uid="{00000000-0005-0000-0000-00005E090000}"/>
    <cellStyle name="20% - Akzent2 14 4 4 2 3" xfId="2492" xr:uid="{00000000-0005-0000-0000-00005F090000}"/>
    <cellStyle name="20% - Akzent2 14 4 4 3" xfId="2493" xr:uid="{00000000-0005-0000-0000-000060090000}"/>
    <cellStyle name="20% - Akzent2 14 4 4 4" xfId="2494" xr:uid="{00000000-0005-0000-0000-000061090000}"/>
    <cellStyle name="20% - Akzent2 14 4 5" xfId="2495" xr:uid="{00000000-0005-0000-0000-000062090000}"/>
    <cellStyle name="20% - Akzent2 14 4 5 2" xfId="2496" xr:uid="{00000000-0005-0000-0000-000063090000}"/>
    <cellStyle name="20% - Akzent2 14 4 5 2 2" xfId="2497" xr:uid="{00000000-0005-0000-0000-000064090000}"/>
    <cellStyle name="20% - Akzent2 14 4 5 2 3" xfId="2498" xr:uid="{00000000-0005-0000-0000-000065090000}"/>
    <cellStyle name="20% - Akzent2 14 4 5 3" xfId="2499" xr:uid="{00000000-0005-0000-0000-000066090000}"/>
    <cellStyle name="20% - Akzent2 14 4 5 4" xfId="2500" xr:uid="{00000000-0005-0000-0000-000067090000}"/>
    <cellStyle name="20% - Akzent2 14 4 6" xfId="2501" xr:uid="{00000000-0005-0000-0000-000068090000}"/>
    <cellStyle name="20% - Akzent2 14 4 6 2" xfId="2502" xr:uid="{00000000-0005-0000-0000-000069090000}"/>
    <cellStyle name="20% - Akzent2 14 4 6 2 2" xfId="2503" xr:uid="{00000000-0005-0000-0000-00006A090000}"/>
    <cellStyle name="20% - Akzent2 14 4 6 2 3" xfId="2504" xr:uid="{00000000-0005-0000-0000-00006B090000}"/>
    <cellStyle name="20% - Akzent2 14 4 6 3" xfId="2505" xr:uid="{00000000-0005-0000-0000-00006C090000}"/>
    <cellStyle name="20% - Akzent2 14 4 6 4" xfId="2506" xr:uid="{00000000-0005-0000-0000-00006D090000}"/>
    <cellStyle name="20% - Akzent2 14 4 7" xfId="2507" xr:uid="{00000000-0005-0000-0000-00006E090000}"/>
    <cellStyle name="20% - Akzent2 14 4 7 2" xfId="2508" xr:uid="{00000000-0005-0000-0000-00006F090000}"/>
    <cellStyle name="20% - Akzent2 14 4 7 3" xfId="2509" xr:uid="{00000000-0005-0000-0000-000070090000}"/>
    <cellStyle name="20% - Akzent2 14 4 8" xfId="2510" xr:uid="{00000000-0005-0000-0000-000071090000}"/>
    <cellStyle name="20% - Akzent2 14 4 8 2" xfId="2511" xr:uid="{00000000-0005-0000-0000-000072090000}"/>
    <cellStyle name="20% - Akzent2 14 4 8 3" xfId="2512" xr:uid="{00000000-0005-0000-0000-000073090000}"/>
    <cellStyle name="20% - Akzent2 14 4 9" xfId="2513" xr:uid="{00000000-0005-0000-0000-000074090000}"/>
    <cellStyle name="20% - Akzent2 14 4 9 2" xfId="2514" xr:uid="{00000000-0005-0000-0000-000075090000}"/>
    <cellStyle name="20% - Akzent2 14 4 9 3" xfId="2515" xr:uid="{00000000-0005-0000-0000-000076090000}"/>
    <cellStyle name="20% - Akzent2 14 5" xfId="2516" xr:uid="{00000000-0005-0000-0000-000077090000}"/>
    <cellStyle name="20% - Akzent2 14 5 2" xfId="2517" xr:uid="{00000000-0005-0000-0000-000078090000}"/>
    <cellStyle name="20% - Akzent2 14 5 2 2" xfId="2518" xr:uid="{00000000-0005-0000-0000-000079090000}"/>
    <cellStyle name="20% - Akzent2 14 5 2 3" xfId="2519" xr:uid="{00000000-0005-0000-0000-00007A090000}"/>
    <cellStyle name="20% - Akzent2 14 6" xfId="2520" xr:uid="{00000000-0005-0000-0000-00007B090000}"/>
    <cellStyle name="20% - Akzent2 14 6 2" xfId="2521" xr:uid="{00000000-0005-0000-0000-00007C090000}"/>
    <cellStyle name="20% - Akzent2 14 6 2 2" xfId="2522" xr:uid="{00000000-0005-0000-0000-00007D090000}"/>
    <cellStyle name="20% - Akzent2 14 6 2 3" xfId="2523" xr:uid="{00000000-0005-0000-0000-00007E090000}"/>
    <cellStyle name="20% - Akzent2 14 7" xfId="2524" xr:uid="{00000000-0005-0000-0000-00007F090000}"/>
    <cellStyle name="20% - Akzent2 14 7 2" xfId="2525" xr:uid="{00000000-0005-0000-0000-000080090000}"/>
    <cellStyle name="20% - Akzent2 14 7 2 2" xfId="2526" xr:uid="{00000000-0005-0000-0000-000081090000}"/>
    <cellStyle name="20% - Akzent2 14 7 2 3" xfId="2527" xr:uid="{00000000-0005-0000-0000-000082090000}"/>
    <cellStyle name="20% - Akzent2 14 8" xfId="2528" xr:uid="{00000000-0005-0000-0000-000083090000}"/>
    <cellStyle name="20% - Akzent2 14 8 2" xfId="2529" xr:uid="{00000000-0005-0000-0000-000084090000}"/>
    <cellStyle name="20% - Akzent2 14 8 2 2" xfId="2530" xr:uid="{00000000-0005-0000-0000-000085090000}"/>
    <cellStyle name="20% - Akzent2 14 8 2 3" xfId="2531" xr:uid="{00000000-0005-0000-0000-000086090000}"/>
    <cellStyle name="20% - Akzent2 14 9" xfId="2532" xr:uid="{00000000-0005-0000-0000-000087090000}"/>
    <cellStyle name="20% - Akzent2 14 9 2" xfId="2533" xr:uid="{00000000-0005-0000-0000-000088090000}"/>
    <cellStyle name="20% - Akzent2 14 9 2 2" xfId="2534" xr:uid="{00000000-0005-0000-0000-000089090000}"/>
    <cellStyle name="20% - Akzent2 14 9 2 3" xfId="2535" xr:uid="{00000000-0005-0000-0000-00008A090000}"/>
    <cellStyle name="20% - Akzent2 15" xfId="2536" xr:uid="{00000000-0005-0000-0000-00008B090000}"/>
    <cellStyle name="20% - Akzent2 15 10" xfId="2537" xr:uid="{00000000-0005-0000-0000-00008C090000}"/>
    <cellStyle name="20% - Akzent2 15 11" xfId="2538" xr:uid="{00000000-0005-0000-0000-00008D090000}"/>
    <cellStyle name="20% - Akzent2 15 12" xfId="2539" xr:uid="{00000000-0005-0000-0000-00008E090000}"/>
    <cellStyle name="20% - Akzent2 15 13" xfId="2540" xr:uid="{00000000-0005-0000-0000-00008F090000}"/>
    <cellStyle name="20% - Akzent2 15 14" xfId="2541" xr:uid="{00000000-0005-0000-0000-000090090000}"/>
    <cellStyle name="20% - Akzent2 15 15" xfId="2542" xr:uid="{00000000-0005-0000-0000-000091090000}"/>
    <cellStyle name="20% - Akzent2 15 16" xfId="2543" xr:uid="{00000000-0005-0000-0000-000092090000}"/>
    <cellStyle name="20% - Akzent2 15 17" xfId="2544" xr:uid="{00000000-0005-0000-0000-000093090000}"/>
    <cellStyle name="20% - Akzent2 15 18" xfId="2545" xr:uid="{00000000-0005-0000-0000-000094090000}"/>
    <cellStyle name="20% - Akzent2 15 2" xfId="2546" xr:uid="{00000000-0005-0000-0000-000095090000}"/>
    <cellStyle name="20% - Akzent2 15 3" xfId="2547" xr:uid="{00000000-0005-0000-0000-000096090000}"/>
    <cellStyle name="20% - Akzent2 15 4" xfId="2548" xr:uid="{00000000-0005-0000-0000-000097090000}"/>
    <cellStyle name="20% - Akzent2 15 4 2" xfId="2549" xr:uid="{00000000-0005-0000-0000-000098090000}"/>
    <cellStyle name="20% - Akzent2 15 4 2 2" xfId="2550" xr:uid="{00000000-0005-0000-0000-000099090000}"/>
    <cellStyle name="20% - Akzent2 15 4 2 2 2" xfId="2551" xr:uid="{00000000-0005-0000-0000-00009A090000}"/>
    <cellStyle name="20% - Akzent2 15 4 2 2 3" xfId="2552" xr:uid="{00000000-0005-0000-0000-00009B090000}"/>
    <cellStyle name="20% - Akzent2 15 4 2 3" xfId="2553" xr:uid="{00000000-0005-0000-0000-00009C090000}"/>
    <cellStyle name="20% - Akzent2 15 4 2 4" xfId="2554" xr:uid="{00000000-0005-0000-0000-00009D090000}"/>
    <cellStyle name="20% - Akzent2 15 4 3" xfId="2555" xr:uid="{00000000-0005-0000-0000-00009E090000}"/>
    <cellStyle name="20% - Akzent2 15 4 3 2" xfId="2556" xr:uid="{00000000-0005-0000-0000-00009F090000}"/>
    <cellStyle name="20% - Akzent2 15 4 3 2 2" xfId="2557" xr:uid="{00000000-0005-0000-0000-0000A0090000}"/>
    <cellStyle name="20% - Akzent2 15 4 3 2 3" xfId="2558" xr:uid="{00000000-0005-0000-0000-0000A1090000}"/>
    <cellStyle name="20% - Akzent2 15 4 3 3" xfId="2559" xr:uid="{00000000-0005-0000-0000-0000A2090000}"/>
    <cellStyle name="20% - Akzent2 15 4 3 4" xfId="2560" xr:uid="{00000000-0005-0000-0000-0000A3090000}"/>
    <cellStyle name="20% - Akzent2 15 4 4" xfId="2561" xr:uid="{00000000-0005-0000-0000-0000A4090000}"/>
    <cellStyle name="20% - Akzent2 15 4 4 2" xfId="2562" xr:uid="{00000000-0005-0000-0000-0000A5090000}"/>
    <cellStyle name="20% - Akzent2 15 4 4 2 2" xfId="2563" xr:uid="{00000000-0005-0000-0000-0000A6090000}"/>
    <cellStyle name="20% - Akzent2 15 4 4 2 3" xfId="2564" xr:uid="{00000000-0005-0000-0000-0000A7090000}"/>
    <cellStyle name="20% - Akzent2 15 4 4 3" xfId="2565" xr:uid="{00000000-0005-0000-0000-0000A8090000}"/>
    <cellStyle name="20% - Akzent2 15 4 4 4" xfId="2566" xr:uid="{00000000-0005-0000-0000-0000A9090000}"/>
    <cellStyle name="20% - Akzent2 15 4 5" xfId="2567" xr:uid="{00000000-0005-0000-0000-0000AA090000}"/>
    <cellStyle name="20% - Akzent2 15 4 5 2" xfId="2568" xr:uid="{00000000-0005-0000-0000-0000AB090000}"/>
    <cellStyle name="20% - Akzent2 15 4 5 2 2" xfId="2569" xr:uid="{00000000-0005-0000-0000-0000AC090000}"/>
    <cellStyle name="20% - Akzent2 15 4 5 2 3" xfId="2570" xr:uid="{00000000-0005-0000-0000-0000AD090000}"/>
    <cellStyle name="20% - Akzent2 15 4 5 3" xfId="2571" xr:uid="{00000000-0005-0000-0000-0000AE090000}"/>
    <cellStyle name="20% - Akzent2 15 4 5 4" xfId="2572" xr:uid="{00000000-0005-0000-0000-0000AF090000}"/>
    <cellStyle name="20% - Akzent2 15 4 6" xfId="2573" xr:uid="{00000000-0005-0000-0000-0000B0090000}"/>
    <cellStyle name="20% - Akzent2 15 4 6 2" xfId="2574" xr:uid="{00000000-0005-0000-0000-0000B1090000}"/>
    <cellStyle name="20% - Akzent2 15 4 6 2 2" xfId="2575" xr:uid="{00000000-0005-0000-0000-0000B2090000}"/>
    <cellStyle name="20% - Akzent2 15 4 6 2 3" xfId="2576" xr:uid="{00000000-0005-0000-0000-0000B3090000}"/>
    <cellStyle name="20% - Akzent2 15 4 6 3" xfId="2577" xr:uid="{00000000-0005-0000-0000-0000B4090000}"/>
    <cellStyle name="20% - Akzent2 15 4 6 4" xfId="2578" xr:uid="{00000000-0005-0000-0000-0000B5090000}"/>
    <cellStyle name="20% - Akzent2 15 4 7" xfId="2579" xr:uid="{00000000-0005-0000-0000-0000B6090000}"/>
    <cellStyle name="20% - Akzent2 15 4 7 2" xfId="2580" xr:uid="{00000000-0005-0000-0000-0000B7090000}"/>
    <cellStyle name="20% - Akzent2 15 4 7 3" xfId="2581" xr:uid="{00000000-0005-0000-0000-0000B8090000}"/>
    <cellStyle name="20% - Akzent2 15 4 8" xfId="2582" xr:uid="{00000000-0005-0000-0000-0000B9090000}"/>
    <cellStyle name="20% - Akzent2 15 4 8 2" xfId="2583" xr:uid="{00000000-0005-0000-0000-0000BA090000}"/>
    <cellStyle name="20% - Akzent2 15 4 8 3" xfId="2584" xr:uid="{00000000-0005-0000-0000-0000BB090000}"/>
    <cellStyle name="20% - Akzent2 15 4 9" xfId="2585" xr:uid="{00000000-0005-0000-0000-0000BC090000}"/>
    <cellStyle name="20% - Akzent2 15 4 9 2" xfId="2586" xr:uid="{00000000-0005-0000-0000-0000BD090000}"/>
    <cellStyle name="20% - Akzent2 15 4 9 3" xfId="2587" xr:uid="{00000000-0005-0000-0000-0000BE090000}"/>
    <cellStyle name="20% - Akzent2 15 5" xfId="2588" xr:uid="{00000000-0005-0000-0000-0000BF090000}"/>
    <cellStyle name="20% - Akzent2 15 5 2" xfId="2589" xr:uid="{00000000-0005-0000-0000-0000C0090000}"/>
    <cellStyle name="20% - Akzent2 15 5 2 2" xfId="2590" xr:uid="{00000000-0005-0000-0000-0000C1090000}"/>
    <cellStyle name="20% - Akzent2 15 5 2 3" xfId="2591" xr:uid="{00000000-0005-0000-0000-0000C2090000}"/>
    <cellStyle name="20% - Akzent2 15 6" xfId="2592" xr:uid="{00000000-0005-0000-0000-0000C3090000}"/>
    <cellStyle name="20% - Akzent2 15 6 2" xfId="2593" xr:uid="{00000000-0005-0000-0000-0000C4090000}"/>
    <cellStyle name="20% - Akzent2 15 6 2 2" xfId="2594" xr:uid="{00000000-0005-0000-0000-0000C5090000}"/>
    <cellStyle name="20% - Akzent2 15 6 2 3" xfId="2595" xr:uid="{00000000-0005-0000-0000-0000C6090000}"/>
    <cellStyle name="20% - Akzent2 15 7" xfId="2596" xr:uid="{00000000-0005-0000-0000-0000C7090000}"/>
    <cellStyle name="20% - Akzent2 15 7 2" xfId="2597" xr:uid="{00000000-0005-0000-0000-0000C8090000}"/>
    <cellStyle name="20% - Akzent2 15 7 2 2" xfId="2598" xr:uid="{00000000-0005-0000-0000-0000C9090000}"/>
    <cellStyle name="20% - Akzent2 15 7 2 3" xfId="2599" xr:uid="{00000000-0005-0000-0000-0000CA090000}"/>
    <cellStyle name="20% - Akzent2 15 8" xfId="2600" xr:uid="{00000000-0005-0000-0000-0000CB090000}"/>
    <cellStyle name="20% - Akzent2 15 8 2" xfId="2601" xr:uid="{00000000-0005-0000-0000-0000CC090000}"/>
    <cellStyle name="20% - Akzent2 15 8 2 2" xfId="2602" xr:uid="{00000000-0005-0000-0000-0000CD090000}"/>
    <cellStyle name="20% - Akzent2 15 8 2 3" xfId="2603" xr:uid="{00000000-0005-0000-0000-0000CE090000}"/>
    <cellStyle name="20% - Akzent2 15 9" xfId="2604" xr:uid="{00000000-0005-0000-0000-0000CF090000}"/>
    <cellStyle name="20% - Akzent2 15 9 2" xfId="2605" xr:uid="{00000000-0005-0000-0000-0000D0090000}"/>
    <cellStyle name="20% - Akzent2 15 9 2 2" xfId="2606" xr:uid="{00000000-0005-0000-0000-0000D1090000}"/>
    <cellStyle name="20% - Akzent2 15 9 2 3" xfId="2607" xr:uid="{00000000-0005-0000-0000-0000D2090000}"/>
    <cellStyle name="20% - Akzent2 16" xfId="2608" xr:uid="{00000000-0005-0000-0000-0000D3090000}"/>
    <cellStyle name="20% - Akzent2 16 10" xfId="2609" xr:uid="{00000000-0005-0000-0000-0000D4090000}"/>
    <cellStyle name="20% - Akzent2 16 11" xfId="2610" xr:uid="{00000000-0005-0000-0000-0000D5090000}"/>
    <cellStyle name="20% - Akzent2 16 12" xfId="2611" xr:uid="{00000000-0005-0000-0000-0000D6090000}"/>
    <cellStyle name="20% - Akzent2 16 13" xfId="2612" xr:uid="{00000000-0005-0000-0000-0000D7090000}"/>
    <cellStyle name="20% - Akzent2 16 14" xfId="2613" xr:uid="{00000000-0005-0000-0000-0000D8090000}"/>
    <cellStyle name="20% - Akzent2 16 15" xfId="2614" xr:uid="{00000000-0005-0000-0000-0000D9090000}"/>
    <cellStyle name="20% - Akzent2 16 16" xfId="2615" xr:uid="{00000000-0005-0000-0000-0000DA090000}"/>
    <cellStyle name="20% - Akzent2 16 17" xfId="2616" xr:uid="{00000000-0005-0000-0000-0000DB090000}"/>
    <cellStyle name="20% - Akzent2 16 18" xfId="2617" xr:uid="{00000000-0005-0000-0000-0000DC090000}"/>
    <cellStyle name="20% - Akzent2 16 2" xfId="2618" xr:uid="{00000000-0005-0000-0000-0000DD090000}"/>
    <cellStyle name="20% - Akzent2 16 3" xfId="2619" xr:uid="{00000000-0005-0000-0000-0000DE090000}"/>
    <cellStyle name="20% - Akzent2 16 4" xfId="2620" xr:uid="{00000000-0005-0000-0000-0000DF090000}"/>
    <cellStyle name="20% - Akzent2 16 4 2" xfId="2621" xr:uid="{00000000-0005-0000-0000-0000E0090000}"/>
    <cellStyle name="20% - Akzent2 16 4 2 2" xfId="2622" xr:uid="{00000000-0005-0000-0000-0000E1090000}"/>
    <cellStyle name="20% - Akzent2 16 4 2 2 2" xfId="2623" xr:uid="{00000000-0005-0000-0000-0000E2090000}"/>
    <cellStyle name="20% - Akzent2 16 4 2 2 3" xfId="2624" xr:uid="{00000000-0005-0000-0000-0000E3090000}"/>
    <cellStyle name="20% - Akzent2 16 4 2 3" xfId="2625" xr:uid="{00000000-0005-0000-0000-0000E4090000}"/>
    <cellStyle name="20% - Akzent2 16 4 2 4" xfId="2626" xr:uid="{00000000-0005-0000-0000-0000E5090000}"/>
    <cellStyle name="20% - Akzent2 16 4 3" xfId="2627" xr:uid="{00000000-0005-0000-0000-0000E6090000}"/>
    <cellStyle name="20% - Akzent2 16 4 3 2" xfId="2628" xr:uid="{00000000-0005-0000-0000-0000E7090000}"/>
    <cellStyle name="20% - Akzent2 16 4 3 2 2" xfId="2629" xr:uid="{00000000-0005-0000-0000-0000E8090000}"/>
    <cellStyle name="20% - Akzent2 16 4 3 2 3" xfId="2630" xr:uid="{00000000-0005-0000-0000-0000E9090000}"/>
    <cellStyle name="20% - Akzent2 16 4 3 3" xfId="2631" xr:uid="{00000000-0005-0000-0000-0000EA090000}"/>
    <cellStyle name="20% - Akzent2 16 4 3 4" xfId="2632" xr:uid="{00000000-0005-0000-0000-0000EB090000}"/>
    <cellStyle name="20% - Akzent2 16 4 4" xfId="2633" xr:uid="{00000000-0005-0000-0000-0000EC090000}"/>
    <cellStyle name="20% - Akzent2 16 4 4 2" xfId="2634" xr:uid="{00000000-0005-0000-0000-0000ED090000}"/>
    <cellStyle name="20% - Akzent2 16 4 4 2 2" xfId="2635" xr:uid="{00000000-0005-0000-0000-0000EE090000}"/>
    <cellStyle name="20% - Akzent2 16 4 4 2 3" xfId="2636" xr:uid="{00000000-0005-0000-0000-0000EF090000}"/>
    <cellStyle name="20% - Akzent2 16 4 4 3" xfId="2637" xr:uid="{00000000-0005-0000-0000-0000F0090000}"/>
    <cellStyle name="20% - Akzent2 16 4 4 4" xfId="2638" xr:uid="{00000000-0005-0000-0000-0000F1090000}"/>
    <cellStyle name="20% - Akzent2 16 4 5" xfId="2639" xr:uid="{00000000-0005-0000-0000-0000F2090000}"/>
    <cellStyle name="20% - Akzent2 16 4 5 2" xfId="2640" xr:uid="{00000000-0005-0000-0000-0000F3090000}"/>
    <cellStyle name="20% - Akzent2 16 4 5 2 2" xfId="2641" xr:uid="{00000000-0005-0000-0000-0000F4090000}"/>
    <cellStyle name="20% - Akzent2 16 4 5 2 3" xfId="2642" xr:uid="{00000000-0005-0000-0000-0000F5090000}"/>
    <cellStyle name="20% - Akzent2 16 4 5 3" xfId="2643" xr:uid="{00000000-0005-0000-0000-0000F6090000}"/>
    <cellStyle name="20% - Akzent2 16 4 5 4" xfId="2644" xr:uid="{00000000-0005-0000-0000-0000F7090000}"/>
    <cellStyle name="20% - Akzent2 16 4 6" xfId="2645" xr:uid="{00000000-0005-0000-0000-0000F8090000}"/>
    <cellStyle name="20% - Akzent2 16 4 6 2" xfId="2646" xr:uid="{00000000-0005-0000-0000-0000F9090000}"/>
    <cellStyle name="20% - Akzent2 16 4 6 2 2" xfId="2647" xr:uid="{00000000-0005-0000-0000-0000FA090000}"/>
    <cellStyle name="20% - Akzent2 16 4 6 2 3" xfId="2648" xr:uid="{00000000-0005-0000-0000-0000FB090000}"/>
    <cellStyle name="20% - Akzent2 16 4 6 3" xfId="2649" xr:uid="{00000000-0005-0000-0000-0000FC090000}"/>
    <cellStyle name="20% - Akzent2 16 4 6 4" xfId="2650" xr:uid="{00000000-0005-0000-0000-0000FD090000}"/>
    <cellStyle name="20% - Akzent2 16 4 7" xfId="2651" xr:uid="{00000000-0005-0000-0000-0000FE090000}"/>
    <cellStyle name="20% - Akzent2 16 4 7 2" xfId="2652" xr:uid="{00000000-0005-0000-0000-0000FF090000}"/>
    <cellStyle name="20% - Akzent2 16 4 7 3" xfId="2653" xr:uid="{00000000-0005-0000-0000-0000000A0000}"/>
    <cellStyle name="20% - Akzent2 16 4 8" xfId="2654" xr:uid="{00000000-0005-0000-0000-0000010A0000}"/>
    <cellStyle name="20% - Akzent2 16 4 8 2" xfId="2655" xr:uid="{00000000-0005-0000-0000-0000020A0000}"/>
    <cellStyle name="20% - Akzent2 16 4 8 3" xfId="2656" xr:uid="{00000000-0005-0000-0000-0000030A0000}"/>
    <cellStyle name="20% - Akzent2 16 4 9" xfId="2657" xr:uid="{00000000-0005-0000-0000-0000040A0000}"/>
    <cellStyle name="20% - Akzent2 16 4 9 2" xfId="2658" xr:uid="{00000000-0005-0000-0000-0000050A0000}"/>
    <cellStyle name="20% - Akzent2 16 4 9 3" xfId="2659" xr:uid="{00000000-0005-0000-0000-0000060A0000}"/>
    <cellStyle name="20% - Akzent2 16 5" xfId="2660" xr:uid="{00000000-0005-0000-0000-0000070A0000}"/>
    <cellStyle name="20% - Akzent2 16 5 2" xfId="2661" xr:uid="{00000000-0005-0000-0000-0000080A0000}"/>
    <cellStyle name="20% - Akzent2 16 5 2 2" xfId="2662" xr:uid="{00000000-0005-0000-0000-0000090A0000}"/>
    <cellStyle name="20% - Akzent2 16 5 2 3" xfId="2663" xr:uid="{00000000-0005-0000-0000-00000A0A0000}"/>
    <cellStyle name="20% - Akzent2 16 6" xfId="2664" xr:uid="{00000000-0005-0000-0000-00000B0A0000}"/>
    <cellStyle name="20% - Akzent2 16 6 2" xfId="2665" xr:uid="{00000000-0005-0000-0000-00000C0A0000}"/>
    <cellStyle name="20% - Akzent2 16 6 2 2" xfId="2666" xr:uid="{00000000-0005-0000-0000-00000D0A0000}"/>
    <cellStyle name="20% - Akzent2 16 6 2 3" xfId="2667" xr:uid="{00000000-0005-0000-0000-00000E0A0000}"/>
    <cellStyle name="20% - Akzent2 16 7" xfId="2668" xr:uid="{00000000-0005-0000-0000-00000F0A0000}"/>
    <cellStyle name="20% - Akzent2 16 7 2" xfId="2669" xr:uid="{00000000-0005-0000-0000-0000100A0000}"/>
    <cellStyle name="20% - Akzent2 16 7 2 2" xfId="2670" xr:uid="{00000000-0005-0000-0000-0000110A0000}"/>
    <cellStyle name="20% - Akzent2 16 7 2 3" xfId="2671" xr:uid="{00000000-0005-0000-0000-0000120A0000}"/>
    <cellStyle name="20% - Akzent2 16 8" xfId="2672" xr:uid="{00000000-0005-0000-0000-0000130A0000}"/>
    <cellStyle name="20% - Akzent2 16 8 2" xfId="2673" xr:uid="{00000000-0005-0000-0000-0000140A0000}"/>
    <cellStyle name="20% - Akzent2 16 8 2 2" xfId="2674" xr:uid="{00000000-0005-0000-0000-0000150A0000}"/>
    <cellStyle name="20% - Akzent2 16 8 2 3" xfId="2675" xr:uid="{00000000-0005-0000-0000-0000160A0000}"/>
    <cellStyle name="20% - Akzent2 16 9" xfId="2676" xr:uid="{00000000-0005-0000-0000-0000170A0000}"/>
    <cellStyle name="20% - Akzent2 16 9 2" xfId="2677" xr:uid="{00000000-0005-0000-0000-0000180A0000}"/>
    <cellStyle name="20% - Akzent2 16 9 2 2" xfId="2678" xr:uid="{00000000-0005-0000-0000-0000190A0000}"/>
    <cellStyle name="20% - Akzent2 16 9 2 3" xfId="2679" xr:uid="{00000000-0005-0000-0000-00001A0A0000}"/>
    <cellStyle name="20% - Akzent2 17" xfId="2680" xr:uid="{00000000-0005-0000-0000-00001B0A0000}"/>
    <cellStyle name="20% - Akzent2 17 10" xfId="2681" xr:uid="{00000000-0005-0000-0000-00001C0A0000}"/>
    <cellStyle name="20% - Akzent2 17 11" xfId="2682" xr:uid="{00000000-0005-0000-0000-00001D0A0000}"/>
    <cellStyle name="20% - Akzent2 17 12" xfId="2683" xr:uid="{00000000-0005-0000-0000-00001E0A0000}"/>
    <cellStyle name="20% - Akzent2 17 13" xfId="2684" xr:uid="{00000000-0005-0000-0000-00001F0A0000}"/>
    <cellStyle name="20% - Akzent2 17 14" xfId="2685" xr:uid="{00000000-0005-0000-0000-0000200A0000}"/>
    <cellStyle name="20% - Akzent2 17 15" xfId="2686" xr:uid="{00000000-0005-0000-0000-0000210A0000}"/>
    <cellStyle name="20% - Akzent2 17 16" xfId="2687" xr:uid="{00000000-0005-0000-0000-0000220A0000}"/>
    <cellStyle name="20% - Akzent2 17 17" xfId="2688" xr:uid="{00000000-0005-0000-0000-0000230A0000}"/>
    <cellStyle name="20% - Akzent2 17 18" xfId="2689" xr:uid="{00000000-0005-0000-0000-0000240A0000}"/>
    <cellStyle name="20% - Akzent2 17 2" xfId="2690" xr:uid="{00000000-0005-0000-0000-0000250A0000}"/>
    <cellStyle name="20% - Akzent2 17 3" xfId="2691" xr:uid="{00000000-0005-0000-0000-0000260A0000}"/>
    <cellStyle name="20% - Akzent2 17 4" xfId="2692" xr:uid="{00000000-0005-0000-0000-0000270A0000}"/>
    <cellStyle name="20% - Akzent2 17 5" xfId="2693" xr:uid="{00000000-0005-0000-0000-0000280A0000}"/>
    <cellStyle name="20% - Akzent2 17 6" xfId="2694" xr:uid="{00000000-0005-0000-0000-0000290A0000}"/>
    <cellStyle name="20% - Akzent2 17 7" xfId="2695" xr:uid="{00000000-0005-0000-0000-00002A0A0000}"/>
    <cellStyle name="20% - Akzent2 17 8" xfId="2696" xr:uid="{00000000-0005-0000-0000-00002B0A0000}"/>
    <cellStyle name="20% - Akzent2 17 9" xfId="2697" xr:uid="{00000000-0005-0000-0000-00002C0A0000}"/>
    <cellStyle name="20% - Akzent2 18" xfId="2698" xr:uid="{00000000-0005-0000-0000-00002D0A0000}"/>
    <cellStyle name="20% - Akzent2 18 10" xfId="2699" xr:uid="{00000000-0005-0000-0000-00002E0A0000}"/>
    <cellStyle name="20% - Akzent2 18 11" xfId="2700" xr:uid="{00000000-0005-0000-0000-00002F0A0000}"/>
    <cellStyle name="20% - Akzent2 18 12" xfId="2701" xr:uid="{00000000-0005-0000-0000-0000300A0000}"/>
    <cellStyle name="20% - Akzent2 18 13" xfId="2702" xr:uid="{00000000-0005-0000-0000-0000310A0000}"/>
    <cellStyle name="20% - Akzent2 18 14" xfId="2703" xr:uid="{00000000-0005-0000-0000-0000320A0000}"/>
    <cellStyle name="20% - Akzent2 18 15" xfId="2704" xr:uid="{00000000-0005-0000-0000-0000330A0000}"/>
    <cellStyle name="20% - Akzent2 18 16" xfId="2705" xr:uid="{00000000-0005-0000-0000-0000340A0000}"/>
    <cellStyle name="20% - Akzent2 18 17" xfId="2706" xr:uid="{00000000-0005-0000-0000-0000350A0000}"/>
    <cellStyle name="20% - Akzent2 18 18" xfId="2707" xr:uid="{00000000-0005-0000-0000-0000360A0000}"/>
    <cellStyle name="20% - Akzent2 18 2" xfId="2708" xr:uid="{00000000-0005-0000-0000-0000370A0000}"/>
    <cellStyle name="20% - Akzent2 18 3" xfId="2709" xr:uid="{00000000-0005-0000-0000-0000380A0000}"/>
    <cellStyle name="20% - Akzent2 18 4" xfId="2710" xr:uid="{00000000-0005-0000-0000-0000390A0000}"/>
    <cellStyle name="20% - Akzent2 18 5" xfId="2711" xr:uid="{00000000-0005-0000-0000-00003A0A0000}"/>
    <cellStyle name="20% - Akzent2 18 6" xfId="2712" xr:uid="{00000000-0005-0000-0000-00003B0A0000}"/>
    <cellStyle name="20% - Akzent2 18 7" xfId="2713" xr:uid="{00000000-0005-0000-0000-00003C0A0000}"/>
    <cellStyle name="20% - Akzent2 18 8" xfId="2714" xr:uid="{00000000-0005-0000-0000-00003D0A0000}"/>
    <cellStyle name="20% - Akzent2 18 9" xfId="2715" xr:uid="{00000000-0005-0000-0000-00003E0A0000}"/>
    <cellStyle name="20% - Akzent2 19" xfId="2716" xr:uid="{00000000-0005-0000-0000-00003F0A0000}"/>
    <cellStyle name="20% - Akzent2 2" xfId="2717" xr:uid="{00000000-0005-0000-0000-0000400A0000}"/>
    <cellStyle name="20% - Akzent2 2 10" xfId="2718" xr:uid="{00000000-0005-0000-0000-0000410A0000}"/>
    <cellStyle name="20% - Akzent2 2 11" xfId="2719" xr:uid="{00000000-0005-0000-0000-0000420A0000}"/>
    <cellStyle name="20% - Akzent2 2 12" xfId="2720" xr:uid="{00000000-0005-0000-0000-0000430A0000}"/>
    <cellStyle name="20% - Akzent2 2 13" xfId="2721" xr:uid="{00000000-0005-0000-0000-0000440A0000}"/>
    <cellStyle name="20% - Akzent2 2 14" xfId="2722" xr:uid="{00000000-0005-0000-0000-0000450A0000}"/>
    <cellStyle name="20% - Akzent2 2 15" xfId="2723" xr:uid="{00000000-0005-0000-0000-0000460A0000}"/>
    <cellStyle name="20% - Akzent2 2 16" xfId="2724" xr:uid="{00000000-0005-0000-0000-0000470A0000}"/>
    <cellStyle name="20% - Akzent2 2 17" xfId="2725" xr:uid="{00000000-0005-0000-0000-0000480A0000}"/>
    <cellStyle name="20% - Akzent2 2 18" xfId="2726" xr:uid="{00000000-0005-0000-0000-0000490A0000}"/>
    <cellStyle name="20% - Akzent2 2 2" xfId="2727" xr:uid="{00000000-0005-0000-0000-00004A0A0000}"/>
    <cellStyle name="20% - Akzent2 2 2 10" xfId="2728" xr:uid="{00000000-0005-0000-0000-00004B0A0000}"/>
    <cellStyle name="20% - Akzent2 2 2 10 2" xfId="2729" xr:uid="{00000000-0005-0000-0000-00004C0A0000}"/>
    <cellStyle name="20% - Akzent2 2 2 10 3" xfId="2730" xr:uid="{00000000-0005-0000-0000-00004D0A0000}"/>
    <cellStyle name="20% - Akzent2 2 2 11" xfId="2731" xr:uid="{00000000-0005-0000-0000-00004E0A0000}"/>
    <cellStyle name="20% - Akzent2 2 2 11 2" xfId="2732" xr:uid="{00000000-0005-0000-0000-00004F0A0000}"/>
    <cellStyle name="20% - Akzent2 2 2 11 3" xfId="2733" xr:uid="{00000000-0005-0000-0000-0000500A0000}"/>
    <cellStyle name="20% - Akzent2 2 2 2" xfId="2734" xr:uid="{00000000-0005-0000-0000-0000510A0000}"/>
    <cellStyle name="20% - Akzent2 2 2 2 2" xfId="2735" xr:uid="{00000000-0005-0000-0000-0000520A0000}"/>
    <cellStyle name="20% - Akzent2 2 2 2 2 10" xfId="2736" xr:uid="{00000000-0005-0000-0000-0000530A0000}"/>
    <cellStyle name="20% - Akzent2 2 2 2 2 10 2" xfId="2737" xr:uid="{00000000-0005-0000-0000-0000540A0000}"/>
    <cellStyle name="20% - Akzent2 2 2 2 2 10 3" xfId="2738" xr:uid="{00000000-0005-0000-0000-0000550A0000}"/>
    <cellStyle name="20% - Akzent2 2 2 2 2 11" xfId="2739" xr:uid="{00000000-0005-0000-0000-0000560A0000}"/>
    <cellStyle name="20% - Akzent2 2 2 2 2 11 2" xfId="2740" xr:uid="{00000000-0005-0000-0000-0000570A0000}"/>
    <cellStyle name="20% - Akzent2 2 2 2 2 11 3" xfId="2741" xr:uid="{00000000-0005-0000-0000-0000580A0000}"/>
    <cellStyle name="20% - Akzent2 2 2 2 2 12" xfId="2742" xr:uid="{00000000-0005-0000-0000-0000590A0000}"/>
    <cellStyle name="20% - Akzent2 2 2 2 2 13" xfId="2743" xr:uid="{00000000-0005-0000-0000-00005A0A0000}"/>
    <cellStyle name="20% - Akzent2 2 2 2 2 2" xfId="2744" xr:uid="{00000000-0005-0000-0000-00005B0A0000}"/>
    <cellStyle name="20% - Akzent2 2 2 2 2 3" xfId="2745" xr:uid="{00000000-0005-0000-0000-00005C0A0000}"/>
    <cellStyle name="20% - Akzent2 2 2 2 2 4" xfId="2746" xr:uid="{00000000-0005-0000-0000-00005D0A0000}"/>
    <cellStyle name="20% - Akzent2 2 2 2 2 4 2" xfId="2747" xr:uid="{00000000-0005-0000-0000-00005E0A0000}"/>
    <cellStyle name="20% - Akzent2 2 2 2 2 4 2 2" xfId="2748" xr:uid="{00000000-0005-0000-0000-00005F0A0000}"/>
    <cellStyle name="20% - Akzent2 2 2 2 2 4 2 3" xfId="2749" xr:uid="{00000000-0005-0000-0000-0000600A0000}"/>
    <cellStyle name="20% - Akzent2 2 2 2 2 4 3" xfId="2750" xr:uid="{00000000-0005-0000-0000-0000610A0000}"/>
    <cellStyle name="20% - Akzent2 2 2 2 2 4 4" xfId="2751" xr:uid="{00000000-0005-0000-0000-0000620A0000}"/>
    <cellStyle name="20% - Akzent2 2 2 2 2 5" xfId="2752" xr:uid="{00000000-0005-0000-0000-0000630A0000}"/>
    <cellStyle name="20% - Akzent2 2 2 2 2 5 2" xfId="2753" xr:uid="{00000000-0005-0000-0000-0000640A0000}"/>
    <cellStyle name="20% - Akzent2 2 2 2 2 5 2 2" xfId="2754" xr:uid="{00000000-0005-0000-0000-0000650A0000}"/>
    <cellStyle name="20% - Akzent2 2 2 2 2 5 2 3" xfId="2755" xr:uid="{00000000-0005-0000-0000-0000660A0000}"/>
    <cellStyle name="20% - Akzent2 2 2 2 2 5 3" xfId="2756" xr:uid="{00000000-0005-0000-0000-0000670A0000}"/>
    <cellStyle name="20% - Akzent2 2 2 2 2 5 4" xfId="2757" xr:uid="{00000000-0005-0000-0000-0000680A0000}"/>
    <cellStyle name="20% - Akzent2 2 2 2 2 6" xfId="2758" xr:uid="{00000000-0005-0000-0000-0000690A0000}"/>
    <cellStyle name="20% - Akzent2 2 2 2 2 6 2" xfId="2759" xr:uid="{00000000-0005-0000-0000-00006A0A0000}"/>
    <cellStyle name="20% - Akzent2 2 2 2 2 6 2 2" xfId="2760" xr:uid="{00000000-0005-0000-0000-00006B0A0000}"/>
    <cellStyle name="20% - Akzent2 2 2 2 2 6 2 3" xfId="2761" xr:uid="{00000000-0005-0000-0000-00006C0A0000}"/>
    <cellStyle name="20% - Akzent2 2 2 2 2 6 3" xfId="2762" xr:uid="{00000000-0005-0000-0000-00006D0A0000}"/>
    <cellStyle name="20% - Akzent2 2 2 2 2 6 4" xfId="2763" xr:uid="{00000000-0005-0000-0000-00006E0A0000}"/>
    <cellStyle name="20% - Akzent2 2 2 2 2 7" xfId="2764" xr:uid="{00000000-0005-0000-0000-00006F0A0000}"/>
    <cellStyle name="20% - Akzent2 2 2 2 2 7 2" xfId="2765" xr:uid="{00000000-0005-0000-0000-0000700A0000}"/>
    <cellStyle name="20% - Akzent2 2 2 2 2 7 2 2" xfId="2766" xr:uid="{00000000-0005-0000-0000-0000710A0000}"/>
    <cellStyle name="20% - Akzent2 2 2 2 2 7 2 3" xfId="2767" xr:uid="{00000000-0005-0000-0000-0000720A0000}"/>
    <cellStyle name="20% - Akzent2 2 2 2 2 7 3" xfId="2768" xr:uid="{00000000-0005-0000-0000-0000730A0000}"/>
    <cellStyle name="20% - Akzent2 2 2 2 2 7 4" xfId="2769" xr:uid="{00000000-0005-0000-0000-0000740A0000}"/>
    <cellStyle name="20% - Akzent2 2 2 2 2 8" xfId="2770" xr:uid="{00000000-0005-0000-0000-0000750A0000}"/>
    <cellStyle name="20% - Akzent2 2 2 2 2 8 2" xfId="2771" xr:uid="{00000000-0005-0000-0000-0000760A0000}"/>
    <cellStyle name="20% - Akzent2 2 2 2 2 8 2 2" xfId="2772" xr:uid="{00000000-0005-0000-0000-0000770A0000}"/>
    <cellStyle name="20% - Akzent2 2 2 2 2 8 2 3" xfId="2773" xr:uid="{00000000-0005-0000-0000-0000780A0000}"/>
    <cellStyle name="20% - Akzent2 2 2 2 2 8 3" xfId="2774" xr:uid="{00000000-0005-0000-0000-0000790A0000}"/>
    <cellStyle name="20% - Akzent2 2 2 2 2 8 4" xfId="2775" xr:uid="{00000000-0005-0000-0000-00007A0A0000}"/>
    <cellStyle name="20% - Akzent2 2 2 2 2 9" xfId="2776" xr:uid="{00000000-0005-0000-0000-00007B0A0000}"/>
    <cellStyle name="20% - Akzent2 2 2 2 2 9 2" xfId="2777" xr:uid="{00000000-0005-0000-0000-00007C0A0000}"/>
    <cellStyle name="20% - Akzent2 2 2 2 2 9 3" xfId="2778" xr:uid="{00000000-0005-0000-0000-00007D0A0000}"/>
    <cellStyle name="20% - Akzent2 2 2 2 3" xfId="2779" xr:uid="{00000000-0005-0000-0000-00007E0A0000}"/>
    <cellStyle name="20% - Akzent2 2 2 2 3 10" xfId="2780" xr:uid="{00000000-0005-0000-0000-00007F0A0000}"/>
    <cellStyle name="20% - Akzent2 2 2 2 3 11" xfId="2781" xr:uid="{00000000-0005-0000-0000-0000800A0000}"/>
    <cellStyle name="20% - Akzent2 2 2 2 3 2" xfId="2782" xr:uid="{00000000-0005-0000-0000-0000810A0000}"/>
    <cellStyle name="20% - Akzent2 2 2 2 3 2 2" xfId="2783" xr:uid="{00000000-0005-0000-0000-0000820A0000}"/>
    <cellStyle name="20% - Akzent2 2 2 2 3 2 2 2" xfId="2784" xr:uid="{00000000-0005-0000-0000-0000830A0000}"/>
    <cellStyle name="20% - Akzent2 2 2 2 3 2 2 3" xfId="2785" xr:uid="{00000000-0005-0000-0000-0000840A0000}"/>
    <cellStyle name="20% - Akzent2 2 2 2 3 2 3" xfId="2786" xr:uid="{00000000-0005-0000-0000-0000850A0000}"/>
    <cellStyle name="20% - Akzent2 2 2 2 3 2 4" xfId="2787" xr:uid="{00000000-0005-0000-0000-0000860A0000}"/>
    <cellStyle name="20% - Akzent2 2 2 2 3 3" xfId="2788" xr:uid="{00000000-0005-0000-0000-0000870A0000}"/>
    <cellStyle name="20% - Akzent2 2 2 2 3 3 2" xfId="2789" xr:uid="{00000000-0005-0000-0000-0000880A0000}"/>
    <cellStyle name="20% - Akzent2 2 2 2 3 3 2 2" xfId="2790" xr:uid="{00000000-0005-0000-0000-0000890A0000}"/>
    <cellStyle name="20% - Akzent2 2 2 2 3 3 2 3" xfId="2791" xr:uid="{00000000-0005-0000-0000-00008A0A0000}"/>
    <cellStyle name="20% - Akzent2 2 2 2 3 3 3" xfId="2792" xr:uid="{00000000-0005-0000-0000-00008B0A0000}"/>
    <cellStyle name="20% - Akzent2 2 2 2 3 3 4" xfId="2793" xr:uid="{00000000-0005-0000-0000-00008C0A0000}"/>
    <cellStyle name="20% - Akzent2 2 2 2 3 4" xfId="2794" xr:uid="{00000000-0005-0000-0000-00008D0A0000}"/>
    <cellStyle name="20% - Akzent2 2 2 2 3 4 2" xfId="2795" xr:uid="{00000000-0005-0000-0000-00008E0A0000}"/>
    <cellStyle name="20% - Akzent2 2 2 2 3 4 2 2" xfId="2796" xr:uid="{00000000-0005-0000-0000-00008F0A0000}"/>
    <cellStyle name="20% - Akzent2 2 2 2 3 4 2 3" xfId="2797" xr:uid="{00000000-0005-0000-0000-0000900A0000}"/>
    <cellStyle name="20% - Akzent2 2 2 2 3 4 3" xfId="2798" xr:uid="{00000000-0005-0000-0000-0000910A0000}"/>
    <cellStyle name="20% - Akzent2 2 2 2 3 4 4" xfId="2799" xr:uid="{00000000-0005-0000-0000-0000920A0000}"/>
    <cellStyle name="20% - Akzent2 2 2 2 3 5" xfId="2800" xr:uid="{00000000-0005-0000-0000-0000930A0000}"/>
    <cellStyle name="20% - Akzent2 2 2 2 3 5 2" xfId="2801" xr:uid="{00000000-0005-0000-0000-0000940A0000}"/>
    <cellStyle name="20% - Akzent2 2 2 2 3 5 2 2" xfId="2802" xr:uid="{00000000-0005-0000-0000-0000950A0000}"/>
    <cellStyle name="20% - Akzent2 2 2 2 3 5 2 3" xfId="2803" xr:uid="{00000000-0005-0000-0000-0000960A0000}"/>
    <cellStyle name="20% - Akzent2 2 2 2 3 5 3" xfId="2804" xr:uid="{00000000-0005-0000-0000-0000970A0000}"/>
    <cellStyle name="20% - Akzent2 2 2 2 3 5 4" xfId="2805" xr:uid="{00000000-0005-0000-0000-0000980A0000}"/>
    <cellStyle name="20% - Akzent2 2 2 2 3 6" xfId="2806" xr:uid="{00000000-0005-0000-0000-0000990A0000}"/>
    <cellStyle name="20% - Akzent2 2 2 2 3 6 2" xfId="2807" xr:uid="{00000000-0005-0000-0000-00009A0A0000}"/>
    <cellStyle name="20% - Akzent2 2 2 2 3 6 2 2" xfId="2808" xr:uid="{00000000-0005-0000-0000-00009B0A0000}"/>
    <cellStyle name="20% - Akzent2 2 2 2 3 6 2 3" xfId="2809" xr:uid="{00000000-0005-0000-0000-00009C0A0000}"/>
    <cellStyle name="20% - Akzent2 2 2 2 3 6 3" xfId="2810" xr:uid="{00000000-0005-0000-0000-00009D0A0000}"/>
    <cellStyle name="20% - Akzent2 2 2 2 3 6 4" xfId="2811" xr:uid="{00000000-0005-0000-0000-00009E0A0000}"/>
    <cellStyle name="20% - Akzent2 2 2 2 3 7" xfId="2812" xr:uid="{00000000-0005-0000-0000-00009F0A0000}"/>
    <cellStyle name="20% - Akzent2 2 2 2 3 7 2" xfId="2813" xr:uid="{00000000-0005-0000-0000-0000A00A0000}"/>
    <cellStyle name="20% - Akzent2 2 2 2 3 7 3" xfId="2814" xr:uid="{00000000-0005-0000-0000-0000A10A0000}"/>
    <cellStyle name="20% - Akzent2 2 2 2 3 8" xfId="2815" xr:uid="{00000000-0005-0000-0000-0000A20A0000}"/>
    <cellStyle name="20% - Akzent2 2 2 2 3 8 2" xfId="2816" xr:uid="{00000000-0005-0000-0000-0000A30A0000}"/>
    <cellStyle name="20% - Akzent2 2 2 2 3 8 3" xfId="2817" xr:uid="{00000000-0005-0000-0000-0000A40A0000}"/>
    <cellStyle name="20% - Akzent2 2 2 2 3 9" xfId="2818" xr:uid="{00000000-0005-0000-0000-0000A50A0000}"/>
    <cellStyle name="20% - Akzent2 2 2 2 3 9 2" xfId="2819" xr:uid="{00000000-0005-0000-0000-0000A60A0000}"/>
    <cellStyle name="20% - Akzent2 2 2 2 3 9 3" xfId="2820" xr:uid="{00000000-0005-0000-0000-0000A70A0000}"/>
    <cellStyle name="20% - Akzent2 2 2 3" xfId="2821" xr:uid="{00000000-0005-0000-0000-0000A80A0000}"/>
    <cellStyle name="20% - Akzent2 2 2 4" xfId="2822" xr:uid="{00000000-0005-0000-0000-0000A90A0000}"/>
    <cellStyle name="20% - Akzent2 2 2 4 2" xfId="2823" xr:uid="{00000000-0005-0000-0000-0000AA0A0000}"/>
    <cellStyle name="20% - Akzent2 2 2 4 2 2" xfId="2824" xr:uid="{00000000-0005-0000-0000-0000AB0A0000}"/>
    <cellStyle name="20% - Akzent2 2 2 4 2 3" xfId="2825" xr:uid="{00000000-0005-0000-0000-0000AC0A0000}"/>
    <cellStyle name="20% - Akzent2 2 2 4 3" xfId="2826" xr:uid="{00000000-0005-0000-0000-0000AD0A0000}"/>
    <cellStyle name="20% - Akzent2 2 2 4 4" xfId="2827" xr:uid="{00000000-0005-0000-0000-0000AE0A0000}"/>
    <cellStyle name="20% - Akzent2 2 2 5" xfId="2828" xr:uid="{00000000-0005-0000-0000-0000AF0A0000}"/>
    <cellStyle name="20% - Akzent2 2 2 5 2" xfId="2829" xr:uid="{00000000-0005-0000-0000-0000B00A0000}"/>
    <cellStyle name="20% - Akzent2 2 2 5 2 2" xfId="2830" xr:uid="{00000000-0005-0000-0000-0000B10A0000}"/>
    <cellStyle name="20% - Akzent2 2 2 5 2 3" xfId="2831" xr:uid="{00000000-0005-0000-0000-0000B20A0000}"/>
    <cellStyle name="20% - Akzent2 2 2 5 3" xfId="2832" xr:uid="{00000000-0005-0000-0000-0000B30A0000}"/>
    <cellStyle name="20% - Akzent2 2 2 5 4" xfId="2833" xr:uid="{00000000-0005-0000-0000-0000B40A0000}"/>
    <cellStyle name="20% - Akzent2 2 2 6" xfId="2834" xr:uid="{00000000-0005-0000-0000-0000B50A0000}"/>
    <cellStyle name="20% - Akzent2 2 2 6 2" xfId="2835" xr:uid="{00000000-0005-0000-0000-0000B60A0000}"/>
    <cellStyle name="20% - Akzent2 2 2 6 2 2" xfId="2836" xr:uid="{00000000-0005-0000-0000-0000B70A0000}"/>
    <cellStyle name="20% - Akzent2 2 2 6 2 3" xfId="2837" xr:uid="{00000000-0005-0000-0000-0000B80A0000}"/>
    <cellStyle name="20% - Akzent2 2 2 6 3" xfId="2838" xr:uid="{00000000-0005-0000-0000-0000B90A0000}"/>
    <cellStyle name="20% - Akzent2 2 2 6 4" xfId="2839" xr:uid="{00000000-0005-0000-0000-0000BA0A0000}"/>
    <cellStyle name="20% - Akzent2 2 2 7" xfId="2840" xr:uid="{00000000-0005-0000-0000-0000BB0A0000}"/>
    <cellStyle name="20% - Akzent2 2 2 7 2" xfId="2841" xr:uid="{00000000-0005-0000-0000-0000BC0A0000}"/>
    <cellStyle name="20% - Akzent2 2 2 7 2 2" xfId="2842" xr:uid="{00000000-0005-0000-0000-0000BD0A0000}"/>
    <cellStyle name="20% - Akzent2 2 2 7 2 3" xfId="2843" xr:uid="{00000000-0005-0000-0000-0000BE0A0000}"/>
    <cellStyle name="20% - Akzent2 2 2 7 3" xfId="2844" xr:uid="{00000000-0005-0000-0000-0000BF0A0000}"/>
    <cellStyle name="20% - Akzent2 2 2 7 4" xfId="2845" xr:uid="{00000000-0005-0000-0000-0000C00A0000}"/>
    <cellStyle name="20% - Akzent2 2 2 8" xfId="2846" xr:uid="{00000000-0005-0000-0000-0000C10A0000}"/>
    <cellStyle name="20% - Akzent2 2 2 8 2" xfId="2847" xr:uid="{00000000-0005-0000-0000-0000C20A0000}"/>
    <cellStyle name="20% - Akzent2 2 2 8 2 2" xfId="2848" xr:uid="{00000000-0005-0000-0000-0000C30A0000}"/>
    <cellStyle name="20% - Akzent2 2 2 8 2 3" xfId="2849" xr:uid="{00000000-0005-0000-0000-0000C40A0000}"/>
    <cellStyle name="20% - Akzent2 2 2 8 3" xfId="2850" xr:uid="{00000000-0005-0000-0000-0000C50A0000}"/>
    <cellStyle name="20% - Akzent2 2 2 8 4" xfId="2851" xr:uid="{00000000-0005-0000-0000-0000C60A0000}"/>
    <cellStyle name="20% - Akzent2 2 2 9" xfId="2852" xr:uid="{00000000-0005-0000-0000-0000C70A0000}"/>
    <cellStyle name="20% - Akzent2 2 2 9 2" xfId="2853" xr:uid="{00000000-0005-0000-0000-0000C80A0000}"/>
    <cellStyle name="20% - Akzent2 2 2 9 3" xfId="2854" xr:uid="{00000000-0005-0000-0000-0000C90A0000}"/>
    <cellStyle name="20% - Akzent2 2 3" xfId="2855" xr:uid="{00000000-0005-0000-0000-0000CA0A0000}"/>
    <cellStyle name="20% - Akzent2 2 4" xfId="2856" xr:uid="{00000000-0005-0000-0000-0000CB0A0000}"/>
    <cellStyle name="20% - Akzent2 2 5" xfId="2857" xr:uid="{00000000-0005-0000-0000-0000CC0A0000}"/>
    <cellStyle name="20% - Akzent2 2 5 2" xfId="2858" xr:uid="{00000000-0005-0000-0000-0000CD0A0000}"/>
    <cellStyle name="20% - Akzent2 2 5 2 2" xfId="2859" xr:uid="{00000000-0005-0000-0000-0000CE0A0000}"/>
    <cellStyle name="20% - Akzent2 2 5 2 2 2" xfId="2860" xr:uid="{00000000-0005-0000-0000-0000CF0A0000}"/>
    <cellStyle name="20% - Akzent2 2 5 2 2 3" xfId="2861" xr:uid="{00000000-0005-0000-0000-0000D00A0000}"/>
    <cellStyle name="20% - Akzent2 2 5 2 3" xfId="2862" xr:uid="{00000000-0005-0000-0000-0000D10A0000}"/>
    <cellStyle name="20% - Akzent2 2 5 2 4" xfId="2863" xr:uid="{00000000-0005-0000-0000-0000D20A0000}"/>
    <cellStyle name="20% - Akzent2 2 5 3" xfId="2864" xr:uid="{00000000-0005-0000-0000-0000D30A0000}"/>
    <cellStyle name="20% - Akzent2 2 5 3 2" xfId="2865" xr:uid="{00000000-0005-0000-0000-0000D40A0000}"/>
    <cellStyle name="20% - Akzent2 2 5 3 2 2" xfId="2866" xr:uid="{00000000-0005-0000-0000-0000D50A0000}"/>
    <cellStyle name="20% - Akzent2 2 5 3 2 3" xfId="2867" xr:uid="{00000000-0005-0000-0000-0000D60A0000}"/>
    <cellStyle name="20% - Akzent2 2 5 3 3" xfId="2868" xr:uid="{00000000-0005-0000-0000-0000D70A0000}"/>
    <cellStyle name="20% - Akzent2 2 5 3 4" xfId="2869" xr:uid="{00000000-0005-0000-0000-0000D80A0000}"/>
    <cellStyle name="20% - Akzent2 2 5 4" xfId="2870" xr:uid="{00000000-0005-0000-0000-0000D90A0000}"/>
    <cellStyle name="20% - Akzent2 2 5 4 2" xfId="2871" xr:uid="{00000000-0005-0000-0000-0000DA0A0000}"/>
    <cellStyle name="20% - Akzent2 2 5 4 2 2" xfId="2872" xr:uid="{00000000-0005-0000-0000-0000DB0A0000}"/>
    <cellStyle name="20% - Akzent2 2 5 4 2 3" xfId="2873" xr:uid="{00000000-0005-0000-0000-0000DC0A0000}"/>
    <cellStyle name="20% - Akzent2 2 5 4 3" xfId="2874" xr:uid="{00000000-0005-0000-0000-0000DD0A0000}"/>
    <cellStyle name="20% - Akzent2 2 5 4 4" xfId="2875" xr:uid="{00000000-0005-0000-0000-0000DE0A0000}"/>
    <cellStyle name="20% - Akzent2 2 5 5" xfId="2876" xr:uid="{00000000-0005-0000-0000-0000DF0A0000}"/>
    <cellStyle name="20% - Akzent2 2 5 5 2" xfId="2877" xr:uid="{00000000-0005-0000-0000-0000E00A0000}"/>
    <cellStyle name="20% - Akzent2 2 5 5 2 2" xfId="2878" xr:uid="{00000000-0005-0000-0000-0000E10A0000}"/>
    <cellStyle name="20% - Akzent2 2 5 5 2 3" xfId="2879" xr:uid="{00000000-0005-0000-0000-0000E20A0000}"/>
    <cellStyle name="20% - Akzent2 2 5 5 3" xfId="2880" xr:uid="{00000000-0005-0000-0000-0000E30A0000}"/>
    <cellStyle name="20% - Akzent2 2 5 5 4" xfId="2881" xr:uid="{00000000-0005-0000-0000-0000E40A0000}"/>
    <cellStyle name="20% - Akzent2 2 5 6" xfId="2882" xr:uid="{00000000-0005-0000-0000-0000E50A0000}"/>
    <cellStyle name="20% - Akzent2 2 5 6 2" xfId="2883" xr:uid="{00000000-0005-0000-0000-0000E60A0000}"/>
    <cellStyle name="20% - Akzent2 2 5 6 2 2" xfId="2884" xr:uid="{00000000-0005-0000-0000-0000E70A0000}"/>
    <cellStyle name="20% - Akzent2 2 5 6 2 3" xfId="2885" xr:uid="{00000000-0005-0000-0000-0000E80A0000}"/>
    <cellStyle name="20% - Akzent2 2 5 6 3" xfId="2886" xr:uid="{00000000-0005-0000-0000-0000E90A0000}"/>
    <cellStyle name="20% - Akzent2 2 5 6 4" xfId="2887" xr:uid="{00000000-0005-0000-0000-0000EA0A0000}"/>
    <cellStyle name="20% - Akzent2 2 5 7" xfId="2888" xr:uid="{00000000-0005-0000-0000-0000EB0A0000}"/>
    <cellStyle name="20% - Akzent2 2 5 7 2" xfId="2889" xr:uid="{00000000-0005-0000-0000-0000EC0A0000}"/>
    <cellStyle name="20% - Akzent2 2 5 7 3" xfId="2890" xr:uid="{00000000-0005-0000-0000-0000ED0A0000}"/>
    <cellStyle name="20% - Akzent2 2 5 8" xfId="2891" xr:uid="{00000000-0005-0000-0000-0000EE0A0000}"/>
    <cellStyle name="20% - Akzent2 2 5 8 2" xfId="2892" xr:uid="{00000000-0005-0000-0000-0000EF0A0000}"/>
    <cellStyle name="20% - Akzent2 2 5 8 3" xfId="2893" xr:uid="{00000000-0005-0000-0000-0000F00A0000}"/>
    <cellStyle name="20% - Akzent2 2 5 9" xfId="2894" xr:uid="{00000000-0005-0000-0000-0000F10A0000}"/>
    <cellStyle name="20% - Akzent2 2 5 9 2" xfId="2895" xr:uid="{00000000-0005-0000-0000-0000F20A0000}"/>
    <cellStyle name="20% - Akzent2 2 5 9 3" xfId="2896" xr:uid="{00000000-0005-0000-0000-0000F30A0000}"/>
    <cellStyle name="20% - Akzent2 2 6" xfId="2897" xr:uid="{00000000-0005-0000-0000-0000F40A0000}"/>
    <cellStyle name="20% - Akzent2 2 7" xfId="2898" xr:uid="{00000000-0005-0000-0000-0000F50A0000}"/>
    <cellStyle name="20% - Akzent2 2 8" xfId="2899" xr:uid="{00000000-0005-0000-0000-0000F60A0000}"/>
    <cellStyle name="20% - Akzent2 2 9" xfId="2900" xr:uid="{00000000-0005-0000-0000-0000F70A0000}"/>
    <cellStyle name="20% - Akzent2 20" xfId="2901" xr:uid="{00000000-0005-0000-0000-0000F80A0000}"/>
    <cellStyle name="20% - Akzent2 21" xfId="2902" xr:uid="{00000000-0005-0000-0000-0000F90A0000}"/>
    <cellStyle name="20% - Akzent2 22" xfId="2903" xr:uid="{00000000-0005-0000-0000-0000FA0A0000}"/>
    <cellStyle name="20% - Akzent2 23" xfId="2904" xr:uid="{00000000-0005-0000-0000-0000FB0A0000}"/>
    <cellStyle name="20% - Akzent2 24" xfId="2905" xr:uid="{00000000-0005-0000-0000-0000FC0A0000}"/>
    <cellStyle name="20% - Akzent2 25" xfId="2906" xr:uid="{00000000-0005-0000-0000-0000FD0A0000}"/>
    <cellStyle name="20% - Akzent2 26" xfId="2907" xr:uid="{00000000-0005-0000-0000-0000FE0A0000}"/>
    <cellStyle name="20% - Akzent2 27" xfId="2908" xr:uid="{00000000-0005-0000-0000-0000FF0A0000}"/>
    <cellStyle name="20% - Akzent2 28" xfId="2909" xr:uid="{00000000-0005-0000-0000-0000000B0000}"/>
    <cellStyle name="20% - Akzent2 29" xfId="2910" xr:uid="{00000000-0005-0000-0000-0000010B0000}"/>
    <cellStyle name="20% - Akzent2 3" xfId="2911" xr:uid="{00000000-0005-0000-0000-0000020B0000}"/>
    <cellStyle name="20% - Akzent2 3 10" xfId="2912" xr:uid="{00000000-0005-0000-0000-0000030B0000}"/>
    <cellStyle name="20% - Akzent2 3 11" xfId="2913" xr:uid="{00000000-0005-0000-0000-0000040B0000}"/>
    <cellStyle name="20% - Akzent2 3 12" xfId="2914" xr:uid="{00000000-0005-0000-0000-0000050B0000}"/>
    <cellStyle name="20% - Akzent2 3 13" xfId="2915" xr:uid="{00000000-0005-0000-0000-0000060B0000}"/>
    <cellStyle name="20% - Akzent2 3 14" xfId="2916" xr:uid="{00000000-0005-0000-0000-0000070B0000}"/>
    <cellStyle name="20% - Akzent2 3 15" xfId="2917" xr:uid="{00000000-0005-0000-0000-0000080B0000}"/>
    <cellStyle name="20% - Akzent2 3 16" xfId="2918" xr:uid="{00000000-0005-0000-0000-0000090B0000}"/>
    <cellStyle name="20% - Akzent2 3 17" xfId="2919" xr:uid="{00000000-0005-0000-0000-00000A0B0000}"/>
    <cellStyle name="20% - Akzent2 3 18" xfId="2920" xr:uid="{00000000-0005-0000-0000-00000B0B0000}"/>
    <cellStyle name="20% - Akzent2 3 2" xfId="2921" xr:uid="{00000000-0005-0000-0000-00000C0B0000}"/>
    <cellStyle name="20% - Akzent2 3 3" xfId="2922" xr:uid="{00000000-0005-0000-0000-00000D0B0000}"/>
    <cellStyle name="20% - Akzent2 3 4" xfId="2923" xr:uid="{00000000-0005-0000-0000-00000E0B0000}"/>
    <cellStyle name="20% - Akzent2 3 4 2" xfId="2924" xr:uid="{00000000-0005-0000-0000-00000F0B0000}"/>
    <cellStyle name="20% - Akzent2 3 4 2 2" xfId="2925" xr:uid="{00000000-0005-0000-0000-0000100B0000}"/>
    <cellStyle name="20% - Akzent2 3 4 2 2 2" xfId="2926" xr:uid="{00000000-0005-0000-0000-0000110B0000}"/>
    <cellStyle name="20% - Akzent2 3 4 2 2 3" xfId="2927" xr:uid="{00000000-0005-0000-0000-0000120B0000}"/>
    <cellStyle name="20% - Akzent2 3 4 2 3" xfId="2928" xr:uid="{00000000-0005-0000-0000-0000130B0000}"/>
    <cellStyle name="20% - Akzent2 3 4 2 4" xfId="2929" xr:uid="{00000000-0005-0000-0000-0000140B0000}"/>
    <cellStyle name="20% - Akzent2 3 4 3" xfId="2930" xr:uid="{00000000-0005-0000-0000-0000150B0000}"/>
    <cellStyle name="20% - Akzent2 3 4 3 2" xfId="2931" xr:uid="{00000000-0005-0000-0000-0000160B0000}"/>
    <cellStyle name="20% - Akzent2 3 4 3 2 2" xfId="2932" xr:uid="{00000000-0005-0000-0000-0000170B0000}"/>
    <cellStyle name="20% - Akzent2 3 4 3 2 3" xfId="2933" xr:uid="{00000000-0005-0000-0000-0000180B0000}"/>
    <cellStyle name="20% - Akzent2 3 4 3 3" xfId="2934" xr:uid="{00000000-0005-0000-0000-0000190B0000}"/>
    <cellStyle name="20% - Akzent2 3 4 3 4" xfId="2935" xr:uid="{00000000-0005-0000-0000-00001A0B0000}"/>
    <cellStyle name="20% - Akzent2 3 4 4" xfId="2936" xr:uid="{00000000-0005-0000-0000-00001B0B0000}"/>
    <cellStyle name="20% - Akzent2 3 4 4 2" xfId="2937" xr:uid="{00000000-0005-0000-0000-00001C0B0000}"/>
    <cellStyle name="20% - Akzent2 3 4 4 2 2" xfId="2938" xr:uid="{00000000-0005-0000-0000-00001D0B0000}"/>
    <cellStyle name="20% - Akzent2 3 4 4 2 3" xfId="2939" xr:uid="{00000000-0005-0000-0000-00001E0B0000}"/>
    <cellStyle name="20% - Akzent2 3 4 4 3" xfId="2940" xr:uid="{00000000-0005-0000-0000-00001F0B0000}"/>
    <cellStyle name="20% - Akzent2 3 4 4 4" xfId="2941" xr:uid="{00000000-0005-0000-0000-0000200B0000}"/>
    <cellStyle name="20% - Akzent2 3 4 5" xfId="2942" xr:uid="{00000000-0005-0000-0000-0000210B0000}"/>
    <cellStyle name="20% - Akzent2 3 4 5 2" xfId="2943" xr:uid="{00000000-0005-0000-0000-0000220B0000}"/>
    <cellStyle name="20% - Akzent2 3 4 5 2 2" xfId="2944" xr:uid="{00000000-0005-0000-0000-0000230B0000}"/>
    <cellStyle name="20% - Akzent2 3 4 5 2 3" xfId="2945" xr:uid="{00000000-0005-0000-0000-0000240B0000}"/>
    <cellStyle name="20% - Akzent2 3 4 5 3" xfId="2946" xr:uid="{00000000-0005-0000-0000-0000250B0000}"/>
    <cellStyle name="20% - Akzent2 3 4 5 4" xfId="2947" xr:uid="{00000000-0005-0000-0000-0000260B0000}"/>
    <cellStyle name="20% - Akzent2 3 4 6" xfId="2948" xr:uid="{00000000-0005-0000-0000-0000270B0000}"/>
    <cellStyle name="20% - Akzent2 3 4 6 2" xfId="2949" xr:uid="{00000000-0005-0000-0000-0000280B0000}"/>
    <cellStyle name="20% - Akzent2 3 4 6 2 2" xfId="2950" xr:uid="{00000000-0005-0000-0000-0000290B0000}"/>
    <cellStyle name="20% - Akzent2 3 4 6 2 3" xfId="2951" xr:uid="{00000000-0005-0000-0000-00002A0B0000}"/>
    <cellStyle name="20% - Akzent2 3 4 6 3" xfId="2952" xr:uid="{00000000-0005-0000-0000-00002B0B0000}"/>
    <cellStyle name="20% - Akzent2 3 4 6 4" xfId="2953" xr:uid="{00000000-0005-0000-0000-00002C0B0000}"/>
    <cellStyle name="20% - Akzent2 3 4 7" xfId="2954" xr:uid="{00000000-0005-0000-0000-00002D0B0000}"/>
    <cellStyle name="20% - Akzent2 3 4 7 2" xfId="2955" xr:uid="{00000000-0005-0000-0000-00002E0B0000}"/>
    <cellStyle name="20% - Akzent2 3 4 7 3" xfId="2956" xr:uid="{00000000-0005-0000-0000-00002F0B0000}"/>
    <cellStyle name="20% - Akzent2 3 4 8" xfId="2957" xr:uid="{00000000-0005-0000-0000-0000300B0000}"/>
    <cellStyle name="20% - Akzent2 3 4 8 2" xfId="2958" xr:uid="{00000000-0005-0000-0000-0000310B0000}"/>
    <cellStyle name="20% - Akzent2 3 4 8 3" xfId="2959" xr:uid="{00000000-0005-0000-0000-0000320B0000}"/>
    <cellStyle name="20% - Akzent2 3 4 9" xfId="2960" xr:uid="{00000000-0005-0000-0000-0000330B0000}"/>
    <cellStyle name="20% - Akzent2 3 4 9 2" xfId="2961" xr:uid="{00000000-0005-0000-0000-0000340B0000}"/>
    <cellStyle name="20% - Akzent2 3 4 9 3" xfId="2962" xr:uid="{00000000-0005-0000-0000-0000350B0000}"/>
    <cellStyle name="20% - Akzent2 3 5" xfId="2963" xr:uid="{00000000-0005-0000-0000-0000360B0000}"/>
    <cellStyle name="20% - Akzent2 3 5 2" xfId="2964" xr:uid="{00000000-0005-0000-0000-0000370B0000}"/>
    <cellStyle name="20% - Akzent2 3 5 2 2" xfId="2965" xr:uid="{00000000-0005-0000-0000-0000380B0000}"/>
    <cellStyle name="20% - Akzent2 3 5 2 3" xfId="2966" xr:uid="{00000000-0005-0000-0000-0000390B0000}"/>
    <cellStyle name="20% - Akzent2 3 6" xfId="2967" xr:uid="{00000000-0005-0000-0000-00003A0B0000}"/>
    <cellStyle name="20% - Akzent2 3 6 2" xfId="2968" xr:uid="{00000000-0005-0000-0000-00003B0B0000}"/>
    <cellStyle name="20% - Akzent2 3 6 2 2" xfId="2969" xr:uid="{00000000-0005-0000-0000-00003C0B0000}"/>
    <cellStyle name="20% - Akzent2 3 6 2 3" xfId="2970" xr:uid="{00000000-0005-0000-0000-00003D0B0000}"/>
    <cellStyle name="20% - Akzent2 3 7" xfId="2971" xr:uid="{00000000-0005-0000-0000-00003E0B0000}"/>
    <cellStyle name="20% - Akzent2 3 7 2" xfId="2972" xr:uid="{00000000-0005-0000-0000-00003F0B0000}"/>
    <cellStyle name="20% - Akzent2 3 7 2 2" xfId="2973" xr:uid="{00000000-0005-0000-0000-0000400B0000}"/>
    <cellStyle name="20% - Akzent2 3 7 2 3" xfId="2974" xr:uid="{00000000-0005-0000-0000-0000410B0000}"/>
    <cellStyle name="20% - Akzent2 3 8" xfId="2975" xr:uid="{00000000-0005-0000-0000-0000420B0000}"/>
    <cellStyle name="20% - Akzent2 3 8 2" xfId="2976" xr:uid="{00000000-0005-0000-0000-0000430B0000}"/>
    <cellStyle name="20% - Akzent2 3 8 2 2" xfId="2977" xr:uid="{00000000-0005-0000-0000-0000440B0000}"/>
    <cellStyle name="20% - Akzent2 3 8 2 3" xfId="2978" xr:uid="{00000000-0005-0000-0000-0000450B0000}"/>
    <cellStyle name="20% - Akzent2 3 9" xfId="2979" xr:uid="{00000000-0005-0000-0000-0000460B0000}"/>
    <cellStyle name="20% - Akzent2 3 9 2" xfId="2980" xr:uid="{00000000-0005-0000-0000-0000470B0000}"/>
    <cellStyle name="20% - Akzent2 3 9 2 2" xfId="2981" xr:uid="{00000000-0005-0000-0000-0000480B0000}"/>
    <cellStyle name="20% - Akzent2 3 9 2 3" xfId="2982" xr:uid="{00000000-0005-0000-0000-0000490B0000}"/>
    <cellStyle name="20% - Akzent2 30" xfId="2983" xr:uid="{00000000-0005-0000-0000-00004A0B0000}"/>
    <cellStyle name="20% - Akzent2 31" xfId="2984" xr:uid="{00000000-0005-0000-0000-00004B0B0000}"/>
    <cellStyle name="20% - Akzent2 32" xfId="2985" xr:uid="{00000000-0005-0000-0000-00004C0B0000}"/>
    <cellStyle name="20% - Akzent2 33" xfId="2986" xr:uid="{00000000-0005-0000-0000-00004D0B0000}"/>
    <cellStyle name="20% - Akzent2 34" xfId="2987" xr:uid="{00000000-0005-0000-0000-00004E0B0000}"/>
    <cellStyle name="20% - Akzent2 35" xfId="2988" xr:uid="{00000000-0005-0000-0000-00004F0B0000}"/>
    <cellStyle name="20% - Akzent2 4" xfId="2989" xr:uid="{00000000-0005-0000-0000-0000500B0000}"/>
    <cellStyle name="20% - Akzent2 4 10" xfId="2990" xr:uid="{00000000-0005-0000-0000-0000510B0000}"/>
    <cellStyle name="20% - Akzent2 4 11" xfId="2991" xr:uid="{00000000-0005-0000-0000-0000520B0000}"/>
    <cellStyle name="20% - Akzent2 4 12" xfId="2992" xr:uid="{00000000-0005-0000-0000-0000530B0000}"/>
    <cellStyle name="20% - Akzent2 4 13" xfId="2993" xr:uid="{00000000-0005-0000-0000-0000540B0000}"/>
    <cellStyle name="20% - Akzent2 4 14" xfId="2994" xr:uid="{00000000-0005-0000-0000-0000550B0000}"/>
    <cellStyle name="20% - Akzent2 4 15" xfId="2995" xr:uid="{00000000-0005-0000-0000-0000560B0000}"/>
    <cellStyle name="20% - Akzent2 4 16" xfId="2996" xr:uid="{00000000-0005-0000-0000-0000570B0000}"/>
    <cellStyle name="20% - Akzent2 4 17" xfId="2997" xr:uid="{00000000-0005-0000-0000-0000580B0000}"/>
    <cellStyle name="20% - Akzent2 4 18" xfId="2998" xr:uid="{00000000-0005-0000-0000-0000590B0000}"/>
    <cellStyle name="20% - Akzent2 4 2" xfId="2999" xr:uid="{00000000-0005-0000-0000-00005A0B0000}"/>
    <cellStyle name="20% - Akzent2 4 3" xfId="3000" xr:uid="{00000000-0005-0000-0000-00005B0B0000}"/>
    <cellStyle name="20% - Akzent2 4 4" xfId="3001" xr:uid="{00000000-0005-0000-0000-00005C0B0000}"/>
    <cellStyle name="20% - Akzent2 4 4 2" xfId="3002" xr:uid="{00000000-0005-0000-0000-00005D0B0000}"/>
    <cellStyle name="20% - Akzent2 4 4 2 2" xfId="3003" xr:uid="{00000000-0005-0000-0000-00005E0B0000}"/>
    <cellStyle name="20% - Akzent2 4 4 2 2 2" xfId="3004" xr:uid="{00000000-0005-0000-0000-00005F0B0000}"/>
    <cellStyle name="20% - Akzent2 4 4 2 2 3" xfId="3005" xr:uid="{00000000-0005-0000-0000-0000600B0000}"/>
    <cellStyle name="20% - Akzent2 4 4 2 3" xfId="3006" xr:uid="{00000000-0005-0000-0000-0000610B0000}"/>
    <cellStyle name="20% - Akzent2 4 4 2 4" xfId="3007" xr:uid="{00000000-0005-0000-0000-0000620B0000}"/>
    <cellStyle name="20% - Akzent2 4 4 3" xfId="3008" xr:uid="{00000000-0005-0000-0000-0000630B0000}"/>
    <cellStyle name="20% - Akzent2 4 4 3 2" xfId="3009" xr:uid="{00000000-0005-0000-0000-0000640B0000}"/>
    <cellStyle name="20% - Akzent2 4 4 3 2 2" xfId="3010" xr:uid="{00000000-0005-0000-0000-0000650B0000}"/>
    <cellStyle name="20% - Akzent2 4 4 3 2 3" xfId="3011" xr:uid="{00000000-0005-0000-0000-0000660B0000}"/>
    <cellStyle name="20% - Akzent2 4 4 3 3" xfId="3012" xr:uid="{00000000-0005-0000-0000-0000670B0000}"/>
    <cellStyle name="20% - Akzent2 4 4 3 4" xfId="3013" xr:uid="{00000000-0005-0000-0000-0000680B0000}"/>
    <cellStyle name="20% - Akzent2 4 4 4" xfId="3014" xr:uid="{00000000-0005-0000-0000-0000690B0000}"/>
    <cellStyle name="20% - Akzent2 4 4 4 2" xfId="3015" xr:uid="{00000000-0005-0000-0000-00006A0B0000}"/>
    <cellStyle name="20% - Akzent2 4 4 4 2 2" xfId="3016" xr:uid="{00000000-0005-0000-0000-00006B0B0000}"/>
    <cellStyle name="20% - Akzent2 4 4 4 2 3" xfId="3017" xr:uid="{00000000-0005-0000-0000-00006C0B0000}"/>
    <cellStyle name="20% - Akzent2 4 4 4 3" xfId="3018" xr:uid="{00000000-0005-0000-0000-00006D0B0000}"/>
    <cellStyle name="20% - Akzent2 4 4 4 4" xfId="3019" xr:uid="{00000000-0005-0000-0000-00006E0B0000}"/>
    <cellStyle name="20% - Akzent2 4 4 5" xfId="3020" xr:uid="{00000000-0005-0000-0000-00006F0B0000}"/>
    <cellStyle name="20% - Akzent2 4 4 5 2" xfId="3021" xr:uid="{00000000-0005-0000-0000-0000700B0000}"/>
    <cellStyle name="20% - Akzent2 4 4 5 2 2" xfId="3022" xr:uid="{00000000-0005-0000-0000-0000710B0000}"/>
    <cellStyle name="20% - Akzent2 4 4 5 2 3" xfId="3023" xr:uid="{00000000-0005-0000-0000-0000720B0000}"/>
    <cellStyle name="20% - Akzent2 4 4 5 3" xfId="3024" xr:uid="{00000000-0005-0000-0000-0000730B0000}"/>
    <cellStyle name="20% - Akzent2 4 4 5 4" xfId="3025" xr:uid="{00000000-0005-0000-0000-0000740B0000}"/>
    <cellStyle name="20% - Akzent2 4 4 6" xfId="3026" xr:uid="{00000000-0005-0000-0000-0000750B0000}"/>
    <cellStyle name="20% - Akzent2 4 4 6 2" xfId="3027" xr:uid="{00000000-0005-0000-0000-0000760B0000}"/>
    <cellStyle name="20% - Akzent2 4 4 6 2 2" xfId="3028" xr:uid="{00000000-0005-0000-0000-0000770B0000}"/>
    <cellStyle name="20% - Akzent2 4 4 6 2 3" xfId="3029" xr:uid="{00000000-0005-0000-0000-0000780B0000}"/>
    <cellStyle name="20% - Akzent2 4 4 6 3" xfId="3030" xr:uid="{00000000-0005-0000-0000-0000790B0000}"/>
    <cellStyle name="20% - Akzent2 4 4 6 4" xfId="3031" xr:uid="{00000000-0005-0000-0000-00007A0B0000}"/>
    <cellStyle name="20% - Akzent2 4 4 7" xfId="3032" xr:uid="{00000000-0005-0000-0000-00007B0B0000}"/>
    <cellStyle name="20% - Akzent2 4 4 7 2" xfId="3033" xr:uid="{00000000-0005-0000-0000-00007C0B0000}"/>
    <cellStyle name="20% - Akzent2 4 4 7 3" xfId="3034" xr:uid="{00000000-0005-0000-0000-00007D0B0000}"/>
    <cellStyle name="20% - Akzent2 4 4 8" xfId="3035" xr:uid="{00000000-0005-0000-0000-00007E0B0000}"/>
    <cellStyle name="20% - Akzent2 4 4 8 2" xfId="3036" xr:uid="{00000000-0005-0000-0000-00007F0B0000}"/>
    <cellStyle name="20% - Akzent2 4 4 8 3" xfId="3037" xr:uid="{00000000-0005-0000-0000-0000800B0000}"/>
    <cellStyle name="20% - Akzent2 4 4 9" xfId="3038" xr:uid="{00000000-0005-0000-0000-0000810B0000}"/>
    <cellStyle name="20% - Akzent2 4 4 9 2" xfId="3039" xr:uid="{00000000-0005-0000-0000-0000820B0000}"/>
    <cellStyle name="20% - Akzent2 4 4 9 3" xfId="3040" xr:uid="{00000000-0005-0000-0000-0000830B0000}"/>
    <cellStyle name="20% - Akzent2 4 5" xfId="3041" xr:uid="{00000000-0005-0000-0000-0000840B0000}"/>
    <cellStyle name="20% - Akzent2 4 5 2" xfId="3042" xr:uid="{00000000-0005-0000-0000-0000850B0000}"/>
    <cellStyle name="20% - Akzent2 4 5 2 2" xfId="3043" xr:uid="{00000000-0005-0000-0000-0000860B0000}"/>
    <cellStyle name="20% - Akzent2 4 5 2 3" xfId="3044" xr:uid="{00000000-0005-0000-0000-0000870B0000}"/>
    <cellStyle name="20% - Akzent2 4 6" xfId="3045" xr:uid="{00000000-0005-0000-0000-0000880B0000}"/>
    <cellStyle name="20% - Akzent2 4 6 2" xfId="3046" xr:uid="{00000000-0005-0000-0000-0000890B0000}"/>
    <cellStyle name="20% - Akzent2 4 6 2 2" xfId="3047" xr:uid="{00000000-0005-0000-0000-00008A0B0000}"/>
    <cellStyle name="20% - Akzent2 4 6 2 3" xfId="3048" xr:uid="{00000000-0005-0000-0000-00008B0B0000}"/>
    <cellStyle name="20% - Akzent2 4 7" xfId="3049" xr:uid="{00000000-0005-0000-0000-00008C0B0000}"/>
    <cellStyle name="20% - Akzent2 4 7 2" xfId="3050" xr:uid="{00000000-0005-0000-0000-00008D0B0000}"/>
    <cellStyle name="20% - Akzent2 4 7 2 2" xfId="3051" xr:uid="{00000000-0005-0000-0000-00008E0B0000}"/>
    <cellStyle name="20% - Akzent2 4 7 2 3" xfId="3052" xr:uid="{00000000-0005-0000-0000-00008F0B0000}"/>
    <cellStyle name="20% - Akzent2 4 8" xfId="3053" xr:uid="{00000000-0005-0000-0000-0000900B0000}"/>
    <cellStyle name="20% - Akzent2 4 8 2" xfId="3054" xr:uid="{00000000-0005-0000-0000-0000910B0000}"/>
    <cellStyle name="20% - Akzent2 4 8 2 2" xfId="3055" xr:uid="{00000000-0005-0000-0000-0000920B0000}"/>
    <cellStyle name="20% - Akzent2 4 8 2 3" xfId="3056" xr:uid="{00000000-0005-0000-0000-0000930B0000}"/>
    <cellStyle name="20% - Akzent2 4 9" xfId="3057" xr:uid="{00000000-0005-0000-0000-0000940B0000}"/>
    <cellStyle name="20% - Akzent2 4 9 2" xfId="3058" xr:uid="{00000000-0005-0000-0000-0000950B0000}"/>
    <cellStyle name="20% - Akzent2 4 9 2 2" xfId="3059" xr:uid="{00000000-0005-0000-0000-0000960B0000}"/>
    <cellStyle name="20% - Akzent2 4 9 2 3" xfId="3060" xr:uid="{00000000-0005-0000-0000-0000970B0000}"/>
    <cellStyle name="20% - Akzent2 5" xfId="3061" xr:uid="{00000000-0005-0000-0000-0000980B0000}"/>
    <cellStyle name="20% - Akzent2 5 10" xfId="3062" xr:uid="{00000000-0005-0000-0000-0000990B0000}"/>
    <cellStyle name="20% - Akzent2 5 11" xfId="3063" xr:uid="{00000000-0005-0000-0000-00009A0B0000}"/>
    <cellStyle name="20% - Akzent2 5 12" xfId="3064" xr:uid="{00000000-0005-0000-0000-00009B0B0000}"/>
    <cellStyle name="20% - Akzent2 5 13" xfId="3065" xr:uid="{00000000-0005-0000-0000-00009C0B0000}"/>
    <cellStyle name="20% - Akzent2 5 14" xfId="3066" xr:uid="{00000000-0005-0000-0000-00009D0B0000}"/>
    <cellStyle name="20% - Akzent2 5 15" xfId="3067" xr:uid="{00000000-0005-0000-0000-00009E0B0000}"/>
    <cellStyle name="20% - Akzent2 5 16" xfId="3068" xr:uid="{00000000-0005-0000-0000-00009F0B0000}"/>
    <cellStyle name="20% - Akzent2 5 17" xfId="3069" xr:uid="{00000000-0005-0000-0000-0000A00B0000}"/>
    <cellStyle name="20% - Akzent2 5 18" xfId="3070" xr:uid="{00000000-0005-0000-0000-0000A10B0000}"/>
    <cellStyle name="20% - Akzent2 5 2" xfId="3071" xr:uid="{00000000-0005-0000-0000-0000A20B0000}"/>
    <cellStyle name="20% - Akzent2 5 3" xfId="3072" xr:uid="{00000000-0005-0000-0000-0000A30B0000}"/>
    <cellStyle name="20% - Akzent2 5 4" xfId="3073" xr:uid="{00000000-0005-0000-0000-0000A40B0000}"/>
    <cellStyle name="20% - Akzent2 5 4 2" xfId="3074" xr:uid="{00000000-0005-0000-0000-0000A50B0000}"/>
    <cellStyle name="20% - Akzent2 5 4 2 2" xfId="3075" xr:uid="{00000000-0005-0000-0000-0000A60B0000}"/>
    <cellStyle name="20% - Akzent2 5 4 2 2 2" xfId="3076" xr:uid="{00000000-0005-0000-0000-0000A70B0000}"/>
    <cellStyle name="20% - Akzent2 5 4 2 2 3" xfId="3077" xr:uid="{00000000-0005-0000-0000-0000A80B0000}"/>
    <cellStyle name="20% - Akzent2 5 4 2 3" xfId="3078" xr:uid="{00000000-0005-0000-0000-0000A90B0000}"/>
    <cellStyle name="20% - Akzent2 5 4 2 4" xfId="3079" xr:uid="{00000000-0005-0000-0000-0000AA0B0000}"/>
    <cellStyle name="20% - Akzent2 5 4 3" xfId="3080" xr:uid="{00000000-0005-0000-0000-0000AB0B0000}"/>
    <cellStyle name="20% - Akzent2 5 4 3 2" xfId="3081" xr:uid="{00000000-0005-0000-0000-0000AC0B0000}"/>
    <cellStyle name="20% - Akzent2 5 4 3 2 2" xfId="3082" xr:uid="{00000000-0005-0000-0000-0000AD0B0000}"/>
    <cellStyle name="20% - Akzent2 5 4 3 2 3" xfId="3083" xr:uid="{00000000-0005-0000-0000-0000AE0B0000}"/>
    <cellStyle name="20% - Akzent2 5 4 3 3" xfId="3084" xr:uid="{00000000-0005-0000-0000-0000AF0B0000}"/>
    <cellStyle name="20% - Akzent2 5 4 3 4" xfId="3085" xr:uid="{00000000-0005-0000-0000-0000B00B0000}"/>
    <cellStyle name="20% - Akzent2 5 4 4" xfId="3086" xr:uid="{00000000-0005-0000-0000-0000B10B0000}"/>
    <cellStyle name="20% - Akzent2 5 4 4 2" xfId="3087" xr:uid="{00000000-0005-0000-0000-0000B20B0000}"/>
    <cellStyle name="20% - Akzent2 5 4 4 2 2" xfId="3088" xr:uid="{00000000-0005-0000-0000-0000B30B0000}"/>
    <cellStyle name="20% - Akzent2 5 4 4 2 3" xfId="3089" xr:uid="{00000000-0005-0000-0000-0000B40B0000}"/>
    <cellStyle name="20% - Akzent2 5 4 4 3" xfId="3090" xr:uid="{00000000-0005-0000-0000-0000B50B0000}"/>
    <cellStyle name="20% - Akzent2 5 4 4 4" xfId="3091" xr:uid="{00000000-0005-0000-0000-0000B60B0000}"/>
    <cellStyle name="20% - Akzent2 5 4 5" xfId="3092" xr:uid="{00000000-0005-0000-0000-0000B70B0000}"/>
    <cellStyle name="20% - Akzent2 5 4 5 2" xfId="3093" xr:uid="{00000000-0005-0000-0000-0000B80B0000}"/>
    <cellStyle name="20% - Akzent2 5 4 5 2 2" xfId="3094" xr:uid="{00000000-0005-0000-0000-0000B90B0000}"/>
    <cellStyle name="20% - Akzent2 5 4 5 2 3" xfId="3095" xr:uid="{00000000-0005-0000-0000-0000BA0B0000}"/>
    <cellStyle name="20% - Akzent2 5 4 5 3" xfId="3096" xr:uid="{00000000-0005-0000-0000-0000BB0B0000}"/>
    <cellStyle name="20% - Akzent2 5 4 5 4" xfId="3097" xr:uid="{00000000-0005-0000-0000-0000BC0B0000}"/>
    <cellStyle name="20% - Akzent2 5 4 6" xfId="3098" xr:uid="{00000000-0005-0000-0000-0000BD0B0000}"/>
    <cellStyle name="20% - Akzent2 5 4 6 2" xfId="3099" xr:uid="{00000000-0005-0000-0000-0000BE0B0000}"/>
    <cellStyle name="20% - Akzent2 5 4 6 2 2" xfId="3100" xr:uid="{00000000-0005-0000-0000-0000BF0B0000}"/>
    <cellStyle name="20% - Akzent2 5 4 6 2 3" xfId="3101" xr:uid="{00000000-0005-0000-0000-0000C00B0000}"/>
    <cellStyle name="20% - Akzent2 5 4 6 3" xfId="3102" xr:uid="{00000000-0005-0000-0000-0000C10B0000}"/>
    <cellStyle name="20% - Akzent2 5 4 6 4" xfId="3103" xr:uid="{00000000-0005-0000-0000-0000C20B0000}"/>
    <cellStyle name="20% - Akzent2 5 4 7" xfId="3104" xr:uid="{00000000-0005-0000-0000-0000C30B0000}"/>
    <cellStyle name="20% - Akzent2 5 4 7 2" xfId="3105" xr:uid="{00000000-0005-0000-0000-0000C40B0000}"/>
    <cellStyle name="20% - Akzent2 5 4 7 3" xfId="3106" xr:uid="{00000000-0005-0000-0000-0000C50B0000}"/>
    <cellStyle name="20% - Akzent2 5 4 8" xfId="3107" xr:uid="{00000000-0005-0000-0000-0000C60B0000}"/>
    <cellStyle name="20% - Akzent2 5 4 8 2" xfId="3108" xr:uid="{00000000-0005-0000-0000-0000C70B0000}"/>
    <cellStyle name="20% - Akzent2 5 4 8 3" xfId="3109" xr:uid="{00000000-0005-0000-0000-0000C80B0000}"/>
    <cellStyle name="20% - Akzent2 5 4 9" xfId="3110" xr:uid="{00000000-0005-0000-0000-0000C90B0000}"/>
    <cellStyle name="20% - Akzent2 5 4 9 2" xfId="3111" xr:uid="{00000000-0005-0000-0000-0000CA0B0000}"/>
    <cellStyle name="20% - Akzent2 5 4 9 3" xfId="3112" xr:uid="{00000000-0005-0000-0000-0000CB0B0000}"/>
    <cellStyle name="20% - Akzent2 5 5" xfId="3113" xr:uid="{00000000-0005-0000-0000-0000CC0B0000}"/>
    <cellStyle name="20% - Akzent2 5 5 2" xfId="3114" xr:uid="{00000000-0005-0000-0000-0000CD0B0000}"/>
    <cellStyle name="20% - Akzent2 5 5 2 2" xfId="3115" xr:uid="{00000000-0005-0000-0000-0000CE0B0000}"/>
    <cellStyle name="20% - Akzent2 5 5 2 3" xfId="3116" xr:uid="{00000000-0005-0000-0000-0000CF0B0000}"/>
    <cellStyle name="20% - Akzent2 5 6" xfId="3117" xr:uid="{00000000-0005-0000-0000-0000D00B0000}"/>
    <cellStyle name="20% - Akzent2 5 6 2" xfId="3118" xr:uid="{00000000-0005-0000-0000-0000D10B0000}"/>
    <cellStyle name="20% - Akzent2 5 6 2 2" xfId="3119" xr:uid="{00000000-0005-0000-0000-0000D20B0000}"/>
    <cellStyle name="20% - Akzent2 5 6 2 3" xfId="3120" xr:uid="{00000000-0005-0000-0000-0000D30B0000}"/>
    <cellStyle name="20% - Akzent2 5 7" xfId="3121" xr:uid="{00000000-0005-0000-0000-0000D40B0000}"/>
    <cellStyle name="20% - Akzent2 5 7 2" xfId="3122" xr:uid="{00000000-0005-0000-0000-0000D50B0000}"/>
    <cellStyle name="20% - Akzent2 5 7 2 2" xfId="3123" xr:uid="{00000000-0005-0000-0000-0000D60B0000}"/>
    <cellStyle name="20% - Akzent2 5 7 2 3" xfId="3124" xr:uid="{00000000-0005-0000-0000-0000D70B0000}"/>
    <cellStyle name="20% - Akzent2 5 8" xfId="3125" xr:uid="{00000000-0005-0000-0000-0000D80B0000}"/>
    <cellStyle name="20% - Akzent2 5 8 2" xfId="3126" xr:uid="{00000000-0005-0000-0000-0000D90B0000}"/>
    <cellStyle name="20% - Akzent2 5 8 2 2" xfId="3127" xr:uid="{00000000-0005-0000-0000-0000DA0B0000}"/>
    <cellStyle name="20% - Akzent2 5 8 2 3" xfId="3128" xr:uid="{00000000-0005-0000-0000-0000DB0B0000}"/>
    <cellStyle name="20% - Akzent2 5 9" xfId="3129" xr:uid="{00000000-0005-0000-0000-0000DC0B0000}"/>
    <cellStyle name="20% - Akzent2 5 9 2" xfId="3130" xr:uid="{00000000-0005-0000-0000-0000DD0B0000}"/>
    <cellStyle name="20% - Akzent2 5 9 2 2" xfId="3131" xr:uid="{00000000-0005-0000-0000-0000DE0B0000}"/>
    <cellStyle name="20% - Akzent2 5 9 2 3" xfId="3132" xr:uid="{00000000-0005-0000-0000-0000DF0B0000}"/>
    <cellStyle name="20% - Akzent2 6" xfId="3133" xr:uid="{00000000-0005-0000-0000-0000E00B0000}"/>
    <cellStyle name="20% - Akzent2 6 10" xfId="3134" xr:uid="{00000000-0005-0000-0000-0000E10B0000}"/>
    <cellStyle name="20% - Akzent2 6 11" xfId="3135" xr:uid="{00000000-0005-0000-0000-0000E20B0000}"/>
    <cellStyle name="20% - Akzent2 6 12" xfId="3136" xr:uid="{00000000-0005-0000-0000-0000E30B0000}"/>
    <cellStyle name="20% - Akzent2 6 13" xfId="3137" xr:uid="{00000000-0005-0000-0000-0000E40B0000}"/>
    <cellStyle name="20% - Akzent2 6 14" xfId="3138" xr:uid="{00000000-0005-0000-0000-0000E50B0000}"/>
    <cellStyle name="20% - Akzent2 6 15" xfId="3139" xr:uid="{00000000-0005-0000-0000-0000E60B0000}"/>
    <cellStyle name="20% - Akzent2 6 16" xfId="3140" xr:uid="{00000000-0005-0000-0000-0000E70B0000}"/>
    <cellStyle name="20% - Akzent2 6 17" xfId="3141" xr:uid="{00000000-0005-0000-0000-0000E80B0000}"/>
    <cellStyle name="20% - Akzent2 6 18" xfId="3142" xr:uid="{00000000-0005-0000-0000-0000E90B0000}"/>
    <cellStyle name="20% - Akzent2 6 2" xfId="3143" xr:uid="{00000000-0005-0000-0000-0000EA0B0000}"/>
    <cellStyle name="20% - Akzent2 6 3" xfId="3144" xr:uid="{00000000-0005-0000-0000-0000EB0B0000}"/>
    <cellStyle name="20% - Akzent2 6 4" xfId="3145" xr:uid="{00000000-0005-0000-0000-0000EC0B0000}"/>
    <cellStyle name="20% - Akzent2 6 4 2" xfId="3146" xr:uid="{00000000-0005-0000-0000-0000ED0B0000}"/>
    <cellStyle name="20% - Akzent2 6 4 2 2" xfId="3147" xr:uid="{00000000-0005-0000-0000-0000EE0B0000}"/>
    <cellStyle name="20% - Akzent2 6 4 2 2 2" xfId="3148" xr:uid="{00000000-0005-0000-0000-0000EF0B0000}"/>
    <cellStyle name="20% - Akzent2 6 4 2 2 3" xfId="3149" xr:uid="{00000000-0005-0000-0000-0000F00B0000}"/>
    <cellStyle name="20% - Akzent2 6 4 2 3" xfId="3150" xr:uid="{00000000-0005-0000-0000-0000F10B0000}"/>
    <cellStyle name="20% - Akzent2 6 4 2 4" xfId="3151" xr:uid="{00000000-0005-0000-0000-0000F20B0000}"/>
    <cellStyle name="20% - Akzent2 6 4 3" xfId="3152" xr:uid="{00000000-0005-0000-0000-0000F30B0000}"/>
    <cellStyle name="20% - Akzent2 6 4 3 2" xfId="3153" xr:uid="{00000000-0005-0000-0000-0000F40B0000}"/>
    <cellStyle name="20% - Akzent2 6 4 3 2 2" xfId="3154" xr:uid="{00000000-0005-0000-0000-0000F50B0000}"/>
    <cellStyle name="20% - Akzent2 6 4 3 2 3" xfId="3155" xr:uid="{00000000-0005-0000-0000-0000F60B0000}"/>
    <cellStyle name="20% - Akzent2 6 4 3 3" xfId="3156" xr:uid="{00000000-0005-0000-0000-0000F70B0000}"/>
    <cellStyle name="20% - Akzent2 6 4 3 4" xfId="3157" xr:uid="{00000000-0005-0000-0000-0000F80B0000}"/>
    <cellStyle name="20% - Akzent2 6 4 4" xfId="3158" xr:uid="{00000000-0005-0000-0000-0000F90B0000}"/>
    <cellStyle name="20% - Akzent2 6 4 4 2" xfId="3159" xr:uid="{00000000-0005-0000-0000-0000FA0B0000}"/>
    <cellStyle name="20% - Akzent2 6 4 4 2 2" xfId="3160" xr:uid="{00000000-0005-0000-0000-0000FB0B0000}"/>
    <cellStyle name="20% - Akzent2 6 4 4 2 3" xfId="3161" xr:uid="{00000000-0005-0000-0000-0000FC0B0000}"/>
    <cellStyle name="20% - Akzent2 6 4 4 3" xfId="3162" xr:uid="{00000000-0005-0000-0000-0000FD0B0000}"/>
    <cellStyle name="20% - Akzent2 6 4 4 4" xfId="3163" xr:uid="{00000000-0005-0000-0000-0000FE0B0000}"/>
    <cellStyle name="20% - Akzent2 6 4 5" xfId="3164" xr:uid="{00000000-0005-0000-0000-0000FF0B0000}"/>
    <cellStyle name="20% - Akzent2 6 4 5 2" xfId="3165" xr:uid="{00000000-0005-0000-0000-0000000C0000}"/>
    <cellStyle name="20% - Akzent2 6 4 5 2 2" xfId="3166" xr:uid="{00000000-0005-0000-0000-0000010C0000}"/>
    <cellStyle name="20% - Akzent2 6 4 5 2 3" xfId="3167" xr:uid="{00000000-0005-0000-0000-0000020C0000}"/>
    <cellStyle name="20% - Akzent2 6 4 5 3" xfId="3168" xr:uid="{00000000-0005-0000-0000-0000030C0000}"/>
    <cellStyle name="20% - Akzent2 6 4 5 4" xfId="3169" xr:uid="{00000000-0005-0000-0000-0000040C0000}"/>
    <cellStyle name="20% - Akzent2 6 4 6" xfId="3170" xr:uid="{00000000-0005-0000-0000-0000050C0000}"/>
    <cellStyle name="20% - Akzent2 6 4 6 2" xfId="3171" xr:uid="{00000000-0005-0000-0000-0000060C0000}"/>
    <cellStyle name="20% - Akzent2 6 4 6 2 2" xfId="3172" xr:uid="{00000000-0005-0000-0000-0000070C0000}"/>
    <cellStyle name="20% - Akzent2 6 4 6 2 3" xfId="3173" xr:uid="{00000000-0005-0000-0000-0000080C0000}"/>
    <cellStyle name="20% - Akzent2 6 4 6 3" xfId="3174" xr:uid="{00000000-0005-0000-0000-0000090C0000}"/>
    <cellStyle name="20% - Akzent2 6 4 6 4" xfId="3175" xr:uid="{00000000-0005-0000-0000-00000A0C0000}"/>
    <cellStyle name="20% - Akzent2 6 4 7" xfId="3176" xr:uid="{00000000-0005-0000-0000-00000B0C0000}"/>
    <cellStyle name="20% - Akzent2 6 4 7 2" xfId="3177" xr:uid="{00000000-0005-0000-0000-00000C0C0000}"/>
    <cellStyle name="20% - Akzent2 6 4 7 3" xfId="3178" xr:uid="{00000000-0005-0000-0000-00000D0C0000}"/>
    <cellStyle name="20% - Akzent2 6 4 8" xfId="3179" xr:uid="{00000000-0005-0000-0000-00000E0C0000}"/>
    <cellStyle name="20% - Akzent2 6 4 8 2" xfId="3180" xr:uid="{00000000-0005-0000-0000-00000F0C0000}"/>
    <cellStyle name="20% - Akzent2 6 4 8 3" xfId="3181" xr:uid="{00000000-0005-0000-0000-0000100C0000}"/>
    <cellStyle name="20% - Akzent2 6 4 9" xfId="3182" xr:uid="{00000000-0005-0000-0000-0000110C0000}"/>
    <cellStyle name="20% - Akzent2 6 4 9 2" xfId="3183" xr:uid="{00000000-0005-0000-0000-0000120C0000}"/>
    <cellStyle name="20% - Akzent2 6 4 9 3" xfId="3184" xr:uid="{00000000-0005-0000-0000-0000130C0000}"/>
    <cellStyle name="20% - Akzent2 6 5" xfId="3185" xr:uid="{00000000-0005-0000-0000-0000140C0000}"/>
    <cellStyle name="20% - Akzent2 6 5 2" xfId="3186" xr:uid="{00000000-0005-0000-0000-0000150C0000}"/>
    <cellStyle name="20% - Akzent2 6 5 2 2" xfId="3187" xr:uid="{00000000-0005-0000-0000-0000160C0000}"/>
    <cellStyle name="20% - Akzent2 6 5 2 3" xfId="3188" xr:uid="{00000000-0005-0000-0000-0000170C0000}"/>
    <cellStyle name="20% - Akzent2 6 6" xfId="3189" xr:uid="{00000000-0005-0000-0000-0000180C0000}"/>
    <cellStyle name="20% - Akzent2 6 6 2" xfId="3190" xr:uid="{00000000-0005-0000-0000-0000190C0000}"/>
    <cellStyle name="20% - Akzent2 6 6 2 2" xfId="3191" xr:uid="{00000000-0005-0000-0000-00001A0C0000}"/>
    <cellStyle name="20% - Akzent2 6 6 2 3" xfId="3192" xr:uid="{00000000-0005-0000-0000-00001B0C0000}"/>
    <cellStyle name="20% - Akzent2 6 7" xfId="3193" xr:uid="{00000000-0005-0000-0000-00001C0C0000}"/>
    <cellStyle name="20% - Akzent2 6 7 2" xfId="3194" xr:uid="{00000000-0005-0000-0000-00001D0C0000}"/>
    <cellStyle name="20% - Akzent2 6 7 2 2" xfId="3195" xr:uid="{00000000-0005-0000-0000-00001E0C0000}"/>
    <cellStyle name="20% - Akzent2 6 7 2 3" xfId="3196" xr:uid="{00000000-0005-0000-0000-00001F0C0000}"/>
    <cellStyle name="20% - Akzent2 6 8" xfId="3197" xr:uid="{00000000-0005-0000-0000-0000200C0000}"/>
    <cellStyle name="20% - Akzent2 6 8 2" xfId="3198" xr:uid="{00000000-0005-0000-0000-0000210C0000}"/>
    <cellStyle name="20% - Akzent2 6 8 2 2" xfId="3199" xr:uid="{00000000-0005-0000-0000-0000220C0000}"/>
    <cellStyle name="20% - Akzent2 6 8 2 3" xfId="3200" xr:uid="{00000000-0005-0000-0000-0000230C0000}"/>
    <cellStyle name="20% - Akzent2 6 9" xfId="3201" xr:uid="{00000000-0005-0000-0000-0000240C0000}"/>
    <cellStyle name="20% - Akzent2 6 9 2" xfId="3202" xr:uid="{00000000-0005-0000-0000-0000250C0000}"/>
    <cellStyle name="20% - Akzent2 6 9 2 2" xfId="3203" xr:uid="{00000000-0005-0000-0000-0000260C0000}"/>
    <cellStyle name="20% - Akzent2 6 9 2 3" xfId="3204" xr:uid="{00000000-0005-0000-0000-0000270C0000}"/>
    <cellStyle name="20% - Akzent2 7" xfId="3205" xr:uid="{00000000-0005-0000-0000-0000280C0000}"/>
    <cellStyle name="20% - Akzent2 7 10" xfId="3206" xr:uid="{00000000-0005-0000-0000-0000290C0000}"/>
    <cellStyle name="20% - Akzent2 7 11" xfId="3207" xr:uid="{00000000-0005-0000-0000-00002A0C0000}"/>
    <cellStyle name="20% - Akzent2 7 12" xfId="3208" xr:uid="{00000000-0005-0000-0000-00002B0C0000}"/>
    <cellStyle name="20% - Akzent2 7 13" xfId="3209" xr:uid="{00000000-0005-0000-0000-00002C0C0000}"/>
    <cellStyle name="20% - Akzent2 7 14" xfId="3210" xr:uid="{00000000-0005-0000-0000-00002D0C0000}"/>
    <cellStyle name="20% - Akzent2 7 15" xfId="3211" xr:uid="{00000000-0005-0000-0000-00002E0C0000}"/>
    <cellStyle name="20% - Akzent2 7 16" xfId="3212" xr:uid="{00000000-0005-0000-0000-00002F0C0000}"/>
    <cellStyle name="20% - Akzent2 7 17" xfId="3213" xr:uid="{00000000-0005-0000-0000-0000300C0000}"/>
    <cellStyle name="20% - Akzent2 7 18" xfId="3214" xr:uid="{00000000-0005-0000-0000-0000310C0000}"/>
    <cellStyle name="20% - Akzent2 7 2" xfId="3215" xr:uid="{00000000-0005-0000-0000-0000320C0000}"/>
    <cellStyle name="20% - Akzent2 7 3" xfId="3216" xr:uid="{00000000-0005-0000-0000-0000330C0000}"/>
    <cellStyle name="20% - Akzent2 7 4" xfId="3217" xr:uid="{00000000-0005-0000-0000-0000340C0000}"/>
    <cellStyle name="20% - Akzent2 7 4 2" xfId="3218" xr:uid="{00000000-0005-0000-0000-0000350C0000}"/>
    <cellStyle name="20% - Akzent2 7 4 2 2" xfId="3219" xr:uid="{00000000-0005-0000-0000-0000360C0000}"/>
    <cellStyle name="20% - Akzent2 7 4 2 2 2" xfId="3220" xr:uid="{00000000-0005-0000-0000-0000370C0000}"/>
    <cellStyle name="20% - Akzent2 7 4 2 2 3" xfId="3221" xr:uid="{00000000-0005-0000-0000-0000380C0000}"/>
    <cellStyle name="20% - Akzent2 7 4 2 3" xfId="3222" xr:uid="{00000000-0005-0000-0000-0000390C0000}"/>
    <cellStyle name="20% - Akzent2 7 4 2 4" xfId="3223" xr:uid="{00000000-0005-0000-0000-00003A0C0000}"/>
    <cellStyle name="20% - Akzent2 7 4 3" xfId="3224" xr:uid="{00000000-0005-0000-0000-00003B0C0000}"/>
    <cellStyle name="20% - Akzent2 7 4 3 2" xfId="3225" xr:uid="{00000000-0005-0000-0000-00003C0C0000}"/>
    <cellStyle name="20% - Akzent2 7 4 3 2 2" xfId="3226" xr:uid="{00000000-0005-0000-0000-00003D0C0000}"/>
    <cellStyle name="20% - Akzent2 7 4 3 2 3" xfId="3227" xr:uid="{00000000-0005-0000-0000-00003E0C0000}"/>
    <cellStyle name="20% - Akzent2 7 4 3 3" xfId="3228" xr:uid="{00000000-0005-0000-0000-00003F0C0000}"/>
    <cellStyle name="20% - Akzent2 7 4 3 4" xfId="3229" xr:uid="{00000000-0005-0000-0000-0000400C0000}"/>
    <cellStyle name="20% - Akzent2 7 4 4" xfId="3230" xr:uid="{00000000-0005-0000-0000-0000410C0000}"/>
    <cellStyle name="20% - Akzent2 7 4 4 2" xfId="3231" xr:uid="{00000000-0005-0000-0000-0000420C0000}"/>
    <cellStyle name="20% - Akzent2 7 4 4 2 2" xfId="3232" xr:uid="{00000000-0005-0000-0000-0000430C0000}"/>
    <cellStyle name="20% - Akzent2 7 4 4 2 3" xfId="3233" xr:uid="{00000000-0005-0000-0000-0000440C0000}"/>
    <cellStyle name="20% - Akzent2 7 4 4 3" xfId="3234" xr:uid="{00000000-0005-0000-0000-0000450C0000}"/>
    <cellStyle name="20% - Akzent2 7 4 4 4" xfId="3235" xr:uid="{00000000-0005-0000-0000-0000460C0000}"/>
    <cellStyle name="20% - Akzent2 7 4 5" xfId="3236" xr:uid="{00000000-0005-0000-0000-0000470C0000}"/>
    <cellStyle name="20% - Akzent2 7 4 5 2" xfId="3237" xr:uid="{00000000-0005-0000-0000-0000480C0000}"/>
    <cellStyle name="20% - Akzent2 7 4 5 2 2" xfId="3238" xr:uid="{00000000-0005-0000-0000-0000490C0000}"/>
    <cellStyle name="20% - Akzent2 7 4 5 2 3" xfId="3239" xr:uid="{00000000-0005-0000-0000-00004A0C0000}"/>
    <cellStyle name="20% - Akzent2 7 4 5 3" xfId="3240" xr:uid="{00000000-0005-0000-0000-00004B0C0000}"/>
    <cellStyle name="20% - Akzent2 7 4 5 4" xfId="3241" xr:uid="{00000000-0005-0000-0000-00004C0C0000}"/>
    <cellStyle name="20% - Akzent2 7 4 6" xfId="3242" xr:uid="{00000000-0005-0000-0000-00004D0C0000}"/>
    <cellStyle name="20% - Akzent2 7 4 6 2" xfId="3243" xr:uid="{00000000-0005-0000-0000-00004E0C0000}"/>
    <cellStyle name="20% - Akzent2 7 4 6 2 2" xfId="3244" xr:uid="{00000000-0005-0000-0000-00004F0C0000}"/>
    <cellStyle name="20% - Akzent2 7 4 6 2 3" xfId="3245" xr:uid="{00000000-0005-0000-0000-0000500C0000}"/>
    <cellStyle name="20% - Akzent2 7 4 6 3" xfId="3246" xr:uid="{00000000-0005-0000-0000-0000510C0000}"/>
    <cellStyle name="20% - Akzent2 7 4 6 4" xfId="3247" xr:uid="{00000000-0005-0000-0000-0000520C0000}"/>
    <cellStyle name="20% - Akzent2 7 4 7" xfId="3248" xr:uid="{00000000-0005-0000-0000-0000530C0000}"/>
    <cellStyle name="20% - Akzent2 7 4 7 2" xfId="3249" xr:uid="{00000000-0005-0000-0000-0000540C0000}"/>
    <cellStyle name="20% - Akzent2 7 4 7 3" xfId="3250" xr:uid="{00000000-0005-0000-0000-0000550C0000}"/>
    <cellStyle name="20% - Akzent2 7 4 8" xfId="3251" xr:uid="{00000000-0005-0000-0000-0000560C0000}"/>
    <cellStyle name="20% - Akzent2 7 4 8 2" xfId="3252" xr:uid="{00000000-0005-0000-0000-0000570C0000}"/>
    <cellStyle name="20% - Akzent2 7 4 8 3" xfId="3253" xr:uid="{00000000-0005-0000-0000-0000580C0000}"/>
    <cellStyle name="20% - Akzent2 7 4 9" xfId="3254" xr:uid="{00000000-0005-0000-0000-0000590C0000}"/>
    <cellStyle name="20% - Akzent2 7 4 9 2" xfId="3255" xr:uid="{00000000-0005-0000-0000-00005A0C0000}"/>
    <cellStyle name="20% - Akzent2 7 4 9 3" xfId="3256" xr:uid="{00000000-0005-0000-0000-00005B0C0000}"/>
    <cellStyle name="20% - Akzent2 7 5" xfId="3257" xr:uid="{00000000-0005-0000-0000-00005C0C0000}"/>
    <cellStyle name="20% - Akzent2 7 5 2" xfId="3258" xr:uid="{00000000-0005-0000-0000-00005D0C0000}"/>
    <cellStyle name="20% - Akzent2 7 5 2 2" xfId="3259" xr:uid="{00000000-0005-0000-0000-00005E0C0000}"/>
    <cellStyle name="20% - Akzent2 7 5 2 3" xfId="3260" xr:uid="{00000000-0005-0000-0000-00005F0C0000}"/>
    <cellStyle name="20% - Akzent2 7 6" xfId="3261" xr:uid="{00000000-0005-0000-0000-0000600C0000}"/>
    <cellStyle name="20% - Akzent2 7 6 2" xfId="3262" xr:uid="{00000000-0005-0000-0000-0000610C0000}"/>
    <cellStyle name="20% - Akzent2 7 6 2 2" xfId="3263" xr:uid="{00000000-0005-0000-0000-0000620C0000}"/>
    <cellStyle name="20% - Akzent2 7 6 2 3" xfId="3264" xr:uid="{00000000-0005-0000-0000-0000630C0000}"/>
    <cellStyle name="20% - Akzent2 7 7" xfId="3265" xr:uid="{00000000-0005-0000-0000-0000640C0000}"/>
    <cellStyle name="20% - Akzent2 7 7 2" xfId="3266" xr:uid="{00000000-0005-0000-0000-0000650C0000}"/>
    <cellStyle name="20% - Akzent2 7 7 2 2" xfId="3267" xr:uid="{00000000-0005-0000-0000-0000660C0000}"/>
    <cellStyle name="20% - Akzent2 7 7 2 3" xfId="3268" xr:uid="{00000000-0005-0000-0000-0000670C0000}"/>
    <cellStyle name="20% - Akzent2 7 8" xfId="3269" xr:uid="{00000000-0005-0000-0000-0000680C0000}"/>
    <cellStyle name="20% - Akzent2 7 8 2" xfId="3270" xr:uid="{00000000-0005-0000-0000-0000690C0000}"/>
    <cellStyle name="20% - Akzent2 7 8 2 2" xfId="3271" xr:uid="{00000000-0005-0000-0000-00006A0C0000}"/>
    <cellStyle name="20% - Akzent2 7 8 2 3" xfId="3272" xr:uid="{00000000-0005-0000-0000-00006B0C0000}"/>
    <cellStyle name="20% - Akzent2 7 9" xfId="3273" xr:uid="{00000000-0005-0000-0000-00006C0C0000}"/>
    <cellStyle name="20% - Akzent2 7 9 2" xfId="3274" xr:uid="{00000000-0005-0000-0000-00006D0C0000}"/>
    <cellStyle name="20% - Akzent2 7 9 2 2" xfId="3275" xr:uid="{00000000-0005-0000-0000-00006E0C0000}"/>
    <cellStyle name="20% - Akzent2 7 9 2 3" xfId="3276" xr:uid="{00000000-0005-0000-0000-00006F0C0000}"/>
    <cellStyle name="20% - Akzent2 8" xfId="3277" xr:uid="{00000000-0005-0000-0000-0000700C0000}"/>
    <cellStyle name="20% - Akzent2 8 10" xfId="3278" xr:uid="{00000000-0005-0000-0000-0000710C0000}"/>
    <cellStyle name="20% - Akzent2 8 11" xfId="3279" xr:uid="{00000000-0005-0000-0000-0000720C0000}"/>
    <cellStyle name="20% - Akzent2 8 12" xfId="3280" xr:uid="{00000000-0005-0000-0000-0000730C0000}"/>
    <cellStyle name="20% - Akzent2 8 13" xfId="3281" xr:uid="{00000000-0005-0000-0000-0000740C0000}"/>
    <cellStyle name="20% - Akzent2 8 14" xfId="3282" xr:uid="{00000000-0005-0000-0000-0000750C0000}"/>
    <cellStyle name="20% - Akzent2 8 15" xfId="3283" xr:uid="{00000000-0005-0000-0000-0000760C0000}"/>
    <cellStyle name="20% - Akzent2 8 16" xfId="3284" xr:uid="{00000000-0005-0000-0000-0000770C0000}"/>
    <cellStyle name="20% - Akzent2 8 17" xfId="3285" xr:uid="{00000000-0005-0000-0000-0000780C0000}"/>
    <cellStyle name="20% - Akzent2 8 18" xfId="3286" xr:uid="{00000000-0005-0000-0000-0000790C0000}"/>
    <cellStyle name="20% - Akzent2 8 2" xfId="3287" xr:uid="{00000000-0005-0000-0000-00007A0C0000}"/>
    <cellStyle name="20% - Akzent2 8 3" xfId="3288" xr:uid="{00000000-0005-0000-0000-00007B0C0000}"/>
    <cellStyle name="20% - Akzent2 8 4" xfId="3289" xr:uid="{00000000-0005-0000-0000-00007C0C0000}"/>
    <cellStyle name="20% - Akzent2 8 4 2" xfId="3290" xr:uid="{00000000-0005-0000-0000-00007D0C0000}"/>
    <cellStyle name="20% - Akzent2 8 4 2 2" xfId="3291" xr:uid="{00000000-0005-0000-0000-00007E0C0000}"/>
    <cellStyle name="20% - Akzent2 8 4 2 2 2" xfId="3292" xr:uid="{00000000-0005-0000-0000-00007F0C0000}"/>
    <cellStyle name="20% - Akzent2 8 4 2 2 3" xfId="3293" xr:uid="{00000000-0005-0000-0000-0000800C0000}"/>
    <cellStyle name="20% - Akzent2 8 4 2 3" xfId="3294" xr:uid="{00000000-0005-0000-0000-0000810C0000}"/>
    <cellStyle name="20% - Akzent2 8 4 2 4" xfId="3295" xr:uid="{00000000-0005-0000-0000-0000820C0000}"/>
    <cellStyle name="20% - Akzent2 8 4 3" xfId="3296" xr:uid="{00000000-0005-0000-0000-0000830C0000}"/>
    <cellStyle name="20% - Akzent2 8 4 3 2" xfId="3297" xr:uid="{00000000-0005-0000-0000-0000840C0000}"/>
    <cellStyle name="20% - Akzent2 8 4 3 2 2" xfId="3298" xr:uid="{00000000-0005-0000-0000-0000850C0000}"/>
    <cellStyle name="20% - Akzent2 8 4 3 2 3" xfId="3299" xr:uid="{00000000-0005-0000-0000-0000860C0000}"/>
    <cellStyle name="20% - Akzent2 8 4 3 3" xfId="3300" xr:uid="{00000000-0005-0000-0000-0000870C0000}"/>
    <cellStyle name="20% - Akzent2 8 4 3 4" xfId="3301" xr:uid="{00000000-0005-0000-0000-0000880C0000}"/>
    <cellStyle name="20% - Akzent2 8 4 4" xfId="3302" xr:uid="{00000000-0005-0000-0000-0000890C0000}"/>
    <cellStyle name="20% - Akzent2 8 4 4 2" xfId="3303" xr:uid="{00000000-0005-0000-0000-00008A0C0000}"/>
    <cellStyle name="20% - Akzent2 8 4 4 2 2" xfId="3304" xr:uid="{00000000-0005-0000-0000-00008B0C0000}"/>
    <cellStyle name="20% - Akzent2 8 4 4 2 3" xfId="3305" xr:uid="{00000000-0005-0000-0000-00008C0C0000}"/>
    <cellStyle name="20% - Akzent2 8 4 4 3" xfId="3306" xr:uid="{00000000-0005-0000-0000-00008D0C0000}"/>
    <cellStyle name="20% - Akzent2 8 4 4 4" xfId="3307" xr:uid="{00000000-0005-0000-0000-00008E0C0000}"/>
    <cellStyle name="20% - Akzent2 8 4 5" xfId="3308" xr:uid="{00000000-0005-0000-0000-00008F0C0000}"/>
    <cellStyle name="20% - Akzent2 8 4 5 2" xfId="3309" xr:uid="{00000000-0005-0000-0000-0000900C0000}"/>
    <cellStyle name="20% - Akzent2 8 4 5 2 2" xfId="3310" xr:uid="{00000000-0005-0000-0000-0000910C0000}"/>
    <cellStyle name="20% - Akzent2 8 4 5 2 3" xfId="3311" xr:uid="{00000000-0005-0000-0000-0000920C0000}"/>
    <cellStyle name="20% - Akzent2 8 4 5 3" xfId="3312" xr:uid="{00000000-0005-0000-0000-0000930C0000}"/>
    <cellStyle name="20% - Akzent2 8 4 5 4" xfId="3313" xr:uid="{00000000-0005-0000-0000-0000940C0000}"/>
    <cellStyle name="20% - Akzent2 8 4 6" xfId="3314" xr:uid="{00000000-0005-0000-0000-0000950C0000}"/>
    <cellStyle name="20% - Akzent2 8 4 6 2" xfId="3315" xr:uid="{00000000-0005-0000-0000-0000960C0000}"/>
    <cellStyle name="20% - Akzent2 8 4 6 2 2" xfId="3316" xr:uid="{00000000-0005-0000-0000-0000970C0000}"/>
    <cellStyle name="20% - Akzent2 8 4 6 2 3" xfId="3317" xr:uid="{00000000-0005-0000-0000-0000980C0000}"/>
    <cellStyle name="20% - Akzent2 8 4 6 3" xfId="3318" xr:uid="{00000000-0005-0000-0000-0000990C0000}"/>
    <cellStyle name="20% - Akzent2 8 4 6 4" xfId="3319" xr:uid="{00000000-0005-0000-0000-00009A0C0000}"/>
    <cellStyle name="20% - Akzent2 8 4 7" xfId="3320" xr:uid="{00000000-0005-0000-0000-00009B0C0000}"/>
    <cellStyle name="20% - Akzent2 8 4 7 2" xfId="3321" xr:uid="{00000000-0005-0000-0000-00009C0C0000}"/>
    <cellStyle name="20% - Akzent2 8 4 7 3" xfId="3322" xr:uid="{00000000-0005-0000-0000-00009D0C0000}"/>
    <cellStyle name="20% - Akzent2 8 4 8" xfId="3323" xr:uid="{00000000-0005-0000-0000-00009E0C0000}"/>
    <cellStyle name="20% - Akzent2 8 4 8 2" xfId="3324" xr:uid="{00000000-0005-0000-0000-00009F0C0000}"/>
    <cellStyle name="20% - Akzent2 8 4 8 3" xfId="3325" xr:uid="{00000000-0005-0000-0000-0000A00C0000}"/>
    <cellStyle name="20% - Akzent2 8 4 9" xfId="3326" xr:uid="{00000000-0005-0000-0000-0000A10C0000}"/>
    <cellStyle name="20% - Akzent2 8 4 9 2" xfId="3327" xr:uid="{00000000-0005-0000-0000-0000A20C0000}"/>
    <cellStyle name="20% - Akzent2 8 4 9 3" xfId="3328" xr:uid="{00000000-0005-0000-0000-0000A30C0000}"/>
    <cellStyle name="20% - Akzent2 8 5" xfId="3329" xr:uid="{00000000-0005-0000-0000-0000A40C0000}"/>
    <cellStyle name="20% - Akzent2 8 5 2" xfId="3330" xr:uid="{00000000-0005-0000-0000-0000A50C0000}"/>
    <cellStyle name="20% - Akzent2 8 5 2 2" xfId="3331" xr:uid="{00000000-0005-0000-0000-0000A60C0000}"/>
    <cellStyle name="20% - Akzent2 8 5 2 3" xfId="3332" xr:uid="{00000000-0005-0000-0000-0000A70C0000}"/>
    <cellStyle name="20% - Akzent2 8 6" xfId="3333" xr:uid="{00000000-0005-0000-0000-0000A80C0000}"/>
    <cellStyle name="20% - Akzent2 8 6 2" xfId="3334" xr:uid="{00000000-0005-0000-0000-0000A90C0000}"/>
    <cellStyle name="20% - Akzent2 8 6 2 2" xfId="3335" xr:uid="{00000000-0005-0000-0000-0000AA0C0000}"/>
    <cellStyle name="20% - Akzent2 8 6 2 3" xfId="3336" xr:uid="{00000000-0005-0000-0000-0000AB0C0000}"/>
    <cellStyle name="20% - Akzent2 8 7" xfId="3337" xr:uid="{00000000-0005-0000-0000-0000AC0C0000}"/>
    <cellStyle name="20% - Akzent2 8 7 2" xfId="3338" xr:uid="{00000000-0005-0000-0000-0000AD0C0000}"/>
    <cellStyle name="20% - Akzent2 8 7 2 2" xfId="3339" xr:uid="{00000000-0005-0000-0000-0000AE0C0000}"/>
    <cellStyle name="20% - Akzent2 8 7 2 3" xfId="3340" xr:uid="{00000000-0005-0000-0000-0000AF0C0000}"/>
    <cellStyle name="20% - Akzent2 8 8" xfId="3341" xr:uid="{00000000-0005-0000-0000-0000B00C0000}"/>
    <cellStyle name="20% - Akzent2 8 8 2" xfId="3342" xr:uid="{00000000-0005-0000-0000-0000B10C0000}"/>
    <cellStyle name="20% - Akzent2 8 8 2 2" xfId="3343" xr:uid="{00000000-0005-0000-0000-0000B20C0000}"/>
    <cellStyle name="20% - Akzent2 8 8 2 3" xfId="3344" xr:uid="{00000000-0005-0000-0000-0000B30C0000}"/>
    <cellStyle name="20% - Akzent2 8 9" xfId="3345" xr:uid="{00000000-0005-0000-0000-0000B40C0000}"/>
    <cellStyle name="20% - Akzent2 8 9 2" xfId="3346" xr:uid="{00000000-0005-0000-0000-0000B50C0000}"/>
    <cellStyle name="20% - Akzent2 8 9 2 2" xfId="3347" xr:uid="{00000000-0005-0000-0000-0000B60C0000}"/>
    <cellStyle name="20% - Akzent2 8 9 2 3" xfId="3348" xr:uid="{00000000-0005-0000-0000-0000B70C0000}"/>
    <cellStyle name="20% - Akzent2 9" xfId="3349" xr:uid="{00000000-0005-0000-0000-0000B80C0000}"/>
    <cellStyle name="20% - Akzent2 9 10" xfId="3350" xr:uid="{00000000-0005-0000-0000-0000B90C0000}"/>
    <cellStyle name="20% - Akzent2 9 11" xfId="3351" xr:uid="{00000000-0005-0000-0000-0000BA0C0000}"/>
    <cellStyle name="20% - Akzent2 9 12" xfId="3352" xr:uid="{00000000-0005-0000-0000-0000BB0C0000}"/>
    <cellStyle name="20% - Akzent2 9 13" xfId="3353" xr:uid="{00000000-0005-0000-0000-0000BC0C0000}"/>
    <cellStyle name="20% - Akzent2 9 14" xfId="3354" xr:uid="{00000000-0005-0000-0000-0000BD0C0000}"/>
    <cellStyle name="20% - Akzent2 9 15" xfId="3355" xr:uid="{00000000-0005-0000-0000-0000BE0C0000}"/>
    <cellStyle name="20% - Akzent2 9 16" xfId="3356" xr:uid="{00000000-0005-0000-0000-0000BF0C0000}"/>
    <cellStyle name="20% - Akzent2 9 17" xfId="3357" xr:uid="{00000000-0005-0000-0000-0000C00C0000}"/>
    <cellStyle name="20% - Akzent2 9 18" xfId="3358" xr:uid="{00000000-0005-0000-0000-0000C10C0000}"/>
    <cellStyle name="20% - Akzent2 9 2" xfId="3359" xr:uid="{00000000-0005-0000-0000-0000C20C0000}"/>
    <cellStyle name="20% - Akzent2 9 3" xfId="3360" xr:uid="{00000000-0005-0000-0000-0000C30C0000}"/>
    <cellStyle name="20% - Akzent2 9 4" xfId="3361" xr:uid="{00000000-0005-0000-0000-0000C40C0000}"/>
    <cellStyle name="20% - Akzent2 9 4 2" xfId="3362" xr:uid="{00000000-0005-0000-0000-0000C50C0000}"/>
    <cellStyle name="20% - Akzent2 9 4 2 2" xfId="3363" xr:uid="{00000000-0005-0000-0000-0000C60C0000}"/>
    <cellStyle name="20% - Akzent2 9 4 2 2 2" xfId="3364" xr:uid="{00000000-0005-0000-0000-0000C70C0000}"/>
    <cellStyle name="20% - Akzent2 9 4 2 2 3" xfId="3365" xr:uid="{00000000-0005-0000-0000-0000C80C0000}"/>
    <cellStyle name="20% - Akzent2 9 4 2 3" xfId="3366" xr:uid="{00000000-0005-0000-0000-0000C90C0000}"/>
    <cellStyle name="20% - Akzent2 9 4 2 4" xfId="3367" xr:uid="{00000000-0005-0000-0000-0000CA0C0000}"/>
    <cellStyle name="20% - Akzent2 9 4 3" xfId="3368" xr:uid="{00000000-0005-0000-0000-0000CB0C0000}"/>
    <cellStyle name="20% - Akzent2 9 4 3 2" xfId="3369" xr:uid="{00000000-0005-0000-0000-0000CC0C0000}"/>
    <cellStyle name="20% - Akzent2 9 4 3 2 2" xfId="3370" xr:uid="{00000000-0005-0000-0000-0000CD0C0000}"/>
    <cellStyle name="20% - Akzent2 9 4 3 2 3" xfId="3371" xr:uid="{00000000-0005-0000-0000-0000CE0C0000}"/>
    <cellStyle name="20% - Akzent2 9 4 3 3" xfId="3372" xr:uid="{00000000-0005-0000-0000-0000CF0C0000}"/>
    <cellStyle name="20% - Akzent2 9 4 3 4" xfId="3373" xr:uid="{00000000-0005-0000-0000-0000D00C0000}"/>
    <cellStyle name="20% - Akzent2 9 4 4" xfId="3374" xr:uid="{00000000-0005-0000-0000-0000D10C0000}"/>
    <cellStyle name="20% - Akzent2 9 4 4 2" xfId="3375" xr:uid="{00000000-0005-0000-0000-0000D20C0000}"/>
    <cellStyle name="20% - Akzent2 9 4 4 2 2" xfId="3376" xr:uid="{00000000-0005-0000-0000-0000D30C0000}"/>
    <cellStyle name="20% - Akzent2 9 4 4 2 3" xfId="3377" xr:uid="{00000000-0005-0000-0000-0000D40C0000}"/>
    <cellStyle name="20% - Akzent2 9 4 4 3" xfId="3378" xr:uid="{00000000-0005-0000-0000-0000D50C0000}"/>
    <cellStyle name="20% - Akzent2 9 4 4 4" xfId="3379" xr:uid="{00000000-0005-0000-0000-0000D60C0000}"/>
    <cellStyle name="20% - Akzent2 9 4 5" xfId="3380" xr:uid="{00000000-0005-0000-0000-0000D70C0000}"/>
    <cellStyle name="20% - Akzent2 9 4 5 2" xfId="3381" xr:uid="{00000000-0005-0000-0000-0000D80C0000}"/>
    <cellStyle name="20% - Akzent2 9 4 5 2 2" xfId="3382" xr:uid="{00000000-0005-0000-0000-0000D90C0000}"/>
    <cellStyle name="20% - Akzent2 9 4 5 2 3" xfId="3383" xr:uid="{00000000-0005-0000-0000-0000DA0C0000}"/>
    <cellStyle name="20% - Akzent2 9 4 5 3" xfId="3384" xr:uid="{00000000-0005-0000-0000-0000DB0C0000}"/>
    <cellStyle name="20% - Akzent2 9 4 5 4" xfId="3385" xr:uid="{00000000-0005-0000-0000-0000DC0C0000}"/>
    <cellStyle name="20% - Akzent2 9 4 6" xfId="3386" xr:uid="{00000000-0005-0000-0000-0000DD0C0000}"/>
    <cellStyle name="20% - Akzent2 9 4 6 2" xfId="3387" xr:uid="{00000000-0005-0000-0000-0000DE0C0000}"/>
    <cellStyle name="20% - Akzent2 9 4 6 2 2" xfId="3388" xr:uid="{00000000-0005-0000-0000-0000DF0C0000}"/>
    <cellStyle name="20% - Akzent2 9 4 6 2 3" xfId="3389" xr:uid="{00000000-0005-0000-0000-0000E00C0000}"/>
    <cellStyle name="20% - Akzent2 9 4 6 3" xfId="3390" xr:uid="{00000000-0005-0000-0000-0000E10C0000}"/>
    <cellStyle name="20% - Akzent2 9 4 6 4" xfId="3391" xr:uid="{00000000-0005-0000-0000-0000E20C0000}"/>
    <cellStyle name="20% - Akzent2 9 4 7" xfId="3392" xr:uid="{00000000-0005-0000-0000-0000E30C0000}"/>
    <cellStyle name="20% - Akzent2 9 4 7 2" xfId="3393" xr:uid="{00000000-0005-0000-0000-0000E40C0000}"/>
    <cellStyle name="20% - Akzent2 9 4 7 3" xfId="3394" xr:uid="{00000000-0005-0000-0000-0000E50C0000}"/>
    <cellStyle name="20% - Akzent2 9 4 8" xfId="3395" xr:uid="{00000000-0005-0000-0000-0000E60C0000}"/>
    <cellStyle name="20% - Akzent2 9 4 8 2" xfId="3396" xr:uid="{00000000-0005-0000-0000-0000E70C0000}"/>
    <cellStyle name="20% - Akzent2 9 4 8 3" xfId="3397" xr:uid="{00000000-0005-0000-0000-0000E80C0000}"/>
    <cellStyle name="20% - Akzent2 9 4 9" xfId="3398" xr:uid="{00000000-0005-0000-0000-0000E90C0000}"/>
    <cellStyle name="20% - Akzent2 9 4 9 2" xfId="3399" xr:uid="{00000000-0005-0000-0000-0000EA0C0000}"/>
    <cellStyle name="20% - Akzent2 9 4 9 3" xfId="3400" xr:uid="{00000000-0005-0000-0000-0000EB0C0000}"/>
    <cellStyle name="20% - Akzent2 9 5" xfId="3401" xr:uid="{00000000-0005-0000-0000-0000EC0C0000}"/>
    <cellStyle name="20% - Akzent2 9 5 2" xfId="3402" xr:uid="{00000000-0005-0000-0000-0000ED0C0000}"/>
    <cellStyle name="20% - Akzent2 9 5 2 2" xfId="3403" xr:uid="{00000000-0005-0000-0000-0000EE0C0000}"/>
    <cellStyle name="20% - Akzent2 9 5 2 3" xfId="3404" xr:uid="{00000000-0005-0000-0000-0000EF0C0000}"/>
    <cellStyle name="20% - Akzent2 9 6" xfId="3405" xr:uid="{00000000-0005-0000-0000-0000F00C0000}"/>
    <cellStyle name="20% - Akzent2 9 6 2" xfId="3406" xr:uid="{00000000-0005-0000-0000-0000F10C0000}"/>
    <cellStyle name="20% - Akzent2 9 6 2 2" xfId="3407" xr:uid="{00000000-0005-0000-0000-0000F20C0000}"/>
    <cellStyle name="20% - Akzent2 9 6 2 3" xfId="3408" xr:uid="{00000000-0005-0000-0000-0000F30C0000}"/>
    <cellStyle name="20% - Akzent2 9 7" xfId="3409" xr:uid="{00000000-0005-0000-0000-0000F40C0000}"/>
    <cellStyle name="20% - Akzent2 9 7 2" xfId="3410" xr:uid="{00000000-0005-0000-0000-0000F50C0000}"/>
    <cellStyle name="20% - Akzent2 9 7 2 2" xfId="3411" xr:uid="{00000000-0005-0000-0000-0000F60C0000}"/>
    <cellStyle name="20% - Akzent2 9 7 2 3" xfId="3412" xr:uid="{00000000-0005-0000-0000-0000F70C0000}"/>
    <cellStyle name="20% - Akzent2 9 8" xfId="3413" xr:uid="{00000000-0005-0000-0000-0000F80C0000}"/>
    <cellStyle name="20% - Akzent2 9 8 2" xfId="3414" xr:uid="{00000000-0005-0000-0000-0000F90C0000}"/>
    <cellStyle name="20% - Akzent2 9 8 2 2" xfId="3415" xr:uid="{00000000-0005-0000-0000-0000FA0C0000}"/>
    <cellStyle name="20% - Akzent2 9 8 2 3" xfId="3416" xr:uid="{00000000-0005-0000-0000-0000FB0C0000}"/>
    <cellStyle name="20% - Akzent2 9 9" xfId="3417" xr:uid="{00000000-0005-0000-0000-0000FC0C0000}"/>
    <cellStyle name="20% - Akzent2 9 9 2" xfId="3418" xr:uid="{00000000-0005-0000-0000-0000FD0C0000}"/>
    <cellStyle name="20% - Akzent2 9 9 2 2" xfId="3419" xr:uid="{00000000-0005-0000-0000-0000FE0C0000}"/>
    <cellStyle name="20% - Akzent2 9 9 2 3" xfId="3420" xr:uid="{00000000-0005-0000-0000-0000FF0C0000}"/>
    <cellStyle name="20% - Akzent3 10" xfId="3421" xr:uid="{00000000-0005-0000-0000-0000000D0000}"/>
    <cellStyle name="20% - Akzent3 10 10" xfId="3422" xr:uid="{00000000-0005-0000-0000-0000010D0000}"/>
    <cellStyle name="20% - Akzent3 10 11" xfId="3423" xr:uid="{00000000-0005-0000-0000-0000020D0000}"/>
    <cellStyle name="20% - Akzent3 10 12" xfId="3424" xr:uid="{00000000-0005-0000-0000-0000030D0000}"/>
    <cellStyle name="20% - Akzent3 10 13" xfId="3425" xr:uid="{00000000-0005-0000-0000-0000040D0000}"/>
    <cellStyle name="20% - Akzent3 10 14" xfId="3426" xr:uid="{00000000-0005-0000-0000-0000050D0000}"/>
    <cellStyle name="20% - Akzent3 10 15" xfId="3427" xr:uid="{00000000-0005-0000-0000-0000060D0000}"/>
    <cellStyle name="20% - Akzent3 10 16" xfId="3428" xr:uid="{00000000-0005-0000-0000-0000070D0000}"/>
    <cellStyle name="20% - Akzent3 10 17" xfId="3429" xr:uid="{00000000-0005-0000-0000-0000080D0000}"/>
    <cellStyle name="20% - Akzent3 10 18" xfId="3430" xr:uid="{00000000-0005-0000-0000-0000090D0000}"/>
    <cellStyle name="20% - Akzent3 10 2" xfId="3431" xr:uid="{00000000-0005-0000-0000-00000A0D0000}"/>
    <cellStyle name="20% - Akzent3 10 3" xfId="3432" xr:uid="{00000000-0005-0000-0000-00000B0D0000}"/>
    <cellStyle name="20% - Akzent3 10 4" xfId="3433" xr:uid="{00000000-0005-0000-0000-00000C0D0000}"/>
    <cellStyle name="20% - Akzent3 10 4 2" xfId="3434" xr:uid="{00000000-0005-0000-0000-00000D0D0000}"/>
    <cellStyle name="20% - Akzent3 10 4 2 2" xfId="3435" xr:uid="{00000000-0005-0000-0000-00000E0D0000}"/>
    <cellStyle name="20% - Akzent3 10 4 2 2 2" xfId="3436" xr:uid="{00000000-0005-0000-0000-00000F0D0000}"/>
    <cellStyle name="20% - Akzent3 10 4 2 2 3" xfId="3437" xr:uid="{00000000-0005-0000-0000-0000100D0000}"/>
    <cellStyle name="20% - Akzent3 10 4 2 3" xfId="3438" xr:uid="{00000000-0005-0000-0000-0000110D0000}"/>
    <cellStyle name="20% - Akzent3 10 4 2 4" xfId="3439" xr:uid="{00000000-0005-0000-0000-0000120D0000}"/>
    <cellStyle name="20% - Akzent3 10 4 3" xfId="3440" xr:uid="{00000000-0005-0000-0000-0000130D0000}"/>
    <cellStyle name="20% - Akzent3 10 4 3 2" xfId="3441" xr:uid="{00000000-0005-0000-0000-0000140D0000}"/>
    <cellStyle name="20% - Akzent3 10 4 3 2 2" xfId="3442" xr:uid="{00000000-0005-0000-0000-0000150D0000}"/>
    <cellStyle name="20% - Akzent3 10 4 3 2 3" xfId="3443" xr:uid="{00000000-0005-0000-0000-0000160D0000}"/>
    <cellStyle name="20% - Akzent3 10 4 3 3" xfId="3444" xr:uid="{00000000-0005-0000-0000-0000170D0000}"/>
    <cellStyle name="20% - Akzent3 10 4 3 4" xfId="3445" xr:uid="{00000000-0005-0000-0000-0000180D0000}"/>
    <cellStyle name="20% - Akzent3 10 4 4" xfId="3446" xr:uid="{00000000-0005-0000-0000-0000190D0000}"/>
    <cellStyle name="20% - Akzent3 10 4 4 2" xfId="3447" xr:uid="{00000000-0005-0000-0000-00001A0D0000}"/>
    <cellStyle name="20% - Akzent3 10 4 4 2 2" xfId="3448" xr:uid="{00000000-0005-0000-0000-00001B0D0000}"/>
    <cellStyle name="20% - Akzent3 10 4 4 2 3" xfId="3449" xr:uid="{00000000-0005-0000-0000-00001C0D0000}"/>
    <cellStyle name="20% - Akzent3 10 4 4 3" xfId="3450" xr:uid="{00000000-0005-0000-0000-00001D0D0000}"/>
    <cellStyle name="20% - Akzent3 10 4 4 4" xfId="3451" xr:uid="{00000000-0005-0000-0000-00001E0D0000}"/>
    <cellStyle name="20% - Akzent3 10 4 5" xfId="3452" xr:uid="{00000000-0005-0000-0000-00001F0D0000}"/>
    <cellStyle name="20% - Akzent3 10 4 5 2" xfId="3453" xr:uid="{00000000-0005-0000-0000-0000200D0000}"/>
    <cellStyle name="20% - Akzent3 10 4 5 2 2" xfId="3454" xr:uid="{00000000-0005-0000-0000-0000210D0000}"/>
    <cellStyle name="20% - Akzent3 10 4 5 2 3" xfId="3455" xr:uid="{00000000-0005-0000-0000-0000220D0000}"/>
    <cellStyle name="20% - Akzent3 10 4 5 3" xfId="3456" xr:uid="{00000000-0005-0000-0000-0000230D0000}"/>
    <cellStyle name="20% - Akzent3 10 4 5 4" xfId="3457" xr:uid="{00000000-0005-0000-0000-0000240D0000}"/>
    <cellStyle name="20% - Akzent3 10 4 6" xfId="3458" xr:uid="{00000000-0005-0000-0000-0000250D0000}"/>
    <cellStyle name="20% - Akzent3 10 4 6 2" xfId="3459" xr:uid="{00000000-0005-0000-0000-0000260D0000}"/>
    <cellStyle name="20% - Akzent3 10 4 6 2 2" xfId="3460" xr:uid="{00000000-0005-0000-0000-0000270D0000}"/>
    <cellStyle name="20% - Akzent3 10 4 6 2 3" xfId="3461" xr:uid="{00000000-0005-0000-0000-0000280D0000}"/>
    <cellStyle name="20% - Akzent3 10 4 6 3" xfId="3462" xr:uid="{00000000-0005-0000-0000-0000290D0000}"/>
    <cellStyle name="20% - Akzent3 10 4 6 4" xfId="3463" xr:uid="{00000000-0005-0000-0000-00002A0D0000}"/>
    <cellStyle name="20% - Akzent3 10 4 7" xfId="3464" xr:uid="{00000000-0005-0000-0000-00002B0D0000}"/>
    <cellStyle name="20% - Akzent3 10 4 7 2" xfId="3465" xr:uid="{00000000-0005-0000-0000-00002C0D0000}"/>
    <cellStyle name="20% - Akzent3 10 4 7 3" xfId="3466" xr:uid="{00000000-0005-0000-0000-00002D0D0000}"/>
    <cellStyle name="20% - Akzent3 10 4 8" xfId="3467" xr:uid="{00000000-0005-0000-0000-00002E0D0000}"/>
    <cellStyle name="20% - Akzent3 10 4 8 2" xfId="3468" xr:uid="{00000000-0005-0000-0000-00002F0D0000}"/>
    <cellStyle name="20% - Akzent3 10 4 8 3" xfId="3469" xr:uid="{00000000-0005-0000-0000-0000300D0000}"/>
    <cellStyle name="20% - Akzent3 10 4 9" xfId="3470" xr:uid="{00000000-0005-0000-0000-0000310D0000}"/>
    <cellStyle name="20% - Akzent3 10 4 9 2" xfId="3471" xr:uid="{00000000-0005-0000-0000-0000320D0000}"/>
    <cellStyle name="20% - Akzent3 10 4 9 3" xfId="3472" xr:uid="{00000000-0005-0000-0000-0000330D0000}"/>
    <cellStyle name="20% - Akzent3 10 5" xfId="3473" xr:uid="{00000000-0005-0000-0000-0000340D0000}"/>
    <cellStyle name="20% - Akzent3 10 5 2" xfId="3474" xr:uid="{00000000-0005-0000-0000-0000350D0000}"/>
    <cellStyle name="20% - Akzent3 10 5 2 2" xfId="3475" xr:uid="{00000000-0005-0000-0000-0000360D0000}"/>
    <cellStyle name="20% - Akzent3 10 5 2 3" xfId="3476" xr:uid="{00000000-0005-0000-0000-0000370D0000}"/>
    <cellStyle name="20% - Akzent3 10 6" xfId="3477" xr:uid="{00000000-0005-0000-0000-0000380D0000}"/>
    <cellStyle name="20% - Akzent3 10 6 2" xfId="3478" xr:uid="{00000000-0005-0000-0000-0000390D0000}"/>
    <cellStyle name="20% - Akzent3 10 6 2 2" xfId="3479" xr:uid="{00000000-0005-0000-0000-00003A0D0000}"/>
    <cellStyle name="20% - Akzent3 10 6 2 3" xfId="3480" xr:uid="{00000000-0005-0000-0000-00003B0D0000}"/>
    <cellStyle name="20% - Akzent3 10 7" xfId="3481" xr:uid="{00000000-0005-0000-0000-00003C0D0000}"/>
    <cellStyle name="20% - Akzent3 10 7 2" xfId="3482" xr:uid="{00000000-0005-0000-0000-00003D0D0000}"/>
    <cellStyle name="20% - Akzent3 10 7 2 2" xfId="3483" xr:uid="{00000000-0005-0000-0000-00003E0D0000}"/>
    <cellStyle name="20% - Akzent3 10 7 2 3" xfId="3484" xr:uid="{00000000-0005-0000-0000-00003F0D0000}"/>
    <cellStyle name="20% - Akzent3 10 8" xfId="3485" xr:uid="{00000000-0005-0000-0000-0000400D0000}"/>
    <cellStyle name="20% - Akzent3 10 8 2" xfId="3486" xr:uid="{00000000-0005-0000-0000-0000410D0000}"/>
    <cellStyle name="20% - Akzent3 10 8 2 2" xfId="3487" xr:uid="{00000000-0005-0000-0000-0000420D0000}"/>
    <cellStyle name="20% - Akzent3 10 8 2 3" xfId="3488" xr:uid="{00000000-0005-0000-0000-0000430D0000}"/>
    <cellStyle name="20% - Akzent3 10 9" xfId="3489" xr:uid="{00000000-0005-0000-0000-0000440D0000}"/>
    <cellStyle name="20% - Akzent3 10 9 2" xfId="3490" xr:uid="{00000000-0005-0000-0000-0000450D0000}"/>
    <cellStyle name="20% - Akzent3 10 9 2 2" xfId="3491" xr:uid="{00000000-0005-0000-0000-0000460D0000}"/>
    <cellStyle name="20% - Akzent3 10 9 2 3" xfId="3492" xr:uid="{00000000-0005-0000-0000-0000470D0000}"/>
    <cellStyle name="20% - Akzent3 11" xfId="3493" xr:uid="{00000000-0005-0000-0000-0000480D0000}"/>
    <cellStyle name="20% - Akzent3 11 10" xfId="3494" xr:uid="{00000000-0005-0000-0000-0000490D0000}"/>
    <cellStyle name="20% - Akzent3 11 11" xfId="3495" xr:uid="{00000000-0005-0000-0000-00004A0D0000}"/>
    <cellStyle name="20% - Akzent3 11 12" xfId="3496" xr:uid="{00000000-0005-0000-0000-00004B0D0000}"/>
    <cellStyle name="20% - Akzent3 11 13" xfId="3497" xr:uid="{00000000-0005-0000-0000-00004C0D0000}"/>
    <cellStyle name="20% - Akzent3 11 14" xfId="3498" xr:uid="{00000000-0005-0000-0000-00004D0D0000}"/>
    <cellStyle name="20% - Akzent3 11 15" xfId="3499" xr:uid="{00000000-0005-0000-0000-00004E0D0000}"/>
    <cellStyle name="20% - Akzent3 11 16" xfId="3500" xr:uid="{00000000-0005-0000-0000-00004F0D0000}"/>
    <cellStyle name="20% - Akzent3 11 17" xfId="3501" xr:uid="{00000000-0005-0000-0000-0000500D0000}"/>
    <cellStyle name="20% - Akzent3 11 18" xfId="3502" xr:uid="{00000000-0005-0000-0000-0000510D0000}"/>
    <cellStyle name="20% - Akzent3 11 2" xfId="3503" xr:uid="{00000000-0005-0000-0000-0000520D0000}"/>
    <cellStyle name="20% - Akzent3 11 3" xfId="3504" xr:uid="{00000000-0005-0000-0000-0000530D0000}"/>
    <cellStyle name="20% - Akzent3 11 4" xfId="3505" xr:uid="{00000000-0005-0000-0000-0000540D0000}"/>
    <cellStyle name="20% - Akzent3 11 4 2" xfId="3506" xr:uid="{00000000-0005-0000-0000-0000550D0000}"/>
    <cellStyle name="20% - Akzent3 11 4 2 2" xfId="3507" xr:uid="{00000000-0005-0000-0000-0000560D0000}"/>
    <cellStyle name="20% - Akzent3 11 4 2 2 2" xfId="3508" xr:uid="{00000000-0005-0000-0000-0000570D0000}"/>
    <cellStyle name="20% - Akzent3 11 4 2 2 3" xfId="3509" xr:uid="{00000000-0005-0000-0000-0000580D0000}"/>
    <cellStyle name="20% - Akzent3 11 4 2 3" xfId="3510" xr:uid="{00000000-0005-0000-0000-0000590D0000}"/>
    <cellStyle name="20% - Akzent3 11 4 2 4" xfId="3511" xr:uid="{00000000-0005-0000-0000-00005A0D0000}"/>
    <cellStyle name="20% - Akzent3 11 4 3" xfId="3512" xr:uid="{00000000-0005-0000-0000-00005B0D0000}"/>
    <cellStyle name="20% - Akzent3 11 4 3 2" xfId="3513" xr:uid="{00000000-0005-0000-0000-00005C0D0000}"/>
    <cellStyle name="20% - Akzent3 11 4 3 2 2" xfId="3514" xr:uid="{00000000-0005-0000-0000-00005D0D0000}"/>
    <cellStyle name="20% - Akzent3 11 4 3 2 3" xfId="3515" xr:uid="{00000000-0005-0000-0000-00005E0D0000}"/>
    <cellStyle name="20% - Akzent3 11 4 3 3" xfId="3516" xr:uid="{00000000-0005-0000-0000-00005F0D0000}"/>
    <cellStyle name="20% - Akzent3 11 4 3 4" xfId="3517" xr:uid="{00000000-0005-0000-0000-0000600D0000}"/>
    <cellStyle name="20% - Akzent3 11 4 4" xfId="3518" xr:uid="{00000000-0005-0000-0000-0000610D0000}"/>
    <cellStyle name="20% - Akzent3 11 4 4 2" xfId="3519" xr:uid="{00000000-0005-0000-0000-0000620D0000}"/>
    <cellStyle name="20% - Akzent3 11 4 4 2 2" xfId="3520" xr:uid="{00000000-0005-0000-0000-0000630D0000}"/>
    <cellStyle name="20% - Akzent3 11 4 4 2 3" xfId="3521" xr:uid="{00000000-0005-0000-0000-0000640D0000}"/>
    <cellStyle name="20% - Akzent3 11 4 4 3" xfId="3522" xr:uid="{00000000-0005-0000-0000-0000650D0000}"/>
    <cellStyle name="20% - Akzent3 11 4 4 4" xfId="3523" xr:uid="{00000000-0005-0000-0000-0000660D0000}"/>
    <cellStyle name="20% - Akzent3 11 4 5" xfId="3524" xr:uid="{00000000-0005-0000-0000-0000670D0000}"/>
    <cellStyle name="20% - Akzent3 11 4 5 2" xfId="3525" xr:uid="{00000000-0005-0000-0000-0000680D0000}"/>
    <cellStyle name="20% - Akzent3 11 4 5 2 2" xfId="3526" xr:uid="{00000000-0005-0000-0000-0000690D0000}"/>
    <cellStyle name="20% - Akzent3 11 4 5 2 3" xfId="3527" xr:uid="{00000000-0005-0000-0000-00006A0D0000}"/>
    <cellStyle name="20% - Akzent3 11 4 5 3" xfId="3528" xr:uid="{00000000-0005-0000-0000-00006B0D0000}"/>
    <cellStyle name="20% - Akzent3 11 4 5 4" xfId="3529" xr:uid="{00000000-0005-0000-0000-00006C0D0000}"/>
    <cellStyle name="20% - Akzent3 11 4 6" xfId="3530" xr:uid="{00000000-0005-0000-0000-00006D0D0000}"/>
    <cellStyle name="20% - Akzent3 11 4 6 2" xfId="3531" xr:uid="{00000000-0005-0000-0000-00006E0D0000}"/>
    <cellStyle name="20% - Akzent3 11 4 6 2 2" xfId="3532" xr:uid="{00000000-0005-0000-0000-00006F0D0000}"/>
    <cellStyle name="20% - Akzent3 11 4 6 2 3" xfId="3533" xr:uid="{00000000-0005-0000-0000-0000700D0000}"/>
    <cellStyle name="20% - Akzent3 11 4 6 3" xfId="3534" xr:uid="{00000000-0005-0000-0000-0000710D0000}"/>
    <cellStyle name="20% - Akzent3 11 4 6 4" xfId="3535" xr:uid="{00000000-0005-0000-0000-0000720D0000}"/>
    <cellStyle name="20% - Akzent3 11 4 7" xfId="3536" xr:uid="{00000000-0005-0000-0000-0000730D0000}"/>
    <cellStyle name="20% - Akzent3 11 4 7 2" xfId="3537" xr:uid="{00000000-0005-0000-0000-0000740D0000}"/>
    <cellStyle name="20% - Akzent3 11 4 7 3" xfId="3538" xr:uid="{00000000-0005-0000-0000-0000750D0000}"/>
    <cellStyle name="20% - Akzent3 11 4 8" xfId="3539" xr:uid="{00000000-0005-0000-0000-0000760D0000}"/>
    <cellStyle name="20% - Akzent3 11 4 8 2" xfId="3540" xr:uid="{00000000-0005-0000-0000-0000770D0000}"/>
    <cellStyle name="20% - Akzent3 11 4 8 3" xfId="3541" xr:uid="{00000000-0005-0000-0000-0000780D0000}"/>
    <cellStyle name="20% - Akzent3 11 4 9" xfId="3542" xr:uid="{00000000-0005-0000-0000-0000790D0000}"/>
    <cellStyle name="20% - Akzent3 11 4 9 2" xfId="3543" xr:uid="{00000000-0005-0000-0000-00007A0D0000}"/>
    <cellStyle name="20% - Akzent3 11 4 9 3" xfId="3544" xr:uid="{00000000-0005-0000-0000-00007B0D0000}"/>
    <cellStyle name="20% - Akzent3 11 5" xfId="3545" xr:uid="{00000000-0005-0000-0000-00007C0D0000}"/>
    <cellStyle name="20% - Akzent3 11 5 2" xfId="3546" xr:uid="{00000000-0005-0000-0000-00007D0D0000}"/>
    <cellStyle name="20% - Akzent3 11 5 2 2" xfId="3547" xr:uid="{00000000-0005-0000-0000-00007E0D0000}"/>
    <cellStyle name="20% - Akzent3 11 5 2 3" xfId="3548" xr:uid="{00000000-0005-0000-0000-00007F0D0000}"/>
    <cellStyle name="20% - Akzent3 11 6" xfId="3549" xr:uid="{00000000-0005-0000-0000-0000800D0000}"/>
    <cellStyle name="20% - Akzent3 11 6 2" xfId="3550" xr:uid="{00000000-0005-0000-0000-0000810D0000}"/>
    <cellStyle name="20% - Akzent3 11 6 2 2" xfId="3551" xr:uid="{00000000-0005-0000-0000-0000820D0000}"/>
    <cellStyle name="20% - Akzent3 11 6 2 3" xfId="3552" xr:uid="{00000000-0005-0000-0000-0000830D0000}"/>
    <cellStyle name="20% - Akzent3 11 7" xfId="3553" xr:uid="{00000000-0005-0000-0000-0000840D0000}"/>
    <cellStyle name="20% - Akzent3 11 7 2" xfId="3554" xr:uid="{00000000-0005-0000-0000-0000850D0000}"/>
    <cellStyle name="20% - Akzent3 11 7 2 2" xfId="3555" xr:uid="{00000000-0005-0000-0000-0000860D0000}"/>
    <cellStyle name="20% - Akzent3 11 7 2 3" xfId="3556" xr:uid="{00000000-0005-0000-0000-0000870D0000}"/>
    <cellStyle name="20% - Akzent3 11 8" xfId="3557" xr:uid="{00000000-0005-0000-0000-0000880D0000}"/>
    <cellStyle name="20% - Akzent3 11 8 2" xfId="3558" xr:uid="{00000000-0005-0000-0000-0000890D0000}"/>
    <cellStyle name="20% - Akzent3 11 8 2 2" xfId="3559" xr:uid="{00000000-0005-0000-0000-00008A0D0000}"/>
    <cellStyle name="20% - Akzent3 11 8 2 3" xfId="3560" xr:uid="{00000000-0005-0000-0000-00008B0D0000}"/>
    <cellStyle name="20% - Akzent3 11 9" xfId="3561" xr:uid="{00000000-0005-0000-0000-00008C0D0000}"/>
    <cellStyle name="20% - Akzent3 11 9 2" xfId="3562" xr:uid="{00000000-0005-0000-0000-00008D0D0000}"/>
    <cellStyle name="20% - Akzent3 11 9 2 2" xfId="3563" xr:uid="{00000000-0005-0000-0000-00008E0D0000}"/>
    <cellStyle name="20% - Akzent3 11 9 2 3" xfId="3564" xr:uid="{00000000-0005-0000-0000-00008F0D0000}"/>
    <cellStyle name="20% - Akzent3 12" xfId="3565" xr:uid="{00000000-0005-0000-0000-0000900D0000}"/>
    <cellStyle name="20% - Akzent3 12 10" xfId="3566" xr:uid="{00000000-0005-0000-0000-0000910D0000}"/>
    <cellStyle name="20% - Akzent3 12 11" xfId="3567" xr:uid="{00000000-0005-0000-0000-0000920D0000}"/>
    <cellStyle name="20% - Akzent3 12 12" xfId="3568" xr:uid="{00000000-0005-0000-0000-0000930D0000}"/>
    <cellStyle name="20% - Akzent3 12 13" xfId="3569" xr:uid="{00000000-0005-0000-0000-0000940D0000}"/>
    <cellStyle name="20% - Akzent3 12 14" xfId="3570" xr:uid="{00000000-0005-0000-0000-0000950D0000}"/>
    <cellStyle name="20% - Akzent3 12 15" xfId="3571" xr:uid="{00000000-0005-0000-0000-0000960D0000}"/>
    <cellStyle name="20% - Akzent3 12 16" xfId="3572" xr:uid="{00000000-0005-0000-0000-0000970D0000}"/>
    <cellStyle name="20% - Akzent3 12 17" xfId="3573" xr:uid="{00000000-0005-0000-0000-0000980D0000}"/>
    <cellStyle name="20% - Akzent3 12 18" xfId="3574" xr:uid="{00000000-0005-0000-0000-0000990D0000}"/>
    <cellStyle name="20% - Akzent3 12 2" xfId="3575" xr:uid="{00000000-0005-0000-0000-00009A0D0000}"/>
    <cellStyle name="20% - Akzent3 12 3" xfId="3576" xr:uid="{00000000-0005-0000-0000-00009B0D0000}"/>
    <cellStyle name="20% - Akzent3 12 4" xfId="3577" xr:uid="{00000000-0005-0000-0000-00009C0D0000}"/>
    <cellStyle name="20% - Akzent3 12 4 2" xfId="3578" xr:uid="{00000000-0005-0000-0000-00009D0D0000}"/>
    <cellStyle name="20% - Akzent3 12 4 2 2" xfId="3579" xr:uid="{00000000-0005-0000-0000-00009E0D0000}"/>
    <cellStyle name="20% - Akzent3 12 4 2 2 2" xfId="3580" xr:uid="{00000000-0005-0000-0000-00009F0D0000}"/>
    <cellStyle name="20% - Akzent3 12 4 2 2 3" xfId="3581" xr:uid="{00000000-0005-0000-0000-0000A00D0000}"/>
    <cellStyle name="20% - Akzent3 12 4 2 3" xfId="3582" xr:uid="{00000000-0005-0000-0000-0000A10D0000}"/>
    <cellStyle name="20% - Akzent3 12 4 2 4" xfId="3583" xr:uid="{00000000-0005-0000-0000-0000A20D0000}"/>
    <cellStyle name="20% - Akzent3 12 4 3" xfId="3584" xr:uid="{00000000-0005-0000-0000-0000A30D0000}"/>
    <cellStyle name="20% - Akzent3 12 4 3 2" xfId="3585" xr:uid="{00000000-0005-0000-0000-0000A40D0000}"/>
    <cellStyle name="20% - Akzent3 12 4 3 2 2" xfId="3586" xr:uid="{00000000-0005-0000-0000-0000A50D0000}"/>
    <cellStyle name="20% - Akzent3 12 4 3 2 3" xfId="3587" xr:uid="{00000000-0005-0000-0000-0000A60D0000}"/>
    <cellStyle name="20% - Akzent3 12 4 3 3" xfId="3588" xr:uid="{00000000-0005-0000-0000-0000A70D0000}"/>
    <cellStyle name="20% - Akzent3 12 4 3 4" xfId="3589" xr:uid="{00000000-0005-0000-0000-0000A80D0000}"/>
    <cellStyle name="20% - Akzent3 12 4 4" xfId="3590" xr:uid="{00000000-0005-0000-0000-0000A90D0000}"/>
    <cellStyle name="20% - Akzent3 12 4 4 2" xfId="3591" xr:uid="{00000000-0005-0000-0000-0000AA0D0000}"/>
    <cellStyle name="20% - Akzent3 12 4 4 2 2" xfId="3592" xr:uid="{00000000-0005-0000-0000-0000AB0D0000}"/>
    <cellStyle name="20% - Akzent3 12 4 4 2 3" xfId="3593" xr:uid="{00000000-0005-0000-0000-0000AC0D0000}"/>
    <cellStyle name="20% - Akzent3 12 4 4 3" xfId="3594" xr:uid="{00000000-0005-0000-0000-0000AD0D0000}"/>
    <cellStyle name="20% - Akzent3 12 4 4 4" xfId="3595" xr:uid="{00000000-0005-0000-0000-0000AE0D0000}"/>
    <cellStyle name="20% - Akzent3 12 4 5" xfId="3596" xr:uid="{00000000-0005-0000-0000-0000AF0D0000}"/>
    <cellStyle name="20% - Akzent3 12 4 5 2" xfId="3597" xr:uid="{00000000-0005-0000-0000-0000B00D0000}"/>
    <cellStyle name="20% - Akzent3 12 4 5 2 2" xfId="3598" xr:uid="{00000000-0005-0000-0000-0000B10D0000}"/>
    <cellStyle name="20% - Akzent3 12 4 5 2 3" xfId="3599" xr:uid="{00000000-0005-0000-0000-0000B20D0000}"/>
    <cellStyle name="20% - Akzent3 12 4 5 3" xfId="3600" xr:uid="{00000000-0005-0000-0000-0000B30D0000}"/>
    <cellStyle name="20% - Akzent3 12 4 5 4" xfId="3601" xr:uid="{00000000-0005-0000-0000-0000B40D0000}"/>
    <cellStyle name="20% - Akzent3 12 4 6" xfId="3602" xr:uid="{00000000-0005-0000-0000-0000B50D0000}"/>
    <cellStyle name="20% - Akzent3 12 4 6 2" xfId="3603" xr:uid="{00000000-0005-0000-0000-0000B60D0000}"/>
    <cellStyle name="20% - Akzent3 12 4 6 2 2" xfId="3604" xr:uid="{00000000-0005-0000-0000-0000B70D0000}"/>
    <cellStyle name="20% - Akzent3 12 4 6 2 3" xfId="3605" xr:uid="{00000000-0005-0000-0000-0000B80D0000}"/>
    <cellStyle name="20% - Akzent3 12 4 6 3" xfId="3606" xr:uid="{00000000-0005-0000-0000-0000B90D0000}"/>
    <cellStyle name="20% - Akzent3 12 4 6 4" xfId="3607" xr:uid="{00000000-0005-0000-0000-0000BA0D0000}"/>
    <cellStyle name="20% - Akzent3 12 4 7" xfId="3608" xr:uid="{00000000-0005-0000-0000-0000BB0D0000}"/>
    <cellStyle name="20% - Akzent3 12 4 7 2" xfId="3609" xr:uid="{00000000-0005-0000-0000-0000BC0D0000}"/>
    <cellStyle name="20% - Akzent3 12 4 7 3" xfId="3610" xr:uid="{00000000-0005-0000-0000-0000BD0D0000}"/>
    <cellStyle name="20% - Akzent3 12 4 8" xfId="3611" xr:uid="{00000000-0005-0000-0000-0000BE0D0000}"/>
    <cellStyle name="20% - Akzent3 12 4 8 2" xfId="3612" xr:uid="{00000000-0005-0000-0000-0000BF0D0000}"/>
    <cellStyle name="20% - Akzent3 12 4 8 3" xfId="3613" xr:uid="{00000000-0005-0000-0000-0000C00D0000}"/>
    <cellStyle name="20% - Akzent3 12 4 9" xfId="3614" xr:uid="{00000000-0005-0000-0000-0000C10D0000}"/>
    <cellStyle name="20% - Akzent3 12 4 9 2" xfId="3615" xr:uid="{00000000-0005-0000-0000-0000C20D0000}"/>
    <cellStyle name="20% - Akzent3 12 4 9 3" xfId="3616" xr:uid="{00000000-0005-0000-0000-0000C30D0000}"/>
    <cellStyle name="20% - Akzent3 12 5" xfId="3617" xr:uid="{00000000-0005-0000-0000-0000C40D0000}"/>
    <cellStyle name="20% - Akzent3 12 5 2" xfId="3618" xr:uid="{00000000-0005-0000-0000-0000C50D0000}"/>
    <cellStyle name="20% - Akzent3 12 5 2 2" xfId="3619" xr:uid="{00000000-0005-0000-0000-0000C60D0000}"/>
    <cellStyle name="20% - Akzent3 12 5 2 3" xfId="3620" xr:uid="{00000000-0005-0000-0000-0000C70D0000}"/>
    <cellStyle name="20% - Akzent3 12 6" xfId="3621" xr:uid="{00000000-0005-0000-0000-0000C80D0000}"/>
    <cellStyle name="20% - Akzent3 12 6 2" xfId="3622" xr:uid="{00000000-0005-0000-0000-0000C90D0000}"/>
    <cellStyle name="20% - Akzent3 12 6 2 2" xfId="3623" xr:uid="{00000000-0005-0000-0000-0000CA0D0000}"/>
    <cellStyle name="20% - Akzent3 12 6 2 3" xfId="3624" xr:uid="{00000000-0005-0000-0000-0000CB0D0000}"/>
    <cellStyle name="20% - Akzent3 12 7" xfId="3625" xr:uid="{00000000-0005-0000-0000-0000CC0D0000}"/>
    <cellStyle name="20% - Akzent3 12 7 2" xfId="3626" xr:uid="{00000000-0005-0000-0000-0000CD0D0000}"/>
    <cellStyle name="20% - Akzent3 12 7 2 2" xfId="3627" xr:uid="{00000000-0005-0000-0000-0000CE0D0000}"/>
    <cellStyle name="20% - Akzent3 12 7 2 3" xfId="3628" xr:uid="{00000000-0005-0000-0000-0000CF0D0000}"/>
    <cellStyle name="20% - Akzent3 12 8" xfId="3629" xr:uid="{00000000-0005-0000-0000-0000D00D0000}"/>
    <cellStyle name="20% - Akzent3 12 8 2" xfId="3630" xr:uid="{00000000-0005-0000-0000-0000D10D0000}"/>
    <cellStyle name="20% - Akzent3 12 8 2 2" xfId="3631" xr:uid="{00000000-0005-0000-0000-0000D20D0000}"/>
    <cellStyle name="20% - Akzent3 12 8 2 3" xfId="3632" xr:uid="{00000000-0005-0000-0000-0000D30D0000}"/>
    <cellStyle name="20% - Akzent3 12 9" xfId="3633" xr:uid="{00000000-0005-0000-0000-0000D40D0000}"/>
    <cellStyle name="20% - Akzent3 12 9 2" xfId="3634" xr:uid="{00000000-0005-0000-0000-0000D50D0000}"/>
    <cellStyle name="20% - Akzent3 12 9 2 2" xfId="3635" xr:uid="{00000000-0005-0000-0000-0000D60D0000}"/>
    <cellStyle name="20% - Akzent3 12 9 2 3" xfId="3636" xr:uid="{00000000-0005-0000-0000-0000D70D0000}"/>
    <cellStyle name="20% - Akzent3 13" xfId="3637" xr:uid="{00000000-0005-0000-0000-0000D80D0000}"/>
    <cellStyle name="20% - Akzent3 13 10" xfId="3638" xr:uid="{00000000-0005-0000-0000-0000D90D0000}"/>
    <cellStyle name="20% - Akzent3 13 11" xfId="3639" xr:uid="{00000000-0005-0000-0000-0000DA0D0000}"/>
    <cellStyle name="20% - Akzent3 13 12" xfId="3640" xr:uid="{00000000-0005-0000-0000-0000DB0D0000}"/>
    <cellStyle name="20% - Akzent3 13 13" xfId="3641" xr:uid="{00000000-0005-0000-0000-0000DC0D0000}"/>
    <cellStyle name="20% - Akzent3 13 14" xfId="3642" xr:uid="{00000000-0005-0000-0000-0000DD0D0000}"/>
    <cellStyle name="20% - Akzent3 13 15" xfId="3643" xr:uid="{00000000-0005-0000-0000-0000DE0D0000}"/>
    <cellStyle name="20% - Akzent3 13 16" xfId="3644" xr:uid="{00000000-0005-0000-0000-0000DF0D0000}"/>
    <cellStyle name="20% - Akzent3 13 17" xfId="3645" xr:uid="{00000000-0005-0000-0000-0000E00D0000}"/>
    <cellStyle name="20% - Akzent3 13 18" xfId="3646" xr:uid="{00000000-0005-0000-0000-0000E10D0000}"/>
    <cellStyle name="20% - Akzent3 13 2" xfId="3647" xr:uid="{00000000-0005-0000-0000-0000E20D0000}"/>
    <cellStyle name="20% - Akzent3 13 3" xfId="3648" xr:uid="{00000000-0005-0000-0000-0000E30D0000}"/>
    <cellStyle name="20% - Akzent3 13 4" xfId="3649" xr:uid="{00000000-0005-0000-0000-0000E40D0000}"/>
    <cellStyle name="20% - Akzent3 13 4 2" xfId="3650" xr:uid="{00000000-0005-0000-0000-0000E50D0000}"/>
    <cellStyle name="20% - Akzent3 13 4 2 2" xfId="3651" xr:uid="{00000000-0005-0000-0000-0000E60D0000}"/>
    <cellStyle name="20% - Akzent3 13 4 2 2 2" xfId="3652" xr:uid="{00000000-0005-0000-0000-0000E70D0000}"/>
    <cellStyle name="20% - Akzent3 13 4 2 2 3" xfId="3653" xr:uid="{00000000-0005-0000-0000-0000E80D0000}"/>
    <cellStyle name="20% - Akzent3 13 4 2 3" xfId="3654" xr:uid="{00000000-0005-0000-0000-0000E90D0000}"/>
    <cellStyle name="20% - Akzent3 13 4 2 4" xfId="3655" xr:uid="{00000000-0005-0000-0000-0000EA0D0000}"/>
    <cellStyle name="20% - Akzent3 13 4 3" xfId="3656" xr:uid="{00000000-0005-0000-0000-0000EB0D0000}"/>
    <cellStyle name="20% - Akzent3 13 4 3 2" xfId="3657" xr:uid="{00000000-0005-0000-0000-0000EC0D0000}"/>
    <cellStyle name="20% - Akzent3 13 4 3 2 2" xfId="3658" xr:uid="{00000000-0005-0000-0000-0000ED0D0000}"/>
    <cellStyle name="20% - Akzent3 13 4 3 2 3" xfId="3659" xr:uid="{00000000-0005-0000-0000-0000EE0D0000}"/>
    <cellStyle name="20% - Akzent3 13 4 3 3" xfId="3660" xr:uid="{00000000-0005-0000-0000-0000EF0D0000}"/>
    <cellStyle name="20% - Akzent3 13 4 3 4" xfId="3661" xr:uid="{00000000-0005-0000-0000-0000F00D0000}"/>
    <cellStyle name="20% - Akzent3 13 4 4" xfId="3662" xr:uid="{00000000-0005-0000-0000-0000F10D0000}"/>
    <cellStyle name="20% - Akzent3 13 4 4 2" xfId="3663" xr:uid="{00000000-0005-0000-0000-0000F20D0000}"/>
    <cellStyle name="20% - Akzent3 13 4 4 2 2" xfId="3664" xr:uid="{00000000-0005-0000-0000-0000F30D0000}"/>
    <cellStyle name="20% - Akzent3 13 4 4 2 3" xfId="3665" xr:uid="{00000000-0005-0000-0000-0000F40D0000}"/>
    <cellStyle name="20% - Akzent3 13 4 4 3" xfId="3666" xr:uid="{00000000-0005-0000-0000-0000F50D0000}"/>
    <cellStyle name="20% - Akzent3 13 4 4 4" xfId="3667" xr:uid="{00000000-0005-0000-0000-0000F60D0000}"/>
    <cellStyle name="20% - Akzent3 13 4 5" xfId="3668" xr:uid="{00000000-0005-0000-0000-0000F70D0000}"/>
    <cellStyle name="20% - Akzent3 13 4 5 2" xfId="3669" xr:uid="{00000000-0005-0000-0000-0000F80D0000}"/>
    <cellStyle name="20% - Akzent3 13 4 5 2 2" xfId="3670" xr:uid="{00000000-0005-0000-0000-0000F90D0000}"/>
    <cellStyle name="20% - Akzent3 13 4 5 2 3" xfId="3671" xr:uid="{00000000-0005-0000-0000-0000FA0D0000}"/>
    <cellStyle name="20% - Akzent3 13 4 5 3" xfId="3672" xr:uid="{00000000-0005-0000-0000-0000FB0D0000}"/>
    <cellStyle name="20% - Akzent3 13 4 5 4" xfId="3673" xr:uid="{00000000-0005-0000-0000-0000FC0D0000}"/>
    <cellStyle name="20% - Akzent3 13 4 6" xfId="3674" xr:uid="{00000000-0005-0000-0000-0000FD0D0000}"/>
    <cellStyle name="20% - Akzent3 13 4 6 2" xfId="3675" xr:uid="{00000000-0005-0000-0000-0000FE0D0000}"/>
    <cellStyle name="20% - Akzent3 13 4 6 2 2" xfId="3676" xr:uid="{00000000-0005-0000-0000-0000FF0D0000}"/>
    <cellStyle name="20% - Akzent3 13 4 6 2 3" xfId="3677" xr:uid="{00000000-0005-0000-0000-0000000E0000}"/>
    <cellStyle name="20% - Akzent3 13 4 6 3" xfId="3678" xr:uid="{00000000-0005-0000-0000-0000010E0000}"/>
    <cellStyle name="20% - Akzent3 13 4 6 4" xfId="3679" xr:uid="{00000000-0005-0000-0000-0000020E0000}"/>
    <cellStyle name="20% - Akzent3 13 4 7" xfId="3680" xr:uid="{00000000-0005-0000-0000-0000030E0000}"/>
    <cellStyle name="20% - Akzent3 13 4 7 2" xfId="3681" xr:uid="{00000000-0005-0000-0000-0000040E0000}"/>
    <cellStyle name="20% - Akzent3 13 4 7 3" xfId="3682" xr:uid="{00000000-0005-0000-0000-0000050E0000}"/>
    <cellStyle name="20% - Akzent3 13 4 8" xfId="3683" xr:uid="{00000000-0005-0000-0000-0000060E0000}"/>
    <cellStyle name="20% - Akzent3 13 4 8 2" xfId="3684" xr:uid="{00000000-0005-0000-0000-0000070E0000}"/>
    <cellStyle name="20% - Akzent3 13 4 8 3" xfId="3685" xr:uid="{00000000-0005-0000-0000-0000080E0000}"/>
    <cellStyle name="20% - Akzent3 13 4 9" xfId="3686" xr:uid="{00000000-0005-0000-0000-0000090E0000}"/>
    <cellStyle name="20% - Akzent3 13 4 9 2" xfId="3687" xr:uid="{00000000-0005-0000-0000-00000A0E0000}"/>
    <cellStyle name="20% - Akzent3 13 4 9 3" xfId="3688" xr:uid="{00000000-0005-0000-0000-00000B0E0000}"/>
    <cellStyle name="20% - Akzent3 13 5" xfId="3689" xr:uid="{00000000-0005-0000-0000-00000C0E0000}"/>
    <cellStyle name="20% - Akzent3 13 5 2" xfId="3690" xr:uid="{00000000-0005-0000-0000-00000D0E0000}"/>
    <cellStyle name="20% - Akzent3 13 5 2 2" xfId="3691" xr:uid="{00000000-0005-0000-0000-00000E0E0000}"/>
    <cellStyle name="20% - Akzent3 13 5 2 3" xfId="3692" xr:uid="{00000000-0005-0000-0000-00000F0E0000}"/>
    <cellStyle name="20% - Akzent3 13 6" xfId="3693" xr:uid="{00000000-0005-0000-0000-0000100E0000}"/>
    <cellStyle name="20% - Akzent3 13 6 2" xfId="3694" xr:uid="{00000000-0005-0000-0000-0000110E0000}"/>
    <cellStyle name="20% - Akzent3 13 6 2 2" xfId="3695" xr:uid="{00000000-0005-0000-0000-0000120E0000}"/>
    <cellStyle name="20% - Akzent3 13 6 2 3" xfId="3696" xr:uid="{00000000-0005-0000-0000-0000130E0000}"/>
    <cellStyle name="20% - Akzent3 13 7" xfId="3697" xr:uid="{00000000-0005-0000-0000-0000140E0000}"/>
    <cellStyle name="20% - Akzent3 13 7 2" xfId="3698" xr:uid="{00000000-0005-0000-0000-0000150E0000}"/>
    <cellStyle name="20% - Akzent3 13 7 2 2" xfId="3699" xr:uid="{00000000-0005-0000-0000-0000160E0000}"/>
    <cellStyle name="20% - Akzent3 13 7 2 3" xfId="3700" xr:uid="{00000000-0005-0000-0000-0000170E0000}"/>
    <cellStyle name="20% - Akzent3 13 8" xfId="3701" xr:uid="{00000000-0005-0000-0000-0000180E0000}"/>
    <cellStyle name="20% - Akzent3 13 8 2" xfId="3702" xr:uid="{00000000-0005-0000-0000-0000190E0000}"/>
    <cellStyle name="20% - Akzent3 13 8 2 2" xfId="3703" xr:uid="{00000000-0005-0000-0000-00001A0E0000}"/>
    <cellStyle name="20% - Akzent3 13 8 2 3" xfId="3704" xr:uid="{00000000-0005-0000-0000-00001B0E0000}"/>
    <cellStyle name="20% - Akzent3 13 9" xfId="3705" xr:uid="{00000000-0005-0000-0000-00001C0E0000}"/>
    <cellStyle name="20% - Akzent3 13 9 2" xfId="3706" xr:uid="{00000000-0005-0000-0000-00001D0E0000}"/>
    <cellStyle name="20% - Akzent3 13 9 2 2" xfId="3707" xr:uid="{00000000-0005-0000-0000-00001E0E0000}"/>
    <cellStyle name="20% - Akzent3 13 9 2 3" xfId="3708" xr:uid="{00000000-0005-0000-0000-00001F0E0000}"/>
    <cellStyle name="20% - Akzent3 14" xfId="3709" xr:uid="{00000000-0005-0000-0000-0000200E0000}"/>
    <cellStyle name="20% - Akzent3 14 10" xfId="3710" xr:uid="{00000000-0005-0000-0000-0000210E0000}"/>
    <cellStyle name="20% - Akzent3 14 11" xfId="3711" xr:uid="{00000000-0005-0000-0000-0000220E0000}"/>
    <cellStyle name="20% - Akzent3 14 12" xfId="3712" xr:uid="{00000000-0005-0000-0000-0000230E0000}"/>
    <cellStyle name="20% - Akzent3 14 13" xfId="3713" xr:uid="{00000000-0005-0000-0000-0000240E0000}"/>
    <cellStyle name="20% - Akzent3 14 14" xfId="3714" xr:uid="{00000000-0005-0000-0000-0000250E0000}"/>
    <cellStyle name="20% - Akzent3 14 15" xfId="3715" xr:uid="{00000000-0005-0000-0000-0000260E0000}"/>
    <cellStyle name="20% - Akzent3 14 16" xfId="3716" xr:uid="{00000000-0005-0000-0000-0000270E0000}"/>
    <cellStyle name="20% - Akzent3 14 17" xfId="3717" xr:uid="{00000000-0005-0000-0000-0000280E0000}"/>
    <cellStyle name="20% - Akzent3 14 18" xfId="3718" xr:uid="{00000000-0005-0000-0000-0000290E0000}"/>
    <cellStyle name="20% - Akzent3 14 2" xfId="3719" xr:uid="{00000000-0005-0000-0000-00002A0E0000}"/>
    <cellStyle name="20% - Akzent3 14 3" xfId="3720" xr:uid="{00000000-0005-0000-0000-00002B0E0000}"/>
    <cellStyle name="20% - Akzent3 14 4" xfId="3721" xr:uid="{00000000-0005-0000-0000-00002C0E0000}"/>
    <cellStyle name="20% - Akzent3 14 4 2" xfId="3722" xr:uid="{00000000-0005-0000-0000-00002D0E0000}"/>
    <cellStyle name="20% - Akzent3 14 4 2 2" xfId="3723" xr:uid="{00000000-0005-0000-0000-00002E0E0000}"/>
    <cellStyle name="20% - Akzent3 14 4 2 2 2" xfId="3724" xr:uid="{00000000-0005-0000-0000-00002F0E0000}"/>
    <cellStyle name="20% - Akzent3 14 4 2 2 3" xfId="3725" xr:uid="{00000000-0005-0000-0000-0000300E0000}"/>
    <cellStyle name="20% - Akzent3 14 4 2 3" xfId="3726" xr:uid="{00000000-0005-0000-0000-0000310E0000}"/>
    <cellStyle name="20% - Akzent3 14 4 2 4" xfId="3727" xr:uid="{00000000-0005-0000-0000-0000320E0000}"/>
    <cellStyle name="20% - Akzent3 14 4 3" xfId="3728" xr:uid="{00000000-0005-0000-0000-0000330E0000}"/>
    <cellStyle name="20% - Akzent3 14 4 3 2" xfId="3729" xr:uid="{00000000-0005-0000-0000-0000340E0000}"/>
    <cellStyle name="20% - Akzent3 14 4 3 2 2" xfId="3730" xr:uid="{00000000-0005-0000-0000-0000350E0000}"/>
    <cellStyle name="20% - Akzent3 14 4 3 2 3" xfId="3731" xr:uid="{00000000-0005-0000-0000-0000360E0000}"/>
    <cellStyle name="20% - Akzent3 14 4 3 3" xfId="3732" xr:uid="{00000000-0005-0000-0000-0000370E0000}"/>
    <cellStyle name="20% - Akzent3 14 4 3 4" xfId="3733" xr:uid="{00000000-0005-0000-0000-0000380E0000}"/>
    <cellStyle name="20% - Akzent3 14 4 4" xfId="3734" xr:uid="{00000000-0005-0000-0000-0000390E0000}"/>
    <cellStyle name="20% - Akzent3 14 4 4 2" xfId="3735" xr:uid="{00000000-0005-0000-0000-00003A0E0000}"/>
    <cellStyle name="20% - Akzent3 14 4 4 2 2" xfId="3736" xr:uid="{00000000-0005-0000-0000-00003B0E0000}"/>
    <cellStyle name="20% - Akzent3 14 4 4 2 3" xfId="3737" xr:uid="{00000000-0005-0000-0000-00003C0E0000}"/>
    <cellStyle name="20% - Akzent3 14 4 4 3" xfId="3738" xr:uid="{00000000-0005-0000-0000-00003D0E0000}"/>
    <cellStyle name="20% - Akzent3 14 4 4 4" xfId="3739" xr:uid="{00000000-0005-0000-0000-00003E0E0000}"/>
    <cellStyle name="20% - Akzent3 14 4 5" xfId="3740" xr:uid="{00000000-0005-0000-0000-00003F0E0000}"/>
    <cellStyle name="20% - Akzent3 14 4 5 2" xfId="3741" xr:uid="{00000000-0005-0000-0000-0000400E0000}"/>
    <cellStyle name="20% - Akzent3 14 4 5 2 2" xfId="3742" xr:uid="{00000000-0005-0000-0000-0000410E0000}"/>
    <cellStyle name="20% - Akzent3 14 4 5 2 3" xfId="3743" xr:uid="{00000000-0005-0000-0000-0000420E0000}"/>
    <cellStyle name="20% - Akzent3 14 4 5 3" xfId="3744" xr:uid="{00000000-0005-0000-0000-0000430E0000}"/>
    <cellStyle name="20% - Akzent3 14 4 5 4" xfId="3745" xr:uid="{00000000-0005-0000-0000-0000440E0000}"/>
    <cellStyle name="20% - Akzent3 14 4 6" xfId="3746" xr:uid="{00000000-0005-0000-0000-0000450E0000}"/>
    <cellStyle name="20% - Akzent3 14 4 6 2" xfId="3747" xr:uid="{00000000-0005-0000-0000-0000460E0000}"/>
    <cellStyle name="20% - Akzent3 14 4 6 2 2" xfId="3748" xr:uid="{00000000-0005-0000-0000-0000470E0000}"/>
    <cellStyle name="20% - Akzent3 14 4 6 2 3" xfId="3749" xr:uid="{00000000-0005-0000-0000-0000480E0000}"/>
    <cellStyle name="20% - Akzent3 14 4 6 3" xfId="3750" xr:uid="{00000000-0005-0000-0000-0000490E0000}"/>
    <cellStyle name="20% - Akzent3 14 4 6 4" xfId="3751" xr:uid="{00000000-0005-0000-0000-00004A0E0000}"/>
    <cellStyle name="20% - Akzent3 14 4 7" xfId="3752" xr:uid="{00000000-0005-0000-0000-00004B0E0000}"/>
    <cellStyle name="20% - Akzent3 14 4 7 2" xfId="3753" xr:uid="{00000000-0005-0000-0000-00004C0E0000}"/>
    <cellStyle name="20% - Akzent3 14 4 7 3" xfId="3754" xr:uid="{00000000-0005-0000-0000-00004D0E0000}"/>
    <cellStyle name="20% - Akzent3 14 4 8" xfId="3755" xr:uid="{00000000-0005-0000-0000-00004E0E0000}"/>
    <cellStyle name="20% - Akzent3 14 4 8 2" xfId="3756" xr:uid="{00000000-0005-0000-0000-00004F0E0000}"/>
    <cellStyle name="20% - Akzent3 14 4 8 3" xfId="3757" xr:uid="{00000000-0005-0000-0000-0000500E0000}"/>
    <cellStyle name="20% - Akzent3 14 4 9" xfId="3758" xr:uid="{00000000-0005-0000-0000-0000510E0000}"/>
    <cellStyle name="20% - Akzent3 14 4 9 2" xfId="3759" xr:uid="{00000000-0005-0000-0000-0000520E0000}"/>
    <cellStyle name="20% - Akzent3 14 4 9 3" xfId="3760" xr:uid="{00000000-0005-0000-0000-0000530E0000}"/>
    <cellStyle name="20% - Akzent3 14 5" xfId="3761" xr:uid="{00000000-0005-0000-0000-0000540E0000}"/>
    <cellStyle name="20% - Akzent3 14 5 2" xfId="3762" xr:uid="{00000000-0005-0000-0000-0000550E0000}"/>
    <cellStyle name="20% - Akzent3 14 5 2 2" xfId="3763" xr:uid="{00000000-0005-0000-0000-0000560E0000}"/>
    <cellStyle name="20% - Akzent3 14 5 2 3" xfId="3764" xr:uid="{00000000-0005-0000-0000-0000570E0000}"/>
    <cellStyle name="20% - Akzent3 14 6" xfId="3765" xr:uid="{00000000-0005-0000-0000-0000580E0000}"/>
    <cellStyle name="20% - Akzent3 14 6 2" xfId="3766" xr:uid="{00000000-0005-0000-0000-0000590E0000}"/>
    <cellStyle name="20% - Akzent3 14 6 2 2" xfId="3767" xr:uid="{00000000-0005-0000-0000-00005A0E0000}"/>
    <cellStyle name="20% - Akzent3 14 6 2 3" xfId="3768" xr:uid="{00000000-0005-0000-0000-00005B0E0000}"/>
    <cellStyle name="20% - Akzent3 14 7" xfId="3769" xr:uid="{00000000-0005-0000-0000-00005C0E0000}"/>
    <cellStyle name="20% - Akzent3 14 7 2" xfId="3770" xr:uid="{00000000-0005-0000-0000-00005D0E0000}"/>
    <cellStyle name="20% - Akzent3 14 7 2 2" xfId="3771" xr:uid="{00000000-0005-0000-0000-00005E0E0000}"/>
    <cellStyle name="20% - Akzent3 14 7 2 3" xfId="3772" xr:uid="{00000000-0005-0000-0000-00005F0E0000}"/>
    <cellStyle name="20% - Akzent3 14 8" xfId="3773" xr:uid="{00000000-0005-0000-0000-0000600E0000}"/>
    <cellStyle name="20% - Akzent3 14 8 2" xfId="3774" xr:uid="{00000000-0005-0000-0000-0000610E0000}"/>
    <cellStyle name="20% - Akzent3 14 8 2 2" xfId="3775" xr:uid="{00000000-0005-0000-0000-0000620E0000}"/>
    <cellStyle name="20% - Akzent3 14 8 2 3" xfId="3776" xr:uid="{00000000-0005-0000-0000-0000630E0000}"/>
    <cellStyle name="20% - Akzent3 14 9" xfId="3777" xr:uid="{00000000-0005-0000-0000-0000640E0000}"/>
    <cellStyle name="20% - Akzent3 14 9 2" xfId="3778" xr:uid="{00000000-0005-0000-0000-0000650E0000}"/>
    <cellStyle name="20% - Akzent3 14 9 2 2" xfId="3779" xr:uid="{00000000-0005-0000-0000-0000660E0000}"/>
    <cellStyle name="20% - Akzent3 14 9 2 3" xfId="3780" xr:uid="{00000000-0005-0000-0000-0000670E0000}"/>
    <cellStyle name="20% - Akzent3 15" xfId="3781" xr:uid="{00000000-0005-0000-0000-0000680E0000}"/>
    <cellStyle name="20% - Akzent3 15 10" xfId="3782" xr:uid="{00000000-0005-0000-0000-0000690E0000}"/>
    <cellStyle name="20% - Akzent3 15 11" xfId="3783" xr:uid="{00000000-0005-0000-0000-00006A0E0000}"/>
    <cellStyle name="20% - Akzent3 15 12" xfId="3784" xr:uid="{00000000-0005-0000-0000-00006B0E0000}"/>
    <cellStyle name="20% - Akzent3 15 13" xfId="3785" xr:uid="{00000000-0005-0000-0000-00006C0E0000}"/>
    <cellStyle name="20% - Akzent3 15 14" xfId="3786" xr:uid="{00000000-0005-0000-0000-00006D0E0000}"/>
    <cellStyle name="20% - Akzent3 15 15" xfId="3787" xr:uid="{00000000-0005-0000-0000-00006E0E0000}"/>
    <cellStyle name="20% - Akzent3 15 16" xfId="3788" xr:uid="{00000000-0005-0000-0000-00006F0E0000}"/>
    <cellStyle name="20% - Akzent3 15 17" xfId="3789" xr:uid="{00000000-0005-0000-0000-0000700E0000}"/>
    <cellStyle name="20% - Akzent3 15 18" xfId="3790" xr:uid="{00000000-0005-0000-0000-0000710E0000}"/>
    <cellStyle name="20% - Akzent3 15 2" xfId="3791" xr:uid="{00000000-0005-0000-0000-0000720E0000}"/>
    <cellStyle name="20% - Akzent3 15 3" xfId="3792" xr:uid="{00000000-0005-0000-0000-0000730E0000}"/>
    <cellStyle name="20% - Akzent3 15 4" xfId="3793" xr:uid="{00000000-0005-0000-0000-0000740E0000}"/>
    <cellStyle name="20% - Akzent3 15 4 2" xfId="3794" xr:uid="{00000000-0005-0000-0000-0000750E0000}"/>
    <cellStyle name="20% - Akzent3 15 4 2 2" xfId="3795" xr:uid="{00000000-0005-0000-0000-0000760E0000}"/>
    <cellStyle name="20% - Akzent3 15 4 2 2 2" xfId="3796" xr:uid="{00000000-0005-0000-0000-0000770E0000}"/>
    <cellStyle name="20% - Akzent3 15 4 2 2 3" xfId="3797" xr:uid="{00000000-0005-0000-0000-0000780E0000}"/>
    <cellStyle name="20% - Akzent3 15 4 2 3" xfId="3798" xr:uid="{00000000-0005-0000-0000-0000790E0000}"/>
    <cellStyle name="20% - Akzent3 15 4 2 4" xfId="3799" xr:uid="{00000000-0005-0000-0000-00007A0E0000}"/>
    <cellStyle name="20% - Akzent3 15 4 3" xfId="3800" xr:uid="{00000000-0005-0000-0000-00007B0E0000}"/>
    <cellStyle name="20% - Akzent3 15 4 3 2" xfId="3801" xr:uid="{00000000-0005-0000-0000-00007C0E0000}"/>
    <cellStyle name="20% - Akzent3 15 4 3 2 2" xfId="3802" xr:uid="{00000000-0005-0000-0000-00007D0E0000}"/>
    <cellStyle name="20% - Akzent3 15 4 3 2 3" xfId="3803" xr:uid="{00000000-0005-0000-0000-00007E0E0000}"/>
    <cellStyle name="20% - Akzent3 15 4 3 3" xfId="3804" xr:uid="{00000000-0005-0000-0000-00007F0E0000}"/>
    <cellStyle name="20% - Akzent3 15 4 3 4" xfId="3805" xr:uid="{00000000-0005-0000-0000-0000800E0000}"/>
    <cellStyle name="20% - Akzent3 15 4 4" xfId="3806" xr:uid="{00000000-0005-0000-0000-0000810E0000}"/>
    <cellStyle name="20% - Akzent3 15 4 4 2" xfId="3807" xr:uid="{00000000-0005-0000-0000-0000820E0000}"/>
    <cellStyle name="20% - Akzent3 15 4 4 2 2" xfId="3808" xr:uid="{00000000-0005-0000-0000-0000830E0000}"/>
    <cellStyle name="20% - Akzent3 15 4 4 2 3" xfId="3809" xr:uid="{00000000-0005-0000-0000-0000840E0000}"/>
    <cellStyle name="20% - Akzent3 15 4 4 3" xfId="3810" xr:uid="{00000000-0005-0000-0000-0000850E0000}"/>
    <cellStyle name="20% - Akzent3 15 4 4 4" xfId="3811" xr:uid="{00000000-0005-0000-0000-0000860E0000}"/>
    <cellStyle name="20% - Akzent3 15 4 5" xfId="3812" xr:uid="{00000000-0005-0000-0000-0000870E0000}"/>
    <cellStyle name="20% - Akzent3 15 4 5 2" xfId="3813" xr:uid="{00000000-0005-0000-0000-0000880E0000}"/>
    <cellStyle name="20% - Akzent3 15 4 5 2 2" xfId="3814" xr:uid="{00000000-0005-0000-0000-0000890E0000}"/>
    <cellStyle name="20% - Akzent3 15 4 5 2 3" xfId="3815" xr:uid="{00000000-0005-0000-0000-00008A0E0000}"/>
    <cellStyle name="20% - Akzent3 15 4 5 3" xfId="3816" xr:uid="{00000000-0005-0000-0000-00008B0E0000}"/>
    <cellStyle name="20% - Akzent3 15 4 5 4" xfId="3817" xr:uid="{00000000-0005-0000-0000-00008C0E0000}"/>
    <cellStyle name="20% - Akzent3 15 4 6" xfId="3818" xr:uid="{00000000-0005-0000-0000-00008D0E0000}"/>
    <cellStyle name="20% - Akzent3 15 4 6 2" xfId="3819" xr:uid="{00000000-0005-0000-0000-00008E0E0000}"/>
    <cellStyle name="20% - Akzent3 15 4 6 2 2" xfId="3820" xr:uid="{00000000-0005-0000-0000-00008F0E0000}"/>
    <cellStyle name="20% - Akzent3 15 4 6 2 3" xfId="3821" xr:uid="{00000000-0005-0000-0000-0000900E0000}"/>
    <cellStyle name="20% - Akzent3 15 4 6 3" xfId="3822" xr:uid="{00000000-0005-0000-0000-0000910E0000}"/>
    <cellStyle name="20% - Akzent3 15 4 6 4" xfId="3823" xr:uid="{00000000-0005-0000-0000-0000920E0000}"/>
    <cellStyle name="20% - Akzent3 15 4 7" xfId="3824" xr:uid="{00000000-0005-0000-0000-0000930E0000}"/>
    <cellStyle name="20% - Akzent3 15 4 7 2" xfId="3825" xr:uid="{00000000-0005-0000-0000-0000940E0000}"/>
    <cellStyle name="20% - Akzent3 15 4 7 3" xfId="3826" xr:uid="{00000000-0005-0000-0000-0000950E0000}"/>
    <cellStyle name="20% - Akzent3 15 4 8" xfId="3827" xr:uid="{00000000-0005-0000-0000-0000960E0000}"/>
    <cellStyle name="20% - Akzent3 15 4 8 2" xfId="3828" xr:uid="{00000000-0005-0000-0000-0000970E0000}"/>
    <cellStyle name="20% - Akzent3 15 4 8 3" xfId="3829" xr:uid="{00000000-0005-0000-0000-0000980E0000}"/>
    <cellStyle name="20% - Akzent3 15 4 9" xfId="3830" xr:uid="{00000000-0005-0000-0000-0000990E0000}"/>
    <cellStyle name="20% - Akzent3 15 4 9 2" xfId="3831" xr:uid="{00000000-0005-0000-0000-00009A0E0000}"/>
    <cellStyle name="20% - Akzent3 15 4 9 3" xfId="3832" xr:uid="{00000000-0005-0000-0000-00009B0E0000}"/>
    <cellStyle name="20% - Akzent3 15 5" xfId="3833" xr:uid="{00000000-0005-0000-0000-00009C0E0000}"/>
    <cellStyle name="20% - Akzent3 15 5 2" xfId="3834" xr:uid="{00000000-0005-0000-0000-00009D0E0000}"/>
    <cellStyle name="20% - Akzent3 15 5 2 2" xfId="3835" xr:uid="{00000000-0005-0000-0000-00009E0E0000}"/>
    <cellStyle name="20% - Akzent3 15 5 2 3" xfId="3836" xr:uid="{00000000-0005-0000-0000-00009F0E0000}"/>
    <cellStyle name="20% - Akzent3 15 6" xfId="3837" xr:uid="{00000000-0005-0000-0000-0000A00E0000}"/>
    <cellStyle name="20% - Akzent3 15 6 2" xfId="3838" xr:uid="{00000000-0005-0000-0000-0000A10E0000}"/>
    <cellStyle name="20% - Akzent3 15 6 2 2" xfId="3839" xr:uid="{00000000-0005-0000-0000-0000A20E0000}"/>
    <cellStyle name="20% - Akzent3 15 6 2 3" xfId="3840" xr:uid="{00000000-0005-0000-0000-0000A30E0000}"/>
    <cellStyle name="20% - Akzent3 15 7" xfId="3841" xr:uid="{00000000-0005-0000-0000-0000A40E0000}"/>
    <cellStyle name="20% - Akzent3 15 7 2" xfId="3842" xr:uid="{00000000-0005-0000-0000-0000A50E0000}"/>
    <cellStyle name="20% - Akzent3 15 7 2 2" xfId="3843" xr:uid="{00000000-0005-0000-0000-0000A60E0000}"/>
    <cellStyle name="20% - Akzent3 15 7 2 3" xfId="3844" xr:uid="{00000000-0005-0000-0000-0000A70E0000}"/>
    <cellStyle name="20% - Akzent3 15 8" xfId="3845" xr:uid="{00000000-0005-0000-0000-0000A80E0000}"/>
    <cellStyle name="20% - Akzent3 15 8 2" xfId="3846" xr:uid="{00000000-0005-0000-0000-0000A90E0000}"/>
    <cellStyle name="20% - Akzent3 15 8 2 2" xfId="3847" xr:uid="{00000000-0005-0000-0000-0000AA0E0000}"/>
    <cellStyle name="20% - Akzent3 15 8 2 3" xfId="3848" xr:uid="{00000000-0005-0000-0000-0000AB0E0000}"/>
    <cellStyle name="20% - Akzent3 15 9" xfId="3849" xr:uid="{00000000-0005-0000-0000-0000AC0E0000}"/>
    <cellStyle name="20% - Akzent3 15 9 2" xfId="3850" xr:uid="{00000000-0005-0000-0000-0000AD0E0000}"/>
    <cellStyle name="20% - Akzent3 15 9 2 2" xfId="3851" xr:uid="{00000000-0005-0000-0000-0000AE0E0000}"/>
    <cellStyle name="20% - Akzent3 15 9 2 3" xfId="3852" xr:uid="{00000000-0005-0000-0000-0000AF0E0000}"/>
    <cellStyle name="20% - Akzent3 16" xfId="3853" xr:uid="{00000000-0005-0000-0000-0000B00E0000}"/>
    <cellStyle name="20% - Akzent3 16 10" xfId="3854" xr:uid="{00000000-0005-0000-0000-0000B10E0000}"/>
    <cellStyle name="20% - Akzent3 16 11" xfId="3855" xr:uid="{00000000-0005-0000-0000-0000B20E0000}"/>
    <cellStyle name="20% - Akzent3 16 12" xfId="3856" xr:uid="{00000000-0005-0000-0000-0000B30E0000}"/>
    <cellStyle name="20% - Akzent3 16 13" xfId="3857" xr:uid="{00000000-0005-0000-0000-0000B40E0000}"/>
    <cellStyle name="20% - Akzent3 16 14" xfId="3858" xr:uid="{00000000-0005-0000-0000-0000B50E0000}"/>
    <cellStyle name="20% - Akzent3 16 15" xfId="3859" xr:uid="{00000000-0005-0000-0000-0000B60E0000}"/>
    <cellStyle name="20% - Akzent3 16 16" xfId="3860" xr:uid="{00000000-0005-0000-0000-0000B70E0000}"/>
    <cellStyle name="20% - Akzent3 16 17" xfId="3861" xr:uid="{00000000-0005-0000-0000-0000B80E0000}"/>
    <cellStyle name="20% - Akzent3 16 18" xfId="3862" xr:uid="{00000000-0005-0000-0000-0000B90E0000}"/>
    <cellStyle name="20% - Akzent3 16 2" xfId="3863" xr:uid="{00000000-0005-0000-0000-0000BA0E0000}"/>
    <cellStyle name="20% - Akzent3 16 3" xfId="3864" xr:uid="{00000000-0005-0000-0000-0000BB0E0000}"/>
    <cellStyle name="20% - Akzent3 16 4" xfId="3865" xr:uid="{00000000-0005-0000-0000-0000BC0E0000}"/>
    <cellStyle name="20% - Akzent3 16 4 2" xfId="3866" xr:uid="{00000000-0005-0000-0000-0000BD0E0000}"/>
    <cellStyle name="20% - Akzent3 16 4 2 2" xfId="3867" xr:uid="{00000000-0005-0000-0000-0000BE0E0000}"/>
    <cellStyle name="20% - Akzent3 16 4 2 2 2" xfId="3868" xr:uid="{00000000-0005-0000-0000-0000BF0E0000}"/>
    <cellStyle name="20% - Akzent3 16 4 2 2 3" xfId="3869" xr:uid="{00000000-0005-0000-0000-0000C00E0000}"/>
    <cellStyle name="20% - Akzent3 16 4 2 3" xfId="3870" xr:uid="{00000000-0005-0000-0000-0000C10E0000}"/>
    <cellStyle name="20% - Akzent3 16 4 2 4" xfId="3871" xr:uid="{00000000-0005-0000-0000-0000C20E0000}"/>
    <cellStyle name="20% - Akzent3 16 4 3" xfId="3872" xr:uid="{00000000-0005-0000-0000-0000C30E0000}"/>
    <cellStyle name="20% - Akzent3 16 4 3 2" xfId="3873" xr:uid="{00000000-0005-0000-0000-0000C40E0000}"/>
    <cellStyle name="20% - Akzent3 16 4 3 2 2" xfId="3874" xr:uid="{00000000-0005-0000-0000-0000C50E0000}"/>
    <cellStyle name="20% - Akzent3 16 4 3 2 3" xfId="3875" xr:uid="{00000000-0005-0000-0000-0000C60E0000}"/>
    <cellStyle name="20% - Akzent3 16 4 3 3" xfId="3876" xr:uid="{00000000-0005-0000-0000-0000C70E0000}"/>
    <cellStyle name="20% - Akzent3 16 4 3 4" xfId="3877" xr:uid="{00000000-0005-0000-0000-0000C80E0000}"/>
    <cellStyle name="20% - Akzent3 16 4 4" xfId="3878" xr:uid="{00000000-0005-0000-0000-0000C90E0000}"/>
    <cellStyle name="20% - Akzent3 16 4 4 2" xfId="3879" xr:uid="{00000000-0005-0000-0000-0000CA0E0000}"/>
    <cellStyle name="20% - Akzent3 16 4 4 2 2" xfId="3880" xr:uid="{00000000-0005-0000-0000-0000CB0E0000}"/>
    <cellStyle name="20% - Akzent3 16 4 4 2 3" xfId="3881" xr:uid="{00000000-0005-0000-0000-0000CC0E0000}"/>
    <cellStyle name="20% - Akzent3 16 4 4 3" xfId="3882" xr:uid="{00000000-0005-0000-0000-0000CD0E0000}"/>
    <cellStyle name="20% - Akzent3 16 4 4 4" xfId="3883" xr:uid="{00000000-0005-0000-0000-0000CE0E0000}"/>
    <cellStyle name="20% - Akzent3 16 4 5" xfId="3884" xr:uid="{00000000-0005-0000-0000-0000CF0E0000}"/>
    <cellStyle name="20% - Akzent3 16 4 5 2" xfId="3885" xr:uid="{00000000-0005-0000-0000-0000D00E0000}"/>
    <cellStyle name="20% - Akzent3 16 4 5 2 2" xfId="3886" xr:uid="{00000000-0005-0000-0000-0000D10E0000}"/>
    <cellStyle name="20% - Akzent3 16 4 5 2 3" xfId="3887" xr:uid="{00000000-0005-0000-0000-0000D20E0000}"/>
    <cellStyle name="20% - Akzent3 16 4 5 3" xfId="3888" xr:uid="{00000000-0005-0000-0000-0000D30E0000}"/>
    <cellStyle name="20% - Akzent3 16 4 5 4" xfId="3889" xr:uid="{00000000-0005-0000-0000-0000D40E0000}"/>
    <cellStyle name="20% - Akzent3 16 4 6" xfId="3890" xr:uid="{00000000-0005-0000-0000-0000D50E0000}"/>
    <cellStyle name="20% - Akzent3 16 4 6 2" xfId="3891" xr:uid="{00000000-0005-0000-0000-0000D60E0000}"/>
    <cellStyle name="20% - Akzent3 16 4 6 2 2" xfId="3892" xr:uid="{00000000-0005-0000-0000-0000D70E0000}"/>
    <cellStyle name="20% - Akzent3 16 4 6 2 3" xfId="3893" xr:uid="{00000000-0005-0000-0000-0000D80E0000}"/>
    <cellStyle name="20% - Akzent3 16 4 6 3" xfId="3894" xr:uid="{00000000-0005-0000-0000-0000D90E0000}"/>
    <cellStyle name="20% - Akzent3 16 4 6 4" xfId="3895" xr:uid="{00000000-0005-0000-0000-0000DA0E0000}"/>
    <cellStyle name="20% - Akzent3 16 4 7" xfId="3896" xr:uid="{00000000-0005-0000-0000-0000DB0E0000}"/>
    <cellStyle name="20% - Akzent3 16 4 7 2" xfId="3897" xr:uid="{00000000-0005-0000-0000-0000DC0E0000}"/>
    <cellStyle name="20% - Akzent3 16 4 7 3" xfId="3898" xr:uid="{00000000-0005-0000-0000-0000DD0E0000}"/>
    <cellStyle name="20% - Akzent3 16 4 8" xfId="3899" xr:uid="{00000000-0005-0000-0000-0000DE0E0000}"/>
    <cellStyle name="20% - Akzent3 16 4 8 2" xfId="3900" xr:uid="{00000000-0005-0000-0000-0000DF0E0000}"/>
    <cellStyle name="20% - Akzent3 16 4 8 3" xfId="3901" xr:uid="{00000000-0005-0000-0000-0000E00E0000}"/>
    <cellStyle name="20% - Akzent3 16 4 9" xfId="3902" xr:uid="{00000000-0005-0000-0000-0000E10E0000}"/>
    <cellStyle name="20% - Akzent3 16 4 9 2" xfId="3903" xr:uid="{00000000-0005-0000-0000-0000E20E0000}"/>
    <cellStyle name="20% - Akzent3 16 4 9 3" xfId="3904" xr:uid="{00000000-0005-0000-0000-0000E30E0000}"/>
    <cellStyle name="20% - Akzent3 16 5" xfId="3905" xr:uid="{00000000-0005-0000-0000-0000E40E0000}"/>
    <cellStyle name="20% - Akzent3 16 5 2" xfId="3906" xr:uid="{00000000-0005-0000-0000-0000E50E0000}"/>
    <cellStyle name="20% - Akzent3 16 5 2 2" xfId="3907" xr:uid="{00000000-0005-0000-0000-0000E60E0000}"/>
    <cellStyle name="20% - Akzent3 16 5 2 3" xfId="3908" xr:uid="{00000000-0005-0000-0000-0000E70E0000}"/>
    <cellStyle name="20% - Akzent3 16 6" xfId="3909" xr:uid="{00000000-0005-0000-0000-0000E80E0000}"/>
    <cellStyle name="20% - Akzent3 16 6 2" xfId="3910" xr:uid="{00000000-0005-0000-0000-0000E90E0000}"/>
    <cellStyle name="20% - Akzent3 16 6 2 2" xfId="3911" xr:uid="{00000000-0005-0000-0000-0000EA0E0000}"/>
    <cellStyle name="20% - Akzent3 16 6 2 3" xfId="3912" xr:uid="{00000000-0005-0000-0000-0000EB0E0000}"/>
    <cellStyle name="20% - Akzent3 16 7" xfId="3913" xr:uid="{00000000-0005-0000-0000-0000EC0E0000}"/>
    <cellStyle name="20% - Akzent3 16 7 2" xfId="3914" xr:uid="{00000000-0005-0000-0000-0000ED0E0000}"/>
    <cellStyle name="20% - Akzent3 16 7 2 2" xfId="3915" xr:uid="{00000000-0005-0000-0000-0000EE0E0000}"/>
    <cellStyle name="20% - Akzent3 16 7 2 3" xfId="3916" xr:uid="{00000000-0005-0000-0000-0000EF0E0000}"/>
    <cellStyle name="20% - Akzent3 16 8" xfId="3917" xr:uid="{00000000-0005-0000-0000-0000F00E0000}"/>
    <cellStyle name="20% - Akzent3 16 8 2" xfId="3918" xr:uid="{00000000-0005-0000-0000-0000F10E0000}"/>
    <cellStyle name="20% - Akzent3 16 8 2 2" xfId="3919" xr:uid="{00000000-0005-0000-0000-0000F20E0000}"/>
    <cellStyle name="20% - Akzent3 16 8 2 3" xfId="3920" xr:uid="{00000000-0005-0000-0000-0000F30E0000}"/>
    <cellStyle name="20% - Akzent3 16 9" xfId="3921" xr:uid="{00000000-0005-0000-0000-0000F40E0000}"/>
    <cellStyle name="20% - Akzent3 16 9 2" xfId="3922" xr:uid="{00000000-0005-0000-0000-0000F50E0000}"/>
    <cellStyle name="20% - Akzent3 16 9 2 2" xfId="3923" xr:uid="{00000000-0005-0000-0000-0000F60E0000}"/>
    <cellStyle name="20% - Akzent3 16 9 2 3" xfId="3924" xr:uid="{00000000-0005-0000-0000-0000F70E0000}"/>
    <cellStyle name="20% - Akzent3 17" xfId="3925" xr:uid="{00000000-0005-0000-0000-0000F80E0000}"/>
    <cellStyle name="20% - Akzent3 17 10" xfId="3926" xr:uid="{00000000-0005-0000-0000-0000F90E0000}"/>
    <cellStyle name="20% - Akzent3 17 11" xfId="3927" xr:uid="{00000000-0005-0000-0000-0000FA0E0000}"/>
    <cellStyle name="20% - Akzent3 17 12" xfId="3928" xr:uid="{00000000-0005-0000-0000-0000FB0E0000}"/>
    <cellStyle name="20% - Akzent3 17 13" xfId="3929" xr:uid="{00000000-0005-0000-0000-0000FC0E0000}"/>
    <cellStyle name="20% - Akzent3 17 14" xfId="3930" xr:uid="{00000000-0005-0000-0000-0000FD0E0000}"/>
    <cellStyle name="20% - Akzent3 17 15" xfId="3931" xr:uid="{00000000-0005-0000-0000-0000FE0E0000}"/>
    <cellStyle name="20% - Akzent3 17 16" xfId="3932" xr:uid="{00000000-0005-0000-0000-0000FF0E0000}"/>
    <cellStyle name="20% - Akzent3 17 17" xfId="3933" xr:uid="{00000000-0005-0000-0000-0000000F0000}"/>
    <cellStyle name="20% - Akzent3 17 18" xfId="3934" xr:uid="{00000000-0005-0000-0000-0000010F0000}"/>
    <cellStyle name="20% - Akzent3 17 2" xfId="3935" xr:uid="{00000000-0005-0000-0000-0000020F0000}"/>
    <cellStyle name="20% - Akzent3 17 3" xfId="3936" xr:uid="{00000000-0005-0000-0000-0000030F0000}"/>
    <cellStyle name="20% - Akzent3 17 4" xfId="3937" xr:uid="{00000000-0005-0000-0000-0000040F0000}"/>
    <cellStyle name="20% - Akzent3 17 5" xfId="3938" xr:uid="{00000000-0005-0000-0000-0000050F0000}"/>
    <cellStyle name="20% - Akzent3 17 6" xfId="3939" xr:uid="{00000000-0005-0000-0000-0000060F0000}"/>
    <cellStyle name="20% - Akzent3 17 7" xfId="3940" xr:uid="{00000000-0005-0000-0000-0000070F0000}"/>
    <cellStyle name="20% - Akzent3 17 8" xfId="3941" xr:uid="{00000000-0005-0000-0000-0000080F0000}"/>
    <cellStyle name="20% - Akzent3 17 9" xfId="3942" xr:uid="{00000000-0005-0000-0000-0000090F0000}"/>
    <cellStyle name="20% - Akzent3 18" xfId="3943" xr:uid="{00000000-0005-0000-0000-00000A0F0000}"/>
    <cellStyle name="20% - Akzent3 18 10" xfId="3944" xr:uid="{00000000-0005-0000-0000-00000B0F0000}"/>
    <cellStyle name="20% - Akzent3 18 11" xfId="3945" xr:uid="{00000000-0005-0000-0000-00000C0F0000}"/>
    <cellStyle name="20% - Akzent3 18 12" xfId="3946" xr:uid="{00000000-0005-0000-0000-00000D0F0000}"/>
    <cellStyle name="20% - Akzent3 18 13" xfId="3947" xr:uid="{00000000-0005-0000-0000-00000E0F0000}"/>
    <cellStyle name="20% - Akzent3 18 14" xfId="3948" xr:uid="{00000000-0005-0000-0000-00000F0F0000}"/>
    <cellStyle name="20% - Akzent3 18 15" xfId="3949" xr:uid="{00000000-0005-0000-0000-0000100F0000}"/>
    <cellStyle name="20% - Akzent3 18 16" xfId="3950" xr:uid="{00000000-0005-0000-0000-0000110F0000}"/>
    <cellStyle name="20% - Akzent3 18 17" xfId="3951" xr:uid="{00000000-0005-0000-0000-0000120F0000}"/>
    <cellStyle name="20% - Akzent3 18 18" xfId="3952" xr:uid="{00000000-0005-0000-0000-0000130F0000}"/>
    <cellStyle name="20% - Akzent3 18 2" xfId="3953" xr:uid="{00000000-0005-0000-0000-0000140F0000}"/>
    <cellStyle name="20% - Akzent3 18 3" xfId="3954" xr:uid="{00000000-0005-0000-0000-0000150F0000}"/>
    <cellStyle name="20% - Akzent3 18 4" xfId="3955" xr:uid="{00000000-0005-0000-0000-0000160F0000}"/>
    <cellStyle name="20% - Akzent3 18 5" xfId="3956" xr:uid="{00000000-0005-0000-0000-0000170F0000}"/>
    <cellStyle name="20% - Akzent3 18 6" xfId="3957" xr:uid="{00000000-0005-0000-0000-0000180F0000}"/>
    <cellStyle name="20% - Akzent3 18 7" xfId="3958" xr:uid="{00000000-0005-0000-0000-0000190F0000}"/>
    <cellStyle name="20% - Akzent3 18 8" xfId="3959" xr:uid="{00000000-0005-0000-0000-00001A0F0000}"/>
    <cellStyle name="20% - Akzent3 18 9" xfId="3960" xr:uid="{00000000-0005-0000-0000-00001B0F0000}"/>
    <cellStyle name="20% - Akzent3 19" xfId="3961" xr:uid="{00000000-0005-0000-0000-00001C0F0000}"/>
    <cellStyle name="20% - Akzent3 2" xfId="3962" xr:uid="{00000000-0005-0000-0000-00001D0F0000}"/>
    <cellStyle name="20% - Akzent3 2 10" xfId="3963" xr:uid="{00000000-0005-0000-0000-00001E0F0000}"/>
    <cellStyle name="20% - Akzent3 2 11" xfId="3964" xr:uid="{00000000-0005-0000-0000-00001F0F0000}"/>
    <cellStyle name="20% - Akzent3 2 12" xfId="3965" xr:uid="{00000000-0005-0000-0000-0000200F0000}"/>
    <cellStyle name="20% - Akzent3 2 13" xfId="3966" xr:uid="{00000000-0005-0000-0000-0000210F0000}"/>
    <cellStyle name="20% - Akzent3 2 14" xfId="3967" xr:uid="{00000000-0005-0000-0000-0000220F0000}"/>
    <cellStyle name="20% - Akzent3 2 15" xfId="3968" xr:uid="{00000000-0005-0000-0000-0000230F0000}"/>
    <cellStyle name="20% - Akzent3 2 16" xfId="3969" xr:uid="{00000000-0005-0000-0000-0000240F0000}"/>
    <cellStyle name="20% - Akzent3 2 17" xfId="3970" xr:uid="{00000000-0005-0000-0000-0000250F0000}"/>
    <cellStyle name="20% - Akzent3 2 18" xfId="3971" xr:uid="{00000000-0005-0000-0000-0000260F0000}"/>
    <cellStyle name="20% - Akzent3 2 2" xfId="3972" xr:uid="{00000000-0005-0000-0000-0000270F0000}"/>
    <cellStyle name="20% - Akzent3 2 2 10" xfId="3973" xr:uid="{00000000-0005-0000-0000-0000280F0000}"/>
    <cellStyle name="20% - Akzent3 2 2 10 2" xfId="3974" xr:uid="{00000000-0005-0000-0000-0000290F0000}"/>
    <cellStyle name="20% - Akzent3 2 2 10 3" xfId="3975" xr:uid="{00000000-0005-0000-0000-00002A0F0000}"/>
    <cellStyle name="20% - Akzent3 2 2 11" xfId="3976" xr:uid="{00000000-0005-0000-0000-00002B0F0000}"/>
    <cellStyle name="20% - Akzent3 2 2 11 2" xfId="3977" xr:uid="{00000000-0005-0000-0000-00002C0F0000}"/>
    <cellStyle name="20% - Akzent3 2 2 11 3" xfId="3978" xr:uid="{00000000-0005-0000-0000-00002D0F0000}"/>
    <cellStyle name="20% - Akzent3 2 2 2" xfId="3979" xr:uid="{00000000-0005-0000-0000-00002E0F0000}"/>
    <cellStyle name="20% - Akzent3 2 2 2 2" xfId="3980" xr:uid="{00000000-0005-0000-0000-00002F0F0000}"/>
    <cellStyle name="20% - Akzent3 2 2 2 2 10" xfId="3981" xr:uid="{00000000-0005-0000-0000-0000300F0000}"/>
    <cellStyle name="20% - Akzent3 2 2 2 2 10 2" xfId="3982" xr:uid="{00000000-0005-0000-0000-0000310F0000}"/>
    <cellStyle name="20% - Akzent3 2 2 2 2 10 3" xfId="3983" xr:uid="{00000000-0005-0000-0000-0000320F0000}"/>
    <cellStyle name="20% - Akzent3 2 2 2 2 11" xfId="3984" xr:uid="{00000000-0005-0000-0000-0000330F0000}"/>
    <cellStyle name="20% - Akzent3 2 2 2 2 11 2" xfId="3985" xr:uid="{00000000-0005-0000-0000-0000340F0000}"/>
    <cellStyle name="20% - Akzent3 2 2 2 2 11 3" xfId="3986" xr:uid="{00000000-0005-0000-0000-0000350F0000}"/>
    <cellStyle name="20% - Akzent3 2 2 2 2 12" xfId="3987" xr:uid="{00000000-0005-0000-0000-0000360F0000}"/>
    <cellStyle name="20% - Akzent3 2 2 2 2 13" xfId="3988" xr:uid="{00000000-0005-0000-0000-0000370F0000}"/>
    <cellStyle name="20% - Akzent3 2 2 2 2 2" xfId="3989" xr:uid="{00000000-0005-0000-0000-0000380F0000}"/>
    <cellStyle name="20% - Akzent3 2 2 2 2 3" xfId="3990" xr:uid="{00000000-0005-0000-0000-0000390F0000}"/>
    <cellStyle name="20% - Akzent3 2 2 2 2 4" xfId="3991" xr:uid="{00000000-0005-0000-0000-00003A0F0000}"/>
    <cellStyle name="20% - Akzent3 2 2 2 2 4 2" xfId="3992" xr:uid="{00000000-0005-0000-0000-00003B0F0000}"/>
    <cellStyle name="20% - Akzent3 2 2 2 2 4 2 2" xfId="3993" xr:uid="{00000000-0005-0000-0000-00003C0F0000}"/>
    <cellStyle name="20% - Akzent3 2 2 2 2 4 2 3" xfId="3994" xr:uid="{00000000-0005-0000-0000-00003D0F0000}"/>
    <cellStyle name="20% - Akzent3 2 2 2 2 4 3" xfId="3995" xr:uid="{00000000-0005-0000-0000-00003E0F0000}"/>
    <cellStyle name="20% - Akzent3 2 2 2 2 4 4" xfId="3996" xr:uid="{00000000-0005-0000-0000-00003F0F0000}"/>
    <cellStyle name="20% - Akzent3 2 2 2 2 5" xfId="3997" xr:uid="{00000000-0005-0000-0000-0000400F0000}"/>
    <cellStyle name="20% - Akzent3 2 2 2 2 5 2" xfId="3998" xr:uid="{00000000-0005-0000-0000-0000410F0000}"/>
    <cellStyle name="20% - Akzent3 2 2 2 2 5 2 2" xfId="3999" xr:uid="{00000000-0005-0000-0000-0000420F0000}"/>
    <cellStyle name="20% - Akzent3 2 2 2 2 5 2 3" xfId="4000" xr:uid="{00000000-0005-0000-0000-0000430F0000}"/>
    <cellStyle name="20% - Akzent3 2 2 2 2 5 3" xfId="4001" xr:uid="{00000000-0005-0000-0000-0000440F0000}"/>
    <cellStyle name="20% - Akzent3 2 2 2 2 5 4" xfId="4002" xr:uid="{00000000-0005-0000-0000-0000450F0000}"/>
    <cellStyle name="20% - Akzent3 2 2 2 2 6" xfId="4003" xr:uid="{00000000-0005-0000-0000-0000460F0000}"/>
    <cellStyle name="20% - Akzent3 2 2 2 2 6 2" xfId="4004" xr:uid="{00000000-0005-0000-0000-0000470F0000}"/>
    <cellStyle name="20% - Akzent3 2 2 2 2 6 2 2" xfId="4005" xr:uid="{00000000-0005-0000-0000-0000480F0000}"/>
    <cellStyle name="20% - Akzent3 2 2 2 2 6 2 3" xfId="4006" xr:uid="{00000000-0005-0000-0000-0000490F0000}"/>
    <cellStyle name="20% - Akzent3 2 2 2 2 6 3" xfId="4007" xr:uid="{00000000-0005-0000-0000-00004A0F0000}"/>
    <cellStyle name="20% - Akzent3 2 2 2 2 6 4" xfId="4008" xr:uid="{00000000-0005-0000-0000-00004B0F0000}"/>
    <cellStyle name="20% - Akzent3 2 2 2 2 7" xfId="4009" xr:uid="{00000000-0005-0000-0000-00004C0F0000}"/>
    <cellStyle name="20% - Akzent3 2 2 2 2 7 2" xfId="4010" xr:uid="{00000000-0005-0000-0000-00004D0F0000}"/>
    <cellStyle name="20% - Akzent3 2 2 2 2 7 2 2" xfId="4011" xr:uid="{00000000-0005-0000-0000-00004E0F0000}"/>
    <cellStyle name="20% - Akzent3 2 2 2 2 7 2 3" xfId="4012" xr:uid="{00000000-0005-0000-0000-00004F0F0000}"/>
    <cellStyle name="20% - Akzent3 2 2 2 2 7 3" xfId="4013" xr:uid="{00000000-0005-0000-0000-0000500F0000}"/>
    <cellStyle name="20% - Akzent3 2 2 2 2 7 4" xfId="4014" xr:uid="{00000000-0005-0000-0000-0000510F0000}"/>
    <cellStyle name="20% - Akzent3 2 2 2 2 8" xfId="4015" xr:uid="{00000000-0005-0000-0000-0000520F0000}"/>
    <cellStyle name="20% - Akzent3 2 2 2 2 8 2" xfId="4016" xr:uid="{00000000-0005-0000-0000-0000530F0000}"/>
    <cellStyle name="20% - Akzent3 2 2 2 2 8 2 2" xfId="4017" xr:uid="{00000000-0005-0000-0000-0000540F0000}"/>
    <cellStyle name="20% - Akzent3 2 2 2 2 8 2 3" xfId="4018" xr:uid="{00000000-0005-0000-0000-0000550F0000}"/>
    <cellStyle name="20% - Akzent3 2 2 2 2 8 3" xfId="4019" xr:uid="{00000000-0005-0000-0000-0000560F0000}"/>
    <cellStyle name="20% - Akzent3 2 2 2 2 8 4" xfId="4020" xr:uid="{00000000-0005-0000-0000-0000570F0000}"/>
    <cellStyle name="20% - Akzent3 2 2 2 2 9" xfId="4021" xr:uid="{00000000-0005-0000-0000-0000580F0000}"/>
    <cellStyle name="20% - Akzent3 2 2 2 2 9 2" xfId="4022" xr:uid="{00000000-0005-0000-0000-0000590F0000}"/>
    <cellStyle name="20% - Akzent3 2 2 2 2 9 3" xfId="4023" xr:uid="{00000000-0005-0000-0000-00005A0F0000}"/>
    <cellStyle name="20% - Akzent3 2 2 2 3" xfId="4024" xr:uid="{00000000-0005-0000-0000-00005B0F0000}"/>
    <cellStyle name="20% - Akzent3 2 2 2 3 10" xfId="4025" xr:uid="{00000000-0005-0000-0000-00005C0F0000}"/>
    <cellStyle name="20% - Akzent3 2 2 2 3 11" xfId="4026" xr:uid="{00000000-0005-0000-0000-00005D0F0000}"/>
    <cellStyle name="20% - Akzent3 2 2 2 3 2" xfId="4027" xr:uid="{00000000-0005-0000-0000-00005E0F0000}"/>
    <cellStyle name="20% - Akzent3 2 2 2 3 2 2" xfId="4028" xr:uid="{00000000-0005-0000-0000-00005F0F0000}"/>
    <cellStyle name="20% - Akzent3 2 2 2 3 2 2 2" xfId="4029" xr:uid="{00000000-0005-0000-0000-0000600F0000}"/>
    <cellStyle name="20% - Akzent3 2 2 2 3 2 2 3" xfId="4030" xr:uid="{00000000-0005-0000-0000-0000610F0000}"/>
    <cellStyle name="20% - Akzent3 2 2 2 3 2 3" xfId="4031" xr:uid="{00000000-0005-0000-0000-0000620F0000}"/>
    <cellStyle name="20% - Akzent3 2 2 2 3 2 4" xfId="4032" xr:uid="{00000000-0005-0000-0000-0000630F0000}"/>
    <cellStyle name="20% - Akzent3 2 2 2 3 3" xfId="4033" xr:uid="{00000000-0005-0000-0000-0000640F0000}"/>
    <cellStyle name="20% - Akzent3 2 2 2 3 3 2" xfId="4034" xr:uid="{00000000-0005-0000-0000-0000650F0000}"/>
    <cellStyle name="20% - Akzent3 2 2 2 3 3 2 2" xfId="4035" xr:uid="{00000000-0005-0000-0000-0000660F0000}"/>
    <cellStyle name="20% - Akzent3 2 2 2 3 3 2 3" xfId="4036" xr:uid="{00000000-0005-0000-0000-0000670F0000}"/>
    <cellStyle name="20% - Akzent3 2 2 2 3 3 3" xfId="4037" xr:uid="{00000000-0005-0000-0000-0000680F0000}"/>
    <cellStyle name="20% - Akzent3 2 2 2 3 3 4" xfId="4038" xr:uid="{00000000-0005-0000-0000-0000690F0000}"/>
    <cellStyle name="20% - Akzent3 2 2 2 3 4" xfId="4039" xr:uid="{00000000-0005-0000-0000-00006A0F0000}"/>
    <cellStyle name="20% - Akzent3 2 2 2 3 4 2" xfId="4040" xr:uid="{00000000-0005-0000-0000-00006B0F0000}"/>
    <cellStyle name="20% - Akzent3 2 2 2 3 4 2 2" xfId="4041" xr:uid="{00000000-0005-0000-0000-00006C0F0000}"/>
    <cellStyle name="20% - Akzent3 2 2 2 3 4 2 3" xfId="4042" xr:uid="{00000000-0005-0000-0000-00006D0F0000}"/>
    <cellStyle name="20% - Akzent3 2 2 2 3 4 3" xfId="4043" xr:uid="{00000000-0005-0000-0000-00006E0F0000}"/>
    <cellStyle name="20% - Akzent3 2 2 2 3 4 4" xfId="4044" xr:uid="{00000000-0005-0000-0000-00006F0F0000}"/>
    <cellStyle name="20% - Akzent3 2 2 2 3 5" xfId="4045" xr:uid="{00000000-0005-0000-0000-0000700F0000}"/>
    <cellStyle name="20% - Akzent3 2 2 2 3 5 2" xfId="4046" xr:uid="{00000000-0005-0000-0000-0000710F0000}"/>
    <cellStyle name="20% - Akzent3 2 2 2 3 5 2 2" xfId="4047" xr:uid="{00000000-0005-0000-0000-0000720F0000}"/>
    <cellStyle name="20% - Akzent3 2 2 2 3 5 2 3" xfId="4048" xr:uid="{00000000-0005-0000-0000-0000730F0000}"/>
    <cellStyle name="20% - Akzent3 2 2 2 3 5 3" xfId="4049" xr:uid="{00000000-0005-0000-0000-0000740F0000}"/>
    <cellStyle name="20% - Akzent3 2 2 2 3 5 4" xfId="4050" xr:uid="{00000000-0005-0000-0000-0000750F0000}"/>
    <cellStyle name="20% - Akzent3 2 2 2 3 6" xfId="4051" xr:uid="{00000000-0005-0000-0000-0000760F0000}"/>
    <cellStyle name="20% - Akzent3 2 2 2 3 6 2" xfId="4052" xr:uid="{00000000-0005-0000-0000-0000770F0000}"/>
    <cellStyle name="20% - Akzent3 2 2 2 3 6 2 2" xfId="4053" xr:uid="{00000000-0005-0000-0000-0000780F0000}"/>
    <cellStyle name="20% - Akzent3 2 2 2 3 6 2 3" xfId="4054" xr:uid="{00000000-0005-0000-0000-0000790F0000}"/>
    <cellStyle name="20% - Akzent3 2 2 2 3 6 3" xfId="4055" xr:uid="{00000000-0005-0000-0000-00007A0F0000}"/>
    <cellStyle name="20% - Akzent3 2 2 2 3 6 4" xfId="4056" xr:uid="{00000000-0005-0000-0000-00007B0F0000}"/>
    <cellStyle name="20% - Akzent3 2 2 2 3 7" xfId="4057" xr:uid="{00000000-0005-0000-0000-00007C0F0000}"/>
    <cellStyle name="20% - Akzent3 2 2 2 3 7 2" xfId="4058" xr:uid="{00000000-0005-0000-0000-00007D0F0000}"/>
    <cellStyle name="20% - Akzent3 2 2 2 3 7 3" xfId="4059" xr:uid="{00000000-0005-0000-0000-00007E0F0000}"/>
    <cellStyle name="20% - Akzent3 2 2 2 3 8" xfId="4060" xr:uid="{00000000-0005-0000-0000-00007F0F0000}"/>
    <cellStyle name="20% - Akzent3 2 2 2 3 8 2" xfId="4061" xr:uid="{00000000-0005-0000-0000-0000800F0000}"/>
    <cellStyle name="20% - Akzent3 2 2 2 3 8 3" xfId="4062" xr:uid="{00000000-0005-0000-0000-0000810F0000}"/>
    <cellStyle name="20% - Akzent3 2 2 2 3 9" xfId="4063" xr:uid="{00000000-0005-0000-0000-0000820F0000}"/>
    <cellStyle name="20% - Akzent3 2 2 2 3 9 2" xfId="4064" xr:uid="{00000000-0005-0000-0000-0000830F0000}"/>
    <cellStyle name="20% - Akzent3 2 2 2 3 9 3" xfId="4065" xr:uid="{00000000-0005-0000-0000-0000840F0000}"/>
    <cellStyle name="20% - Akzent3 2 2 3" xfId="4066" xr:uid="{00000000-0005-0000-0000-0000850F0000}"/>
    <cellStyle name="20% - Akzent3 2 2 4" xfId="4067" xr:uid="{00000000-0005-0000-0000-0000860F0000}"/>
    <cellStyle name="20% - Akzent3 2 2 4 2" xfId="4068" xr:uid="{00000000-0005-0000-0000-0000870F0000}"/>
    <cellStyle name="20% - Akzent3 2 2 4 2 2" xfId="4069" xr:uid="{00000000-0005-0000-0000-0000880F0000}"/>
    <cellStyle name="20% - Akzent3 2 2 4 2 3" xfId="4070" xr:uid="{00000000-0005-0000-0000-0000890F0000}"/>
    <cellStyle name="20% - Akzent3 2 2 4 3" xfId="4071" xr:uid="{00000000-0005-0000-0000-00008A0F0000}"/>
    <cellStyle name="20% - Akzent3 2 2 4 4" xfId="4072" xr:uid="{00000000-0005-0000-0000-00008B0F0000}"/>
    <cellStyle name="20% - Akzent3 2 2 5" xfId="4073" xr:uid="{00000000-0005-0000-0000-00008C0F0000}"/>
    <cellStyle name="20% - Akzent3 2 2 5 2" xfId="4074" xr:uid="{00000000-0005-0000-0000-00008D0F0000}"/>
    <cellStyle name="20% - Akzent3 2 2 5 2 2" xfId="4075" xr:uid="{00000000-0005-0000-0000-00008E0F0000}"/>
    <cellStyle name="20% - Akzent3 2 2 5 2 3" xfId="4076" xr:uid="{00000000-0005-0000-0000-00008F0F0000}"/>
    <cellStyle name="20% - Akzent3 2 2 5 3" xfId="4077" xr:uid="{00000000-0005-0000-0000-0000900F0000}"/>
    <cellStyle name="20% - Akzent3 2 2 5 4" xfId="4078" xr:uid="{00000000-0005-0000-0000-0000910F0000}"/>
    <cellStyle name="20% - Akzent3 2 2 6" xfId="4079" xr:uid="{00000000-0005-0000-0000-0000920F0000}"/>
    <cellStyle name="20% - Akzent3 2 2 6 2" xfId="4080" xr:uid="{00000000-0005-0000-0000-0000930F0000}"/>
    <cellStyle name="20% - Akzent3 2 2 6 2 2" xfId="4081" xr:uid="{00000000-0005-0000-0000-0000940F0000}"/>
    <cellStyle name="20% - Akzent3 2 2 6 2 3" xfId="4082" xr:uid="{00000000-0005-0000-0000-0000950F0000}"/>
    <cellStyle name="20% - Akzent3 2 2 6 3" xfId="4083" xr:uid="{00000000-0005-0000-0000-0000960F0000}"/>
    <cellStyle name="20% - Akzent3 2 2 6 4" xfId="4084" xr:uid="{00000000-0005-0000-0000-0000970F0000}"/>
    <cellStyle name="20% - Akzent3 2 2 7" xfId="4085" xr:uid="{00000000-0005-0000-0000-0000980F0000}"/>
    <cellStyle name="20% - Akzent3 2 2 7 2" xfId="4086" xr:uid="{00000000-0005-0000-0000-0000990F0000}"/>
    <cellStyle name="20% - Akzent3 2 2 7 2 2" xfId="4087" xr:uid="{00000000-0005-0000-0000-00009A0F0000}"/>
    <cellStyle name="20% - Akzent3 2 2 7 2 3" xfId="4088" xr:uid="{00000000-0005-0000-0000-00009B0F0000}"/>
    <cellStyle name="20% - Akzent3 2 2 7 3" xfId="4089" xr:uid="{00000000-0005-0000-0000-00009C0F0000}"/>
    <cellStyle name="20% - Akzent3 2 2 7 4" xfId="4090" xr:uid="{00000000-0005-0000-0000-00009D0F0000}"/>
    <cellStyle name="20% - Akzent3 2 2 8" xfId="4091" xr:uid="{00000000-0005-0000-0000-00009E0F0000}"/>
    <cellStyle name="20% - Akzent3 2 2 8 2" xfId="4092" xr:uid="{00000000-0005-0000-0000-00009F0F0000}"/>
    <cellStyle name="20% - Akzent3 2 2 8 2 2" xfId="4093" xr:uid="{00000000-0005-0000-0000-0000A00F0000}"/>
    <cellStyle name="20% - Akzent3 2 2 8 2 3" xfId="4094" xr:uid="{00000000-0005-0000-0000-0000A10F0000}"/>
    <cellStyle name="20% - Akzent3 2 2 8 3" xfId="4095" xr:uid="{00000000-0005-0000-0000-0000A20F0000}"/>
    <cellStyle name="20% - Akzent3 2 2 8 4" xfId="4096" xr:uid="{00000000-0005-0000-0000-0000A30F0000}"/>
    <cellStyle name="20% - Akzent3 2 2 9" xfId="4097" xr:uid="{00000000-0005-0000-0000-0000A40F0000}"/>
    <cellStyle name="20% - Akzent3 2 2 9 2" xfId="4098" xr:uid="{00000000-0005-0000-0000-0000A50F0000}"/>
    <cellStyle name="20% - Akzent3 2 2 9 3" xfId="4099" xr:uid="{00000000-0005-0000-0000-0000A60F0000}"/>
    <cellStyle name="20% - Akzent3 2 3" xfId="4100" xr:uid="{00000000-0005-0000-0000-0000A70F0000}"/>
    <cellStyle name="20% - Akzent3 2 4" xfId="4101" xr:uid="{00000000-0005-0000-0000-0000A80F0000}"/>
    <cellStyle name="20% - Akzent3 2 5" xfId="4102" xr:uid="{00000000-0005-0000-0000-0000A90F0000}"/>
    <cellStyle name="20% - Akzent3 2 5 2" xfId="4103" xr:uid="{00000000-0005-0000-0000-0000AA0F0000}"/>
    <cellStyle name="20% - Akzent3 2 5 2 2" xfId="4104" xr:uid="{00000000-0005-0000-0000-0000AB0F0000}"/>
    <cellStyle name="20% - Akzent3 2 5 2 2 2" xfId="4105" xr:uid="{00000000-0005-0000-0000-0000AC0F0000}"/>
    <cellStyle name="20% - Akzent3 2 5 2 2 3" xfId="4106" xr:uid="{00000000-0005-0000-0000-0000AD0F0000}"/>
    <cellStyle name="20% - Akzent3 2 5 2 3" xfId="4107" xr:uid="{00000000-0005-0000-0000-0000AE0F0000}"/>
    <cellStyle name="20% - Akzent3 2 5 2 4" xfId="4108" xr:uid="{00000000-0005-0000-0000-0000AF0F0000}"/>
    <cellStyle name="20% - Akzent3 2 5 3" xfId="4109" xr:uid="{00000000-0005-0000-0000-0000B00F0000}"/>
    <cellStyle name="20% - Akzent3 2 5 3 2" xfId="4110" xr:uid="{00000000-0005-0000-0000-0000B10F0000}"/>
    <cellStyle name="20% - Akzent3 2 5 3 2 2" xfId="4111" xr:uid="{00000000-0005-0000-0000-0000B20F0000}"/>
    <cellStyle name="20% - Akzent3 2 5 3 2 3" xfId="4112" xr:uid="{00000000-0005-0000-0000-0000B30F0000}"/>
    <cellStyle name="20% - Akzent3 2 5 3 3" xfId="4113" xr:uid="{00000000-0005-0000-0000-0000B40F0000}"/>
    <cellStyle name="20% - Akzent3 2 5 3 4" xfId="4114" xr:uid="{00000000-0005-0000-0000-0000B50F0000}"/>
    <cellStyle name="20% - Akzent3 2 5 4" xfId="4115" xr:uid="{00000000-0005-0000-0000-0000B60F0000}"/>
    <cellStyle name="20% - Akzent3 2 5 4 2" xfId="4116" xr:uid="{00000000-0005-0000-0000-0000B70F0000}"/>
    <cellStyle name="20% - Akzent3 2 5 4 2 2" xfId="4117" xr:uid="{00000000-0005-0000-0000-0000B80F0000}"/>
    <cellStyle name="20% - Akzent3 2 5 4 2 3" xfId="4118" xr:uid="{00000000-0005-0000-0000-0000B90F0000}"/>
    <cellStyle name="20% - Akzent3 2 5 4 3" xfId="4119" xr:uid="{00000000-0005-0000-0000-0000BA0F0000}"/>
    <cellStyle name="20% - Akzent3 2 5 4 4" xfId="4120" xr:uid="{00000000-0005-0000-0000-0000BB0F0000}"/>
    <cellStyle name="20% - Akzent3 2 5 5" xfId="4121" xr:uid="{00000000-0005-0000-0000-0000BC0F0000}"/>
    <cellStyle name="20% - Akzent3 2 5 5 2" xfId="4122" xr:uid="{00000000-0005-0000-0000-0000BD0F0000}"/>
    <cellStyle name="20% - Akzent3 2 5 5 2 2" xfId="4123" xr:uid="{00000000-0005-0000-0000-0000BE0F0000}"/>
    <cellStyle name="20% - Akzent3 2 5 5 2 3" xfId="4124" xr:uid="{00000000-0005-0000-0000-0000BF0F0000}"/>
    <cellStyle name="20% - Akzent3 2 5 5 3" xfId="4125" xr:uid="{00000000-0005-0000-0000-0000C00F0000}"/>
    <cellStyle name="20% - Akzent3 2 5 5 4" xfId="4126" xr:uid="{00000000-0005-0000-0000-0000C10F0000}"/>
    <cellStyle name="20% - Akzent3 2 5 6" xfId="4127" xr:uid="{00000000-0005-0000-0000-0000C20F0000}"/>
    <cellStyle name="20% - Akzent3 2 5 6 2" xfId="4128" xr:uid="{00000000-0005-0000-0000-0000C30F0000}"/>
    <cellStyle name="20% - Akzent3 2 5 6 2 2" xfId="4129" xr:uid="{00000000-0005-0000-0000-0000C40F0000}"/>
    <cellStyle name="20% - Akzent3 2 5 6 2 3" xfId="4130" xr:uid="{00000000-0005-0000-0000-0000C50F0000}"/>
    <cellStyle name="20% - Akzent3 2 5 6 3" xfId="4131" xr:uid="{00000000-0005-0000-0000-0000C60F0000}"/>
    <cellStyle name="20% - Akzent3 2 5 6 4" xfId="4132" xr:uid="{00000000-0005-0000-0000-0000C70F0000}"/>
    <cellStyle name="20% - Akzent3 2 5 7" xfId="4133" xr:uid="{00000000-0005-0000-0000-0000C80F0000}"/>
    <cellStyle name="20% - Akzent3 2 5 7 2" xfId="4134" xr:uid="{00000000-0005-0000-0000-0000C90F0000}"/>
    <cellStyle name="20% - Akzent3 2 5 7 3" xfId="4135" xr:uid="{00000000-0005-0000-0000-0000CA0F0000}"/>
    <cellStyle name="20% - Akzent3 2 5 8" xfId="4136" xr:uid="{00000000-0005-0000-0000-0000CB0F0000}"/>
    <cellStyle name="20% - Akzent3 2 5 8 2" xfId="4137" xr:uid="{00000000-0005-0000-0000-0000CC0F0000}"/>
    <cellStyle name="20% - Akzent3 2 5 8 3" xfId="4138" xr:uid="{00000000-0005-0000-0000-0000CD0F0000}"/>
    <cellStyle name="20% - Akzent3 2 5 9" xfId="4139" xr:uid="{00000000-0005-0000-0000-0000CE0F0000}"/>
    <cellStyle name="20% - Akzent3 2 5 9 2" xfId="4140" xr:uid="{00000000-0005-0000-0000-0000CF0F0000}"/>
    <cellStyle name="20% - Akzent3 2 5 9 3" xfId="4141" xr:uid="{00000000-0005-0000-0000-0000D00F0000}"/>
    <cellStyle name="20% - Akzent3 2 6" xfId="4142" xr:uid="{00000000-0005-0000-0000-0000D10F0000}"/>
    <cellStyle name="20% - Akzent3 2 7" xfId="4143" xr:uid="{00000000-0005-0000-0000-0000D20F0000}"/>
    <cellStyle name="20% - Akzent3 2 8" xfId="4144" xr:uid="{00000000-0005-0000-0000-0000D30F0000}"/>
    <cellStyle name="20% - Akzent3 2 9" xfId="4145" xr:uid="{00000000-0005-0000-0000-0000D40F0000}"/>
    <cellStyle name="20% - Akzent3 20" xfId="4146" xr:uid="{00000000-0005-0000-0000-0000D50F0000}"/>
    <cellStyle name="20% - Akzent3 21" xfId="4147" xr:uid="{00000000-0005-0000-0000-0000D60F0000}"/>
    <cellStyle name="20% - Akzent3 22" xfId="4148" xr:uid="{00000000-0005-0000-0000-0000D70F0000}"/>
    <cellStyle name="20% - Akzent3 23" xfId="4149" xr:uid="{00000000-0005-0000-0000-0000D80F0000}"/>
    <cellStyle name="20% - Akzent3 24" xfId="4150" xr:uid="{00000000-0005-0000-0000-0000D90F0000}"/>
    <cellStyle name="20% - Akzent3 25" xfId="4151" xr:uid="{00000000-0005-0000-0000-0000DA0F0000}"/>
    <cellStyle name="20% - Akzent3 26" xfId="4152" xr:uid="{00000000-0005-0000-0000-0000DB0F0000}"/>
    <cellStyle name="20% - Akzent3 27" xfId="4153" xr:uid="{00000000-0005-0000-0000-0000DC0F0000}"/>
    <cellStyle name="20% - Akzent3 28" xfId="4154" xr:uid="{00000000-0005-0000-0000-0000DD0F0000}"/>
    <cellStyle name="20% - Akzent3 29" xfId="4155" xr:uid="{00000000-0005-0000-0000-0000DE0F0000}"/>
    <cellStyle name="20% - Akzent3 3" xfId="4156" xr:uid="{00000000-0005-0000-0000-0000DF0F0000}"/>
    <cellStyle name="20% - Akzent3 3 10" xfId="4157" xr:uid="{00000000-0005-0000-0000-0000E00F0000}"/>
    <cellStyle name="20% - Akzent3 3 11" xfId="4158" xr:uid="{00000000-0005-0000-0000-0000E10F0000}"/>
    <cellStyle name="20% - Akzent3 3 12" xfId="4159" xr:uid="{00000000-0005-0000-0000-0000E20F0000}"/>
    <cellStyle name="20% - Akzent3 3 13" xfId="4160" xr:uid="{00000000-0005-0000-0000-0000E30F0000}"/>
    <cellStyle name="20% - Akzent3 3 14" xfId="4161" xr:uid="{00000000-0005-0000-0000-0000E40F0000}"/>
    <cellStyle name="20% - Akzent3 3 15" xfId="4162" xr:uid="{00000000-0005-0000-0000-0000E50F0000}"/>
    <cellStyle name="20% - Akzent3 3 16" xfId="4163" xr:uid="{00000000-0005-0000-0000-0000E60F0000}"/>
    <cellStyle name="20% - Akzent3 3 17" xfId="4164" xr:uid="{00000000-0005-0000-0000-0000E70F0000}"/>
    <cellStyle name="20% - Akzent3 3 18" xfId="4165" xr:uid="{00000000-0005-0000-0000-0000E80F0000}"/>
    <cellStyle name="20% - Akzent3 3 19" xfId="4166" xr:uid="{00000000-0005-0000-0000-0000E90F0000}"/>
    <cellStyle name="20% - Akzent3 3 2" xfId="4167" xr:uid="{00000000-0005-0000-0000-0000EA0F0000}"/>
    <cellStyle name="20% - Akzent3 3 2 2" xfId="4168" xr:uid="{00000000-0005-0000-0000-0000EB0F0000}"/>
    <cellStyle name="20% - Akzent3 3 2 2 2" xfId="4169" xr:uid="{00000000-0005-0000-0000-0000EC0F0000}"/>
    <cellStyle name="20% - Akzent3 3 2 3" xfId="4170" xr:uid="{00000000-0005-0000-0000-0000ED0F0000}"/>
    <cellStyle name="20% - Akzent3 3 3" xfId="4171" xr:uid="{00000000-0005-0000-0000-0000EE0F0000}"/>
    <cellStyle name="20% - Akzent3 3 3 2" xfId="4172" xr:uid="{00000000-0005-0000-0000-0000EF0F0000}"/>
    <cellStyle name="20% - Akzent3 3 4" xfId="4173" xr:uid="{00000000-0005-0000-0000-0000F00F0000}"/>
    <cellStyle name="20% - Akzent3 3 4 2" xfId="4174" xr:uid="{00000000-0005-0000-0000-0000F10F0000}"/>
    <cellStyle name="20% - Akzent3 3 4 2 2" xfId="4175" xr:uid="{00000000-0005-0000-0000-0000F20F0000}"/>
    <cellStyle name="20% - Akzent3 3 4 2 2 2" xfId="4176" xr:uid="{00000000-0005-0000-0000-0000F30F0000}"/>
    <cellStyle name="20% - Akzent3 3 4 2 2 3" xfId="4177" xr:uid="{00000000-0005-0000-0000-0000F40F0000}"/>
    <cellStyle name="20% - Akzent3 3 4 2 3" xfId="4178" xr:uid="{00000000-0005-0000-0000-0000F50F0000}"/>
    <cellStyle name="20% - Akzent3 3 4 2 4" xfId="4179" xr:uid="{00000000-0005-0000-0000-0000F60F0000}"/>
    <cellStyle name="20% - Akzent3 3 4 3" xfId="4180" xr:uid="{00000000-0005-0000-0000-0000F70F0000}"/>
    <cellStyle name="20% - Akzent3 3 4 3 2" xfId="4181" xr:uid="{00000000-0005-0000-0000-0000F80F0000}"/>
    <cellStyle name="20% - Akzent3 3 4 3 2 2" xfId="4182" xr:uid="{00000000-0005-0000-0000-0000F90F0000}"/>
    <cellStyle name="20% - Akzent3 3 4 3 2 3" xfId="4183" xr:uid="{00000000-0005-0000-0000-0000FA0F0000}"/>
    <cellStyle name="20% - Akzent3 3 4 3 3" xfId="4184" xr:uid="{00000000-0005-0000-0000-0000FB0F0000}"/>
    <cellStyle name="20% - Akzent3 3 4 3 4" xfId="4185" xr:uid="{00000000-0005-0000-0000-0000FC0F0000}"/>
    <cellStyle name="20% - Akzent3 3 4 4" xfId="4186" xr:uid="{00000000-0005-0000-0000-0000FD0F0000}"/>
    <cellStyle name="20% - Akzent3 3 4 4 2" xfId="4187" xr:uid="{00000000-0005-0000-0000-0000FE0F0000}"/>
    <cellStyle name="20% - Akzent3 3 4 4 2 2" xfId="4188" xr:uid="{00000000-0005-0000-0000-0000FF0F0000}"/>
    <cellStyle name="20% - Akzent3 3 4 4 2 3" xfId="4189" xr:uid="{00000000-0005-0000-0000-000000100000}"/>
    <cellStyle name="20% - Akzent3 3 4 4 3" xfId="4190" xr:uid="{00000000-0005-0000-0000-000001100000}"/>
    <cellStyle name="20% - Akzent3 3 4 4 4" xfId="4191" xr:uid="{00000000-0005-0000-0000-000002100000}"/>
    <cellStyle name="20% - Akzent3 3 4 5" xfId="4192" xr:uid="{00000000-0005-0000-0000-000003100000}"/>
    <cellStyle name="20% - Akzent3 3 4 5 2" xfId="4193" xr:uid="{00000000-0005-0000-0000-000004100000}"/>
    <cellStyle name="20% - Akzent3 3 4 5 2 2" xfId="4194" xr:uid="{00000000-0005-0000-0000-000005100000}"/>
    <cellStyle name="20% - Akzent3 3 4 5 2 3" xfId="4195" xr:uid="{00000000-0005-0000-0000-000006100000}"/>
    <cellStyle name="20% - Akzent3 3 4 5 3" xfId="4196" xr:uid="{00000000-0005-0000-0000-000007100000}"/>
    <cellStyle name="20% - Akzent3 3 4 5 4" xfId="4197" xr:uid="{00000000-0005-0000-0000-000008100000}"/>
    <cellStyle name="20% - Akzent3 3 4 6" xfId="4198" xr:uid="{00000000-0005-0000-0000-000009100000}"/>
    <cellStyle name="20% - Akzent3 3 4 6 2" xfId="4199" xr:uid="{00000000-0005-0000-0000-00000A100000}"/>
    <cellStyle name="20% - Akzent3 3 4 6 2 2" xfId="4200" xr:uid="{00000000-0005-0000-0000-00000B100000}"/>
    <cellStyle name="20% - Akzent3 3 4 6 2 3" xfId="4201" xr:uid="{00000000-0005-0000-0000-00000C100000}"/>
    <cellStyle name="20% - Akzent3 3 4 6 3" xfId="4202" xr:uid="{00000000-0005-0000-0000-00000D100000}"/>
    <cellStyle name="20% - Akzent3 3 4 6 4" xfId="4203" xr:uid="{00000000-0005-0000-0000-00000E100000}"/>
    <cellStyle name="20% - Akzent3 3 4 7" xfId="4204" xr:uid="{00000000-0005-0000-0000-00000F100000}"/>
    <cellStyle name="20% - Akzent3 3 4 7 2" xfId="4205" xr:uid="{00000000-0005-0000-0000-000010100000}"/>
    <cellStyle name="20% - Akzent3 3 4 7 3" xfId="4206" xr:uid="{00000000-0005-0000-0000-000011100000}"/>
    <cellStyle name="20% - Akzent3 3 4 8" xfId="4207" xr:uid="{00000000-0005-0000-0000-000012100000}"/>
    <cellStyle name="20% - Akzent3 3 4 8 2" xfId="4208" xr:uid="{00000000-0005-0000-0000-000013100000}"/>
    <cellStyle name="20% - Akzent3 3 4 8 3" xfId="4209" xr:uid="{00000000-0005-0000-0000-000014100000}"/>
    <cellStyle name="20% - Akzent3 3 4 9" xfId="4210" xr:uid="{00000000-0005-0000-0000-000015100000}"/>
    <cellStyle name="20% - Akzent3 3 4 9 2" xfId="4211" xr:uid="{00000000-0005-0000-0000-000016100000}"/>
    <cellStyle name="20% - Akzent3 3 4 9 3" xfId="4212" xr:uid="{00000000-0005-0000-0000-000017100000}"/>
    <cellStyle name="20% - Akzent3 3 5" xfId="4213" xr:uid="{00000000-0005-0000-0000-000018100000}"/>
    <cellStyle name="20% - Akzent3 3 5 2" xfId="4214" xr:uid="{00000000-0005-0000-0000-000019100000}"/>
    <cellStyle name="20% - Akzent3 3 5 2 2" xfId="4215" xr:uid="{00000000-0005-0000-0000-00001A100000}"/>
    <cellStyle name="20% - Akzent3 3 5 2 3" xfId="4216" xr:uid="{00000000-0005-0000-0000-00001B100000}"/>
    <cellStyle name="20% - Akzent3 3 6" xfId="4217" xr:uid="{00000000-0005-0000-0000-00001C100000}"/>
    <cellStyle name="20% - Akzent3 3 6 2" xfId="4218" xr:uid="{00000000-0005-0000-0000-00001D100000}"/>
    <cellStyle name="20% - Akzent3 3 6 2 2" xfId="4219" xr:uid="{00000000-0005-0000-0000-00001E100000}"/>
    <cellStyle name="20% - Akzent3 3 6 2 3" xfId="4220" xr:uid="{00000000-0005-0000-0000-00001F100000}"/>
    <cellStyle name="20% - Akzent3 3 7" xfId="4221" xr:uid="{00000000-0005-0000-0000-000020100000}"/>
    <cellStyle name="20% - Akzent3 3 7 2" xfId="4222" xr:uid="{00000000-0005-0000-0000-000021100000}"/>
    <cellStyle name="20% - Akzent3 3 7 2 2" xfId="4223" xr:uid="{00000000-0005-0000-0000-000022100000}"/>
    <cellStyle name="20% - Akzent3 3 7 2 3" xfId="4224" xr:uid="{00000000-0005-0000-0000-000023100000}"/>
    <cellStyle name="20% - Akzent3 3 8" xfId="4225" xr:uid="{00000000-0005-0000-0000-000024100000}"/>
    <cellStyle name="20% - Akzent3 3 8 2" xfId="4226" xr:uid="{00000000-0005-0000-0000-000025100000}"/>
    <cellStyle name="20% - Akzent3 3 8 2 2" xfId="4227" xr:uid="{00000000-0005-0000-0000-000026100000}"/>
    <cellStyle name="20% - Akzent3 3 8 2 3" xfId="4228" xr:uid="{00000000-0005-0000-0000-000027100000}"/>
    <cellStyle name="20% - Akzent3 3 9" xfId="4229" xr:uid="{00000000-0005-0000-0000-000028100000}"/>
    <cellStyle name="20% - Akzent3 3 9 2" xfId="4230" xr:uid="{00000000-0005-0000-0000-000029100000}"/>
    <cellStyle name="20% - Akzent3 3 9 2 2" xfId="4231" xr:uid="{00000000-0005-0000-0000-00002A100000}"/>
    <cellStyle name="20% - Akzent3 3 9 2 3" xfId="4232" xr:uid="{00000000-0005-0000-0000-00002B100000}"/>
    <cellStyle name="20% - Akzent3 30" xfId="4233" xr:uid="{00000000-0005-0000-0000-00002C100000}"/>
    <cellStyle name="20% - Akzent3 31" xfId="4234" xr:uid="{00000000-0005-0000-0000-00002D100000}"/>
    <cellStyle name="20% - Akzent3 32" xfId="4235" xr:uid="{00000000-0005-0000-0000-00002E100000}"/>
    <cellStyle name="20% - Akzent3 33" xfId="4236" xr:uid="{00000000-0005-0000-0000-00002F100000}"/>
    <cellStyle name="20% - Akzent3 34" xfId="4237" xr:uid="{00000000-0005-0000-0000-000030100000}"/>
    <cellStyle name="20% - Akzent3 35" xfId="4238" xr:uid="{00000000-0005-0000-0000-000031100000}"/>
    <cellStyle name="20% - Akzent3 4" xfId="4239" xr:uid="{00000000-0005-0000-0000-000032100000}"/>
    <cellStyle name="20% - Akzent3 4 10" xfId="4240" xr:uid="{00000000-0005-0000-0000-000033100000}"/>
    <cellStyle name="20% - Akzent3 4 11" xfId="4241" xr:uid="{00000000-0005-0000-0000-000034100000}"/>
    <cellStyle name="20% - Akzent3 4 12" xfId="4242" xr:uid="{00000000-0005-0000-0000-000035100000}"/>
    <cellStyle name="20% - Akzent3 4 13" xfId="4243" xr:uid="{00000000-0005-0000-0000-000036100000}"/>
    <cellStyle name="20% - Akzent3 4 14" xfId="4244" xr:uid="{00000000-0005-0000-0000-000037100000}"/>
    <cellStyle name="20% - Akzent3 4 15" xfId="4245" xr:uid="{00000000-0005-0000-0000-000038100000}"/>
    <cellStyle name="20% - Akzent3 4 16" xfId="4246" xr:uid="{00000000-0005-0000-0000-000039100000}"/>
    <cellStyle name="20% - Akzent3 4 17" xfId="4247" xr:uid="{00000000-0005-0000-0000-00003A100000}"/>
    <cellStyle name="20% - Akzent3 4 18" xfId="4248" xr:uid="{00000000-0005-0000-0000-00003B100000}"/>
    <cellStyle name="20% - Akzent3 4 2" xfId="4249" xr:uid="{00000000-0005-0000-0000-00003C100000}"/>
    <cellStyle name="20% - Akzent3 4 3" xfId="4250" xr:uid="{00000000-0005-0000-0000-00003D100000}"/>
    <cellStyle name="20% - Akzent3 4 4" xfId="4251" xr:uid="{00000000-0005-0000-0000-00003E100000}"/>
    <cellStyle name="20% - Akzent3 4 4 2" xfId="4252" xr:uid="{00000000-0005-0000-0000-00003F100000}"/>
    <cellStyle name="20% - Akzent3 4 4 2 2" xfId="4253" xr:uid="{00000000-0005-0000-0000-000040100000}"/>
    <cellStyle name="20% - Akzent3 4 4 2 2 2" xfId="4254" xr:uid="{00000000-0005-0000-0000-000041100000}"/>
    <cellStyle name="20% - Akzent3 4 4 2 2 3" xfId="4255" xr:uid="{00000000-0005-0000-0000-000042100000}"/>
    <cellStyle name="20% - Akzent3 4 4 2 3" xfId="4256" xr:uid="{00000000-0005-0000-0000-000043100000}"/>
    <cellStyle name="20% - Akzent3 4 4 2 4" xfId="4257" xr:uid="{00000000-0005-0000-0000-000044100000}"/>
    <cellStyle name="20% - Akzent3 4 4 3" xfId="4258" xr:uid="{00000000-0005-0000-0000-000045100000}"/>
    <cellStyle name="20% - Akzent3 4 4 3 2" xfId="4259" xr:uid="{00000000-0005-0000-0000-000046100000}"/>
    <cellStyle name="20% - Akzent3 4 4 3 2 2" xfId="4260" xr:uid="{00000000-0005-0000-0000-000047100000}"/>
    <cellStyle name="20% - Akzent3 4 4 3 2 3" xfId="4261" xr:uid="{00000000-0005-0000-0000-000048100000}"/>
    <cellStyle name="20% - Akzent3 4 4 3 3" xfId="4262" xr:uid="{00000000-0005-0000-0000-000049100000}"/>
    <cellStyle name="20% - Akzent3 4 4 3 4" xfId="4263" xr:uid="{00000000-0005-0000-0000-00004A100000}"/>
    <cellStyle name="20% - Akzent3 4 4 4" xfId="4264" xr:uid="{00000000-0005-0000-0000-00004B100000}"/>
    <cellStyle name="20% - Akzent3 4 4 4 2" xfId="4265" xr:uid="{00000000-0005-0000-0000-00004C100000}"/>
    <cellStyle name="20% - Akzent3 4 4 4 2 2" xfId="4266" xr:uid="{00000000-0005-0000-0000-00004D100000}"/>
    <cellStyle name="20% - Akzent3 4 4 4 2 3" xfId="4267" xr:uid="{00000000-0005-0000-0000-00004E100000}"/>
    <cellStyle name="20% - Akzent3 4 4 4 3" xfId="4268" xr:uid="{00000000-0005-0000-0000-00004F100000}"/>
    <cellStyle name="20% - Akzent3 4 4 4 4" xfId="4269" xr:uid="{00000000-0005-0000-0000-000050100000}"/>
    <cellStyle name="20% - Akzent3 4 4 5" xfId="4270" xr:uid="{00000000-0005-0000-0000-000051100000}"/>
    <cellStyle name="20% - Akzent3 4 4 5 2" xfId="4271" xr:uid="{00000000-0005-0000-0000-000052100000}"/>
    <cellStyle name="20% - Akzent3 4 4 5 2 2" xfId="4272" xr:uid="{00000000-0005-0000-0000-000053100000}"/>
    <cellStyle name="20% - Akzent3 4 4 5 2 3" xfId="4273" xr:uid="{00000000-0005-0000-0000-000054100000}"/>
    <cellStyle name="20% - Akzent3 4 4 5 3" xfId="4274" xr:uid="{00000000-0005-0000-0000-000055100000}"/>
    <cellStyle name="20% - Akzent3 4 4 5 4" xfId="4275" xr:uid="{00000000-0005-0000-0000-000056100000}"/>
    <cellStyle name="20% - Akzent3 4 4 6" xfId="4276" xr:uid="{00000000-0005-0000-0000-000057100000}"/>
    <cellStyle name="20% - Akzent3 4 4 6 2" xfId="4277" xr:uid="{00000000-0005-0000-0000-000058100000}"/>
    <cellStyle name="20% - Akzent3 4 4 6 2 2" xfId="4278" xr:uid="{00000000-0005-0000-0000-000059100000}"/>
    <cellStyle name="20% - Akzent3 4 4 6 2 3" xfId="4279" xr:uid="{00000000-0005-0000-0000-00005A100000}"/>
    <cellStyle name="20% - Akzent3 4 4 6 3" xfId="4280" xr:uid="{00000000-0005-0000-0000-00005B100000}"/>
    <cellStyle name="20% - Akzent3 4 4 6 4" xfId="4281" xr:uid="{00000000-0005-0000-0000-00005C100000}"/>
    <cellStyle name="20% - Akzent3 4 4 7" xfId="4282" xr:uid="{00000000-0005-0000-0000-00005D100000}"/>
    <cellStyle name="20% - Akzent3 4 4 7 2" xfId="4283" xr:uid="{00000000-0005-0000-0000-00005E100000}"/>
    <cellStyle name="20% - Akzent3 4 4 7 3" xfId="4284" xr:uid="{00000000-0005-0000-0000-00005F100000}"/>
    <cellStyle name="20% - Akzent3 4 4 8" xfId="4285" xr:uid="{00000000-0005-0000-0000-000060100000}"/>
    <cellStyle name="20% - Akzent3 4 4 8 2" xfId="4286" xr:uid="{00000000-0005-0000-0000-000061100000}"/>
    <cellStyle name="20% - Akzent3 4 4 8 3" xfId="4287" xr:uid="{00000000-0005-0000-0000-000062100000}"/>
    <cellStyle name="20% - Akzent3 4 4 9" xfId="4288" xr:uid="{00000000-0005-0000-0000-000063100000}"/>
    <cellStyle name="20% - Akzent3 4 4 9 2" xfId="4289" xr:uid="{00000000-0005-0000-0000-000064100000}"/>
    <cellStyle name="20% - Akzent3 4 4 9 3" xfId="4290" xr:uid="{00000000-0005-0000-0000-000065100000}"/>
    <cellStyle name="20% - Akzent3 4 5" xfId="4291" xr:uid="{00000000-0005-0000-0000-000066100000}"/>
    <cellStyle name="20% - Akzent3 4 5 2" xfId="4292" xr:uid="{00000000-0005-0000-0000-000067100000}"/>
    <cellStyle name="20% - Akzent3 4 5 2 2" xfId="4293" xr:uid="{00000000-0005-0000-0000-000068100000}"/>
    <cellStyle name="20% - Akzent3 4 5 2 3" xfId="4294" xr:uid="{00000000-0005-0000-0000-000069100000}"/>
    <cellStyle name="20% - Akzent3 4 6" xfId="4295" xr:uid="{00000000-0005-0000-0000-00006A100000}"/>
    <cellStyle name="20% - Akzent3 4 6 2" xfId="4296" xr:uid="{00000000-0005-0000-0000-00006B100000}"/>
    <cellStyle name="20% - Akzent3 4 6 2 2" xfId="4297" xr:uid="{00000000-0005-0000-0000-00006C100000}"/>
    <cellStyle name="20% - Akzent3 4 6 2 3" xfId="4298" xr:uid="{00000000-0005-0000-0000-00006D100000}"/>
    <cellStyle name="20% - Akzent3 4 7" xfId="4299" xr:uid="{00000000-0005-0000-0000-00006E100000}"/>
    <cellStyle name="20% - Akzent3 4 7 2" xfId="4300" xr:uid="{00000000-0005-0000-0000-00006F100000}"/>
    <cellStyle name="20% - Akzent3 4 7 2 2" xfId="4301" xr:uid="{00000000-0005-0000-0000-000070100000}"/>
    <cellStyle name="20% - Akzent3 4 7 2 3" xfId="4302" xr:uid="{00000000-0005-0000-0000-000071100000}"/>
    <cellStyle name="20% - Akzent3 4 8" xfId="4303" xr:uid="{00000000-0005-0000-0000-000072100000}"/>
    <cellStyle name="20% - Akzent3 4 8 2" xfId="4304" xr:uid="{00000000-0005-0000-0000-000073100000}"/>
    <cellStyle name="20% - Akzent3 4 8 2 2" xfId="4305" xr:uid="{00000000-0005-0000-0000-000074100000}"/>
    <cellStyle name="20% - Akzent3 4 8 2 3" xfId="4306" xr:uid="{00000000-0005-0000-0000-000075100000}"/>
    <cellStyle name="20% - Akzent3 4 9" xfId="4307" xr:uid="{00000000-0005-0000-0000-000076100000}"/>
    <cellStyle name="20% - Akzent3 4 9 2" xfId="4308" xr:uid="{00000000-0005-0000-0000-000077100000}"/>
    <cellStyle name="20% - Akzent3 4 9 2 2" xfId="4309" xr:uid="{00000000-0005-0000-0000-000078100000}"/>
    <cellStyle name="20% - Akzent3 4 9 2 3" xfId="4310" xr:uid="{00000000-0005-0000-0000-000079100000}"/>
    <cellStyle name="20% - Akzent3 5" xfId="4311" xr:uid="{00000000-0005-0000-0000-00007A100000}"/>
    <cellStyle name="20% - Akzent3 5 10" xfId="4312" xr:uid="{00000000-0005-0000-0000-00007B100000}"/>
    <cellStyle name="20% - Akzent3 5 11" xfId="4313" xr:uid="{00000000-0005-0000-0000-00007C100000}"/>
    <cellStyle name="20% - Akzent3 5 12" xfId="4314" xr:uid="{00000000-0005-0000-0000-00007D100000}"/>
    <cellStyle name="20% - Akzent3 5 13" xfId="4315" xr:uid="{00000000-0005-0000-0000-00007E100000}"/>
    <cellStyle name="20% - Akzent3 5 14" xfId="4316" xr:uid="{00000000-0005-0000-0000-00007F100000}"/>
    <cellStyle name="20% - Akzent3 5 15" xfId="4317" xr:uid="{00000000-0005-0000-0000-000080100000}"/>
    <cellStyle name="20% - Akzent3 5 16" xfId="4318" xr:uid="{00000000-0005-0000-0000-000081100000}"/>
    <cellStyle name="20% - Akzent3 5 17" xfId="4319" xr:uid="{00000000-0005-0000-0000-000082100000}"/>
    <cellStyle name="20% - Akzent3 5 18" xfId="4320" xr:uid="{00000000-0005-0000-0000-000083100000}"/>
    <cellStyle name="20% - Akzent3 5 2" xfId="4321" xr:uid="{00000000-0005-0000-0000-000084100000}"/>
    <cellStyle name="20% - Akzent3 5 3" xfId="4322" xr:uid="{00000000-0005-0000-0000-000085100000}"/>
    <cellStyle name="20% - Akzent3 5 4" xfId="4323" xr:uid="{00000000-0005-0000-0000-000086100000}"/>
    <cellStyle name="20% - Akzent3 5 4 2" xfId="4324" xr:uid="{00000000-0005-0000-0000-000087100000}"/>
    <cellStyle name="20% - Akzent3 5 4 2 2" xfId="4325" xr:uid="{00000000-0005-0000-0000-000088100000}"/>
    <cellStyle name="20% - Akzent3 5 4 2 2 2" xfId="4326" xr:uid="{00000000-0005-0000-0000-000089100000}"/>
    <cellStyle name="20% - Akzent3 5 4 2 2 3" xfId="4327" xr:uid="{00000000-0005-0000-0000-00008A100000}"/>
    <cellStyle name="20% - Akzent3 5 4 2 3" xfId="4328" xr:uid="{00000000-0005-0000-0000-00008B100000}"/>
    <cellStyle name="20% - Akzent3 5 4 2 4" xfId="4329" xr:uid="{00000000-0005-0000-0000-00008C100000}"/>
    <cellStyle name="20% - Akzent3 5 4 3" xfId="4330" xr:uid="{00000000-0005-0000-0000-00008D100000}"/>
    <cellStyle name="20% - Akzent3 5 4 3 2" xfId="4331" xr:uid="{00000000-0005-0000-0000-00008E100000}"/>
    <cellStyle name="20% - Akzent3 5 4 3 2 2" xfId="4332" xr:uid="{00000000-0005-0000-0000-00008F100000}"/>
    <cellStyle name="20% - Akzent3 5 4 3 2 3" xfId="4333" xr:uid="{00000000-0005-0000-0000-000090100000}"/>
    <cellStyle name="20% - Akzent3 5 4 3 3" xfId="4334" xr:uid="{00000000-0005-0000-0000-000091100000}"/>
    <cellStyle name="20% - Akzent3 5 4 3 4" xfId="4335" xr:uid="{00000000-0005-0000-0000-000092100000}"/>
    <cellStyle name="20% - Akzent3 5 4 4" xfId="4336" xr:uid="{00000000-0005-0000-0000-000093100000}"/>
    <cellStyle name="20% - Akzent3 5 4 4 2" xfId="4337" xr:uid="{00000000-0005-0000-0000-000094100000}"/>
    <cellStyle name="20% - Akzent3 5 4 4 2 2" xfId="4338" xr:uid="{00000000-0005-0000-0000-000095100000}"/>
    <cellStyle name="20% - Akzent3 5 4 4 2 3" xfId="4339" xr:uid="{00000000-0005-0000-0000-000096100000}"/>
    <cellStyle name="20% - Akzent3 5 4 4 3" xfId="4340" xr:uid="{00000000-0005-0000-0000-000097100000}"/>
    <cellStyle name="20% - Akzent3 5 4 4 4" xfId="4341" xr:uid="{00000000-0005-0000-0000-000098100000}"/>
    <cellStyle name="20% - Akzent3 5 4 5" xfId="4342" xr:uid="{00000000-0005-0000-0000-000099100000}"/>
    <cellStyle name="20% - Akzent3 5 4 5 2" xfId="4343" xr:uid="{00000000-0005-0000-0000-00009A100000}"/>
    <cellStyle name="20% - Akzent3 5 4 5 2 2" xfId="4344" xr:uid="{00000000-0005-0000-0000-00009B100000}"/>
    <cellStyle name="20% - Akzent3 5 4 5 2 3" xfId="4345" xr:uid="{00000000-0005-0000-0000-00009C100000}"/>
    <cellStyle name="20% - Akzent3 5 4 5 3" xfId="4346" xr:uid="{00000000-0005-0000-0000-00009D100000}"/>
    <cellStyle name="20% - Akzent3 5 4 5 4" xfId="4347" xr:uid="{00000000-0005-0000-0000-00009E100000}"/>
    <cellStyle name="20% - Akzent3 5 4 6" xfId="4348" xr:uid="{00000000-0005-0000-0000-00009F100000}"/>
    <cellStyle name="20% - Akzent3 5 4 6 2" xfId="4349" xr:uid="{00000000-0005-0000-0000-0000A0100000}"/>
    <cellStyle name="20% - Akzent3 5 4 6 2 2" xfId="4350" xr:uid="{00000000-0005-0000-0000-0000A1100000}"/>
    <cellStyle name="20% - Akzent3 5 4 6 2 3" xfId="4351" xr:uid="{00000000-0005-0000-0000-0000A2100000}"/>
    <cellStyle name="20% - Akzent3 5 4 6 3" xfId="4352" xr:uid="{00000000-0005-0000-0000-0000A3100000}"/>
    <cellStyle name="20% - Akzent3 5 4 6 4" xfId="4353" xr:uid="{00000000-0005-0000-0000-0000A4100000}"/>
    <cellStyle name="20% - Akzent3 5 4 7" xfId="4354" xr:uid="{00000000-0005-0000-0000-0000A5100000}"/>
    <cellStyle name="20% - Akzent3 5 4 7 2" xfId="4355" xr:uid="{00000000-0005-0000-0000-0000A6100000}"/>
    <cellStyle name="20% - Akzent3 5 4 7 3" xfId="4356" xr:uid="{00000000-0005-0000-0000-0000A7100000}"/>
    <cellStyle name="20% - Akzent3 5 4 8" xfId="4357" xr:uid="{00000000-0005-0000-0000-0000A8100000}"/>
    <cellStyle name="20% - Akzent3 5 4 8 2" xfId="4358" xr:uid="{00000000-0005-0000-0000-0000A9100000}"/>
    <cellStyle name="20% - Akzent3 5 4 8 3" xfId="4359" xr:uid="{00000000-0005-0000-0000-0000AA100000}"/>
    <cellStyle name="20% - Akzent3 5 4 9" xfId="4360" xr:uid="{00000000-0005-0000-0000-0000AB100000}"/>
    <cellStyle name="20% - Akzent3 5 4 9 2" xfId="4361" xr:uid="{00000000-0005-0000-0000-0000AC100000}"/>
    <cellStyle name="20% - Akzent3 5 4 9 3" xfId="4362" xr:uid="{00000000-0005-0000-0000-0000AD100000}"/>
    <cellStyle name="20% - Akzent3 5 5" xfId="4363" xr:uid="{00000000-0005-0000-0000-0000AE100000}"/>
    <cellStyle name="20% - Akzent3 5 5 2" xfId="4364" xr:uid="{00000000-0005-0000-0000-0000AF100000}"/>
    <cellStyle name="20% - Akzent3 5 5 2 2" xfId="4365" xr:uid="{00000000-0005-0000-0000-0000B0100000}"/>
    <cellStyle name="20% - Akzent3 5 5 2 3" xfId="4366" xr:uid="{00000000-0005-0000-0000-0000B1100000}"/>
    <cellStyle name="20% - Akzent3 5 6" xfId="4367" xr:uid="{00000000-0005-0000-0000-0000B2100000}"/>
    <cellStyle name="20% - Akzent3 5 6 2" xfId="4368" xr:uid="{00000000-0005-0000-0000-0000B3100000}"/>
    <cellStyle name="20% - Akzent3 5 6 2 2" xfId="4369" xr:uid="{00000000-0005-0000-0000-0000B4100000}"/>
    <cellStyle name="20% - Akzent3 5 6 2 3" xfId="4370" xr:uid="{00000000-0005-0000-0000-0000B5100000}"/>
    <cellStyle name="20% - Akzent3 5 7" xfId="4371" xr:uid="{00000000-0005-0000-0000-0000B6100000}"/>
    <cellStyle name="20% - Akzent3 5 7 2" xfId="4372" xr:uid="{00000000-0005-0000-0000-0000B7100000}"/>
    <cellStyle name="20% - Akzent3 5 7 2 2" xfId="4373" xr:uid="{00000000-0005-0000-0000-0000B8100000}"/>
    <cellStyle name="20% - Akzent3 5 7 2 3" xfId="4374" xr:uid="{00000000-0005-0000-0000-0000B9100000}"/>
    <cellStyle name="20% - Akzent3 5 8" xfId="4375" xr:uid="{00000000-0005-0000-0000-0000BA100000}"/>
    <cellStyle name="20% - Akzent3 5 8 2" xfId="4376" xr:uid="{00000000-0005-0000-0000-0000BB100000}"/>
    <cellStyle name="20% - Akzent3 5 8 2 2" xfId="4377" xr:uid="{00000000-0005-0000-0000-0000BC100000}"/>
    <cellStyle name="20% - Akzent3 5 8 2 3" xfId="4378" xr:uid="{00000000-0005-0000-0000-0000BD100000}"/>
    <cellStyle name="20% - Akzent3 5 9" xfId="4379" xr:uid="{00000000-0005-0000-0000-0000BE100000}"/>
    <cellStyle name="20% - Akzent3 5 9 2" xfId="4380" xr:uid="{00000000-0005-0000-0000-0000BF100000}"/>
    <cellStyle name="20% - Akzent3 5 9 2 2" xfId="4381" xr:uid="{00000000-0005-0000-0000-0000C0100000}"/>
    <cellStyle name="20% - Akzent3 5 9 2 3" xfId="4382" xr:uid="{00000000-0005-0000-0000-0000C1100000}"/>
    <cellStyle name="20% - Akzent3 6" xfId="4383" xr:uid="{00000000-0005-0000-0000-0000C2100000}"/>
    <cellStyle name="20% - Akzent3 6 10" xfId="4384" xr:uid="{00000000-0005-0000-0000-0000C3100000}"/>
    <cellStyle name="20% - Akzent3 6 11" xfId="4385" xr:uid="{00000000-0005-0000-0000-0000C4100000}"/>
    <cellStyle name="20% - Akzent3 6 12" xfId="4386" xr:uid="{00000000-0005-0000-0000-0000C5100000}"/>
    <cellStyle name="20% - Akzent3 6 13" xfId="4387" xr:uid="{00000000-0005-0000-0000-0000C6100000}"/>
    <cellStyle name="20% - Akzent3 6 14" xfId="4388" xr:uid="{00000000-0005-0000-0000-0000C7100000}"/>
    <cellStyle name="20% - Akzent3 6 15" xfId="4389" xr:uid="{00000000-0005-0000-0000-0000C8100000}"/>
    <cellStyle name="20% - Akzent3 6 16" xfId="4390" xr:uid="{00000000-0005-0000-0000-0000C9100000}"/>
    <cellStyle name="20% - Akzent3 6 17" xfId="4391" xr:uid="{00000000-0005-0000-0000-0000CA100000}"/>
    <cellStyle name="20% - Akzent3 6 18" xfId="4392" xr:uid="{00000000-0005-0000-0000-0000CB100000}"/>
    <cellStyle name="20% - Akzent3 6 2" xfId="4393" xr:uid="{00000000-0005-0000-0000-0000CC100000}"/>
    <cellStyle name="20% - Akzent3 6 3" xfId="4394" xr:uid="{00000000-0005-0000-0000-0000CD100000}"/>
    <cellStyle name="20% - Akzent3 6 4" xfId="4395" xr:uid="{00000000-0005-0000-0000-0000CE100000}"/>
    <cellStyle name="20% - Akzent3 6 4 2" xfId="4396" xr:uid="{00000000-0005-0000-0000-0000CF100000}"/>
    <cellStyle name="20% - Akzent3 6 4 2 2" xfId="4397" xr:uid="{00000000-0005-0000-0000-0000D0100000}"/>
    <cellStyle name="20% - Akzent3 6 4 2 2 2" xfId="4398" xr:uid="{00000000-0005-0000-0000-0000D1100000}"/>
    <cellStyle name="20% - Akzent3 6 4 2 2 3" xfId="4399" xr:uid="{00000000-0005-0000-0000-0000D2100000}"/>
    <cellStyle name="20% - Akzent3 6 4 2 3" xfId="4400" xr:uid="{00000000-0005-0000-0000-0000D3100000}"/>
    <cellStyle name="20% - Akzent3 6 4 2 4" xfId="4401" xr:uid="{00000000-0005-0000-0000-0000D4100000}"/>
    <cellStyle name="20% - Akzent3 6 4 3" xfId="4402" xr:uid="{00000000-0005-0000-0000-0000D5100000}"/>
    <cellStyle name="20% - Akzent3 6 4 3 2" xfId="4403" xr:uid="{00000000-0005-0000-0000-0000D6100000}"/>
    <cellStyle name="20% - Akzent3 6 4 3 2 2" xfId="4404" xr:uid="{00000000-0005-0000-0000-0000D7100000}"/>
    <cellStyle name="20% - Akzent3 6 4 3 2 3" xfId="4405" xr:uid="{00000000-0005-0000-0000-0000D8100000}"/>
    <cellStyle name="20% - Akzent3 6 4 3 3" xfId="4406" xr:uid="{00000000-0005-0000-0000-0000D9100000}"/>
    <cellStyle name="20% - Akzent3 6 4 3 4" xfId="4407" xr:uid="{00000000-0005-0000-0000-0000DA100000}"/>
    <cellStyle name="20% - Akzent3 6 4 4" xfId="4408" xr:uid="{00000000-0005-0000-0000-0000DB100000}"/>
    <cellStyle name="20% - Akzent3 6 4 4 2" xfId="4409" xr:uid="{00000000-0005-0000-0000-0000DC100000}"/>
    <cellStyle name="20% - Akzent3 6 4 4 2 2" xfId="4410" xr:uid="{00000000-0005-0000-0000-0000DD100000}"/>
    <cellStyle name="20% - Akzent3 6 4 4 2 3" xfId="4411" xr:uid="{00000000-0005-0000-0000-0000DE100000}"/>
    <cellStyle name="20% - Akzent3 6 4 4 3" xfId="4412" xr:uid="{00000000-0005-0000-0000-0000DF100000}"/>
    <cellStyle name="20% - Akzent3 6 4 4 4" xfId="4413" xr:uid="{00000000-0005-0000-0000-0000E0100000}"/>
    <cellStyle name="20% - Akzent3 6 4 5" xfId="4414" xr:uid="{00000000-0005-0000-0000-0000E1100000}"/>
    <cellStyle name="20% - Akzent3 6 4 5 2" xfId="4415" xr:uid="{00000000-0005-0000-0000-0000E2100000}"/>
    <cellStyle name="20% - Akzent3 6 4 5 2 2" xfId="4416" xr:uid="{00000000-0005-0000-0000-0000E3100000}"/>
    <cellStyle name="20% - Akzent3 6 4 5 2 3" xfId="4417" xr:uid="{00000000-0005-0000-0000-0000E4100000}"/>
    <cellStyle name="20% - Akzent3 6 4 5 3" xfId="4418" xr:uid="{00000000-0005-0000-0000-0000E5100000}"/>
    <cellStyle name="20% - Akzent3 6 4 5 4" xfId="4419" xr:uid="{00000000-0005-0000-0000-0000E6100000}"/>
    <cellStyle name="20% - Akzent3 6 4 6" xfId="4420" xr:uid="{00000000-0005-0000-0000-0000E7100000}"/>
    <cellStyle name="20% - Akzent3 6 4 6 2" xfId="4421" xr:uid="{00000000-0005-0000-0000-0000E8100000}"/>
    <cellStyle name="20% - Akzent3 6 4 6 2 2" xfId="4422" xr:uid="{00000000-0005-0000-0000-0000E9100000}"/>
    <cellStyle name="20% - Akzent3 6 4 6 2 3" xfId="4423" xr:uid="{00000000-0005-0000-0000-0000EA100000}"/>
    <cellStyle name="20% - Akzent3 6 4 6 3" xfId="4424" xr:uid="{00000000-0005-0000-0000-0000EB100000}"/>
    <cellStyle name="20% - Akzent3 6 4 6 4" xfId="4425" xr:uid="{00000000-0005-0000-0000-0000EC100000}"/>
    <cellStyle name="20% - Akzent3 6 4 7" xfId="4426" xr:uid="{00000000-0005-0000-0000-0000ED100000}"/>
    <cellStyle name="20% - Akzent3 6 4 7 2" xfId="4427" xr:uid="{00000000-0005-0000-0000-0000EE100000}"/>
    <cellStyle name="20% - Akzent3 6 4 7 3" xfId="4428" xr:uid="{00000000-0005-0000-0000-0000EF100000}"/>
    <cellStyle name="20% - Akzent3 6 4 8" xfId="4429" xr:uid="{00000000-0005-0000-0000-0000F0100000}"/>
    <cellStyle name="20% - Akzent3 6 4 8 2" xfId="4430" xr:uid="{00000000-0005-0000-0000-0000F1100000}"/>
    <cellStyle name="20% - Akzent3 6 4 8 3" xfId="4431" xr:uid="{00000000-0005-0000-0000-0000F2100000}"/>
    <cellStyle name="20% - Akzent3 6 4 9" xfId="4432" xr:uid="{00000000-0005-0000-0000-0000F3100000}"/>
    <cellStyle name="20% - Akzent3 6 4 9 2" xfId="4433" xr:uid="{00000000-0005-0000-0000-0000F4100000}"/>
    <cellStyle name="20% - Akzent3 6 4 9 3" xfId="4434" xr:uid="{00000000-0005-0000-0000-0000F5100000}"/>
    <cellStyle name="20% - Akzent3 6 5" xfId="4435" xr:uid="{00000000-0005-0000-0000-0000F6100000}"/>
    <cellStyle name="20% - Akzent3 6 5 2" xfId="4436" xr:uid="{00000000-0005-0000-0000-0000F7100000}"/>
    <cellStyle name="20% - Akzent3 6 5 2 2" xfId="4437" xr:uid="{00000000-0005-0000-0000-0000F8100000}"/>
    <cellStyle name="20% - Akzent3 6 5 2 3" xfId="4438" xr:uid="{00000000-0005-0000-0000-0000F9100000}"/>
    <cellStyle name="20% - Akzent3 6 6" xfId="4439" xr:uid="{00000000-0005-0000-0000-0000FA100000}"/>
    <cellStyle name="20% - Akzent3 6 6 2" xfId="4440" xr:uid="{00000000-0005-0000-0000-0000FB100000}"/>
    <cellStyle name="20% - Akzent3 6 6 2 2" xfId="4441" xr:uid="{00000000-0005-0000-0000-0000FC100000}"/>
    <cellStyle name="20% - Akzent3 6 6 2 3" xfId="4442" xr:uid="{00000000-0005-0000-0000-0000FD100000}"/>
    <cellStyle name="20% - Akzent3 6 7" xfId="4443" xr:uid="{00000000-0005-0000-0000-0000FE100000}"/>
    <cellStyle name="20% - Akzent3 6 7 2" xfId="4444" xr:uid="{00000000-0005-0000-0000-0000FF100000}"/>
    <cellStyle name="20% - Akzent3 6 7 2 2" xfId="4445" xr:uid="{00000000-0005-0000-0000-000000110000}"/>
    <cellStyle name="20% - Akzent3 6 7 2 3" xfId="4446" xr:uid="{00000000-0005-0000-0000-000001110000}"/>
    <cellStyle name="20% - Akzent3 6 8" xfId="4447" xr:uid="{00000000-0005-0000-0000-000002110000}"/>
    <cellStyle name="20% - Akzent3 6 8 2" xfId="4448" xr:uid="{00000000-0005-0000-0000-000003110000}"/>
    <cellStyle name="20% - Akzent3 6 8 2 2" xfId="4449" xr:uid="{00000000-0005-0000-0000-000004110000}"/>
    <cellStyle name="20% - Akzent3 6 8 2 3" xfId="4450" xr:uid="{00000000-0005-0000-0000-000005110000}"/>
    <cellStyle name="20% - Akzent3 6 9" xfId="4451" xr:uid="{00000000-0005-0000-0000-000006110000}"/>
    <cellStyle name="20% - Akzent3 6 9 2" xfId="4452" xr:uid="{00000000-0005-0000-0000-000007110000}"/>
    <cellStyle name="20% - Akzent3 6 9 2 2" xfId="4453" xr:uid="{00000000-0005-0000-0000-000008110000}"/>
    <cellStyle name="20% - Akzent3 6 9 2 3" xfId="4454" xr:uid="{00000000-0005-0000-0000-000009110000}"/>
    <cellStyle name="20% - Akzent3 7" xfId="4455" xr:uid="{00000000-0005-0000-0000-00000A110000}"/>
    <cellStyle name="20% - Akzent3 7 10" xfId="4456" xr:uid="{00000000-0005-0000-0000-00000B110000}"/>
    <cellStyle name="20% - Akzent3 7 11" xfId="4457" xr:uid="{00000000-0005-0000-0000-00000C110000}"/>
    <cellStyle name="20% - Akzent3 7 12" xfId="4458" xr:uid="{00000000-0005-0000-0000-00000D110000}"/>
    <cellStyle name="20% - Akzent3 7 13" xfId="4459" xr:uid="{00000000-0005-0000-0000-00000E110000}"/>
    <cellStyle name="20% - Akzent3 7 14" xfId="4460" xr:uid="{00000000-0005-0000-0000-00000F110000}"/>
    <cellStyle name="20% - Akzent3 7 15" xfId="4461" xr:uid="{00000000-0005-0000-0000-000010110000}"/>
    <cellStyle name="20% - Akzent3 7 16" xfId="4462" xr:uid="{00000000-0005-0000-0000-000011110000}"/>
    <cellStyle name="20% - Akzent3 7 17" xfId="4463" xr:uid="{00000000-0005-0000-0000-000012110000}"/>
    <cellStyle name="20% - Akzent3 7 18" xfId="4464" xr:uid="{00000000-0005-0000-0000-000013110000}"/>
    <cellStyle name="20% - Akzent3 7 2" xfId="4465" xr:uid="{00000000-0005-0000-0000-000014110000}"/>
    <cellStyle name="20% - Akzent3 7 3" xfId="4466" xr:uid="{00000000-0005-0000-0000-000015110000}"/>
    <cellStyle name="20% - Akzent3 7 4" xfId="4467" xr:uid="{00000000-0005-0000-0000-000016110000}"/>
    <cellStyle name="20% - Akzent3 7 4 2" xfId="4468" xr:uid="{00000000-0005-0000-0000-000017110000}"/>
    <cellStyle name="20% - Akzent3 7 4 2 2" xfId="4469" xr:uid="{00000000-0005-0000-0000-000018110000}"/>
    <cellStyle name="20% - Akzent3 7 4 2 2 2" xfId="4470" xr:uid="{00000000-0005-0000-0000-000019110000}"/>
    <cellStyle name="20% - Akzent3 7 4 2 2 3" xfId="4471" xr:uid="{00000000-0005-0000-0000-00001A110000}"/>
    <cellStyle name="20% - Akzent3 7 4 2 3" xfId="4472" xr:uid="{00000000-0005-0000-0000-00001B110000}"/>
    <cellStyle name="20% - Akzent3 7 4 2 4" xfId="4473" xr:uid="{00000000-0005-0000-0000-00001C110000}"/>
    <cellStyle name="20% - Akzent3 7 4 3" xfId="4474" xr:uid="{00000000-0005-0000-0000-00001D110000}"/>
    <cellStyle name="20% - Akzent3 7 4 3 2" xfId="4475" xr:uid="{00000000-0005-0000-0000-00001E110000}"/>
    <cellStyle name="20% - Akzent3 7 4 3 2 2" xfId="4476" xr:uid="{00000000-0005-0000-0000-00001F110000}"/>
    <cellStyle name="20% - Akzent3 7 4 3 2 3" xfId="4477" xr:uid="{00000000-0005-0000-0000-000020110000}"/>
    <cellStyle name="20% - Akzent3 7 4 3 3" xfId="4478" xr:uid="{00000000-0005-0000-0000-000021110000}"/>
    <cellStyle name="20% - Akzent3 7 4 3 4" xfId="4479" xr:uid="{00000000-0005-0000-0000-000022110000}"/>
    <cellStyle name="20% - Akzent3 7 4 4" xfId="4480" xr:uid="{00000000-0005-0000-0000-000023110000}"/>
    <cellStyle name="20% - Akzent3 7 4 4 2" xfId="4481" xr:uid="{00000000-0005-0000-0000-000024110000}"/>
    <cellStyle name="20% - Akzent3 7 4 4 2 2" xfId="4482" xr:uid="{00000000-0005-0000-0000-000025110000}"/>
    <cellStyle name="20% - Akzent3 7 4 4 2 3" xfId="4483" xr:uid="{00000000-0005-0000-0000-000026110000}"/>
    <cellStyle name="20% - Akzent3 7 4 4 3" xfId="4484" xr:uid="{00000000-0005-0000-0000-000027110000}"/>
    <cellStyle name="20% - Akzent3 7 4 4 4" xfId="4485" xr:uid="{00000000-0005-0000-0000-000028110000}"/>
    <cellStyle name="20% - Akzent3 7 4 5" xfId="4486" xr:uid="{00000000-0005-0000-0000-000029110000}"/>
    <cellStyle name="20% - Akzent3 7 4 5 2" xfId="4487" xr:uid="{00000000-0005-0000-0000-00002A110000}"/>
    <cellStyle name="20% - Akzent3 7 4 5 2 2" xfId="4488" xr:uid="{00000000-0005-0000-0000-00002B110000}"/>
    <cellStyle name="20% - Akzent3 7 4 5 2 3" xfId="4489" xr:uid="{00000000-0005-0000-0000-00002C110000}"/>
    <cellStyle name="20% - Akzent3 7 4 5 3" xfId="4490" xr:uid="{00000000-0005-0000-0000-00002D110000}"/>
    <cellStyle name="20% - Akzent3 7 4 5 4" xfId="4491" xr:uid="{00000000-0005-0000-0000-00002E110000}"/>
    <cellStyle name="20% - Akzent3 7 4 6" xfId="4492" xr:uid="{00000000-0005-0000-0000-00002F110000}"/>
    <cellStyle name="20% - Akzent3 7 4 6 2" xfId="4493" xr:uid="{00000000-0005-0000-0000-000030110000}"/>
    <cellStyle name="20% - Akzent3 7 4 6 2 2" xfId="4494" xr:uid="{00000000-0005-0000-0000-000031110000}"/>
    <cellStyle name="20% - Akzent3 7 4 6 2 3" xfId="4495" xr:uid="{00000000-0005-0000-0000-000032110000}"/>
    <cellStyle name="20% - Akzent3 7 4 6 3" xfId="4496" xr:uid="{00000000-0005-0000-0000-000033110000}"/>
    <cellStyle name="20% - Akzent3 7 4 6 4" xfId="4497" xr:uid="{00000000-0005-0000-0000-000034110000}"/>
    <cellStyle name="20% - Akzent3 7 4 7" xfId="4498" xr:uid="{00000000-0005-0000-0000-000035110000}"/>
    <cellStyle name="20% - Akzent3 7 4 7 2" xfId="4499" xr:uid="{00000000-0005-0000-0000-000036110000}"/>
    <cellStyle name="20% - Akzent3 7 4 7 3" xfId="4500" xr:uid="{00000000-0005-0000-0000-000037110000}"/>
    <cellStyle name="20% - Akzent3 7 4 8" xfId="4501" xr:uid="{00000000-0005-0000-0000-000038110000}"/>
    <cellStyle name="20% - Akzent3 7 4 8 2" xfId="4502" xr:uid="{00000000-0005-0000-0000-000039110000}"/>
    <cellStyle name="20% - Akzent3 7 4 8 3" xfId="4503" xr:uid="{00000000-0005-0000-0000-00003A110000}"/>
    <cellStyle name="20% - Akzent3 7 4 9" xfId="4504" xr:uid="{00000000-0005-0000-0000-00003B110000}"/>
    <cellStyle name="20% - Akzent3 7 4 9 2" xfId="4505" xr:uid="{00000000-0005-0000-0000-00003C110000}"/>
    <cellStyle name="20% - Akzent3 7 4 9 3" xfId="4506" xr:uid="{00000000-0005-0000-0000-00003D110000}"/>
    <cellStyle name="20% - Akzent3 7 5" xfId="4507" xr:uid="{00000000-0005-0000-0000-00003E110000}"/>
    <cellStyle name="20% - Akzent3 7 5 2" xfId="4508" xr:uid="{00000000-0005-0000-0000-00003F110000}"/>
    <cellStyle name="20% - Akzent3 7 5 2 2" xfId="4509" xr:uid="{00000000-0005-0000-0000-000040110000}"/>
    <cellStyle name="20% - Akzent3 7 5 2 3" xfId="4510" xr:uid="{00000000-0005-0000-0000-000041110000}"/>
    <cellStyle name="20% - Akzent3 7 6" xfId="4511" xr:uid="{00000000-0005-0000-0000-000042110000}"/>
    <cellStyle name="20% - Akzent3 7 6 2" xfId="4512" xr:uid="{00000000-0005-0000-0000-000043110000}"/>
    <cellStyle name="20% - Akzent3 7 6 2 2" xfId="4513" xr:uid="{00000000-0005-0000-0000-000044110000}"/>
    <cellStyle name="20% - Akzent3 7 6 2 3" xfId="4514" xr:uid="{00000000-0005-0000-0000-000045110000}"/>
    <cellStyle name="20% - Akzent3 7 7" xfId="4515" xr:uid="{00000000-0005-0000-0000-000046110000}"/>
    <cellStyle name="20% - Akzent3 7 7 2" xfId="4516" xr:uid="{00000000-0005-0000-0000-000047110000}"/>
    <cellStyle name="20% - Akzent3 7 7 2 2" xfId="4517" xr:uid="{00000000-0005-0000-0000-000048110000}"/>
    <cellStyle name="20% - Akzent3 7 7 2 3" xfId="4518" xr:uid="{00000000-0005-0000-0000-000049110000}"/>
    <cellStyle name="20% - Akzent3 7 8" xfId="4519" xr:uid="{00000000-0005-0000-0000-00004A110000}"/>
    <cellStyle name="20% - Akzent3 7 8 2" xfId="4520" xr:uid="{00000000-0005-0000-0000-00004B110000}"/>
    <cellStyle name="20% - Akzent3 7 8 2 2" xfId="4521" xr:uid="{00000000-0005-0000-0000-00004C110000}"/>
    <cellStyle name="20% - Akzent3 7 8 2 3" xfId="4522" xr:uid="{00000000-0005-0000-0000-00004D110000}"/>
    <cellStyle name="20% - Akzent3 7 9" xfId="4523" xr:uid="{00000000-0005-0000-0000-00004E110000}"/>
    <cellStyle name="20% - Akzent3 7 9 2" xfId="4524" xr:uid="{00000000-0005-0000-0000-00004F110000}"/>
    <cellStyle name="20% - Akzent3 7 9 2 2" xfId="4525" xr:uid="{00000000-0005-0000-0000-000050110000}"/>
    <cellStyle name="20% - Akzent3 7 9 2 3" xfId="4526" xr:uid="{00000000-0005-0000-0000-000051110000}"/>
    <cellStyle name="20% - Akzent3 8" xfId="4527" xr:uid="{00000000-0005-0000-0000-000052110000}"/>
    <cellStyle name="20% - Akzent3 8 10" xfId="4528" xr:uid="{00000000-0005-0000-0000-000053110000}"/>
    <cellStyle name="20% - Akzent3 8 11" xfId="4529" xr:uid="{00000000-0005-0000-0000-000054110000}"/>
    <cellStyle name="20% - Akzent3 8 12" xfId="4530" xr:uid="{00000000-0005-0000-0000-000055110000}"/>
    <cellStyle name="20% - Akzent3 8 13" xfId="4531" xr:uid="{00000000-0005-0000-0000-000056110000}"/>
    <cellStyle name="20% - Akzent3 8 14" xfId="4532" xr:uid="{00000000-0005-0000-0000-000057110000}"/>
    <cellStyle name="20% - Akzent3 8 15" xfId="4533" xr:uid="{00000000-0005-0000-0000-000058110000}"/>
    <cellStyle name="20% - Akzent3 8 16" xfId="4534" xr:uid="{00000000-0005-0000-0000-000059110000}"/>
    <cellStyle name="20% - Akzent3 8 17" xfId="4535" xr:uid="{00000000-0005-0000-0000-00005A110000}"/>
    <cellStyle name="20% - Akzent3 8 18" xfId="4536" xr:uid="{00000000-0005-0000-0000-00005B110000}"/>
    <cellStyle name="20% - Akzent3 8 2" xfId="4537" xr:uid="{00000000-0005-0000-0000-00005C110000}"/>
    <cellStyle name="20% - Akzent3 8 3" xfId="4538" xr:uid="{00000000-0005-0000-0000-00005D110000}"/>
    <cellStyle name="20% - Akzent3 8 4" xfId="4539" xr:uid="{00000000-0005-0000-0000-00005E110000}"/>
    <cellStyle name="20% - Akzent3 8 4 2" xfId="4540" xr:uid="{00000000-0005-0000-0000-00005F110000}"/>
    <cellStyle name="20% - Akzent3 8 4 2 2" xfId="4541" xr:uid="{00000000-0005-0000-0000-000060110000}"/>
    <cellStyle name="20% - Akzent3 8 4 2 2 2" xfId="4542" xr:uid="{00000000-0005-0000-0000-000061110000}"/>
    <cellStyle name="20% - Akzent3 8 4 2 2 3" xfId="4543" xr:uid="{00000000-0005-0000-0000-000062110000}"/>
    <cellStyle name="20% - Akzent3 8 4 2 3" xfId="4544" xr:uid="{00000000-0005-0000-0000-000063110000}"/>
    <cellStyle name="20% - Akzent3 8 4 2 4" xfId="4545" xr:uid="{00000000-0005-0000-0000-000064110000}"/>
    <cellStyle name="20% - Akzent3 8 4 3" xfId="4546" xr:uid="{00000000-0005-0000-0000-000065110000}"/>
    <cellStyle name="20% - Akzent3 8 4 3 2" xfId="4547" xr:uid="{00000000-0005-0000-0000-000066110000}"/>
    <cellStyle name="20% - Akzent3 8 4 3 2 2" xfId="4548" xr:uid="{00000000-0005-0000-0000-000067110000}"/>
    <cellStyle name="20% - Akzent3 8 4 3 2 3" xfId="4549" xr:uid="{00000000-0005-0000-0000-000068110000}"/>
    <cellStyle name="20% - Akzent3 8 4 3 3" xfId="4550" xr:uid="{00000000-0005-0000-0000-000069110000}"/>
    <cellStyle name="20% - Akzent3 8 4 3 4" xfId="4551" xr:uid="{00000000-0005-0000-0000-00006A110000}"/>
    <cellStyle name="20% - Akzent3 8 4 4" xfId="4552" xr:uid="{00000000-0005-0000-0000-00006B110000}"/>
    <cellStyle name="20% - Akzent3 8 4 4 2" xfId="4553" xr:uid="{00000000-0005-0000-0000-00006C110000}"/>
    <cellStyle name="20% - Akzent3 8 4 4 2 2" xfId="4554" xr:uid="{00000000-0005-0000-0000-00006D110000}"/>
    <cellStyle name="20% - Akzent3 8 4 4 2 3" xfId="4555" xr:uid="{00000000-0005-0000-0000-00006E110000}"/>
    <cellStyle name="20% - Akzent3 8 4 4 3" xfId="4556" xr:uid="{00000000-0005-0000-0000-00006F110000}"/>
    <cellStyle name="20% - Akzent3 8 4 4 4" xfId="4557" xr:uid="{00000000-0005-0000-0000-000070110000}"/>
    <cellStyle name="20% - Akzent3 8 4 5" xfId="4558" xr:uid="{00000000-0005-0000-0000-000071110000}"/>
    <cellStyle name="20% - Akzent3 8 4 5 2" xfId="4559" xr:uid="{00000000-0005-0000-0000-000072110000}"/>
    <cellStyle name="20% - Akzent3 8 4 5 2 2" xfId="4560" xr:uid="{00000000-0005-0000-0000-000073110000}"/>
    <cellStyle name="20% - Akzent3 8 4 5 2 3" xfId="4561" xr:uid="{00000000-0005-0000-0000-000074110000}"/>
    <cellStyle name="20% - Akzent3 8 4 5 3" xfId="4562" xr:uid="{00000000-0005-0000-0000-000075110000}"/>
    <cellStyle name="20% - Akzent3 8 4 5 4" xfId="4563" xr:uid="{00000000-0005-0000-0000-000076110000}"/>
    <cellStyle name="20% - Akzent3 8 4 6" xfId="4564" xr:uid="{00000000-0005-0000-0000-000077110000}"/>
    <cellStyle name="20% - Akzent3 8 4 6 2" xfId="4565" xr:uid="{00000000-0005-0000-0000-000078110000}"/>
    <cellStyle name="20% - Akzent3 8 4 6 2 2" xfId="4566" xr:uid="{00000000-0005-0000-0000-000079110000}"/>
    <cellStyle name="20% - Akzent3 8 4 6 2 3" xfId="4567" xr:uid="{00000000-0005-0000-0000-00007A110000}"/>
    <cellStyle name="20% - Akzent3 8 4 6 3" xfId="4568" xr:uid="{00000000-0005-0000-0000-00007B110000}"/>
    <cellStyle name="20% - Akzent3 8 4 6 4" xfId="4569" xr:uid="{00000000-0005-0000-0000-00007C110000}"/>
    <cellStyle name="20% - Akzent3 8 4 7" xfId="4570" xr:uid="{00000000-0005-0000-0000-00007D110000}"/>
    <cellStyle name="20% - Akzent3 8 4 7 2" xfId="4571" xr:uid="{00000000-0005-0000-0000-00007E110000}"/>
    <cellStyle name="20% - Akzent3 8 4 7 3" xfId="4572" xr:uid="{00000000-0005-0000-0000-00007F110000}"/>
    <cellStyle name="20% - Akzent3 8 4 8" xfId="4573" xr:uid="{00000000-0005-0000-0000-000080110000}"/>
    <cellStyle name="20% - Akzent3 8 4 8 2" xfId="4574" xr:uid="{00000000-0005-0000-0000-000081110000}"/>
    <cellStyle name="20% - Akzent3 8 4 8 3" xfId="4575" xr:uid="{00000000-0005-0000-0000-000082110000}"/>
    <cellStyle name="20% - Akzent3 8 4 9" xfId="4576" xr:uid="{00000000-0005-0000-0000-000083110000}"/>
    <cellStyle name="20% - Akzent3 8 4 9 2" xfId="4577" xr:uid="{00000000-0005-0000-0000-000084110000}"/>
    <cellStyle name="20% - Akzent3 8 4 9 3" xfId="4578" xr:uid="{00000000-0005-0000-0000-000085110000}"/>
    <cellStyle name="20% - Akzent3 8 5" xfId="4579" xr:uid="{00000000-0005-0000-0000-000086110000}"/>
    <cellStyle name="20% - Akzent3 8 5 2" xfId="4580" xr:uid="{00000000-0005-0000-0000-000087110000}"/>
    <cellStyle name="20% - Akzent3 8 5 2 2" xfId="4581" xr:uid="{00000000-0005-0000-0000-000088110000}"/>
    <cellStyle name="20% - Akzent3 8 5 2 3" xfId="4582" xr:uid="{00000000-0005-0000-0000-000089110000}"/>
    <cellStyle name="20% - Akzent3 8 6" xfId="4583" xr:uid="{00000000-0005-0000-0000-00008A110000}"/>
    <cellStyle name="20% - Akzent3 8 6 2" xfId="4584" xr:uid="{00000000-0005-0000-0000-00008B110000}"/>
    <cellStyle name="20% - Akzent3 8 6 2 2" xfId="4585" xr:uid="{00000000-0005-0000-0000-00008C110000}"/>
    <cellStyle name="20% - Akzent3 8 6 2 3" xfId="4586" xr:uid="{00000000-0005-0000-0000-00008D110000}"/>
    <cellStyle name="20% - Akzent3 8 7" xfId="4587" xr:uid="{00000000-0005-0000-0000-00008E110000}"/>
    <cellStyle name="20% - Akzent3 8 7 2" xfId="4588" xr:uid="{00000000-0005-0000-0000-00008F110000}"/>
    <cellStyle name="20% - Akzent3 8 7 2 2" xfId="4589" xr:uid="{00000000-0005-0000-0000-000090110000}"/>
    <cellStyle name="20% - Akzent3 8 7 2 3" xfId="4590" xr:uid="{00000000-0005-0000-0000-000091110000}"/>
    <cellStyle name="20% - Akzent3 8 8" xfId="4591" xr:uid="{00000000-0005-0000-0000-000092110000}"/>
    <cellStyle name="20% - Akzent3 8 8 2" xfId="4592" xr:uid="{00000000-0005-0000-0000-000093110000}"/>
    <cellStyle name="20% - Akzent3 8 8 2 2" xfId="4593" xr:uid="{00000000-0005-0000-0000-000094110000}"/>
    <cellStyle name="20% - Akzent3 8 8 2 3" xfId="4594" xr:uid="{00000000-0005-0000-0000-000095110000}"/>
    <cellStyle name="20% - Akzent3 8 9" xfId="4595" xr:uid="{00000000-0005-0000-0000-000096110000}"/>
    <cellStyle name="20% - Akzent3 8 9 2" xfId="4596" xr:uid="{00000000-0005-0000-0000-000097110000}"/>
    <cellStyle name="20% - Akzent3 8 9 2 2" xfId="4597" xr:uid="{00000000-0005-0000-0000-000098110000}"/>
    <cellStyle name="20% - Akzent3 8 9 2 3" xfId="4598" xr:uid="{00000000-0005-0000-0000-000099110000}"/>
    <cellStyle name="20% - Akzent3 9" xfId="4599" xr:uid="{00000000-0005-0000-0000-00009A110000}"/>
    <cellStyle name="20% - Akzent3 9 10" xfId="4600" xr:uid="{00000000-0005-0000-0000-00009B110000}"/>
    <cellStyle name="20% - Akzent3 9 11" xfId="4601" xr:uid="{00000000-0005-0000-0000-00009C110000}"/>
    <cellStyle name="20% - Akzent3 9 12" xfId="4602" xr:uid="{00000000-0005-0000-0000-00009D110000}"/>
    <cellStyle name="20% - Akzent3 9 13" xfId="4603" xr:uid="{00000000-0005-0000-0000-00009E110000}"/>
    <cellStyle name="20% - Akzent3 9 14" xfId="4604" xr:uid="{00000000-0005-0000-0000-00009F110000}"/>
    <cellStyle name="20% - Akzent3 9 15" xfId="4605" xr:uid="{00000000-0005-0000-0000-0000A0110000}"/>
    <cellStyle name="20% - Akzent3 9 16" xfId="4606" xr:uid="{00000000-0005-0000-0000-0000A1110000}"/>
    <cellStyle name="20% - Akzent3 9 17" xfId="4607" xr:uid="{00000000-0005-0000-0000-0000A2110000}"/>
    <cellStyle name="20% - Akzent3 9 18" xfId="4608" xr:uid="{00000000-0005-0000-0000-0000A3110000}"/>
    <cellStyle name="20% - Akzent3 9 2" xfId="4609" xr:uid="{00000000-0005-0000-0000-0000A4110000}"/>
    <cellStyle name="20% - Akzent3 9 3" xfId="4610" xr:uid="{00000000-0005-0000-0000-0000A5110000}"/>
    <cellStyle name="20% - Akzent3 9 4" xfId="4611" xr:uid="{00000000-0005-0000-0000-0000A6110000}"/>
    <cellStyle name="20% - Akzent3 9 4 2" xfId="4612" xr:uid="{00000000-0005-0000-0000-0000A7110000}"/>
    <cellStyle name="20% - Akzent3 9 4 2 2" xfId="4613" xr:uid="{00000000-0005-0000-0000-0000A8110000}"/>
    <cellStyle name="20% - Akzent3 9 4 2 2 2" xfId="4614" xr:uid="{00000000-0005-0000-0000-0000A9110000}"/>
    <cellStyle name="20% - Akzent3 9 4 2 2 3" xfId="4615" xr:uid="{00000000-0005-0000-0000-0000AA110000}"/>
    <cellStyle name="20% - Akzent3 9 4 2 3" xfId="4616" xr:uid="{00000000-0005-0000-0000-0000AB110000}"/>
    <cellStyle name="20% - Akzent3 9 4 2 4" xfId="4617" xr:uid="{00000000-0005-0000-0000-0000AC110000}"/>
    <cellStyle name="20% - Akzent3 9 4 3" xfId="4618" xr:uid="{00000000-0005-0000-0000-0000AD110000}"/>
    <cellStyle name="20% - Akzent3 9 4 3 2" xfId="4619" xr:uid="{00000000-0005-0000-0000-0000AE110000}"/>
    <cellStyle name="20% - Akzent3 9 4 3 2 2" xfId="4620" xr:uid="{00000000-0005-0000-0000-0000AF110000}"/>
    <cellStyle name="20% - Akzent3 9 4 3 2 3" xfId="4621" xr:uid="{00000000-0005-0000-0000-0000B0110000}"/>
    <cellStyle name="20% - Akzent3 9 4 3 3" xfId="4622" xr:uid="{00000000-0005-0000-0000-0000B1110000}"/>
    <cellStyle name="20% - Akzent3 9 4 3 4" xfId="4623" xr:uid="{00000000-0005-0000-0000-0000B2110000}"/>
    <cellStyle name="20% - Akzent3 9 4 4" xfId="4624" xr:uid="{00000000-0005-0000-0000-0000B3110000}"/>
    <cellStyle name="20% - Akzent3 9 4 4 2" xfId="4625" xr:uid="{00000000-0005-0000-0000-0000B4110000}"/>
    <cellStyle name="20% - Akzent3 9 4 4 2 2" xfId="4626" xr:uid="{00000000-0005-0000-0000-0000B5110000}"/>
    <cellStyle name="20% - Akzent3 9 4 4 2 3" xfId="4627" xr:uid="{00000000-0005-0000-0000-0000B6110000}"/>
    <cellStyle name="20% - Akzent3 9 4 4 3" xfId="4628" xr:uid="{00000000-0005-0000-0000-0000B7110000}"/>
    <cellStyle name="20% - Akzent3 9 4 4 4" xfId="4629" xr:uid="{00000000-0005-0000-0000-0000B8110000}"/>
    <cellStyle name="20% - Akzent3 9 4 5" xfId="4630" xr:uid="{00000000-0005-0000-0000-0000B9110000}"/>
    <cellStyle name="20% - Akzent3 9 4 5 2" xfId="4631" xr:uid="{00000000-0005-0000-0000-0000BA110000}"/>
    <cellStyle name="20% - Akzent3 9 4 5 2 2" xfId="4632" xr:uid="{00000000-0005-0000-0000-0000BB110000}"/>
    <cellStyle name="20% - Akzent3 9 4 5 2 3" xfId="4633" xr:uid="{00000000-0005-0000-0000-0000BC110000}"/>
    <cellStyle name="20% - Akzent3 9 4 5 3" xfId="4634" xr:uid="{00000000-0005-0000-0000-0000BD110000}"/>
    <cellStyle name="20% - Akzent3 9 4 5 4" xfId="4635" xr:uid="{00000000-0005-0000-0000-0000BE110000}"/>
    <cellStyle name="20% - Akzent3 9 4 6" xfId="4636" xr:uid="{00000000-0005-0000-0000-0000BF110000}"/>
    <cellStyle name="20% - Akzent3 9 4 6 2" xfId="4637" xr:uid="{00000000-0005-0000-0000-0000C0110000}"/>
    <cellStyle name="20% - Akzent3 9 4 6 2 2" xfId="4638" xr:uid="{00000000-0005-0000-0000-0000C1110000}"/>
    <cellStyle name="20% - Akzent3 9 4 6 2 3" xfId="4639" xr:uid="{00000000-0005-0000-0000-0000C2110000}"/>
    <cellStyle name="20% - Akzent3 9 4 6 3" xfId="4640" xr:uid="{00000000-0005-0000-0000-0000C3110000}"/>
    <cellStyle name="20% - Akzent3 9 4 6 4" xfId="4641" xr:uid="{00000000-0005-0000-0000-0000C4110000}"/>
    <cellStyle name="20% - Akzent3 9 4 7" xfId="4642" xr:uid="{00000000-0005-0000-0000-0000C5110000}"/>
    <cellStyle name="20% - Akzent3 9 4 7 2" xfId="4643" xr:uid="{00000000-0005-0000-0000-0000C6110000}"/>
    <cellStyle name="20% - Akzent3 9 4 7 3" xfId="4644" xr:uid="{00000000-0005-0000-0000-0000C7110000}"/>
    <cellStyle name="20% - Akzent3 9 4 8" xfId="4645" xr:uid="{00000000-0005-0000-0000-0000C8110000}"/>
    <cellStyle name="20% - Akzent3 9 4 8 2" xfId="4646" xr:uid="{00000000-0005-0000-0000-0000C9110000}"/>
    <cellStyle name="20% - Akzent3 9 4 8 3" xfId="4647" xr:uid="{00000000-0005-0000-0000-0000CA110000}"/>
    <cellStyle name="20% - Akzent3 9 4 9" xfId="4648" xr:uid="{00000000-0005-0000-0000-0000CB110000}"/>
    <cellStyle name="20% - Akzent3 9 4 9 2" xfId="4649" xr:uid="{00000000-0005-0000-0000-0000CC110000}"/>
    <cellStyle name="20% - Akzent3 9 4 9 3" xfId="4650" xr:uid="{00000000-0005-0000-0000-0000CD110000}"/>
    <cellStyle name="20% - Akzent3 9 5" xfId="4651" xr:uid="{00000000-0005-0000-0000-0000CE110000}"/>
    <cellStyle name="20% - Akzent3 9 5 2" xfId="4652" xr:uid="{00000000-0005-0000-0000-0000CF110000}"/>
    <cellStyle name="20% - Akzent3 9 5 2 2" xfId="4653" xr:uid="{00000000-0005-0000-0000-0000D0110000}"/>
    <cellStyle name="20% - Akzent3 9 5 2 3" xfId="4654" xr:uid="{00000000-0005-0000-0000-0000D1110000}"/>
    <cellStyle name="20% - Akzent3 9 6" xfId="4655" xr:uid="{00000000-0005-0000-0000-0000D2110000}"/>
    <cellStyle name="20% - Akzent3 9 6 2" xfId="4656" xr:uid="{00000000-0005-0000-0000-0000D3110000}"/>
    <cellStyle name="20% - Akzent3 9 6 2 2" xfId="4657" xr:uid="{00000000-0005-0000-0000-0000D4110000}"/>
    <cellStyle name="20% - Akzent3 9 6 2 3" xfId="4658" xr:uid="{00000000-0005-0000-0000-0000D5110000}"/>
    <cellStyle name="20% - Akzent3 9 7" xfId="4659" xr:uid="{00000000-0005-0000-0000-0000D6110000}"/>
    <cellStyle name="20% - Akzent3 9 7 2" xfId="4660" xr:uid="{00000000-0005-0000-0000-0000D7110000}"/>
    <cellStyle name="20% - Akzent3 9 7 2 2" xfId="4661" xr:uid="{00000000-0005-0000-0000-0000D8110000}"/>
    <cellStyle name="20% - Akzent3 9 7 2 3" xfId="4662" xr:uid="{00000000-0005-0000-0000-0000D9110000}"/>
    <cellStyle name="20% - Akzent3 9 8" xfId="4663" xr:uid="{00000000-0005-0000-0000-0000DA110000}"/>
    <cellStyle name="20% - Akzent3 9 8 2" xfId="4664" xr:uid="{00000000-0005-0000-0000-0000DB110000}"/>
    <cellStyle name="20% - Akzent3 9 8 2 2" xfId="4665" xr:uid="{00000000-0005-0000-0000-0000DC110000}"/>
    <cellStyle name="20% - Akzent3 9 8 2 3" xfId="4666" xr:uid="{00000000-0005-0000-0000-0000DD110000}"/>
    <cellStyle name="20% - Akzent3 9 9" xfId="4667" xr:uid="{00000000-0005-0000-0000-0000DE110000}"/>
    <cellStyle name="20% - Akzent3 9 9 2" xfId="4668" xr:uid="{00000000-0005-0000-0000-0000DF110000}"/>
    <cellStyle name="20% - Akzent3 9 9 2 2" xfId="4669" xr:uid="{00000000-0005-0000-0000-0000E0110000}"/>
    <cellStyle name="20% - Akzent3 9 9 2 3" xfId="4670" xr:uid="{00000000-0005-0000-0000-0000E1110000}"/>
    <cellStyle name="20% - Akzent4 10" xfId="4671" xr:uid="{00000000-0005-0000-0000-0000E2110000}"/>
    <cellStyle name="20% - Akzent4 10 10" xfId="4672" xr:uid="{00000000-0005-0000-0000-0000E3110000}"/>
    <cellStyle name="20% - Akzent4 10 11" xfId="4673" xr:uid="{00000000-0005-0000-0000-0000E4110000}"/>
    <cellStyle name="20% - Akzent4 10 12" xfId="4674" xr:uid="{00000000-0005-0000-0000-0000E5110000}"/>
    <cellStyle name="20% - Akzent4 10 13" xfId="4675" xr:uid="{00000000-0005-0000-0000-0000E6110000}"/>
    <cellStyle name="20% - Akzent4 10 14" xfId="4676" xr:uid="{00000000-0005-0000-0000-0000E7110000}"/>
    <cellStyle name="20% - Akzent4 10 15" xfId="4677" xr:uid="{00000000-0005-0000-0000-0000E8110000}"/>
    <cellStyle name="20% - Akzent4 10 16" xfId="4678" xr:uid="{00000000-0005-0000-0000-0000E9110000}"/>
    <cellStyle name="20% - Akzent4 10 17" xfId="4679" xr:uid="{00000000-0005-0000-0000-0000EA110000}"/>
    <cellStyle name="20% - Akzent4 10 18" xfId="4680" xr:uid="{00000000-0005-0000-0000-0000EB110000}"/>
    <cellStyle name="20% - Akzent4 10 2" xfId="4681" xr:uid="{00000000-0005-0000-0000-0000EC110000}"/>
    <cellStyle name="20% - Akzent4 10 3" xfId="4682" xr:uid="{00000000-0005-0000-0000-0000ED110000}"/>
    <cellStyle name="20% - Akzent4 10 4" xfId="4683" xr:uid="{00000000-0005-0000-0000-0000EE110000}"/>
    <cellStyle name="20% - Akzent4 10 4 2" xfId="4684" xr:uid="{00000000-0005-0000-0000-0000EF110000}"/>
    <cellStyle name="20% - Akzent4 10 4 2 2" xfId="4685" xr:uid="{00000000-0005-0000-0000-0000F0110000}"/>
    <cellStyle name="20% - Akzent4 10 4 2 2 2" xfId="4686" xr:uid="{00000000-0005-0000-0000-0000F1110000}"/>
    <cellStyle name="20% - Akzent4 10 4 2 2 3" xfId="4687" xr:uid="{00000000-0005-0000-0000-0000F2110000}"/>
    <cellStyle name="20% - Akzent4 10 4 2 3" xfId="4688" xr:uid="{00000000-0005-0000-0000-0000F3110000}"/>
    <cellStyle name="20% - Akzent4 10 4 2 4" xfId="4689" xr:uid="{00000000-0005-0000-0000-0000F4110000}"/>
    <cellStyle name="20% - Akzent4 10 4 3" xfId="4690" xr:uid="{00000000-0005-0000-0000-0000F5110000}"/>
    <cellStyle name="20% - Akzent4 10 4 3 2" xfId="4691" xr:uid="{00000000-0005-0000-0000-0000F6110000}"/>
    <cellStyle name="20% - Akzent4 10 4 3 2 2" xfId="4692" xr:uid="{00000000-0005-0000-0000-0000F7110000}"/>
    <cellStyle name="20% - Akzent4 10 4 3 2 3" xfId="4693" xr:uid="{00000000-0005-0000-0000-0000F8110000}"/>
    <cellStyle name="20% - Akzent4 10 4 3 3" xfId="4694" xr:uid="{00000000-0005-0000-0000-0000F9110000}"/>
    <cellStyle name="20% - Akzent4 10 4 3 4" xfId="4695" xr:uid="{00000000-0005-0000-0000-0000FA110000}"/>
    <cellStyle name="20% - Akzent4 10 4 4" xfId="4696" xr:uid="{00000000-0005-0000-0000-0000FB110000}"/>
    <cellStyle name="20% - Akzent4 10 4 4 2" xfId="4697" xr:uid="{00000000-0005-0000-0000-0000FC110000}"/>
    <cellStyle name="20% - Akzent4 10 4 4 2 2" xfId="4698" xr:uid="{00000000-0005-0000-0000-0000FD110000}"/>
    <cellStyle name="20% - Akzent4 10 4 4 2 3" xfId="4699" xr:uid="{00000000-0005-0000-0000-0000FE110000}"/>
    <cellStyle name="20% - Akzent4 10 4 4 3" xfId="4700" xr:uid="{00000000-0005-0000-0000-0000FF110000}"/>
    <cellStyle name="20% - Akzent4 10 4 4 4" xfId="4701" xr:uid="{00000000-0005-0000-0000-000000120000}"/>
    <cellStyle name="20% - Akzent4 10 4 5" xfId="4702" xr:uid="{00000000-0005-0000-0000-000001120000}"/>
    <cellStyle name="20% - Akzent4 10 4 5 2" xfId="4703" xr:uid="{00000000-0005-0000-0000-000002120000}"/>
    <cellStyle name="20% - Akzent4 10 4 5 2 2" xfId="4704" xr:uid="{00000000-0005-0000-0000-000003120000}"/>
    <cellStyle name="20% - Akzent4 10 4 5 2 3" xfId="4705" xr:uid="{00000000-0005-0000-0000-000004120000}"/>
    <cellStyle name="20% - Akzent4 10 4 5 3" xfId="4706" xr:uid="{00000000-0005-0000-0000-000005120000}"/>
    <cellStyle name="20% - Akzent4 10 4 5 4" xfId="4707" xr:uid="{00000000-0005-0000-0000-000006120000}"/>
    <cellStyle name="20% - Akzent4 10 4 6" xfId="4708" xr:uid="{00000000-0005-0000-0000-000007120000}"/>
    <cellStyle name="20% - Akzent4 10 4 6 2" xfId="4709" xr:uid="{00000000-0005-0000-0000-000008120000}"/>
    <cellStyle name="20% - Akzent4 10 4 6 2 2" xfId="4710" xr:uid="{00000000-0005-0000-0000-000009120000}"/>
    <cellStyle name="20% - Akzent4 10 4 6 2 3" xfId="4711" xr:uid="{00000000-0005-0000-0000-00000A120000}"/>
    <cellStyle name="20% - Akzent4 10 4 6 3" xfId="4712" xr:uid="{00000000-0005-0000-0000-00000B120000}"/>
    <cellStyle name="20% - Akzent4 10 4 6 4" xfId="4713" xr:uid="{00000000-0005-0000-0000-00000C120000}"/>
    <cellStyle name="20% - Akzent4 10 4 7" xfId="4714" xr:uid="{00000000-0005-0000-0000-00000D120000}"/>
    <cellStyle name="20% - Akzent4 10 4 7 2" xfId="4715" xr:uid="{00000000-0005-0000-0000-00000E120000}"/>
    <cellStyle name="20% - Akzent4 10 4 7 3" xfId="4716" xr:uid="{00000000-0005-0000-0000-00000F120000}"/>
    <cellStyle name="20% - Akzent4 10 4 8" xfId="4717" xr:uid="{00000000-0005-0000-0000-000010120000}"/>
    <cellStyle name="20% - Akzent4 10 4 8 2" xfId="4718" xr:uid="{00000000-0005-0000-0000-000011120000}"/>
    <cellStyle name="20% - Akzent4 10 4 8 3" xfId="4719" xr:uid="{00000000-0005-0000-0000-000012120000}"/>
    <cellStyle name="20% - Akzent4 10 4 9" xfId="4720" xr:uid="{00000000-0005-0000-0000-000013120000}"/>
    <cellStyle name="20% - Akzent4 10 4 9 2" xfId="4721" xr:uid="{00000000-0005-0000-0000-000014120000}"/>
    <cellStyle name="20% - Akzent4 10 4 9 3" xfId="4722" xr:uid="{00000000-0005-0000-0000-000015120000}"/>
    <cellStyle name="20% - Akzent4 10 5" xfId="4723" xr:uid="{00000000-0005-0000-0000-000016120000}"/>
    <cellStyle name="20% - Akzent4 10 5 2" xfId="4724" xr:uid="{00000000-0005-0000-0000-000017120000}"/>
    <cellStyle name="20% - Akzent4 10 5 2 2" xfId="4725" xr:uid="{00000000-0005-0000-0000-000018120000}"/>
    <cellStyle name="20% - Akzent4 10 5 2 3" xfId="4726" xr:uid="{00000000-0005-0000-0000-000019120000}"/>
    <cellStyle name="20% - Akzent4 10 6" xfId="4727" xr:uid="{00000000-0005-0000-0000-00001A120000}"/>
    <cellStyle name="20% - Akzent4 10 6 2" xfId="4728" xr:uid="{00000000-0005-0000-0000-00001B120000}"/>
    <cellStyle name="20% - Akzent4 10 6 2 2" xfId="4729" xr:uid="{00000000-0005-0000-0000-00001C120000}"/>
    <cellStyle name="20% - Akzent4 10 6 2 3" xfId="4730" xr:uid="{00000000-0005-0000-0000-00001D120000}"/>
    <cellStyle name="20% - Akzent4 10 7" xfId="4731" xr:uid="{00000000-0005-0000-0000-00001E120000}"/>
    <cellStyle name="20% - Akzent4 10 7 2" xfId="4732" xr:uid="{00000000-0005-0000-0000-00001F120000}"/>
    <cellStyle name="20% - Akzent4 10 7 2 2" xfId="4733" xr:uid="{00000000-0005-0000-0000-000020120000}"/>
    <cellStyle name="20% - Akzent4 10 7 2 3" xfId="4734" xr:uid="{00000000-0005-0000-0000-000021120000}"/>
    <cellStyle name="20% - Akzent4 10 8" xfId="4735" xr:uid="{00000000-0005-0000-0000-000022120000}"/>
    <cellStyle name="20% - Akzent4 10 8 2" xfId="4736" xr:uid="{00000000-0005-0000-0000-000023120000}"/>
    <cellStyle name="20% - Akzent4 10 8 2 2" xfId="4737" xr:uid="{00000000-0005-0000-0000-000024120000}"/>
    <cellStyle name="20% - Akzent4 10 8 2 3" xfId="4738" xr:uid="{00000000-0005-0000-0000-000025120000}"/>
    <cellStyle name="20% - Akzent4 10 9" xfId="4739" xr:uid="{00000000-0005-0000-0000-000026120000}"/>
    <cellStyle name="20% - Akzent4 10 9 2" xfId="4740" xr:uid="{00000000-0005-0000-0000-000027120000}"/>
    <cellStyle name="20% - Akzent4 10 9 2 2" xfId="4741" xr:uid="{00000000-0005-0000-0000-000028120000}"/>
    <cellStyle name="20% - Akzent4 10 9 2 3" xfId="4742" xr:uid="{00000000-0005-0000-0000-000029120000}"/>
    <cellStyle name="20% - Akzent4 11" xfId="4743" xr:uid="{00000000-0005-0000-0000-00002A120000}"/>
    <cellStyle name="20% - Akzent4 11 10" xfId="4744" xr:uid="{00000000-0005-0000-0000-00002B120000}"/>
    <cellStyle name="20% - Akzent4 11 11" xfId="4745" xr:uid="{00000000-0005-0000-0000-00002C120000}"/>
    <cellStyle name="20% - Akzent4 11 12" xfId="4746" xr:uid="{00000000-0005-0000-0000-00002D120000}"/>
    <cellStyle name="20% - Akzent4 11 13" xfId="4747" xr:uid="{00000000-0005-0000-0000-00002E120000}"/>
    <cellStyle name="20% - Akzent4 11 14" xfId="4748" xr:uid="{00000000-0005-0000-0000-00002F120000}"/>
    <cellStyle name="20% - Akzent4 11 15" xfId="4749" xr:uid="{00000000-0005-0000-0000-000030120000}"/>
    <cellStyle name="20% - Akzent4 11 16" xfId="4750" xr:uid="{00000000-0005-0000-0000-000031120000}"/>
    <cellStyle name="20% - Akzent4 11 17" xfId="4751" xr:uid="{00000000-0005-0000-0000-000032120000}"/>
    <cellStyle name="20% - Akzent4 11 18" xfId="4752" xr:uid="{00000000-0005-0000-0000-000033120000}"/>
    <cellStyle name="20% - Akzent4 11 2" xfId="4753" xr:uid="{00000000-0005-0000-0000-000034120000}"/>
    <cellStyle name="20% - Akzent4 11 3" xfId="4754" xr:uid="{00000000-0005-0000-0000-000035120000}"/>
    <cellStyle name="20% - Akzent4 11 4" xfId="4755" xr:uid="{00000000-0005-0000-0000-000036120000}"/>
    <cellStyle name="20% - Akzent4 11 4 2" xfId="4756" xr:uid="{00000000-0005-0000-0000-000037120000}"/>
    <cellStyle name="20% - Akzent4 11 4 2 2" xfId="4757" xr:uid="{00000000-0005-0000-0000-000038120000}"/>
    <cellStyle name="20% - Akzent4 11 4 2 2 2" xfId="4758" xr:uid="{00000000-0005-0000-0000-000039120000}"/>
    <cellStyle name="20% - Akzent4 11 4 2 2 3" xfId="4759" xr:uid="{00000000-0005-0000-0000-00003A120000}"/>
    <cellStyle name="20% - Akzent4 11 4 2 3" xfId="4760" xr:uid="{00000000-0005-0000-0000-00003B120000}"/>
    <cellStyle name="20% - Akzent4 11 4 2 4" xfId="4761" xr:uid="{00000000-0005-0000-0000-00003C120000}"/>
    <cellStyle name="20% - Akzent4 11 4 3" xfId="4762" xr:uid="{00000000-0005-0000-0000-00003D120000}"/>
    <cellStyle name="20% - Akzent4 11 4 3 2" xfId="4763" xr:uid="{00000000-0005-0000-0000-00003E120000}"/>
    <cellStyle name="20% - Akzent4 11 4 3 2 2" xfId="4764" xr:uid="{00000000-0005-0000-0000-00003F120000}"/>
    <cellStyle name="20% - Akzent4 11 4 3 2 3" xfId="4765" xr:uid="{00000000-0005-0000-0000-000040120000}"/>
    <cellStyle name="20% - Akzent4 11 4 3 3" xfId="4766" xr:uid="{00000000-0005-0000-0000-000041120000}"/>
    <cellStyle name="20% - Akzent4 11 4 3 4" xfId="4767" xr:uid="{00000000-0005-0000-0000-000042120000}"/>
    <cellStyle name="20% - Akzent4 11 4 4" xfId="4768" xr:uid="{00000000-0005-0000-0000-000043120000}"/>
    <cellStyle name="20% - Akzent4 11 4 4 2" xfId="4769" xr:uid="{00000000-0005-0000-0000-000044120000}"/>
    <cellStyle name="20% - Akzent4 11 4 4 2 2" xfId="4770" xr:uid="{00000000-0005-0000-0000-000045120000}"/>
    <cellStyle name="20% - Akzent4 11 4 4 2 3" xfId="4771" xr:uid="{00000000-0005-0000-0000-000046120000}"/>
    <cellStyle name="20% - Akzent4 11 4 4 3" xfId="4772" xr:uid="{00000000-0005-0000-0000-000047120000}"/>
    <cellStyle name="20% - Akzent4 11 4 4 4" xfId="4773" xr:uid="{00000000-0005-0000-0000-000048120000}"/>
    <cellStyle name="20% - Akzent4 11 4 5" xfId="4774" xr:uid="{00000000-0005-0000-0000-000049120000}"/>
    <cellStyle name="20% - Akzent4 11 4 5 2" xfId="4775" xr:uid="{00000000-0005-0000-0000-00004A120000}"/>
    <cellStyle name="20% - Akzent4 11 4 5 2 2" xfId="4776" xr:uid="{00000000-0005-0000-0000-00004B120000}"/>
    <cellStyle name="20% - Akzent4 11 4 5 2 3" xfId="4777" xr:uid="{00000000-0005-0000-0000-00004C120000}"/>
    <cellStyle name="20% - Akzent4 11 4 5 3" xfId="4778" xr:uid="{00000000-0005-0000-0000-00004D120000}"/>
    <cellStyle name="20% - Akzent4 11 4 5 4" xfId="4779" xr:uid="{00000000-0005-0000-0000-00004E120000}"/>
    <cellStyle name="20% - Akzent4 11 4 6" xfId="4780" xr:uid="{00000000-0005-0000-0000-00004F120000}"/>
    <cellStyle name="20% - Akzent4 11 4 6 2" xfId="4781" xr:uid="{00000000-0005-0000-0000-000050120000}"/>
    <cellStyle name="20% - Akzent4 11 4 6 2 2" xfId="4782" xr:uid="{00000000-0005-0000-0000-000051120000}"/>
    <cellStyle name="20% - Akzent4 11 4 6 2 3" xfId="4783" xr:uid="{00000000-0005-0000-0000-000052120000}"/>
    <cellStyle name="20% - Akzent4 11 4 6 3" xfId="4784" xr:uid="{00000000-0005-0000-0000-000053120000}"/>
    <cellStyle name="20% - Akzent4 11 4 6 4" xfId="4785" xr:uid="{00000000-0005-0000-0000-000054120000}"/>
    <cellStyle name="20% - Akzent4 11 4 7" xfId="4786" xr:uid="{00000000-0005-0000-0000-000055120000}"/>
    <cellStyle name="20% - Akzent4 11 4 7 2" xfId="4787" xr:uid="{00000000-0005-0000-0000-000056120000}"/>
    <cellStyle name="20% - Akzent4 11 4 7 3" xfId="4788" xr:uid="{00000000-0005-0000-0000-000057120000}"/>
    <cellStyle name="20% - Akzent4 11 4 8" xfId="4789" xr:uid="{00000000-0005-0000-0000-000058120000}"/>
    <cellStyle name="20% - Akzent4 11 4 8 2" xfId="4790" xr:uid="{00000000-0005-0000-0000-000059120000}"/>
    <cellStyle name="20% - Akzent4 11 4 8 3" xfId="4791" xr:uid="{00000000-0005-0000-0000-00005A120000}"/>
    <cellStyle name="20% - Akzent4 11 4 9" xfId="4792" xr:uid="{00000000-0005-0000-0000-00005B120000}"/>
    <cellStyle name="20% - Akzent4 11 4 9 2" xfId="4793" xr:uid="{00000000-0005-0000-0000-00005C120000}"/>
    <cellStyle name="20% - Akzent4 11 4 9 3" xfId="4794" xr:uid="{00000000-0005-0000-0000-00005D120000}"/>
    <cellStyle name="20% - Akzent4 11 5" xfId="4795" xr:uid="{00000000-0005-0000-0000-00005E120000}"/>
    <cellStyle name="20% - Akzent4 11 5 2" xfId="4796" xr:uid="{00000000-0005-0000-0000-00005F120000}"/>
    <cellStyle name="20% - Akzent4 11 5 2 2" xfId="4797" xr:uid="{00000000-0005-0000-0000-000060120000}"/>
    <cellStyle name="20% - Akzent4 11 5 2 3" xfId="4798" xr:uid="{00000000-0005-0000-0000-000061120000}"/>
    <cellStyle name="20% - Akzent4 11 6" xfId="4799" xr:uid="{00000000-0005-0000-0000-000062120000}"/>
    <cellStyle name="20% - Akzent4 11 6 2" xfId="4800" xr:uid="{00000000-0005-0000-0000-000063120000}"/>
    <cellStyle name="20% - Akzent4 11 6 2 2" xfId="4801" xr:uid="{00000000-0005-0000-0000-000064120000}"/>
    <cellStyle name="20% - Akzent4 11 6 2 3" xfId="4802" xr:uid="{00000000-0005-0000-0000-000065120000}"/>
    <cellStyle name="20% - Akzent4 11 7" xfId="4803" xr:uid="{00000000-0005-0000-0000-000066120000}"/>
    <cellStyle name="20% - Akzent4 11 7 2" xfId="4804" xr:uid="{00000000-0005-0000-0000-000067120000}"/>
    <cellStyle name="20% - Akzent4 11 7 2 2" xfId="4805" xr:uid="{00000000-0005-0000-0000-000068120000}"/>
    <cellStyle name="20% - Akzent4 11 7 2 3" xfId="4806" xr:uid="{00000000-0005-0000-0000-000069120000}"/>
    <cellStyle name="20% - Akzent4 11 8" xfId="4807" xr:uid="{00000000-0005-0000-0000-00006A120000}"/>
    <cellStyle name="20% - Akzent4 11 8 2" xfId="4808" xr:uid="{00000000-0005-0000-0000-00006B120000}"/>
    <cellStyle name="20% - Akzent4 11 8 2 2" xfId="4809" xr:uid="{00000000-0005-0000-0000-00006C120000}"/>
    <cellStyle name="20% - Akzent4 11 8 2 3" xfId="4810" xr:uid="{00000000-0005-0000-0000-00006D120000}"/>
    <cellStyle name="20% - Akzent4 11 9" xfId="4811" xr:uid="{00000000-0005-0000-0000-00006E120000}"/>
    <cellStyle name="20% - Akzent4 11 9 2" xfId="4812" xr:uid="{00000000-0005-0000-0000-00006F120000}"/>
    <cellStyle name="20% - Akzent4 11 9 2 2" xfId="4813" xr:uid="{00000000-0005-0000-0000-000070120000}"/>
    <cellStyle name="20% - Akzent4 11 9 2 3" xfId="4814" xr:uid="{00000000-0005-0000-0000-000071120000}"/>
    <cellStyle name="20% - Akzent4 12" xfId="4815" xr:uid="{00000000-0005-0000-0000-000072120000}"/>
    <cellStyle name="20% - Akzent4 12 10" xfId="4816" xr:uid="{00000000-0005-0000-0000-000073120000}"/>
    <cellStyle name="20% - Akzent4 12 11" xfId="4817" xr:uid="{00000000-0005-0000-0000-000074120000}"/>
    <cellStyle name="20% - Akzent4 12 12" xfId="4818" xr:uid="{00000000-0005-0000-0000-000075120000}"/>
    <cellStyle name="20% - Akzent4 12 13" xfId="4819" xr:uid="{00000000-0005-0000-0000-000076120000}"/>
    <cellStyle name="20% - Akzent4 12 14" xfId="4820" xr:uid="{00000000-0005-0000-0000-000077120000}"/>
    <cellStyle name="20% - Akzent4 12 15" xfId="4821" xr:uid="{00000000-0005-0000-0000-000078120000}"/>
    <cellStyle name="20% - Akzent4 12 16" xfId="4822" xr:uid="{00000000-0005-0000-0000-000079120000}"/>
    <cellStyle name="20% - Akzent4 12 17" xfId="4823" xr:uid="{00000000-0005-0000-0000-00007A120000}"/>
    <cellStyle name="20% - Akzent4 12 18" xfId="4824" xr:uid="{00000000-0005-0000-0000-00007B120000}"/>
    <cellStyle name="20% - Akzent4 12 2" xfId="4825" xr:uid="{00000000-0005-0000-0000-00007C120000}"/>
    <cellStyle name="20% - Akzent4 12 3" xfId="4826" xr:uid="{00000000-0005-0000-0000-00007D120000}"/>
    <cellStyle name="20% - Akzent4 12 4" xfId="4827" xr:uid="{00000000-0005-0000-0000-00007E120000}"/>
    <cellStyle name="20% - Akzent4 12 4 2" xfId="4828" xr:uid="{00000000-0005-0000-0000-00007F120000}"/>
    <cellStyle name="20% - Akzent4 12 4 2 2" xfId="4829" xr:uid="{00000000-0005-0000-0000-000080120000}"/>
    <cellStyle name="20% - Akzent4 12 4 2 2 2" xfId="4830" xr:uid="{00000000-0005-0000-0000-000081120000}"/>
    <cellStyle name="20% - Akzent4 12 4 2 2 3" xfId="4831" xr:uid="{00000000-0005-0000-0000-000082120000}"/>
    <cellStyle name="20% - Akzent4 12 4 2 3" xfId="4832" xr:uid="{00000000-0005-0000-0000-000083120000}"/>
    <cellStyle name="20% - Akzent4 12 4 2 4" xfId="4833" xr:uid="{00000000-0005-0000-0000-000084120000}"/>
    <cellStyle name="20% - Akzent4 12 4 3" xfId="4834" xr:uid="{00000000-0005-0000-0000-000085120000}"/>
    <cellStyle name="20% - Akzent4 12 4 3 2" xfId="4835" xr:uid="{00000000-0005-0000-0000-000086120000}"/>
    <cellStyle name="20% - Akzent4 12 4 3 2 2" xfId="4836" xr:uid="{00000000-0005-0000-0000-000087120000}"/>
    <cellStyle name="20% - Akzent4 12 4 3 2 3" xfId="4837" xr:uid="{00000000-0005-0000-0000-000088120000}"/>
    <cellStyle name="20% - Akzent4 12 4 3 3" xfId="4838" xr:uid="{00000000-0005-0000-0000-000089120000}"/>
    <cellStyle name="20% - Akzent4 12 4 3 4" xfId="4839" xr:uid="{00000000-0005-0000-0000-00008A120000}"/>
    <cellStyle name="20% - Akzent4 12 4 4" xfId="4840" xr:uid="{00000000-0005-0000-0000-00008B120000}"/>
    <cellStyle name="20% - Akzent4 12 4 4 2" xfId="4841" xr:uid="{00000000-0005-0000-0000-00008C120000}"/>
    <cellStyle name="20% - Akzent4 12 4 4 2 2" xfId="4842" xr:uid="{00000000-0005-0000-0000-00008D120000}"/>
    <cellStyle name="20% - Akzent4 12 4 4 2 3" xfId="4843" xr:uid="{00000000-0005-0000-0000-00008E120000}"/>
    <cellStyle name="20% - Akzent4 12 4 4 3" xfId="4844" xr:uid="{00000000-0005-0000-0000-00008F120000}"/>
    <cellStyle name="20% - Akzent4 12 4 4 4" xfId="4845" xr:uid="{00000000-0005-0000-0000-000090120000}"/>
    <cellStyle name="20% - Akzent4 12 4 5" xfId="4846" xr:uid="{00000000-0005-0000-0000-000091120000}"/>
    <cellStyle name="20% - Akzent4 12 4 5 2" xfId="4847" xr:uid="{00000000-0005-0000-0000-000092120000}"/>
    <cellStyle name="20% - Akzent4 12 4 5 2 2" xfId="4848" xr:uid="{00000000-0005-0000-0000-000093120000}"/>
    <cellStyle name="20% - Akzent4 12 4 5 2 3" xfId="4849" xr:uid="{00000000-0005-0000-0000-000094120000}"/>
    <cellStyle name="20% - Akzent4 12 4 5 3" xfId="4850" xr:uid="{00000000-0005-0000-0000-000095120000}"/>
    <cellStyle name="20% - Akzent4 12 4 5 4" xfId="4851" xr:uid="{00000000-0005-0000-0000-000096120000}"/>
    <cellStyle name="20% - Akzent4 12 4 6" xfId="4852" xr:uid="{00000000-0005-0000-0000-000097120000}"/>
    <cellStyle name="20% - Akzent4 12 4 6 2" xfId="4853" xr:uid="{00000000-0005-0000-0000-000098120000}"/>
    <cellStyle name="20% - Akzent4 12 4 6 2 2" xfId="4854" xr:uid="{00000000-0005-0000-0000-000099120000}"/>
    <cellStyle name="20% - Akzent4 12 4 6 2 3" xfId="4855" xr:uid="{00000000-0005-0000-0000-00009A120000}"/>
    <cellStyle name="20% - Akzent4 12 4 6 3" xfId="4856" xr:uid="{00000000-0005-0000-0000-00009B120000}"/>
    <cellStyle name="20% - Akzent4 12 4 6 4" xfId="4857" xr:uid="{00000000-0005-0000-0000-00009C120000}"/>
    <cellStyle name="20% - Akzent4 12 4 7" xfId="4858" xr:uid="{00000000-0005-0000-0000-00009D120000}"/>
    <cellStyle name="20% - Akzent4 12 4 7 2" xfId="4859" xr:uid="{00000000-0005-0000-0000-00009E120000}"/>
    <cellStyle name="20% - Akzent4 12 4 7 3" xfId="4860" xr:uid="{00000000-0005-0000-0000-00009F120000}"/>
    <cellStyle name="20% - Akzent4 12 4 8" xfId="4861" xr:uid="{00000000-0005-0000-0000-0000A0120000}"/>
    <cellStyle name="20% - Akzent4 12 4 8 2" xfId="4862" xr:uid="{00000000-0005-0000-0000-0000A1120000}"/>
    <cellStyle name="20% - Akzent4 12 4 8 3" xfId="4863" xr:uid="{00000000-0005-0000-0000-0000A2120000}"/>
    <cellStyle name="20% - Akzent4 12 4 9" xfId="4864" xr:uid="{00000000-0005-0000-0000-0000A3120000}"/>
    <cellStyle name="20% - Akzent4 12 4 9 2" xfId="4865" xr:uid="{00000000-0005-0000-0000-0000A4120000}"/>
    <cellStyle name="20% - Akzent4 12 4 9 3" xfId="4866" xr:uid="{00000000-0005-0000-0000-0000A5120000}"/>
    <cellStyle name="20% - Akzent4 12 5" xfId="4867" xr:uid="{00000000-0005-0000-0000-0000A6120000}"/>
    <cellStyle name="20% - Akzent4 12 5 2" xfId="4868" xr:uid="{00000000-0005-0000-0000-0000A7120000}"/>
    <cellStyle name="20% - Akzent4 12 5 2 2" xfId="4869" xr:uid="{00000000-0005-0000-0000-0000A8120000}"/>
    <cellStyle name="20% - Akzent4 12 5 2 3" xfId="4870" xr:uid="{00000000-0005-0000-0000-0000A9120000}"/>
    <cellStyle name="20% - Akzent4 12 6" xfId="4871" xr:uid="{00000000-0005-0000-0000-0000AA120000}"/>
    <cellStyle name="20% - Akzent4 12 6 2" xfId="4872" xr:uid="{00000000-0005-0000-0000-0000AB120000}"/>
    <cellStyle name="20% - Akzent4 12 6 2 2" xfId="4873" xr:uid="{00000000-0005-0000-0000-0000AC120000}"/>
    <cellStyle name="20% - Akzent4 12 6 2 3" xfId="4874" xr:uid="{00000000-0005-0000-0000-0000AD120000}"/>
    <cellStyle name="20% - Akzent4 12 7" xfId="4875" xr:uid="{00000000-0005-0000-0000-0000AE120000}"/>
    <cellStyle name="20% - Akzent4 12 7 2" xfId="4876" xr:uid="{00000000-0005-0000-0000-0000AF120000}"/>
    <cellStyle name="20% - Akzent4 12 7 2 2" xfId="4877" xr:uid="{00000000-0005-0000-0000-0000B0120000}"/>
    <cellStyle name="20% - Akzent4 12 7 2 3" xfId="4878" xr:uid="{00000000-0005-0000-0000-0000B1120000}"/>
    <cellStyle name="20% - Akzent4 12 8" xfId="4879" xr:uid="{00000000-0005-0000-0000-0000B2120000}"/>
    <cellStyle name="20% - Akzent4 12 8 2" xfId="4880" xr:uid="{00000000-0005-0000-0000-0000B3120000}"/>
    <cellStyle name="20% - Akzent4 12 8 2 2" xfId="4881" xr:uid="{00000000-0005-0000-0000-0000B4120000}"/>
    <cellStyle name="20% - Akzent4 12 8 2 3" xfId="4882" xr:uid="{00000000-0005-0000-0000-0000B5120000}"/>
    <cellStyle name="20% - Akzent4 12 9" xfId="4883" xr:uid="{00000000-0005-0000-0000-0000B6120000}"/>
    <cellStyle name="20% - Akzent4 12 9 2" xfId="4884" xr:uid="{00000000-0005-0000-0000-0000B7120000}"/>
    <cellStyle name="20% - Akzent4 12 9 2 2" xfId="4885" xr:uid="{00000000-0005-0000-0000-0000B8120000}"/>
    <cellStyle name="20% - Akzent4 12 9 2 3" xfId="4886" xr:uid="{00000000-0005-0000-0000-0000B9120000}"/>
    <cellStyle name="20% - Akzent4 13" xfId="4887" xr:uid="{00000000-0005-0000-0000-0000BA120000}"/>
    <cellStyle name="20% - Akzent4 13 10" xfId="4888" xr:uid="{00000000-0005-0000-0000-0000BB120000}"/>
    <cellStyle name="20% - Akzent4 13 11" xfId="4889" xr:uid="{00000000-0005-0000-0000-0000BC120000}"/>
    <cellStyle name="20% - Akzent4 13 12" xfId="4890" xr:uid="{00000000-0005-0000-0000-0000BD120000}"/>
    <cellStyle name="20% - Akzent4 13 13" xfId="4891" xr:uid="{00000000-0005-0000-0000-0000BE120000}"/>
    <cellStyle name="20% - Akzent4 13 14" xfId="4892" xr:uid="{00000000-0005-0000-0000-0000BF120000}"/>
    <cellStyle name="20% - Akzent4 13 15" xfId="4893" xr:uid="{00000000-0005-0000-0000-0000C0120000}"/>
    <cellStyle name="20% - Akzent4 13 16" xfId="4894" xr:uid="{00000000-0005-0000-0000-0000C1120000}"/>
    <cellStyle name="20% - Akzent4 13 17" xfId="4895" xr:uid="{00000000-0005-0000-0000-0000C2120000}"/>
    <cellStyle name="20% - Akzent4 13 18" xfId="4896" xr:uid="{00000000-0005-0000-0000-0000C3120000}"/>
    <cellStyle name="20% - Akzent4 13 2" xfId="4897" xr:uid="{00000000-0005-0000-0000-0000C4120000}"/>
    <cellStyle name="20% - Akzent4 13 3" xfId="4898" xr:uid="{00000000-0005-0000-0000-0000C5120000}"/>
    <cellStyle name="20% - Akzent4 13 4" xfId="4899" xr:uid="{00000000-0005-0000-0000-0000C6120000}"/>
    <cellStyle name="20% - Akzent4 13 4 2" xfId="4900" xr:uid="{00000000-0005-0000-0000-0000C7120000}"/>
    <cellStyle name="20% - Akzent4 13 4 2 2" xfId="4901" xr:uid="{00000000-0005-0000-0000-0000C8120000}"/>
    <cellStyle name="20% - Akzent4 13 4 2 2 2" xfId="4902" xr:uid="{00000000-0005-0000-0000-0000C9120000}"/>
    <cellStyle name="20% - Akzent4 13 4 2 2 3" xfId="4903" xr:uid="{00000000-0005-0000-0000-0000CA120000}"/>
    <cellStyle name="20% - Akzent4 13 4 2 3" xfId="4904" xr:uid="{00000000-0005-0000-0000-0000CB120000}"/>
    <cellStyle name="20% - Akzent4 13 4 2 4" xfId="4905" xr:uid="{00000000-0005-0000-0000-0000CC120000}"/>
    <cellStyle name="20% - Akzent4 13 4 3" xfId="4906" xr:uid="{00000000-0005-0000-0000-0000CD120000}"/>
    <cellStyle name="20% - Akzent4 13 4 3 2" xfId="4907" xr:uid="{00000000-0005-0000-0000-0000CE120000}"/>
    <cellStyle name="20% - Akzent4 13 4 3 2 2" xfId="4908" xr:uid="{00000000-0005-0000-0000-0000CF120000}"/>
    <cellStyle name="20% - Akzent4 13 4 3 2 3" xfId="4909" xr:uid="{00000000-0005-0000-0000-0000D0120000}"/>
    <cellStyle name="20% - Akzent4 13 4 3 3" xfId="4910" xr:uid="{00000000-0005-0000-0000-0000D1120000}"/>
    <cellStyle name="20% - Akzent4 13 4 3 4" xfId="4911" xr:uid="{00000000-0005-0000-0000-0000D2120000}"/>
    <cellStyle name="20% - Akzent4 13 4 4" xfId="4912" xr:uid="{00000000-0005-0000-0000-0000D3120000}"/>
    <cellStyle name="20% - Akzent4 13 4 4 2" xfId="4913" xr:uid="{00000000-0005-0000-0000-0000D4120000}"/>
    <cellStyle name="20% - Akzent4 13 4 4 2 2" xfId="4914" xr:uid="{00000000-0005-0000-0000-0000D5120000}"/>
    <cellStyle name="20% - Akzent4 13 4 4 2 3" xfId="4915" xr:uid="{00000000-0005-0000-0000-0000D6120000}"/>
    <cellStyle name="20% - Akzent4 13 4 4 3" xfId="4916" xr:uid="{00000000-0005-0000-0000-0000D7120000}"/>
    <cellStyle name="20% - Akzent4 13 4 4 4" xfId="4917" xr:uid="{00000000-0005-0000-0000-0000D8120000}"/>
    <cellStyle name="20% - Akzent4 13 4 5" xfId="4918" xr:uid="{00000000-0005-0000-0000-0000D9120000}"/>
    <cellStyle name="20% - Akzent4 13 4 5 2" xfId="4919" xr:uid="{00000000-0005-0000-0000-0000DA120000}"/>
    <cellStyle name="20% - Akzent4 13 4 5 2 2" xfId="4920" xr:uid="{00000000-0005-0000-0000-0000DB120000}"/>
    <cellStyle name="20% - Akzent4 13 4 5 2 3" xfId="4921" xr:uid="{00000000-0005-0000-0000-0000DC120000}"/>
    <cellStyle name="20% - Akzent4 13 4 5 3" xfId="4922" xr:uid="{00000000-0005-0000-0000-0000DD120000}"/>
    <cellStyle name="20% - Akzent4 13 4 5 4" xfId="4923" xr:uid="{00000000-0005-0000-0000-0000DE120000}"/>
    <cellStyle name="20% - Akzent4 13 4 6" xfId="4924" xr:uid="{00000000-0005-0000-0000-0000DF120000}"/>
    <cellStyle name="20% - Akzent4 13 4 6 2" xfId="4925" xr:uid="{00000000-0005-0000-0000-0000E0120000}"/>
    <cellStyle name="20% - Akzent4 13 4 6 2 2" xfId="4926" xr:uid="{00000000-0005-0000-0000-0000E1120000}"/>
    <cellStyle name="20% - Akzent4 13 4 6 2 3" xfId="4927" xr:uid="{00000000-0005-0000-0000-0000E2120000}"/>
    <cellStyle name="20% - Akzent4 13 4 6 3" xfId="4928" xr:uid="{00000000-0005-0000-0000-0000E3120000}"/>
    <cellStyle name="20% - Akzent4 13 4 6 4" xfId="4929" xr:uid="{00000000-0005-0000-0000-0000E4120000}"/>
    <cellStyle name="20% - Akzent4 13 4 7" xfId="4930" xr:uid="{00000000-0005-0000-0000-0000E5120000}"/>
    <cellStyle name="20% - Akzent4 13 4 7 2" xfId="4931" xr:uid="{00000000-0005-0000-0000-0000E6120000}"/>
    <cellStyle name="20% - Akzent4 13 4 7 3" xfId="4932" xr:uid="{00000000-0005-0000-0000-0000E7120000}"/>
    <cellStyle name="20% - Akzent4 13 4 8" xfId="4933" xr:uid="{00000000-0005-0000-0000-0000E8120000}"/>
    <cellStyle name="20% - Akzent4 13 4 8 2" xfId="4934" xr:uid="{00000000-0005-0000-0000-0000E9120000}"/>
    <cellStyle name="20% - Akzent4 13 4 8 3" xfId="4935" xr:uid="{00000000-0005-0000-0000-0000EA120000}"/>
    <cellStyle name="20% - Akzent4 13 4 9" xfId="4936" xr:uid="{00000000-0005-0000-0000-0000EB120000}"/>
    <cellStyle name="20% - Akzent4 13 4 9 2" xfId="4937" xr:uid="{00000000-0005-0000-0000-0000EC120000}"/>
    <cellStyle name="20% - Akzent4 13 4 9 3" xfId="4938" xr:uid="{00000000-0005-0000-0000-0000ED120000}"/>
    <cellStyle name="20% - Akzent4 13 5" xfId="4939" xr:uid="{00000000-0005-0000-0000-0000EE120000}"/>
    <cellStyle name="20% - Akzent4 13 5 2" xfId="4940" xr:uid="{00000000-0005-0000-0000-0000EF120000}"/>
    <cellStyle name="20% - Akzent4 13 5 2 2" xfId="4941" xr:uid="{00000000-0005-0000-0000-0000F0120000}"/>
    <cellStyle name="20% - Akzent4 13 5 2 3" xfId="4942" xr:uid="{00000000-0005-0000-0000-0000F1120000}"/>
    <cellStyle name="20% - Akzent4 13 6" xfId="4943" xr:uid="{00000000-0005-0000-0000-0000F2120000}"/>
    <cellStyle name="20% - Akzent4 13 6 2" xfId="4944" xr:uid="{00000000-0005-0000-0000-0000F3120000}"/>
    <cellStyle name="20% - Akzent4 13 6 2 2" xfId="4945" xr:uid="{00000000-0005-0000-0000-0000F4120000}"/>
    <cellStyle name="20% - Akzent4 13 6 2 3" xfId="4946" xr:uid="{00000000-0005-0000-0000-0000F5120000}"/>
    <cellStyle name="20% - Akzent4 13 7" xfId="4947" xr:uid="{00000000-0005-0000-0000-0000F6120000}"/>
    <cellStyle name="20% - Akzent4 13 7 2" xfId="4948" xr:uid="{00000000-0005-0000-0000-0000F7120000}"/>
    <cellStyle name="20% - Akzent4 13 7 2 2" xfId="4949" xr:uid="{00000000-0005-0000-0000-0000F8120000}"/>
    <cellStyle name="20% - Akzent4 13 7 2 3" xfId="4950" xr:uid="{00000000-0005-0000-0000-0000F9120000}"/>
    <cellStyle name="20% - Akzent4 13 8" xfId="4951" xr:uid="{00000000-0005-0000-0000-0000FA120000}"/>
    <cellStyle name="20% - Akzent4 13 8 2" xfId="4952" xr:uid="{00000000-0005-0000-0000-0000FB120000}"/>
    <cellStyle name="20% - Akzent4 13 8 2 2" xfId="4953" xr:uid="{00000000-0005-0000-0000-0000FC120000}"/>
    <cellStyle name="20% - Akzent4 13 8 2 3" xfId="4954" xr:uid="{00000000-0005-0000-0000-0000FD120000}"/>
    <cellStyle name="20% - Akzent4 13 9" xfId="4955" xr:uid="{00000000-0005-0000-0000-0000FE120000}"/>
    <cellStyle name="20% - Akzent4 13 9 2" xfId="4956" xr:uid="{00000000-0005-0000-0000-0000FF120000}"/>
    <cellStyle name="20% - Akzent4 13 9 2 2" xfId="4957" xr:uid="{00000000-0005-0000-0000-000000130000}"/>
    <cellStyle name="20% - Akzent4 13 9 2 3" xfId="4958" xr:uid="{00000000-0005-0000-0000-000001130000}"/>
    <cellStyle name="20% - Akzent4 14" xfId="4959" xr:uid="{00000000-0005-0000-0000-000002130000}"/>
    <cellStyle name="20% - Akzent4 14 10" xfId="4960" xr:uid="{00000000-0005-0000-0000-000003130000}"/>
    <cellStyle name="20% - Akzent4 14 11" xfId="4961" xr:uid="{00000000-0005-0000-0000-000004130000}"/>
    <cellStyle name="20% - Akzent4 14 12" xfId="4962" xr:uid="{00000000-0005-0000-0000-000005130000}"/>
    <cellStyle name="20% - Akzent4 14 13" xfId="4963" xr:uid="{00000000-0005-0000-0000-000006130000}"/>
    <cellStyle name="20% - Akzent4 14 14" xfId="4964" xr:uid="{00000000-0005-0000-0000-000007130000}"/>
    <cellStyle name="20% - Akzent4 14 15" xfId="4965" xr:uid="{00000000-0005-0000-0000-000008130000}"/>
    <cellStyle name="20% - Akzent4 14 16" xfId="4966" xr:uid="{00000000-0005-0000-0000-000009130000}"/>
    <cellStyle name="20% - Akzent4 14 17" xfId="4967" xr:uid="{00000000-0005-0000-0000-00000A130000}"/>
    <cellStyle name="20% - Akzent4 14 18" xfId="4968" xr:uid="{00000000-0005-0000-0000-00000B130000}"/>
    <cellStyle name="20% - Akzent4 14 2" xfId="4969" xr:uid="{00000000-0005-0000-0000-00000C130000}"/>
    <cellStyle name="20% - Akzent4 14 3" xfId="4970" xr:uid="{00000000-0005-0000-0000-00000D130000}"/>
    <cellStyle name="20% - Akzent4 14 4" xfId="4971" xr:uid="{00000000-0005-0000-0000-00000E130000}"/>
    <cellStyle name="20% - Akzent4 14 4 2" xfId="4972" xr:uid="{00000000-0005-0000-0000-00000F130000}"/>
    <cellStyle name="20% - Akzent4 14 4 2 2" xfId="4973" xr:uid="{00000000-0005-0000-0000-000010130000}"/>
    <cellStyle name="20% - Akzent4 14 4 2 2 2" xfId="4974" xr:uid="{00000000-0005-0000-0000-000011130000}"/>
    <cellStyle name="20% - Akzent4 14 4 2 2 3" xfId="4975" xr:uid="{00000000-0005-0000-0000-000012130000}"/>
    <cellStyle name="20% - Akzent4 14 4 2 3" xfId="4976" xr:uid="{00000000-0005-0000-0000-000013130000}"/>
    <cellStyle name="20% - Akzent4 14 4 2 4" xfId="4977" xr:uid="{00000000-0005-0000-0000-000014130000}"/>
    <cellStyle name="20% - Akzent4 14 4 3" xfId="4978" xr:uid="{00000000-0005-0000-0000-000015130000}"/>
    <cellStyle name="20% - Akzent4 14 4 3 2" xfId="4979" xr:uid="{00000000-0005-0000-0000-000016130000}"/>
    <cellStyle name="20% - Akzent4 14 4 3 2 2" xfId="4980" xr:uid="{00000000-0005-0000-0000-000017130000}"/>
    <cellStyle name="20% - Akzent4 14 4 3 2 3" xfId="4981" xr:uid="{00000000-0005-0000-0000-000018130000}"/>
    <cellStyle name="20% - Akzent4 14 4 3 3" xfId="4982" xr:uid="{00000000-0005-0000-0000-000019130000}"/>
    <cellStyle name="20% - Akzent4 14 4 3 4" xfId="4983" xr:uid="{00000000-0005-0000-0000-00001A130000}"/>
    <cellStyle name="20% - Akzent4 14 4 4" xfId="4984" xr:uid="{00000000-0005-0000-0000-00001B130000}"/>
    <cellStyle name="20% - Akzent4 14 4 4 2" xfId="4985" xr:uid="{00000000-0005-0000-0000-00001C130000}"/>
    <cellStyle name="20% - Akzent4 14 4 4 2 2" xfId="4986" xr:uid="{00000000-0005-0000-0000-00001D130000}"/>
    <cellStyle name="20% - Akzent4 14 4 4 2 3" xfId="4987" xr:uid="{00000000-0005-0000-0000-00001E130000}"/>
    <cellStyle name="20% - Akzent4 14 4 4 3" xfId="4988" xr:uid="{00000000-0005-0000-0000-00001F130000}"/>
    <cellStyle name="20% - Akzent4 14 4 4 4" xfId="4989" xr:uid="{00000000-0005-0000-0000-000020130000}"/>
    <cellStyle name="20% - Akzent4 14 4 5" xfId="4990" xr:uid="{00000000-0005-0000-0000-000021130000}"/>
    <cellStyle name="20% - Akzent4 14 4 5 2" xfId="4991" xr:uid="{00000000-0005-0000-0000-000022130000}"/>
    <cellStyle name="20% - Akzent4 14 4 5 2 2" xfId="4992" xr:uid="{00000000-0005-0000-0000-000023130000}"/>
    <cellStyle name="20% - Akzent4 14 4 5 2 3" xfId="4993" xr:uid="{00000000-0005-0000-0000-000024130000}"/>
    <cellStyle name="20% - Akzent4 14 4 5 3" xfId="4994" xr:uid="{00000000-0005-0000-0000-000025130000}"/>
    <cellStyle name="20% - Akzent4 14 4 5 4" xfId="4995" xr:uid="{00000000-0005-0000-0000-000026130000}"/>
    <cellStyle name="20% - Akzent4 14 4 6" xfId="4996" xr:uid="{00000000-0005-0000-0000-000027130000}"/>
    <cellStyle name="20% - Akzent4 14 4 6 2" xfId="4997" xr:uid="{00000000-0005-0000-0000-000028130000}"/>
    <cellStyle name="20% - Akzent4 14 4 6 2 2" xfId="4998" xr:uid="{00000000-0005-0000-0000-000029130000}"/>
    <cellStyle name="20% - Akzent4 14 4 6 2 3" xfId="4999" xr:uid="{00000000-0005-0000-0000-00002A130000}"/>
    <cellStyle name="20% - Akzent4 14 4 6 3" xfId="5000" xr:uid="{00000000-0005-0000-0000-00002B130000}"/>
    <cellStyle name="20% - Akzent4 14 4 6 4" xfId="5001" xr:uid="{00000000-0005-0000-0000-00002C130000}"/>
    <cellStyle name="20% - Akzent4 14 4 7" xfId="5002" xr:uid="{00000000-0005-0000-0000-00002D130000}"/>
    <cellStyle name="20% - Akzent4 14 4 7 2" xfId="5003" xr:uid="{00000000-0005-0000-0000-00002E130000}"/>
    <cellStyle name="20% - Akzent4 14 4 7 3" xfId="5004" xr:uid="{00000000-0005-0000-0000-00002F130000}"/>
    <cellStyle name="20% - Akzent4 14 4 8" xfId="5005" xr:uid="{00000000-0005-0000-0000-000030130000}"/>
    <cellStyle name="20% - Akzent4 14 4 8 2" xfId="5006" xr:uid="{00000000-0005-0000-0000-000031130000}"/>
    <cellStyle name="20% - Akzent4 14 4 8 3" xfId="5007" xr:uid="{00000000-0005-0000-0000-000032130000}"/>
    <cellStyle name="20% - Akzent4 14 4 9" xfId="5008" xr:uid="{00000000-0005-0000-0000-000033130000}"/>
    <cellStyle name="20% - Akzent4 14 4 9 2" xfId="5009" xr:uid="{00000000-0005-0000-0000-000034130000}"/>
    <cellStyle name="20% - Akzent4 14 4 9 3" xfId="5010" xr:uid="{00000000-0005-0000-0000-000035130000}"/>
    <cellStyle name="20% - Akzent4 14 5" xfId="5011" xr:uid="{00000000-0005-0000-0000-000036130000}"/>
    <cellStyle name="20% - Akzent4 14 5 2" xfId="5012" xr:uid="{00000000-0005-0000-0000-000037130000}"/>
    <cellStyle name="20% - Akzent4 14 5 2 2" xfId="5013" xr:uid="{00000000-0005-0000-0000-000038130000}"/>
    <cellStyle name="20% - Akzent4 14 5 2 3" xfId="5014" xr:uid="{00000000-0005-0000-0000-000039130000}"/>
    <cellStyle name="20% - Akzent4 14 6" xfId="5015" xr:uid="{00000000-0005-0000-0000-00003A130000}"/>
    <cellStyle name="20% - Akzent4 14 6 2" xfId="5016" xr:uid="{00000000-0005-0000-0000-00003B130000}"/>
    <cellStyle name="20% - Akzent4 14 6 2 2" xfId="5017" xr:uid="{00000000-0005-0000-0000-00003C130000}"/>
    <cellStyle name="20% - Akzent4 14 6 2 3" xfId="5018" xr:uid="{00000000-0005-0000-0000-00003D130000}"/>
    <cellStyle name="20% - Akzent4 14 7" xfId="5019" xr:uid="{00000000-0005-0000-0000-00003E130000}"/>
    <cellStyle name="20% - Akzent4 14 7 2" xfId="5020" xr:uid="{00000000-0005-0000-0000-00003F130000}"/>
    <cellStyle name="20% - Akzent4 14 7 2 2" xfId="5021" xr:uid="{00000000-0005-0000-0000-000040130000}"/>
    <cellStyle name="20% - Akzent4 14 7 2 3" xfId="5022" xr:uid="{00000000-0005-0000-0000-000041130000}"/>
    <cellStyle name="20% - Akzent4 14 8" xfId="5023" xr:uid="{00000000-0005-0000-0000-000042130000}"/>
    <cellStyle name="20% - Akzent4 14 8 2" xfId="5024" xr:uid="{00000000-0005-0000-0000-000043130000}"/>
    <cellStyle name="20% - Akzent4 14 8 2 2" xfId="5025" xr:uid="{00000000-0005-0000-0000-000044130000}"/>
    <cellStyle name="20% - Akzent4 14 8 2 3" xfId="5026" xr:uid="{00000000-0005-0000-0000-000045130000}"/>
    <cellStyle name="20% - Akzent4 14 9" xfId="5027" xr:uid="{00000000-0005-0000-0000-000046130000}"/>
    <cellStyle name="20% - Akzent4 14 9 2" xfId="5028" xr:uid="{00000000-0005-0000-0000-000047130000}"/>
    <cellStyle name="20% - Akzent4 14 9 2 2" xfId="5029" xr:uid="{00000000-0005-0000-0000-000048130000}"/>
    <cellStyle name="20% - Akzent4 14 9 2 3" xfId="5030" xr:uid="{00000000-0005-0000-0000-000049130000}"/>
    <cellStyle name="20% - Akzent4 15" xfId="5031" xr:uid="{00000000-0005-0000-0000-00004A130000}"/>
    <cellStyle name="20% - Akzent4 15 10" xfId="5032" xr:uid="{00000000-0005-0000-0000-00004B130000}"/>
    <cellStyle name="20% - Akzent4 15 11" xfId="5033" xr:uid="{00000000-0005-0000-0000-00004C130000}"/>
    <cellStyle name="20% - Akzent4 15 12" xfId="5034" xr:uid="{00000000-0005-0000-0000-00004D130000}"/>
    <cellStyle name="20% - Akzent4 15 13" xfId="5035" xr:uid="{00000000-0005-0000-0000-00004E130000}"/>
    <cellStyle name="20% - Akzent4 15 14" xfId="5036" xr:uid="{00000000-0005-0000-0000-00004F130000}"/>
    <cellStyle name="20% - Akzent4 15 15" xfId="5037" xr:uid="{00000000-0005-0000-0000-000050130000}"/>
    <cellStyle name="20% - Akzent4 15 16" xfId="5038" xr:uid="{00000000-0005-0000-0000-000051130000}"/>
    <cellStyle name="20% - Akzent4 15 17" xfId="5039" xr:uid="{00000000-0005-0000-0000-000052130000}"/>
    <cellStyle name="20% - Akzent4 15 18" xfId="5040" xr:uid="{00000000-0005-0000-0000-000053130000}"/>
    <cellStyle name="20% - Akzent4 15 2" xfId="5041" xr:uid="{00000000-0005-0000-0000-000054130000}"/>
    <cellStyle name="20% - Akzent4 15 3" xfId="5042" xr:uid="{00000000-0005-0000-0000-000055130000}"/>
    <cellStyle name="20% - Akzent4 15 4" xfId="5043" xr:uid="{00000000-0005-0000-0000-000056130000}"/>
    <cellStyle name="20% - Akzent4 15 4 2" xfId="5044" xr:uid="{00000000-0005-0000-0000-000057130000}"/>
    <cellStyle name="20% - Akzent4 15 4 2 2" xfId="5045" xr:uid="{00000000-0005-0000-0000-000058130000}"/>
    <cellStyle name="20% - Akzent4 15 4 2 2 2" xfId="5046" xr:uid="{00000000-0005-0000-0000-000059130000}"/>
    <cellStyle name="20% - Akzent4 15 4 2 2 3" xfId="5047" xr:uid="{00000000-0005-0000-0000-00005A130000}"/>
    <cellStyle name="20% - Akzent4 15 4 2 3" xfId="5048" xr:uid="{00000000-0005-0000-0000-00005B130000}"/>
    <cellStyle name="20% - Akzent4 15 4 2 4" xfId="5049" xr:uid="{00000000-0005-0000-0000-00005C130000}"/>
    <cellStyle name="20% - Akzent4 15 4 3" xfId="5050" xr:uid="{00000000-0005-0000-0000-00005D130000}"/>
    <cellStyle name="20% - Akzent4 15 4 3 2" xfId="5051" xr:uid="{00000000-0005-0000-0000-00005E130000}"/>
    <cellStyle name="20% - Akzent4 15 4 3 2 2" xfId="5052" xr:uid="{00000000-0005-0000-0000-00005F130000}"/>
    <cellStyle name="20% - Akzent4 15 4 3 2 3" xfId="5053" xr:uid="{00000000-0005-0000-0000-000060130000}"/>
    <cellStyle name="20% - Akzent4 15 4 3 3" xfId="5054" xr:uid="{00000000-0005-0000-0000-000061130000}"/>
    <cellStyle name="20% - Akzent4 15 4 3 4" xfId="5055" xr:uid="{00000000-0005-0000-0000-000062130000}"/>
    <cellStyle name="20% - Akzent4 15 4 4" xfId="5056" xr:uid="{00000000-0005-0000-0000-000063130000}"/>
    <cellStyle name="20% - Akzent4 15 4 4 2" xfId="5057" xr:uid="{00000000-0005-0000-0000-000064130000}"/>
    <cellStyle name="20% - Akzent4 15 4 4 2 2" xfId="5058" xr:uid="{00000000-0005-0000-0000-000065130000}"/>
    <cellStyle name="20% - Akzent4 15 4 4 2 3" xfId="5059" xr:uid="{00000000-0005-0000-0000-000066130000}"/>
    <cellStyle name="20% - Akzent4 15 4 4 3" xfId="5060" xr:uid="{00000000-0005-0000-0000-000067130000}"/>
    <cellStyle name="20% - Akzent4 15 4 4 4" xfId="5061" xr:uid="{00000000-0005-0000-0000-000068130000}"/>
    <cellStyle name="20% - Akzent4 15 4 5" xfId="5062" xr:uid="{00000000-0005-0000-0000-000069130000}"/>
    <cellStyle name="20% - Akzent4 15 4 5 2" xfId="5063" xr:uid="{00000000-0005-0000-0000-00006A130000}"/>
    <cellStyle name="20% - Akzent4 15 4 5 2 2" xfId="5064" xr:uid="{00000000-0005-0000-0000-00006B130000}"/>
    <cellStyle name="20% - Akzent4 15 4 5 2 3" xfId="5065" xr:uid="{00000000-0005-0000-0000-00006C130000}"/>
    <cellStyle name="20% - Akzent4 15 4 5 3" xfId="5066" xr:uid="{00000000-0005-0000-0000-00006D130000}"/>
    <cellStyle name="20% - Akzent4 15 4 5 4" xfId="5067" xr:uid="{00000000-0005-0000-0000-00006E130000}"/>
    <cellStyle name="20% - Akzent4 15 4 6" xfId="5068" xr:uid="{00000000-0005-0000-0000-00006F130000}"/>
    <cellStyle name="20% - Akzent4 15 4 6 2" xfId="5069" xr:uid="{00000000-0005-0000-0000-000070130000}"/>
    <cellStyle name="20% - Akzent4 15 4 6 2 2" xfId="5070" xr:uid="{00000000-0005-0000-0000-000071130000}"/>
    <cellStyle name="20% - Akzent4 15 4 6 2 3" xfId="5071" xr:uid="{00000000-0005-0000-0000-000072130000}"/>
    <cellStyle name="20% - Akzent4 15 4 6 3" xfId="5072" xr:uid="{00000000-0005-0000-0000-000073130000}"/>
    <cellStyle name="20% - Akzent4 15 4 6 4" xfId="5073" xr:uid="{00000000-0005-0000-0000-000074130000}"/>
    <cellStyle name="20% - Akzent4 15 4 7" xfId="5074" xr:uid="{00000000-0005-0000-0000-000075130000}"/>
    <cellStyle name="20% - Akzent4 15 4 7 2" xfId="5075" xr:uid="{00000000-0005-0000-0000-000076130000}"/>
    <cellStyle name="20% - Akzent4 15 4 7 3" xfId="5076" xr:uid="{00000000-0005-0000-0000-000077130000}"/>
    <cellStyle name="20% - Akzent4 15 4 8" xfId="5077" xr:uid="{00000000-0005-0000-0000-000078130000}"/>
    <cellStyle name="20% - Akzent4 15 4 8 2" xfId="5078" xr:uid="{00000000-0005-0000-0000-000079130000}"/>
    <cellStyle name="20% - Akzent4 15 4 8 3" xfId="5079" xr:uid="{00000000-0005-0000-0000-00007A130000}"/>
    <cellStyle name="20% - Akzent4 15 4 9" xfId="5080" xr:uid="{00000000-0005-0000-0000-00007B130000}"/>
    <cellStyle name="20% - Akzent4 15 4 9 2" xfId="5081" xr:uid="{00000000-0005-0000-0000-00007C130000}"/>
    <cellStyle name="20% - Akzent4 15 4 9 3" xfId="5082" xr:uid="{00000000-0005-0000-0000-00007D130000}"/>
    <cellStyle name="20% - Akzent4 15 5" xfId="5083" xr:uid="{00000000-0005-0000-0000-00007E130000}"/>
    <cellStyle name="20% - Akzent4 15 5 2" xfId="5084" xr:uid="{00000000-0005-0000-0000-00007F130000}"/>
    <cellStyle name="20% - Akzent4 15 5 2 2" xfId="5085" xr:uid="{00000000-0005-0000-0000-000080130000}"/>
    <cellStyle name="20% - Akzent4 15 5 2 3" xfId="5086" xr:uid="{00000000-0005-0000-0000-000081130000}"/>
    <cellStyle name="20% - Akzent4 15 6" xfId="5087" xr:uid="{00000000-0005-0000-0000-000082130000}"/>
    <cellStyle name="20% - Akzent4 15 6 2" xfId="5088" xr:uid="{00000000-0005-0000-0000-000083130000}"/>
    <cellStyle name="20% - Akzent4 15 6 2 2" xfId="5089" xr:uid="{00000000-0005-0000-0000-000084130000}"/>
    <cellStyle name="20% - Akzent4 15 6 2 3" xfId="5090" xr:uid="{00000000-0005-0000-0000-000085130000}"/>
    <cellStyle name="20% - Akzent4 15 7" xfId="5091" xr:uid="{00000000-0005-0000-0000-000086130000}"/>
    <cellStyle name="20% - Akzent4 15 7 2" xfId="5092" xr:uid="{00000000-0005-0000-0000-000087130000}"/>
    <cellStyle name="20% - Akzent4 15 7 2 2" xfId="5093" xr:uid="{00000000-0005-0000-0000-000088130000}"/>
    <cellStyle name="20% - Akzent4 15 7 2 3" xfId="5094" xr:uid="{00000000-0005-0000-0000-000089130000}"/>
    <cellStyle name="20% - Akzent4 15 8" xfId="5095" xr:uid="{00000000-0005-0000-0000-00008A130000}"/>
    <cellStyle name="20% - Akzent4 15 8 2" xfId="5096" xr:uid="{00000000-0005-0000-0000-00008B130000}"/>
    <cellStyle name="20% - Akzent4 15 8 2 2" xfId="5097" xr:uid="{00000000-0005-0000-0000-00008C130000}"/>
    <cellStyle name="20% - Akzent4 15 8 2 3" xfId="5098" xr:uid="{00000000-0005-0000-0000-00008D130000}"/>
    <cellStyle name="20% - Akzent4 15 9" xfId="5099" xr:uid="{00000000-0005-0000-0000-00008E130000}"/>
    <cellStyle name="20% - Akzent4 15 9 2" xfId="5100" xr:uid="{00000000-0005-0000-0000-00008F130000}"/>
    <cellStyle name="20% - Akzent4 15 9 2 2" xfId="5101" xr:uid="{00000000-0005-0000-0000-000090130000}"/>
    <cellStyle name="20% - Akzent4 15 9 2 3" xfId="5102" xr:uid="{00000000-0005-0000-0000-000091130000}"/>
    <cellStyle name="20% - Akzent4 16" xfId="5103" xr:uid="{00000000-0005-0000-0000-000092130000}"/>
    <cellStyle name="20% - Akzent4 16 10" xfId="5104" xr:uid="{00000000-0005-0000-0000-000093130000}"/>
    <cellStyle name="20% - Akzent4 16 11" xfId="5105" xr:uid="{00000000-0005-0000-0000-000094130000}"/>
    <cellStyle name="20% - Akzent4 16 12" xfId="5106" xr:uid="{00000000-0005-0000-0000-000095130000}"/>
    <cellStyle name="20% - Akzent4 16 13" xfId="5107" xr:uid="{00000000-0005-0000-0000-000096130000}"/>
    <cellStyle name="20% - Akzent4 16 14" xfId="5108" xr:uid="{00000000-0005-0000-0000-000097130000}"/>
    <cellStyle name="20% - Akzent4 16 15" xfId="5109" xr:uid="{00000000-0005-0000-0000-000098130000}"/>
    <cellStyle name="20% - Akzent4 16 16" xfId="5110" xr:uid="{00000000-0005-0000-0000-000099130000}"/>
    <cellStyle name="20% - Akzent4 16 17" xfId="5111" xr:uid="{00000000-0005-0000-0000-00009A130000}"/>
    <cellStyle name="20% - Akzent4 16 18" xfId="5112" xr:uid="{00000000-0005-0000-0000-00009B130000}"/>
    <cellStyle name="20% - Akzent4 16 2" xfId="5113" xr:uid="{00000000-0005-0000-0000-00009C130000}"/>
    <cellStyle name="20% - Akzent4 16 3" xfId="5114" xr:uid="{00000000-0005-0000-0000-00009D130000}"/>
    <cellStyle name="20% - Akzent4 16 4" xfId="5115" xr:uid="{00000000-0005-0000-0000-00009E130000}"/>
    <cellStyle name="20% - Akzent4 16 4 2" xfId="5116" xr:uid="{00000000-0005-0000-0000-00009F130000}"/>
    <cellStyle name="20% - Akzent4 16 4 2 2" xfId="5117" xr:uid="{00000000-0005-0000-0000-0000A0130000}"/>
    <cellStyle name="20% - Akzent4 16 4 2 2 2" xfId="5118" xr:uid="{00000000-0005-0000-0000-0000A1130000}"/>
    <cellStyle name="20% - Akzent4 16 4 2 2 3" xfId="5119" xr:uid="{00000000-0005-0000-0000-0000A2130000}"/>
    <cellStyle name="20% - Akzent4 16 4 2 3" xfId="5120" xr:uid="{00000000-0005-0000-0000-0000A3130000}"/>
    <cellStyle name="20% - Akzent4 16 4 2 4" xfId="5121" xr:uid="{00000000-0005-0000-0000-0000A4130000}"/>
    <cellStyle name="20% - Akzent4 16 4 3" xfId="5122" xr:uid="{00000000-0005-0000-0000-0000A5130000}"/>
    <cellStyle name="20% - Akzent4 16 4 3 2" xfId="5123" xr:uid="{00000000-0005-0000-0000-0000A6130000}"/>
    <cellStyle name="20% - Akzent4 16 4 3 2 2" xfId="5124" xr:uid="{00000000-0005-0000-0000-0000A7130000}"/>
    <cellStyle name="20% - Akzent4 16 4 3 2 3" xfId="5125" xr:uid="{00000000-0005-0000-0000-0000A8130000}"/>
    <cellStyle name="20% - Akzent4 16 4 3 3" xfId="5126" xr:uid="{00000000-0005-0000-0000-0000A9130000}"/>
    <cellStyle name="20% - Akzent4 16 4 3 4" xfId="5127" xr:uid="{00000000-0005-0000-0000-0000AA130000}"/>
    <cellStyle name="20% - Akzent4 16 4 4" xfId="5128" xr:uid="{00000000-0005-0000-0000-0000AB130000}"/>
    <cellStyle name="20% - Akzent4 16 4 4 2" xfId="5129" xr:uid="{00000000-0005-0000-0000-0000AC130000}"/>
    <cellStyle name="20% - Akzent4 16 4 4 2 2" xfId="5130" xr:uid="{00000000-0005-0000-0000-0000AD130000}"/>
    <cellStyle name="20% - Akzent4 16 4 4 2 3" xfId="5131" xr:uid="{00000000-0005-0000-0000-0000AE130000}"/>
    <cellStyle name="20% - Akzent4 16 4 4 3" xfId="5132" xr:uid="{00000000-0005-0000-0000-0000AF130000}"/>
    <cellStyle name="20% - Akzent4 16 4 4 4" xfId="5133" xr:uid="{00000000-0005-0000-0000-0000B0130000}"/>
    <cellStyle name="20% - Akzent4 16 4 5" xfId="5134" xr:uid="{00000000-0005-0000-0000-0000B1130000}"/>
    <cellStyle name="20% - Akzent4 16 4 5 2" xfId="5135" xr:uid="{00000000-0005-0000-0000-0000B2130000}"/>
    <cellStyle name="20% - Akzent4 16 4 5 2 2" xfId="5136" xr:uid="{00000000-0005-0000-0000-0000B3130000}"/>
    <cellStyle name="20% - Akzent4 16 4 5 2 3" xfId="5137" xr:uid="{00000000-0005-0000-0000-0000B4130000}"/>
    <cellStyle name="20% - Akzent4 16 4 5 3" xfId="5138" xr:uid="{00000000-0005-0000-0000-0000B5130000}"/>
    <cellStyle name="20% - Akzent4 16 4 5 4" xfId="5139" xr:uid="{00000000-0005-0000-0000-0000B6130000}"/>
    <cellStyle name="20% - Akzent4 16 4 6" xfId="5140" xr:uid="{00000000-0005-0000-0000-0000B7130000}"/>
    <cellStyle name="20% - Akzent4 16 4 6 2" xfId="5141" xr:uid="{00000000-0005-0000-0000-0000B8130000}"/>
    <cellStyle name="20% - Akzent4 16 4 6 2 2" xfId="5142" xr:uid="{00000000-0005-0000-0000-0000B9130000}"/>
    <cellStyle name="20% - Akzent4 16 4 6 2 3" xfId="5143" xr:uid="{00000000-0005-0000-0000-0000BA130000}"/>
    <cellStyle name="20% - Akzent4 16 4 6 3" xfId="5144" xr:uid="{00000000-0005-0000-0000-0000BB130000}"/>
    <cellStyle name="20% - Akzent4 16 4 6 4" xfId="5145" xr:uid="{00000000-0005-0000-0000-0000BC130000}"/>
    <cellStyle name="20% - Akzent4 16 4 7" xfId="5146" xr:uid="{00000000-0005-0000-0000-0000BD130000}"/>
    <cellStyle name="20% - Akzent4 16 4 7 2" xfId="5147" xr:uid="{00000000-0005-0000-0000-0000BE130000}"/>
    <cellStyle name="20% - Akzent4 16 4 7 3" xfId="5148" xr:uid="{00000000-0005-0000-0000-0000BF130000}"/>
    <cellStyle name="20% - Akzent4 16 4 8" xfId="5149" xr:uid="{00000000-0005-0000-0000-0000C0130000}"/>
    <cellStyle name="20% - Akzent4 16 4 8 2" xfId="5150" xr:uid="{00000000-0005-0000-0000-0000C1130000}"/>
    <cellStyle name="20% - Akzent4 16 4 8 3" xfId="5151" xr:uid="{00000000-0005-0000-0000-0000C2130000}"/>
    <cellStyle name="20% - Akzent4 16 4 9" xfId="5152" xr:uid="{00000000-0005-0000-0000-0000C3130000}"/>
    <cellStyle name="20% - Akzent4 16 4 9 2" xfId="5153" xr:uid="{00000000-0005-0000-0000-0000C4130000}"/>
    <cellStyle name="20% - Akzent4 16 4 9 3" xfId="5154" xr:uid="{00000000-0005-0000-0000-0000C5130000}"/>
    <cellStyle name="20% - Akzent4 16 5" xfId="5155" xr:uid="{00000000-0005-0000-0000-0000C6130000}"/>
    <cellStyle name="20% - Akzent4 16 5 2" xfId="5156" xr:uid="{00000000-0005-0000-0000-0000C7130000}"/>
    <cellStyle name="20% - Akzent4 16 5 2 2" xfId="5157" xr:uid="{00000000-0005-0000-0000-0000C8130000}"/>
    <cellStyle name="20% - Akzent4 16 5 2 3" xfId="5158" xr:uid="{00000000-0005-0000-0000-0000C9130000}"/>
    <cellStyle name="20% - Akzent4 16 6" xfId="5159" xr:uid="{00000000-0005-0000-0000-0000CA130000}"/>
    <cellStyle name="20% - Akzent4 16 6 2" xfId="5160" xr:uid="{00000000-0005-0000-0000-0000CB130000}"/>
    <cellStyle name="20% - Akzent4 16 6 2 2" xfId="5161" xr:uid="{00000000-0005-0000-0000-0000CC130000}"/>
    <cellStyle name="20% - Akzent4 16 6 2 3" xfId="5162" xr:uid="{00000000-0005-0000-0000-0000CD130000}"/>
    <cellStyle name="20% - Akzent4 16 7" xfId="5163" xr:uid="{00000000-0005-0000-0000-0000CE130000}"/>
    <cellStyle name="20% - Akzent4 16 7 2" xfId="5164" xr:uid="{00000000-0005-0000-0000-0000CF130000}"/>
    <cellStyle name="20% - Akzent4 16 7 2 2" xfId="5165" xr:uid="{00000000-0005-0000-0000-0000D0130000}"/>
    <cellStyle name="20% - Akzent4 16 7 2 3" xfId="5166" xr:uid="{00000000-0005-0000-0000-0000D1130000}"/>
    <cellStyle name="20% - Akzent4 16 8" xfId="5167" xr:uid="{00000000-0005-0000-0000-0000D2130000}"/>
    <cellStyle name="20% - Akzent4 16 8 2" xfId="5168" xr:uid="{00000000-0005-0000-0000-0000D3130000}"/>
    <cellStyle name="20% - Akzent4 16 8 2 2" xfId="5169" xr:uid="{00000000-0005-0000-0000-0000D4130000}"/>
    <cellStyle name="20% - Akzent4 16 8 2 3" xfId="5170" xr:uid="{00000000-0005-0000-0000-0000D5130000}"/>
    <cellStyle name="20% - Akzent4 16 9" xfId="5171" xr:uid="{00000000-0005-0000-0000-0000D6130000}"/>
    <cellStyle name="20% - Akzent4 16 9 2" xfId="5172" xr:uid="{00000000-0005-0000-0000-0000D7130000}"/>
    <cellStyle name="20% - Akzent4 16 9 2 2" xfId="5173" xr:uid="{00000000-0005-0000-0000-0000D8130000}"/>
    <cellStyle name="20% - Akzent4 16 9 2 3" xfId="5174" xr:uid="{00000000-0005-0000-0000-0000D9130000}"/>
    <cellStyle name="20% - Akzent4 17" xfId="5175" xr:uid="{00000000-0005-0000-0000-0000DA130000}"/>
    <cellStyle name="20% - Akzent4 17 10" xfId="5176" xr:uid="{00000000-0005-0000-0000-0000DB130000}"/>
    <cellStyle name="20% - Akzent4 17 11" xfId="5177" xr:uid="{00000000-0005-0000-0000-0000DC130000}"/>
    <cellStyle name="20% - Akzent4 17 12" xfId="5178" xr:uid="{00000000-0005-0000-0000-0000DD130000}"/>
    <cellStyle name="20% - Akzent4 17 13" xfId="5179" xr:uid="{00000000-0005-0000-0000-0000DE130000}"/>
    <cellStyle name="20% - Akzent4 17 14" xfId="5180" xr:uid="{00000000-0005-0000-0000-0000DF130000}"/>
    <cellStyle name="20% - Akzent4 17 15" xfId="5181" xr:uid="{00000000-0005-0000-0000-0000E0130000}"/>
    <cellStyle name="20% - Akzent4 17 16" xfId="5182" xr:uid="{00000000-0005-0000-0000-0000E1130000}"/>
    <cellStyle name="20% - Akzent4 17 17" xfId="5183" xr:uid="{00000000-0005-0000-0000-0000E2130000}"/>
    <cellStyle name="20% - Akzent4 17 18" xfId="5184" xr:uid="{00000000-0005-0000-0000-0000E3130000}"/>
    <cellStyle name="20% - Akzent4 17 2" xfId="5185" xr:uid="{00000000-0005-0000-0000-0000E4130000}"/>
    <cellStyle name="20% - Akzent4 17 3" xfId="5186" xr:uid="{00000000-0005-0000-0000-0000E5130000}"/>
    <cellStyle name="20% - Akzent4 17 4" xfId="5187" xr:uid="{00000000-0005-0000-0000-0000E6130000}"/>
    <cellStyle name="20% - Akzent4 17 5" xfId="5188" xr:uid="{00000000-0005-0000-0000-0000E7130000}"/>
    <cellStyle name="20% - Akzent4 17 6" xfId="5189" xr:uid="{00000000-0005-0000-0000-0000E8130000}"/>
    <cellStyle name="20% - Akzent4 17 7" xfId="5190" xr:uid="{00000000-0005-0000-0000-0000E9130000}"/>
    <cellStyle name="20% - Akzent4 17 8" xfId="5191" xr:uid="{00000000-0005-0000-0000-0000EA130000}"/>
    <cellStyle name="20% - Akzent4 17 9" xfId="5192" xr:uid="{00000000-0005-0000-0000-0000EB130000}"/>
    <cellStyle name="20% - Akzent4 18" xfId="5193" xr:uid="{00000000-0005-0000-0000-0000EC130000}"/>
    <cellStyle name="20% - Akzent4 18 10" xfId="5194" xr:uid="{00000000-0005-0000-0000-0000ED130000}"/>
    <cellStyle name="20% - Akzent4 18 11" xfId="5195" xr:uid="{00000000-0005-0000-0000-0000EE130000}"/>
    <cellStyle name="20% - Akzent4 18 12" xfId="5196" xr:uid="{00000000-0005-0000-0000-0000EF130000}"/>
    <cellStyle name="20% - Akzent4 18 13" xfId="5197" xr:uid="{00000000-0005-0000-0000-0000F0130000}"/>
    <cellStyle name="20% - Akzent4 18 14" xfId="5198" xr:uid="{00000000-0005-0000-0000-0000F1130000}"/>
    <cellStyle name="20% - Akzent4 18 15" xfId="5199" xr:uid="{00000000-0005-0000-0000-0000F2130000}"/>
    <cellStyle name="20% - Akzent4 18 16" xfId="5200" xr:uid="{00000000-0005-0000-0000-0000F3130000}"/>
    <cellStyle name="20% - Akzent4 18 17" xfId="5201" xr:uid="{00000000-0005-0000-0000-0000F4130000}"/>
    <cellStyle name="20% - Akzent4 18 18" xfId="5202" xr:uid="{00000000-0005-0000-0000-0000F5130000}"/>
    <cellStyle name="20% - Akzent4 18 2" xfId="5203" xr:uid="{00000000-0005-0000-0000-0000F6130000}"/>
    <cellStyle name="20% - Akzent4 18 3" xfId="5204" xr:uid="{00000000-0005-0000-0000-0000F7130000}"/>
    <cellStyle name="20% - Akzent4 18 4" xfId="5205" xr:uid="{00000000-0005-0000-0000-0000F8130000}"/>
    <cellStyle name="20% - Akzent4 18 5" xfId="5206" xr:uid="{00000000-0005-0000-0000-0000F9130000}"/>
    <cellStyle name="20% - Akzent4 18 6" xfId="5207" xr:uid="{00000000-0005-0000-0000-0000FA130000}"/>
    <cellStyle name="20% - Akzent4 18 7" xfId="5208" xr:uid="{00000000-0005-0000-0000-0000FB130000}"/>
    <cellStyle name="20% - Akzent4 18 8" xfId="5209" xr:uid="{00000000-0005-0000-0000-0000FC130000}"/>
    <cellStyle name="20% - Akzent4 18 9" xfId="5210" xr:uid="{00000000-0005-0000-0000-0000FD130000}"/>
    <cellStyle name="20% - Akzent4 19" xfId="5211" xr:uid="{00000000-0005-0000-0000-0000FE130000}"/>
    <cellStyle name="20% - Akzent4 2" xfId="5212" xr:uid="{00000000-0005-0000-0000-0000FF130000}"/>
    <cellStyle name="20% - Akzent4 2 10" xfId="5213" xr:uid="{00000000-0005-0000-0000-000000140000}"/>
    <cellStyle name="20% - Akzent4 2 11" xfId="5214" xr:uid="{00000000-0005-0000-0000-000001140000}"/>
    <cellStyle name="20% - Akzent4 2 12" xfId="5215" xr:uid="{00000000-0005-0000-0000-000002140000}"/>
    <cellStyle name="20% - Akzent4 2 13" xfId="5216" xr:uid="{00000000-0005-0000-0000-000003140000}"/>
    <cellStyle name="20% - Akzent4 2 14" xfId="5217" xr:uid="{00000000-0005-0000-0000-000004140000}"/>
    <cellStyle name="20% - Akzent4 2 15" xfId="5218" xr:uid="{00000000-0005-0000-0000-000005140000}"/>
    <cellStyle name="20% - Akzent4 2 16" xfId="5219" xr:uid="{00000000-0005-0000-0000-000006140000}"/>
    <cellStyle name="20% - Akzent4 2 17" xfId="5220" xr:uid="{00000000-0005-0000-0000-000007140000}"/>
    <cellStyle name="20% - Akzent4 2 18" xfId="5221" xr:uid="{00000000-0005-0000-0000-000008140000}"/>
    <cellStyle name="20% - Akzent4 2 2" xfId="5222" xr:uid="{00000000-0005-0000-0000-000009140000}"/>
    <cellStyle name="20% - Akzent4 2 2 10" xfId="5223" xr:uid="{00000000-0005-0000-0000-00000A140000}"/>
    <cellStyle name="20% - Akzent4 2 2 10 2" xfId="5224" xr:uid="{00000000-0005-0000-0000-00000B140000}"/>
    <cellStyle name="20% - Akzent4 2 2 10 3" xfId="5225" xr:uid="{00000000-0005-0000-0000-00000C140000}"/>
    <cellStyle name="20% - Akzent4 2 2 11" xfId="5226" xr:uid="{00000000-0005-0000-0000-00000D140000}"/>
    <cellStyle name="20% - Akzent4 2 2 11 2" xfId="5227" xr:uid="{00000000-0005-0000-0000-00000E140000}"/>
    <cellStyle name="20% - Akzent4 2 2 11 3" xfId="5228" xr:uid="{00000000-0005-0000-0000-00000F140000}"/>
    <cellStyle name="20% - Akzent4 2 2 2" xfId="5229" xr:uid="{00000000-0005-0000-0000-000010140000}"/>
    <cellStyle name="20% - Akzent4 2 2 2 2" xfId="5230" xr:uid="{00000000-0005-0000-0000-000011140000}"/>
    <cellStyle name="20% - Akzent4 2 2 2 2 10" xfId="5231" xr:uid="{00000000-0005-0000-0000-000012140000}"/>
    <cellStyle name="20% - Akzent4 2 2 2 2 10 2" xfId="5232" xr:uid="{00000000-0005-0000-0000-000013140000}"/>
    <cellStyle name="20% - Akzent4 2 2 2 2 10 3" xfId="5233" xr:uid="{00000000-0005-0000-0000-000014140000}"/>
    <cellStyle name="20% - Akzent4 2 2 2 2 11" xfId="5234" xr:uid="{00000000-0005-0000-0000-000015140000}"/>
    <cellStyle name="20% - Akzent4 2 2 2 2 11 2" xfId="5235" xr:uid="{00000000-0005-0000-0000-000016140000}"/>
    <cellStyle name="20% - Akzent4 2 2 2 2 11 3" xfId="5236" xr:uid="{00000000-0005-0000-0000-000017140000}"/>
    <cellStyle name="20% - Akzent4 2 2 2 2 12" xfId="5237" xr:uid="{00000000-0005-0000-0000-000018140000}"/>
    <cellStyle name="20% - Akzent4 2 2 2 2 13" xfId="5238" xr:uid="{00000000-0005-0000-0000-000019140000}"/>
    <cellStyle name="20% - Akzent4 2 2 2 2 2" xfId="5239" xr:uid="{00000000-0005-0000-0000-00001A140000}"/>
    <cellStyle name="20% - Akzent4 2 2 2 2 3" xfId="5240" xr:uid="{00000000-0005-0000-0000-00001B140000}"/>
    <cellStyle name="20% - Akzent4 2 2 2 2 4" xfId="5241" xr:uid="{00000000-0005-0000-0000-00001C140000}"/>
    <cellStyle name="20% - Akzent4 2 2 2 2 4 2" xfId="5242" xr:uid="{00000000-0005-0000-0000-00001D140000}"/>
    <cellStyle name="20% - Akzent4 2 2 2 2 4 2 2" xfId="5243" xr:uid="{00000000-0005-0000-0000-00001E140000}"/>
    <cellStyle name="20% - Akzent4 2 2 2 2 4 2 3" xfId="5244" xr:uid="{00000000-0005-0000-0000-00001F140000}"/>
    <cellStyle name="20% - Akzent4 2 2 2 2 4 3" xfId="5245" xr:uid="{00000000-0005-0000-0000-000020140000}"/>
    <cellStyle name="20% - Akzent4 2 2 2 2 4 4" xfId="5246" xr:uid="{00000000-0005-0000-0000-000021140000}"/>
    <cellStyle name="20% - Akzent4 2 2 2 2 5" xfId="5247" xr:uid="{00000000-0005-0000-0000-000022140000}"/>
    <cellStyle name="20% - Akzent4 2 2 2 2 5 2" xfId="5248" xr:uid="{00000000-0005-0000-0000-000023140000}"/>
    <cellStyle name="20% - Akzent4 2 2 2 2 5 2 2" xfId="5249" xr:uid="{00000000-0005-0000-0000-000024140000}"/>
    <cellStyle name="20% - Akzent4 2 2 2 2 5 2 3" xfId="5250" xr:uid="{00000000-0005-0000-0000-000025140000}"/>
    <cellStyle name="20% - Akzent4 2 2 2 2 5 3" xfId="5251" xr:uid="{00000000-0005-0000-0000-000026140000}"/>
    <cellStyle name="20% - Akzent4 2 2 2 2 5 4" xfId="5252" xr:uid="{00000000-0005-0000-0000-000027140000}"/>
    <cellStyle name="20% - Akzent4 2 2 2 2 6" xfId="5253" xr:uid="{00000000-0005-0000-0000-000028140000}"/>
    <cellStyle name="20% - Akzent4 2 2 2 2 6 2" xfId="5254" xr:uid="{00000000-0005-0000-0000-000029140000}"/>
    <cellStyle name="20% - Akzent4 2 2 2 2 6 2 2" xfId="5255" xr:uid="{00000000-0005-0000-0000-00002A140000}"/>
    <cellStyle name="20% - Akzent4 2 2 2 2 6 2 3" xfId="5256" xr:uid="{00000000-0005-0000-0000-00002B140000}"/>
    <cellStyle name="20% - Akzent4 2 2 2 2 6 3" xfId="5257" xr:uid="{00000000-0005-0000-0000-00002C140000}"/>
    <cellStyle name="20% - Akzent4 2 2 2 2 6 4" xfId="5258" xr:uid="{00000000-0005-0000-0000-00002D140000}"/>
    <cellStyle name="20% - Akzent4 2 2 2 2 7" xfId="5259" xr:uid="{00000000-0005-0000-0000-00002E140000}"/>
    <cellStyle name="20% - Akzent4 2 2 2 2 7 2" xfId="5260" xr:uid="{00000000-0005-0000-0000-00002F140000}"/>
    <cellStyle name="20% - Akzent4 2 2 2 2 7 2 2" xfId="5261" xr:uid="{00000000-0005-0000-0000-000030140000}"/>
    <cellStyle name="20% - Akzent4 2 2 2 2 7 2 3" xfId="5262" xr:uid="{00000000-0005-0000-0000-000031140000}"/>
    <cellStyle name="20% - Akzent4 2 2 2 2 7 3" xfId="5263" xr:uid="{00000000-0005-0000-0000-000032140000}"/>
    <cellStyle name="20% - Akzent4 2 2 2 2 7 4" xfId="5264" xr:uid="{00000000-0005-0000-0000-000033140000}"/>
    <cellStyle name="20% - Akzent4 2 2 2 2 8" xfId="5265" xr:uid="{00000000-0005-0000-0000-000034140000}"/>
    <cellStyle name="20% - Akzent4 2 2 2 2 8 2" xfId="5266" xr:uid="{00000000-0005-0000-0000-000035140000}"/>
    <cellStyle name="20% - Akzent4 2 2 2 2 8 2 2" xfId="5267" xr:uid="{00000000-0005-0000-0000-000036140000}"/>
    <cellStyle name="20% - Akzent4 2 2 2 2 8 2 3" xfId="5268" xr:uid="{00000000-0005-0000-0000-000037140000}"/>
    <cellStyle name="20% - Akzent4 2 2 2 2 8 3" xfId="5269" xr:uid="{00000000-0005-0000-0000-000038140000}"/>
    <cellStyle name="20% - Akzent4 2 2 2 2 8 4" xfId="5270" xr:uid="{00000000-0005-0000-0000-000039140000}"/>
    <cellStyle name="20% - Akzent4 2 2 2 2 9" xfId="5271" xr:uid="{00000000-0005-0000-0000-00003A140000}"/>
    <cellStyle name="20% - Akzent4 2 2 2 2 9 2" xfId="5272" xr:uid="{00000000-0005-0000-0000-00003B140000}"/>
    <cellStyle name="20% - Akzent4 2 2 2 2 9 3" xfId="5273" xr:uid="{00000000-0005-0000-0000-00003C140000}"/>
    <cellStyle name="20% - Akzent4 2 2 2 3" xfId="5274" xr:uid="{00000000-0005-0000-0000-00003D140000}"/>
    <cellStyle name="20% - Akzent4 2 2 2 3 10" xfId="5275" xr:uid="{00000000-0005-0000-0000-00003E140000}"/>
    <cellStyle name="20% - Akzent4 2 2 2 3 11" xfId="5276" xr:uid="{00000000-0005-0000-0000-00003F140000}"/>
    <cellStyle name="20% - Akzent4 2 2 2 3 2" xfId="5277" xr:uid="{00000000-0005-0000-0000-000040140000}"/>
    <cellStyle name="20% - Akzent4 2 2 2 3 2 2" xfId="5278" xr:uid="{00000000-0005-0000-0000-000041140000}"/>
    <cellStyle name="20% - Akzent4 2 2 2 3 2 2 2" xfId="5279" xr:uid="{00000000-0005-0000-0000-000042140000}"/>
    <cellStyle name="20% - Akzent4 2 2 2 3 2 2 3" xfId="5280" xr:uid="{00000000-0005-0000-0000-000043140000}"/>
    <cellStyle name="20% - Akzent4 2 2 2 3 2 3" xfId="5281" xr:uid="{00000000-0005-0000-0000-000044140000}"/>
    <cellStyle name="20% - Akzent4 2 2 2 3 2 4" xfId="5282" xr:uid="{00000000-0005-0000-0000-000045140000}"/>
    <cellStyle name="20% - Akzent4 2 2 2 3 3" xfId="5283" xr:uid="{00000000-0005-0000-0000-000046140000}"/>
    <cellStyle name="20% - Akzent4 2 2 2 3 3 2" xfId="5284" xr:uid="{00000000-0005-0000-0000-000047140000}"/>
    <cellStyle name="20% - Akzent4 2 2 2 3 3 2 2" xfId="5285" xr:uid="{00000000-0005-0000-0000-000048140000}"/>
    <cellStyle name="20% - Akzent4 2 2 2 3 3 2 3" xfId="5286" xr:uid="{00000000-0005-0000-0000-000049140000}"/>
    <cellStyle name="20% - Akzent4 2 2 2 3 3 3" xfId="5287" xr:uid="{00000000-0005-0000-0000-00004A140000}"/>
    <cellStyle name="20% - Akzent4 2 2 2 3 3 4" xfId="5288" xr:uid="{00000000-0005-0000-0000-00004B140000}"/>
    <cellStyle name="20% - Akzent4 2 2 2 3 4" xfId="5289" xr:uid="{00000000-0005-0000-0000-00004C140000}"/>
    <cellStyle name="20% - Akzent4 2 2 2 3 4 2" xfId="5290" xr:uid="{00000000-0005-0000-0000-00004D140000}"/>
    <cellStyle name="20% - Akzent4 2 2 2 3 4 2 2" xfId="5291" xr:uid="{00000000-0005-0000-0000-00004E140000}"/>
    <cellStyle name="20% - Akzent4 2 2 2 3 4 2 3" xfId="5292" xr:uid="{00000000-0005-0000-0000-00004F140000}"/>
    <cellStyle name="20% - Akzent4 2 2 2 3 4 3" xfId="5293" xr:uid="{00000000-0005-0000-0000-000050140000}"/>
    <cellStyle name="20% - Akzent4 2 2 2 3 4 4" xfId="5294" xr:uid="{00000000-0005-0000-0000-000051140000}"/>
    <cellStyle name="20% - Akzent4 2 2 2 3 5" xfId="5295" xr:uid="{00000000-0005-0000-0000-000052140000}"/>
    <cellStyle name="20% - Akzent4 2 2 2 3 5 2" xfId="5296" xr:uid="{00000000-0005-0000-0000-000053140000}"/>
    <cellStyle name="20% - Akzent4 2 2 2 3 5 2 2" xfId="5297" xr:uid="{00000000-0005-0000-0000-000054140000}"/>
    <cellStyle name="20% - Akzent4 2 2 2 3 5 2 3" xfId="5298" xr:uid="{00000000-0005-0000-0000-000055140000}"/>
    <cellStyle name="20% - Akzent4 2 2 2 3 5 3" xfId="5299" xr:uid="{00000000-0005-0000-0000-000056140000}"/>
    <cellStyle name="20% - Akzent4 2 2 2 3 5 4" xfId="5300" xr:uid="{00000000-0005-0000-0000-000057140000}"/>
    <cellStyle name="20% - Akzent4 2 2 2 3 6" xfId="5301" xr:uid="{00000000-0005-0000-0000-000058140000}"/>
    <cellStyle name="20% - Akzent4 2 2 2 3 6 2" xfId="5302" xr:uid="{00000000-0005-0000-0000-000059140000}"/>
    <cellStyle name="20% - Akzent4 2 2 2 3 6 2 2" xfId="5303" xr:uid="{00000000-0005-0000-0000-00005A140000}"/>
    <cellStyle name="20% - Akzent4 2 2 2 3 6 2 3" xfId="5304" xr:uid="{00000000-0005-0000-0000-00005B140000}"/>
    <cellStyle name="20% - Akzent4 2 2 2 3 6 3" xfId="5305" xr:uid="{00000000-0005-0000-0000-00005C140000}"/>
    <cellStyle name="20% - Akzent4 2 2 2 3 6 4" xfId="5306" xr:uid="{00000000-0005-0000-0000-00005D140000}"/>
    <cellStyle name="20% - Akzent4 2 2 2 3 7" xfId="5307" xr:uid="{00000000-0005-0000-0000-00005E140000}"/>
    <cellStyle name="20% - Akzent4 2 2 2 3 7 2" xfId="5308" xr:uid="{00000000-0005-0000-0000-00005F140000}"/>
    <cellStyle name="20% - Akzent4 2 2 2 3 7 3" xfId="5309" xr:uid="{00000000-0005-0000-0000-000060140000}"/>
    <cellStyle name="20% - Akzent4 2 2 2 3 8" xfId="5310" xr:uid="{00000000-0005-0000-0000-000061140000}"/>
    <cellStyle name="20% - Akzent4 2 2 2 3 8 2" xfId="5311" xr:uid="{00000000-0005-0000-0000-000062140000}"/>
    <cellStyle name="20% - Akzent4 2 2 2 3 8 3" xfId="5312" xr:uid="{00000000-0005-0000-0000-000063140000}"/>
    <cellStyle name="20% - Akzent4 2 2 2 3 9" xfId="5313" xr:uid="{00000000-0005-0000-0000-000064140000}"/>
    <cellStyle name="20% - Akzent4 2 2 2 3 9 2" xfId="5314" xr:uid="{00000000-0005-0000-0000-000065140000}"/>
    <cellStyle name="20% - Akzent4 2 2 2 3 9 3" xfId="5315" xr:uid="{00000000-0005-0000-0000-000066140000}"/>
    <cellStyle name="20% - Akzent4 2 2 3" xfId="5316" xr:uid="{00000000-0005-0000-0000-000067140000}"/>
    <cellStyle name="20% - Akzent4 2 2 4" xfId="5317" xr:uid="{00000000-0005-0000-0000-000068140000}"/>
    <cellStyle name="20% - Akzent4 2 2 4 2" xfId="5318" xr:uid="{00000000-0005-0000-0000-000069140000}"/>
    <cellStyle name="20% - Akzent4 2 2 4 2 2" xfId="5319" xr:uid="{00000000-0005-0000-0000-00006A140000}"/>
    <cellStyle name="20% - Akzent4 2 2 4 2 3" xfId="5320" xr:uid="{00000000-0005-0000-0000-00006B140000}"/>
    <cellStyle name="20% - Akzent4 2 2 4 3" xfId="5321" xr:uid="{00000000-0005-0000-0000-00006C140000}"/>
    <cellStyle name="20% - Akzent4 2 2 4 4" xfId="5322" xr:uid="{00000000-0005-0000-0000-00006D140000}"/>
    <cellStyle name="20% - Akzent4 2 2 5" xfId="5323" xr:uid="{00000000-0005-0000-0000-00006E140000}"/>
    <cellStyle name="20% - Akzent4 2 2 5 2" xfId="5324" xr:uid="{00000000-0005-0000-0000-00006F140000}"/>
    <cellStyle name="20% - Akzent4 2 2 5 2 2" xfId="5325" xr:uid="{00000000-0005-0000-0000-000070140000}"/>
    <cellStyle name="20% - Akzent4 2 2 5 2 3" xfId="5326" xr:uid="{00000000-0005-0000-0000-000071140000}"/>
    <cellStyle name="20% - Akzent4 2 2 5 3" xfId="5327" xr:uid="{00000000-0005-0000-0000-000072140000}"/>
    <cellStyle name="20% - Akzent4 2 2 5 4" xfId="5328" xr:uid="{00000000-0005-0000-0000-000073140000}"/>
    <cellStyle name="20% - Akzent4 2 2 6" xfId="5329" xr:uid="{00000000-0005-0000-0000-000074140000}"/>
    <cellStyle name="20% - Akzent4 2 2 6 2" xfId="5330" xr:uid="{00000000-0005-0000-0000-000075140000}"/>
    <cellStyle name="20% - Akzent4 2 2 6 2 2" xfId="5331" xr:uid="{00000000-0005-0000-0000-000076140000}"/>
    <cellStyle name="20% - Akzent4 2 2 6 2 3" xfId="5332" xr:uid="{00000000-0005-0000-0000-000077140000}"/>
    <cellStyle name="20% - Akzent4 2 2 6 3" xfId="5333" xr:uid="{00000000-0005-0000-0000-000078140000}"/>
    <cellStyle name="20% - Akzent4 2 2 6 4" xfId="5334" xr:uid="{00000000-0005-0000-0000-000079140000}"/>
    <cellStyle name="20% - Akzent4 2 2 7" xfId="5335" xr:uid="{00000000-0005-0000-0000-00007A140000}"/>
    <cellStyle name="20% - Akzent4 2 2 7 2" xfId="5336" xr:uid="{00000000-0005-0000-0000-00007B140000}"/>
    <cellStyle name="20% - Akzent4 2 2 7 2 2" xfId="5337" xr:uid="{00000000-0005-0000-0000-00007C140000}"/>
    <cellStyle name="20% - Akzent4 2 2 7 2 3" xfId="5338" xr:uid="{00000000-0005-0000-0000-00007D140000}"/>
    <cellStyle name="20% - Akzent4 2 2 7 3" xfId="5339" xr:uid="{00000000-0005-0000-0000-00007E140000}"/>
    <cellStyle name="20% - Akzent4 2 2 7 4" xfId="5340" xr:uid="{00000000-0005-0000-0000-00007F140000}"/>
    <cellStyle name="20% - Akzent4 2 2 8" xfId="5341" xr:uid="{00000000-0005-0000-0000-000080140000}"/>
    <cellStyle name="20% - Akzent4 2 2 8 2" xfId="5342" xr:uid="{00000000-0005-0000-0000-000081140000}"/>
    <cellStyle name="20% - Akzent4 2 2 8 2 2" xfId="5343" xr:uid="{00000000-0005-0000-0000-000082140000}"/>
    <cellStyle name="20% - Akzent4 2 2 8 2 3" xfId="5344" xr:uid="{00000000-0005-0000-0000-000083140000}"/>
    <cellStyle name="20% - Akzent4 2 2 8 3" xfId="5345" xr:uid="{00000000-0005-0000-0000-000084140000}"/>
    <cellStyle name="20% - Akzent4 2 2 8 4" xfId="5346" xr:uid="{00000000-0005-0000-0000-000085140000}"/>
    <cellStyle name="20% - Akzent4 2 2 9" xfId="5347" xr:uid="{00000000-0005-0000-0000-000086140000}"/>
    <cellStyle name="20% - Akzent4 2 2 9 2" xfId="5348" xr:uid="{00000000-0005-0000-0000-000087140000}"/>
    <cellStyle name="20% - Akzent4 2 2 9 3" xfId="5349" xr:uid="{00000000-0005-0000-0000-000088140000}"/>
    <cellStyle name="20% - Akzent4 2 3" xfId="5350" xr:uid="{00000000-0005-0000-0000-000089140000}"/>
    <cellStyle name="20% - Akzent4 2 4" xfId="5351" xr:uid="{00000000-0005-0000-0000-00008A140000}"/>
    <cellStyle name="20% - Akzent4 2 5" xfId="5352" xr:uid="{00000000-0005-0000-0000-00008B140000}"/>
    <cellStyle name="20% - Akzent4 2 5 2" xfId="5353" xr:uid="{00000000-0005-0000-0000-00008C140000}"/>
    <cellStyle name="20% - Akzent4 2 5 2 2" xfId="5354" xr:uid="{00000000-0005-0000-0000-00008D140000}"/>
    <cellStyle name="20% - Akzent4 2 5 2 2 2" xfId="5355" xr:uid="{00000000-0005-0000-0000-00008E140000}"/>
    <cellStyle name="20% - Akzent4 2 5 2 2 3" xfId="5356" xr:uid="{00000000-0005-0000-0000-00008F140000}"/>
    <cellStyle name="20% - Akzent4 2 5 2 3" xfId="5357" xr:uid="{00000000-0005-0000-0000-000090140000}"/>
    <cellStyle name="20% - Akzent4 2 5 2 4" xfId="5358" xr:uid="{00000000-0005-0000-0000-000091140000}"/>
    <cellStyle name="20% - Akzent4 2 5 3" xfId="5359" xr:uid="{00000000-0005-0000-0000-000092140000}"/>
    <cellStyle name="20% - Akzent4 2 5 3 2" xfId="5360" xr:uid="{00000000-0005-0000-0000-000093140000}"/>
    <cellStyle name="20% - Akzent4 2 5 3 2 2" xfId="5361" xr:uid="{00000000-0005-0000-0000-000094140000}"/>
    <cellStyle name="20% - Akzent4 2 5 3 2 3" xfId="5362" xr:uid="{00000000-0005-0000-0000-000095140000}"/>
    <cellStyle name="20% - Akzent4 2 5 3 3" xfId="5363" xr:uid="{00000000-0005-0000-0000-000096140000}"/>
    <cellStyle name="20% - Akzent4 2 5 3 4" xfId="5364" xr:uid="{00000000-0005-0000-0000-000097140000}"/>
    <cellStyle name="20% - Akzent4 2 5 4" xfId="5365" xr:uid="{00000000-0005-0000-0000-000098140000}"/>
    <cellStyle name="20% - Akzent4 2 5 4 2" xfId="5366" xr:uid="{00000000-0005-0000-0000-000099140000}"/>
    <cellStyle name="20% - Akzent4 2 5 4 2 2" xfId="5367" xr:uid="{00000000-0005-0000-0000-00009A140000}"/>
    <cellStyle name="20% - Akzent4 2 5 4 2 3" xfId="5368" xr:uid="{00000000-0005-0000-0000-00009B140000}"/>
    <cellStyle name="20% - Akzent4 2 5 4 3" xfId="5369" xr:uid="{00000000-0005-0000-0000-00009C140000}"/>
    <cellStyle name="20% - Akzent4 2 5 4 4" xfId="5370" xr:uid="{00000000-0005-0000-0000-00009D140000}"/>
    <cellStyle name="20% - Akzent4 2 5 5" xfId="5371" xr:uid="{00000000-0005-0000-0000-00009E140000}"/>
    <cellStyle name="20% - Akzent4 2 5 5 2" xfId="5372" xr:uid="{00000000-0005-0000-0000-00009F140000}"/>
    <cellStyle name="20% - Akzent4 2 5 5 2 2" xfId="5373" xr:uid="{00000000-0005-0000-0000-0000A0140000}"/>
    <cellStyle name="20% - Akzent4 2 5 5 2 3" xfId="5374" xr:uid="{00000000-0005-0000-0000-0000A1140000}"/>
    <cellStyle name="20% - Akzent4 2 5 5 3" xfId="5375" xr:uid="{00000000-0005-0000-0000-0000A2140000}"/>
    <cellStyle name="20% - Akzent4 2 5 5 4" xfId="5376" xr:uid="{00000000-0005-0000-0000-0000A3140000}"/>
    <cellStyle name="20% - Akzent4 2 5 6" xfId="5377" xr:uid="{00000000-0005-0000-0000-0000A4140000}"/>
    <cellStyle name="20% - Akzent4 2 5 6 2" xfId="5378" xr:uid="{00000000-0005-0000-0000-0000A5140000}"/>
    <cellStyle name="20% - Akzent4 2 5 6 2 2" xfId="5379" xr:uid="{00000000-0005-0000-0000-0000A6140000}"/>
    <cellStyle name="20% - Akzent4 2 5 6 2 3" xfId="5380" xr:uid="{00000000-0005-0000-0000-0000A7140000}"/>
    <cellStyle name="20% - Akzent4 2 5 6 3" xfId="5381" xr:uid="{00000000-0005-0000-0000-0000A8140000}"/>
    <cellStyle name="20% - Akzent4 2 5 6 4" xfId="5382" xr:uid="{00000000-0005-0000-0000-0000A9140000}"/>
    <cellStyle name="20% - Akzent4 2 5 7" xfId="5383" xr:uid="{00000000-0005-0000-0000-0000AA140000}"/>
    <cellStyle name="20% - Akzent4 2 5 7 2" xfId="5384" xr:uid="{00000000-0005-0000-0000-0000AB140000}"/>
    <cellStyle name="20% - Akzent4 2 5 7 3" xfId="5385" xr:uid="{00000000-0005-0000-0000-0000AC140000}"/>
    <cellStyle name="20% - Akzent4 2 5 8" xfId="5386" xr:uid="{00000000-0005-0000-0000-0000AD140000}"/>
    <cellStyle name="20% - Akzent4 2 5 8 2" xfId="5387" xr:uid="{00000000-0005-0000-0000-0000AE140000}"/>
    <cellStyle name="20% - Akzent4 2 5 8 3" xfId="5388" xr:uid="{00000000-0005-0000-0000-0000AF140000}"/>
    <cellStyle name="20% - Akzent4 2 5 9" xfId="5389" xr:uid="{00000000-0005-0000-0000-0000B0140000}"/>
    <cellStyle name="20% - Akzent4 2 5 9 2" xfId="5390" xr:uid="{00000000-0005-0000-0000-0000B1140000}"/>
    <cellStyle name="20% - Akzent4 2 5 9 3" xfId="5391" xr:uid="{00000000-0005-0000-0000-0000B2140000}"/>
    <cellStyle name="20% - Akzent4 2 6" xfId="5392" xr:uid="{00000000-0005-0000-0000-0000B3140000}"/>
    <cellStyle name="20% - Akzent4 2 7" xfId="5393" xr:uid="{00000000-0005-0000-0000-0000B4140000}"/>
    <cellStyle name="20% - Akzent4 2 8" xfId="5394" xr:uid="{00000000-0005-0000-0000-0000B5140000}"/>
    <cellStyle name="20% - Akzent4 2 9" xfId="5395" xr:uid="{00000000-0005-0000-0000-0000B6140000}"/>
    <cellStyle name="20% - Akzent4 20" xfId="5396" xr:uid="{00000000-0005-0000-0000-0000B7140000}"/>
    <cellStyle name="20% - Akzent4 21" xfId="5397" xr:uid="{00000000-0005-0000-0000-0000B8140000}"/>
    <cellStyle name="20% - Akzent4 22" xfId="5398" xr:uid="{00000000-0005-0000-0000-0000B9140000}"/>
    <cellStyle name="20% - Akzent4 23" xfId="5399" xr:uid="{00000000-0005-0000-0000-0000BA140000}"/>
    <cellStyle name="20% - Akzent4 24" xfId="5400" xr:uid="{00000000-0005-0000-0000-0000BB140000}"/>
    <cellStyle name="20% - Akzent4 25" xfId="5401" xr:uid="{00000000-0005-0000-0000-0000BC140000}"/>
    <cellStyle name="20% - Akzent4 26" xfId="5402" xr:uid="{00000000-0005-0000-0000-0000BD140000}"/>
    <cellStyle name="20% - Akzent4 27" xfId="5403" xr:uid="{00000000-0005-0000-0000-0000BE140000}"/>
    <cellStyle name="20% - Akzent4 28" xfId="5404" xr:uid="{00000000-0005-0000-0000-0000BF140000}"/>
    <cellStyle name="20% - Akzent4 29" xfId="5405" xr:uid="{00000000-0005-0000-0000-0000C0140000}"/>
    <cellStyle name="20% - Akzent4 3" xfId="5406" xr:uid="{00000000-0005-0000-0000-0000C1140000}"/>
    <cellStyle name="20% - Akzent4 3 10" xfId="5407" xr:uid="{00000000-0005-0000-0000-0000C2140000}"/>
    <cellStyle name="20% - Akzent4 3 11" xfId="5408" xr:uid="{00000000-0005-0000-0000-0000C3140000}"/>
    <cellStyle name="20% - Akzent4 3 12" xfId="5409" xr:uid="{00000000-0005-0000-0000-0000C4140000}"/>
    <cellStyle name="20% - Akzent4 3 13" xfId="5410" xr:uid="{00000000-0005-0000-0000-0000C5140000}"/>
    <cellStyle name="20% - Akzent4 3 14" xfId="5411" xr:uid="{00000000-0005-0000-0000-0000C6140000}"/>
    <cellStyle name="20% - Akzent4 3 15" xfId="5412" xr:uid="{00000000-0005-0000-0000-0000C7140000}"/>
    <cellStyle name="20% - Akzent4 3 16" xfId="5413" xr:uid="{00000000-0005-0000-0000-0000C8140000}"/>
    <cellStyle name="20% - Akzent4 3 17" xfId="5414" xr:uid="{00000000-0005-0000-0000-0000C9140000}"/>
    <cellStyle name="20% - Akzent4 3 18" xfId="5415" xr:uid="{00000000-0005-0000-0000-0000CA140000}"/>
    <cellStyle name="20% - Akzent4 3 2" xfId="5416" xr:uid="{00000000-0005-0000-0000-0000CB140000}"/>
    <cellStyle name="20% - Akzent4 3 3" xfId="5417" xr:uid="{00000000-0005-0000-0000-0000CC140000}"/>
    <cellStyle name="20% - Akzent4 3 4" xfId="5418" xr:uid="{00000000-0005-0000-0000-0000CD140000}"/>
    <cellStyle name="20% - Akzent4 3 4 2" xfId="5419" xr:uid="{00000000-0005-0000-0000-0000CE140000}"/>
    <cellStyle name="20% - Akzent4 3 4 2 2" xfId="5420" xr:uid="{00000000-0005-0000-0000-0000CF140000}"/>
    <cellStyle name="20% - Akzent4 3 4 2 2 2" xfId="5421" xr:uid="{00000000-0005-0000-0000-0000D0140000}"/>
    <cellStyle name="20% - Akzent4 3 4 2 2 3" xfId="5422" xr:uid="{00000000-0005-0000-0000-0000D1140000}"/>
    <cellStyle name="20% - Akzent4 3 4 2 3" xfId="5423" xr:uid="{00000000-0005-0000-0000-0000D2140000}"/>
    <cellStyle name="20% - Akzent4 3 4 2 4" xfId="5424" xr:uid="{00000000-0005-0000-0000-0000D3140000}"/>
    <cellStyle name="20% - Akzent4 3 4 3" xfId="5425" xr:uid="{00000000-0005-0000-0000-0000D4140000}"/>
    <cellStyle name="20% - Akzent4 3 4 3 2" xfId="5426" xr:uid="{00000000-0005-0000-0000-0000D5140000}"/>
    <cellStyle name="20% - Akzent4 3 4 3 2 2" xfId="5427" xr:uid="{00000000-0005-0000-0000-0000D6140000}"/>
    <cellStyle name="20% - Akzent4 3 4 3 2 3" xfId="5428" xr:uid="{00000000-0005-0000-0000-0000D7140000}"/>
    <cellStyle name="20% - Akzent4 3 4 3 3" xfId="5429" xr:uid="{00000000-0005-0000-0000-0000D8140000}"/>
    <cellStyle name="20% - Akzent4 3 4 3 4" xfId="5430" xr:uid="{00000000-0005-0000-0000-0000D9140000}"/>
    <cellStyle name="20% - Akzent4 3 4 4" xfId="5431" xr:uid="{00000000-0005-0000-0000-0000DA140000}"/>
    <cellStyle name="20% - Akzent4 3 4 4 2" xfId="5432" xr:uid="{00000000-0005-0000-0000-0000DB140000}"/>
    <cellStyle name="20% - Akzent4 3 4 4 2 2" xfId="5433" xr:uid="{00000000-0005-0000-0000-0000DC140000}"/>
    <cellStyle name="20% - Akzent4 3 4 4 2 3" xfId="5434" xr:uid="{00000000-0005-0000-0000-0000DD140000}"/>
    <cellStyle name="20% - Akzent4 3 4 4 3" xfId="5435" xr:uid="{00000000-0005-0000-0000-0000DE140000}"/>
    <cellStyle name="20% - Akzent4 3 4 4 4" xfId="5436" xr:uid="{00000000-0005-0000-0000-0000DF140000}"/>
    <cellStyle name="20% - Akzent4 3 4 5" xfId="5437" xr:uid="{00000000-0005-0000-0000-0000E0140000}"/>
    <cellStyle name="20% - Akzent4 3 4 5 2" xfId="5438" xr:uid="{00000000-0005-0000-0000-0000E1140000}"/>
    <cellStyle name="20% - Akzent4 3 4 5 2 2" xfId="5439" xr:uid="{00000000-0005-0000-0000-0000E2140000}"/>
    <cellStyle name="20% - Akzent4 3 4 5 2 3" xfId="5440" xr:uid="{00000000-0005-0000-0000-0000E3140000}"/>
    <cellStyle name="20% - Akzent4 3 4 5 3" xfId="5441" xr:uid="{00000000-0005-0000-0000-0000E4140000}"/>
    <cellStyle name="20% - Akzent4 3 4 5 4" xfId="5442" xr:uid="{00000000-0005-0000-0000-0000E5140000}"/>
    <cellStyle name="20% - Akzent4 3 4 6" xfId="5443" xr:uid="{00000000-0005-0000-0000-0000E6140000}"/>
    <cellStyle name="20% - Akzent4 3 4 6 2" xfId="5444" xr:uid="{00000000-0005-0000-0000-0000E7140000}"/>
    <cellStyle name="20% - Akzent4 3 4 6 2 2" xfId="5445" xr:uid="{00000000-0005-0000-0000-0000E8140000}"/>
    <cellStyle name="20% - Akzent4 3 4 6 2 3" xfId="5446" xr:uid="{00000000-0005-0000-0000-0000E9140000}"/>
    <cellStyle name="20% - Akzent4 3 4 6 3" xfId="5447" xr:uid="{00000000-0005-0000-0000-0000EA140000}"/>
    <cellStyle name="20% - Akzent4 3 4 6 4" xfId="5448" xr:uid="{00000000-0005-0000-0000-0000EB140000}"/>
    <cellStyle name="20% - Akzent4 3 4 7" xfId="5449" xr:uid="{00000000-0005-0000-0000-0000EC140000}"/>
    <cellStyle name="20% - Akzent4 3 4 7 2" xfId="5450" xr:uid="{00000000-0005-0000-0000-0000ED140000}"/>
    <cellStyle name="20% - Akzent4 3 4 7 3" xfId="5451" xr:uid="{00000000-0005-0000-0000-0000EE140000}"/>
    <cellStyle name="20% - Akzent4 3 4 8" xfId="5452" xr:uid="{00000000-0005-0000-0000-0000EF140000}"/>
    <cellStyle name="20% - Akzent4 3 4 8 2" xfId="5453" xr:uid="{00000000-0005-0000-0000-0000F0140000}"/>
    <cellStyle name="20% - Akzent4 3 4 8 3" xfId="5454" xr:uid="{00000000-0005-0000-0000-0000F1140000}"/>
    <cellStyle name="20% - Akzent4 3 4 9" xfId="5455" xr:uid="{00000000-0005-0000-0000-0000F2140000}"/>
    <cellStyle name="20% - Akzent4 3 4 9 2" xfId="5456" xr:uid="{00000000-0005-0000-0000-0000F3140000}"/>
    <cellStyle name="20% - Akzent4 3 4 9 3" xfId="5457" xr:uid="{00000000-0005-0000-0000-0000F4140000}"/>
    <cellStyle name="20% - Akzent4 3 5" xfId="5458" xr:uid="{00000000-0005-0000-0000-0000F5140000}"/>
    <cellStyle name="20% - Akzent4 3 5 2" xfId="5459" xr:uid="{00000000-0005-0000-0000-0000F6140000}"/>
    <cellStyle name="20% - Akzent4 3 5 2 2" xfId="5460" xr:uid="{00000000-0005-0000-0000-0000F7140000}"/>
    <cellStyle name="20% - Akzent4 3 5 2 3" xfId="5461" xr:uid="{00000000-0005-0000-0000-0000F8140000}"/>
    <cellStyle name="20% - Akzent4 3 6" xfId="5462" xr:uid="{00000000-0005-0000-0000-0000F9140000}"/>
    <cellStyle name="20% - Akzent4 3 6 2" xfId="5463" xr:uid="{00000000-0005-0000-0000-0000FA140000}"/>
    <cellStyle name="20% - Akzent4 3 6 2 2" xfId="5464" xr:uid="{00000000-0005-0000-0000-0000FB140000}"/>
    <cellStyle name="20% - Akzent4 3 6 2 3" xfId="5465" xr:uid="{00000000-0005-0000-0000-0000FC140000}"/>
    <cellStyle name="20% - Akzent4 3 7" xfId="5466" xr:uid="{00000000-0005-0000-0000-0000FD140000}"/>
    <cellStyle name="20% - Akzent4 3 7 2" xfId="5467" xr:uid="{00000000-0005-0000-0000-0000FE140000}"/>
    <cellStyle name="20% - Akzent4 3 7 2 2" xfId="5468" xr:uid="{00000000-0005-0000-0000-0000FF140000}"/>
    <cellStyle name="20% - Akzent4 3 7 2 3" xfId="5469" xr:uid="{00000000-0005-0000-0000-000000150000}"/>
    <cellStyle name="20% - Akzent4 3 8" xfId="5470" xr:uid="{00000000-0005-0000-0000-000001150000}"/>
    <cellStyle name="20% - Akzent4 3 8 2" xfId="5471" xr:uid="{00000000-0005-0000-0000-000002150000}"/>
    <cellStyle name="20% - Akzent4 3 8 2 2" xfId="5472" xr:uid="{00000000-0005-0000-0000-000003150000}"/>
    <cellStyle name="20% - Akzent4 3 8 2 3" xfId="5473" xr:uid="{00000000-0005-0000-0000-000004150000}"/>
    <cellStyle name="20% - Akzent4 3 9" xfId="5474" xr:uid="{00000000-0005-0000-0000-000005150000}"/>
    <cellStyle name="20% - Akzent4 3 9 2" xfId="5475" xr:uid="{00000000-0005-0000-0000-000006150000}"/>
    <cellStyle name="20% - Akzent4 3 9 2 2" xfId="5476" xr:uid="{00000000-0005-0000-0000-000007150000}"/>
    <cellStyle name="20% - Akzent4 3 9 2 3" xfId="5477" xr:uid="{00000000-0005-0000-0000-000008150000}"/>
    <cellStyle name="20% - Akzent4 30" xfId="5478" xr:uid="{00000000-0005-0000-0000-000009150000}"/>
    <cellStyle name="20% - Akzent4 31" xfId="5479" xr:uid="{00000000-0005-0000-0000-00000A150000}"/>
    <cellStyle name="20% - Akzent4 32" xfId="5480" xr:uid="{00000000-0005-0000-0000-00000B150000}"/>
    <cellStyle name="20% - Akzent4 33" xfId="5481" xr:uid="{00000000-0005-0000-0000-00000C150000}"/>
    <cellStyle name="20% - Akzent4 34" xfId="5482" xr:uid="{00000000-0005-0000-0000-00000D150000}"/>
    <cellStyle name="20% - Akzent4 35" xfId="5483" xr:uid="{00000000-0005-0000-0000-00000E150000}"/>
    <cellStyle name="20% - Akzent4 4" xfId="5484" xr:uid="{00000000-0005-0000-0000-00000F150000}"/>
    <cellStyle name="20% - Akzent4 4 10" xfId="5485" xr:uid="{00000000-0005-0000-0000-000010150000}"/>
    <cellStyle name="20% - Akzent4 4 11" xfId="5486" xr:uid="{00000000-0005-0000-0000-000011150000}"/>
    <cellStyle name="20% - Akzent4 4 12" xfId="5487" xr:uid="{00000000-0005-0000-0000-000012150000}"/>
    <cellStyle name="20% - Akzent4 4 13" xfId="5488" xr:uid="{00000000-0005-0000-0000-000013150000}"/>
    <cellStyle name="20% - Akzent4 4 14" xfId="5489" xr:uid="{00000000-0005-0000-0000-000014150000}"/>
    <cellStyle name="20% - Akzent4 4 15" xfId="5490" xr:uid="{00000000-0005-0000-0000-000015150000}"/>
    <cellStyle name="20% - Akzent4 4 16" xfId="5491" xr:uid="{00000000-0005-0000-0000-000016150000}"/>
    <cellStyle name="20% - Akzent4 4 17" xfId="5492" xr:uid="{00000000-0005-0000-0000-000017150000}"/>
    <cellStyle name="20% - Akzent4 4 18" xfId="5493" xr:uid="{00000000-0005-0000-0000-000018150000}"/>
    <cellStyle name="20% - Akzent4 4 2" xfId="5494" xr:uid="{00000000-0005-0000-0000-000019150000}"/>
    <cellStyle name="20% - Akzent4 4 3" xfId="5495" xr:uid="{00000000-0005-0000-0000-00001A150000}"/>
    <cellStyle name="20% - Akzent4 4 4" xfId="5496" xr:uid="{00000000-0005-0000-0000-00001B150000}"/>
    <cellStyle name="20% - Akzent4 4 4 2" xfId="5497" xr:uid="{00000000-0005-0000-0000-00001C150000}"/>
    <cellStyle name="20% - Akzent4 4 4 2 2" xfId="5498" xr:uid="{00000000-0005-0000-0000-00001D150000}"/>
    <cellStyle name="20% - Akzent4 4 4 2 2 2" xfId="5499" xr:uid="{00000000-0005-0000-0000-00001E150000}"/>
    <cellStyle name="20% - Akzent4 4 4 2 2 3" xfId="5500" xr:uid="{00000000-0005-0000-0000-00001F150000}"/>
    <cellStyle name="20% - Akzent4 4 4 2 3" xfId="5501" xr:uid="{00000000-0005-0000-0000-000020150000}"/>
    <cellStyle name="20% - Akzent4 4 4 2 4" xfId="5502" xr:uid="{00000000-0005-0000-0000-000021150000}"/>
    <cellStyle name="20% - Akzent4 4 4 3" xfId="5503" xr:uid="{00000000-0005-0000-0000-000022150000}"/>
    <cellStyle name="20% - Akzent4 4 4 3 2" xfId="5504" xr:uid="{00000000-0005-0000-0000-000023150000}"/>
    <cellStyle name="20% - Akzent4 4 4 3 2 2" xfId="5505" xr:uid="{00000000-0005-0000-0000-000024150000}"/>
    <cellStyle name="20% - Akzent4 4 4 3 2 3" xfId="5506" xr:uid="{00000000-0005-0000-0000-000025150000}"/>
    <cellStyle name="20% - Akzent4 4 4 3 3" xfId="5507" xr:uid="{00000000-0005-0000-0000-000026150000}"/>
    <cellStyle name="20% - Akzent4 4 4 3 4" xfId="5508" xr:uid="{00000000-0005-0000-0000-000027150000}"/>
    <cellStyle name="20% - Akzent4 4 4 4" xfId="5509" xr:uid="{00000000-0005-0000-0000-000028150000}"/>
    <cellStyle name="20% - Akzent4 4 4 4 2" xfId="5510" xr:uid="{00000000-0005-0000-0000-000029150000}"/>
    <cellStyle name="20% - Akzent4 4 4 4 2 2" xfId="5511" xr:uid="{00000000-0005-0000-0000-00002A150000}"/>
    <cellStyle name="20% - Akzent4 4 4 4 2 3" xfId="5512" xr:uid="{00000000-0005-0000-0000-00002B150000}"/>
    <cellStyle name="20% - Akzent4 4 4 4 3" xfId="5513" xr:uid="{00000000-0005-0000-0000-00002C150000}"/>
    <cellStyle name="20% - Akzent4 4 4 4 4" xfId="5514" xr:uid="{00000000-0005-0000-0000-00002D150000}"/>
    <cellStyle name="20% - Akzent4 4 4 5" xfId="5515" xr:uid="{00000000-0005-0000-0000-00002E150000}"/>
    <cellStyle name="20% - Akzent4 4 4 5 2" xfId="5516" xr:uid="{00000000-0005-0000-0000-00002F150000}"/>
    <cellStyle name="20% - Akzent4 4 4 5 2 2" xfId="5517" xr:uid="{00000000-0005-0000-0000-000030150000}"/>
    <cellStyle name="20% - Akzent4 4 4 5 2 3" xfId="5518" xr:uid="{00000000-0005-0000-0000-000031150000}"/>
    <cellStyle name="20% - Akzent4 4 4 5 3" xfId="5519" xr:uid="{00000000-0005-0000-0000-000032150000}"/>
    <cellStyle name="20% - Akzent4 4 4 5 4" xfId="5520" xr:uid="{00000000-0005-0000-0000-000033150000}"/>
    <cellStyle name="20% - Akzent4 4 4 6" xfId="5521" xr:uid="{00000000-0005-0000-0000-000034150000}"/>
    <cellStyle name="20% - Akzent4 4 4 6 2" xfId="5522" xr:uid="{00000000-0005-0000-0000-000035150000}"/>
    <cellStyle name="20% - Akzent4 4 4 6 2 2" xfId="5523" xr:uid="{00000000-0005-0000-0000-000036150000}"/>
    <cellStyle name="20% - Akzent4 4 4 6 2 3" xfId="5524" xr:uid="{00000000-0005-0000-0000-000037150000}"/>
    <cellStyle name="20% - Akzent4 4 4 6 3" xfId="5525" xr:uid="{00000000-0005-0000-0000-000038150000}"/>
    <cellStyle name="20% - Akzent4 4 4 6 4" xfId="5526" xr:uid="{00000000-0005-0000-0000-000039150000}"/>
    <cellStyle name="20% - Akzent4 4 4 7" xfId="5527" xr:uid="{00000000-0005-0000-0000-00003A150000}"/>
    <cellStyle name="20% - Akzent4 4 4 7 2" xfId="5528" xr:uid="{00000000-0005-0000-0000-00003B150000}"/>
    <cellStyle name="20% - Akzent4 4 4 7 3" xfId="5529" xr:uid="{00000000-0005-0000-0000-00003C150000}"/>
    <cellStyle name="20% - Akzent4 4 4 8" xfId="5530" xr:uid="{00000000-0005-0000-0000-00003D150000}"/>
    <cellStyle name="20% - Akzent4 4 4 8 2" xfId="5531" xr:uid="{00000000-0005-0000-0000-00003E150000}"/>
    <cellStyle name="20% - Akzent4 4 4 8 3" xfId="5532" xr:uid="{00000000-0005-0000-0000-00003F150000}"/>
    <cellStyle name="20% - Akzent4 4 4 9" xfId="5533" xr:uid="{00000000-0005-0000-0000-000040150000}"/>
    <cellStyle name="20% - Akzent4 4 4 9 2" xfId="5534" xr:uid="{00000000-0005-0000-0000-000041150000}"/>
    <cellStyle name="20% - Akzent4 4 4 9 3" xfId="5535" xr:uid="{00000000-0005-0000-0000-000042150000}"/>
    <cellStyle name="20% - Akzent4 4 5" xfId="5536" xr:uid="{00000000-0005-0000-0000-000043150000}"/>
    <cellStyle name="20% - Akzent4 4 5 2" xfId="5537" xr:uid="{00000000-0005-0000-0000-000044150000}"/>
    <cellStyle name="20% - Akzent4 4 5 2 2" xfId="5538" xr:uid="{00000000-0005-0000-0000-000045150000}"/>
    <cellStyle name="20% - Akzent4 4 5 2 3" xfId="5539" xr:uid="{00000000-0005-0000-0000-000046150000}"/>
    <cellStyle name="20% - Akzent4 4 6" xfId="5540" xr:uid="{00000000-0005-0000-0000-000047150000}"/>
    <cellStyle name="20% - Akzent4 4 6 2" xfId="5541" xr:uid="{00000000-0005-0000-0000-000048150000}"/>
    <cellStyle name="20% - Akzent4 4 6 2 2" xfId="5542" xr:uid="{00000000-0005-0000-0000-000049150000}"/>
    <cellStyle name="20% - Akzent4 4 6 2 3" xfId="5543" xr:uid="{00000000-0005-0000-0000-00004A150000}"/>
    <cellStyle name="20% - Akzent4 4 7" xfId="5544" xr:uid="{00000000-0005-0000-0000-00004B150000}"/>
    <cellStyle name="20% - Akzent4 4 7 2" xfId="5545" xr:uid="{00000000-0005-0000-0000-00004C150000}"/>
    <cellStyle name="20% - Akzent4 4 7 2 2" xfId="5546" xr:uid="{00000000-0005-0000-0000-00004D150000}"/>
    <cellStyle name="20% - Akzent4 4 7 2 3" xfId="5547" xr:uid="{00000000-0005-0000-0000-00004E150000}"/>
    <cellStyle name="20% - Akzent4 4 8" xfId="5548" xr:uid="{00000000-0005-0000-0000-00004F150000}"/>
    <cellStyle name="20% - Akzent4 4 8 2" xfId="5549" xr:uid="{00000000-0005-0000-0000-000050150000}"/>
    <cellStyle name="20% - Akzent4 4 8 2 2" xfId="5550" xr:uid="{00000000-0005-0000-0000-000051150000}"/>
    <cellStyle name="20% - Akzent4 4 8 2 3" xfId="5551" xr:uid="{00000000-0005-0000-0000-000052150000}"/>
    <cellStyle name="20% - Akzent4 4 9" xfId="5552" xr:uid="{00000000-0005-0000-0000-000053150000}"/>
    <cellStyle name="20% - Akzent4 4 9 2" xfId="5553" xr:uid="{00000000-0005-0000-0000-000054150000}"/>
    <cellStyle name="20% - Akzent4 4 9 2 2" xfId="5554" xr:uid="{00000000-0005-0000-0000-000055150000}"/>
    <cellStyle name="20% - Akzent4 4 9 2 3" xfId="5555" xr:uid="{00000000-0005-0000-0000-000056150000}"/>
    <cellStyle name="20% - Akzent4 5" xfId="5556" xr:uid="{00000000-0005-0000-0000-000057150000}"/>
    <cellStyle name="20% - Akzent4 5 10" xfId="5557" xr:uid="{00000000-0005-0000-0000-000058150000}"/>
    <cellStyle name="20% - Akzent4 5 11" xfId="5558" xr:uid="{00000000-0005-0000-0000-000059150000}"/>
    <cellStyle name="20% - Akzent4 5 12" xfId="5559" xr:uid="{00000000-0005-0000-0000-00005A150000}"/>
    <cellStyle name="20% - Akzent4 5 13" xfId="5560" xr:uid="{00000000-0005-0000-0000-00005B150000}"/>
    <cellStyle name="20% - Akzent4 5 14" xfId="5561" xr:uid="{00000000-0005-0000-0000-00005C150000}"/>
    <cellStyle name="20% - Akzent4 5 15" xfId="5562" xr:uid="{00000000-0005-0000-0000-00005D150000}"/>
    <cellStyle name="20% - Akzent4 5 16" xfId="5563" xr:uid="{00000000-0005-0000-0000-00005E150000}"/>
    <cellStyle name="20% - Akzent4 5 17" xfId="5564" xr:uid="{00000000-0005-0000-0000-00005F150000}"/>
    <cellStyle name="20% - Akzent4 5 18" xfId="5565" xr:uid="{00000000-0005-0000-0000-000060150000}"/>
    <cellStyle name="20% - Akzent4 5 2" xfId="5566" xr:uid="{00000000-0005-0000-0000-000061150000}"/>
    <cellStyle name="20% - Akzent4 5 3" xfId="5567" xr:uid="{00000000-0005-0000-0000-000062150000}"/>
    <cellStyle name="20% - Akzent4 5 4" xfId="5568" xr:uid="{00000000-0005-0000-0000-000063150000}"/>
    <cellStyle name="20% - Akzent4 5 4 2" xfId="5569" xr:uid="{00000000-0005-0000-0000-000064150000}"/>
    <cellStyle name="20% - Akzent4 5 4 2 2" xfId="5570" xr:uid="{00000000-0005-0000-0000-000065150000}"/>
    <cellStyle name="20% - Akzent4 5 4 2 2 2" xfId="5571" xr:uid="{00000000-0005-0000-0000-000066150000}"/>
    <cellStyle name="20% - Akzent4 5 4 2 2 3" xfId="5572" xr:uid="{00000000-0005-0000-0000-000067150000}"/>
    <cellStyle name="20% - Akzent4 5 4 2 3" xfId="5573" xr:uid="{00000000-0005-0000-0000-000068150000}"/>
    <cellStyle name="20% - Akzent4 5 4 2 4" xfId="5574" xr:uid="{00000000-0005-0000-0000-000069150000}"/>
    <cellStyle name="20% - Akzent4 5 4 3" xfId="5575" xr:uid="{00000000-0005-0000-0000-00006A150000}"/>
    <cellStyle name="20% - Akzent4 5 4 3 2" xfId="5576" xr:uid="{00000000-0005-0000-0000-00006B150000}"/>
    <cellStyle name="20% - Akzent4 5 4 3 2 2" xfId="5577" xr:uid="{00000000-0005-0000-0000-00006C150000}"/>
    <cellStyle name="20% - Akzent4 5 4 3 2 3" xfId="5578" xr:uid="{00000000-0005-0000-0000-00006D150000}"/>
    <cellStyle name="20% - Akzent4 5 4 3 3" xfId="5579" xr:uid="{00000000-0005-0000-0000-00006E150000}"/>
    <cellStyle name="20% - Akzent4 5 4 3 4" xfId="5580" xr:uid="{00000000-0005-0000-0000-00006F150000}"/>
    <cellStyle name="20% - Akzent4 5 4 4" xfId="5581" xr:uid="{00000000-0005-0000-0000-000070150000}"/>
    <cellStyle name="20% - Akzent4 5 4 4 2" xfId="5582" xr:uid="{00000000-0005-0000-0000-000071150000}"/>
    <cellStyle name="20% - Akzent4 5 4 4 2 2" xfId="5583" xr:uid="{00000000-0005-0000-0000-000072150000}"/>
    <cellStyle name="20% - Akzent4 5 4 4 2 3" xfId="5584" xr:uid="{00000000-0005-0000-0000-000073150000}"/>
    <cellStyle name="20% - Akzent4 5 4 4 3" xfId="5585" xr:uid="{00000000-0005-0000-0000-000074150000}"/>
    <cellStyle name="20% - Akzent4 5 4 4 4" xfId="5586" xr:uid="{00000000-0005-0000-0000-000075150000}"/>
    <cellStyle name="20% - Akzent4 5 4 5" xfId="5587" xr:uid="{00000000-0005-0000-0000-000076150000}"/>
    <cellStyle name="20% - Akzent4 5 4 5 2" xfId="5588" xr:uid="{00000000-0005-0000-0000-000077150000}"/>
    <cellStyle name="20% - Akzent4 5 4 5 2 2" xfId="5589" xr:uid="{00000000-0005-0000-0000-000078150000}"/>
    <cellStyle name="20% - Akzent4 5 4 5 2 3" xfId="5590" xr:uid="{00000000-0005-0000-0000-000079150000}"/>
    <cellStyle name="20% - Akzent4 5 4 5 3" xfId="5591" xr:uid="{00000000-0005-0000-0000-00007A150000}"/>
    <cellStyle name="20% - Akzent4 5 4 5 4" xfId="5592" xr:uid="{00000000-0005-0000-0000-00007B150000}"/>
    <cellStyle name="20% - Akzent4 5 4 6" xfId="5593" xr:uid="{00000000-0005-0000-0000-00007C150000}"/>
    <cellStyle name="20% - Akzent4 5 4 6 2" xfId="5594" xr:uid="{00000000-0005-0000-0000-00007D150000}"/>
    <cellStyle name="20% - Akzent4 5 4 6 2 2" xfId="5595" xr:uid="{00000000-0005-0000-0000-00007E150000}"/>
    <cellStyle name="20% - Akzent4 5 4 6 2 3" xfId="5596" xr:uid="{00000000-0005-0000-0000-00007F150000}"/>
    <cellStyle name="20% - Akzent4 5 4 6 3" xfId="5597" xr:uid="{00000000-0005-0000-0000-000080150000}"/>
    <cellStyle name="20% - Akzent4 5 4 6 4" xfId="5598" xr:uid="{00000000-0005-0000-0000-000081150000}"/>
    <cellStyle name="20% - Akzent4 5 4 7" xfId="5599" xr:uid="{00000000-0005-0000-0000-000082150000}"/>
    <cellStyle name="20% - Akzent4 5 4 7 2" xfId="5600" xr:uid="{00000000-0005-0000-0000-000083150000}"/>
    <cellStyle name="20% - Akzent4 5 4 7 3" xfId="5601" xr:uid="{00000000-0005-0000-0000-000084150000}"/>
    <cellStyle name="20% - Akzent4 5 4 8" xfId="5602" xr:uid="{00000000-0005-0000-0000-000085150000}"/>
    <cellStyle name="20% - Akzent4 5 4 8 2" xfId="5603" xr:uid="{00000000-0005-0000-0000-000086150000}"/>
    <cellStyle name="20% - Akzent4 5 4 8 3" xfId="5604" xr:uid="{00000000-0005-0000-0000-000087150000}"/>
    <cellStyle name="20% - Akzent4 5 4 9" xfId="5605" xr:uid="{00000000-0005-0000-0000-000088150000}"/>
    <cellStyle name="20% - Akzent4 5 4 9 2" xfId="5606" xr:uid="{00000000-0005-0000-0000-000089150000}"/>
    <cellStyle name="20% - Akzent4 5 4 9 3" xfId="5607" xr:uid="{00000000-0005-0000-0000-00008A150000}"/>
    <cellStyle name="20% - Akzent4 5 5" xfId="5608" xr:uid="{00000000-0005-0000-0000-00008B150000}"/>
    <cellStyle name="20% - Akzent4 5 5 2" xfId="5609" xr:uid="{00000000-0005-0000-0000-00008C150000}"/>
    <cellStyle name="20% - Akzent4 5 5 2 2" xfId="5610" xr:uid="{00000000-0005-0000-0000-00008D150000}"/>
    <cellStyle name="20% - Akzent4 5 5 2 3" xfId="5611" xr:uid="{00000000-0005-0000-0000-00008E150000}"/>
    <cellStyle name="20% - Akzent4 5 6" xfId="5612" xr:uid="{00000000-0005-0000-0000-00008F150000}"/>
    <cellStyle name="20% - Akzent4 5 6 2" xfId="5613" xr:uid="{00000000-0005-0000-0000-000090150000}"/>
    <cellStyle name="20% - Akzent4 5 6 2 2" xfId="5614" xr:uid="{00000000-0005-0000-0000-000091150000}"/>
    <cellStyle name="20% - Akzent4 5 6 2 3" xfId="5615" xr:uid="{00000000-0005-0000-0000-000092150000}"/>
    <cellStyle name="20% - Akzent4 5 7" xfId="5616" xr:uid="{00000000-0005-0000-0000-000093150000}"/>
    <cellStyle name="20% - Akzent4 5 7 2" xfId="5617" xr:uid="{00000000-0005-0000-0000-000094150000}"/>
    <cellStyle name="20% - Akzent4 5 7 2 2" xfId="5618" xr:uid="{00000000-0005-0000-0000-000095150000}"/>
    <cellStyle name="20% - Akzent4 5 7 2 3" xfId="5619" xr:uid="{00000000-0005-0000-0000-000096150000}"/>
    <cellStyle name="20% - Akzent4 5 8" xfId="5620" xr:uid="{00000000-0005-0000-0000-000097150000}"/>
    <cellStyle name="20% - Akzent4 5 8 2" xfId="5621" xr:uid="{00000000-0005-0000-0000-000098150000}"/>
    <cellStyle name="20% - Akzent4 5 8 2 2" xfId="5622" xr:uid="{00000000-0005-0000-0000-000099150000}"/>
    <cellStyle name="20% - Akzent4 5 8 2 3" xfId="5623" xr:uid="{00000000-0005-0000-0000-00009A150000}"/>
    <cellStyle name="20% - Akzent4 5 9" xfId="5624" xr:uid="{00000000-0005-0000-0000-00009B150000}"/>
    <cellStyle name="20% - Akzent4 5 9 2" xfId="5625" xr:uid="{00000000-0005-0000-0000-00009C150000}"/>
    <cellStyle name="20% - Akzent4 5 9 2 2" xfId="5626" xr:uid="{00000000-0005-0000-0000-00009D150000}"/>
    <cellStyle name="20% - Akzent4 5 9 2 3" xfId="5627" xr:uid="{00000000-0005-0000-0000-00009E150000}"/>
    <cellStyle name="20% - Akzent4 6" xfId="5628" xr:uid="{00000000-0005-0000-0000-00009F150000}"/>
    <cellStyle name="20% - Akzent4 6 10" xfId="5629" xr:uid="{00000000-0005-0000-0000-0000A0150000}"/>
    <cellStyle name="20% - Akzent4 6 11" xfId="5630" xr:uid="{00000000-0005-0000-0000-0000A1150000}"/>
    <cellStyle name="20% - Akzent4 6 12" xfId="5631" xr:uid="{00000000-0005-0000-0000-0000A2150000}"/>
    <cellStyle name="20% - Akzent4 6 13" xfId="5632" xr:uid="{00000000-0005-0000-0000-0000A3150000}"/>
    <cellStyle name="20% - Akzent4 6 14" xfId="5633" xr:uid="{00000000-0005-0000-0000-0000A4150000}"/>
    <cellStyle name="20% - Akzent4 6 15" xfId="5634" xr:uid="{00000000-0005-0000-0000-0000A5150000}"/>
    <cellStyle name="20% - Akzent4 6 16" xfId="5635" xr:uid="{00000000-0005-0000-0000-0000A6150000}"/>
    <cellStyle name="20% - Akzent4 6 17" xfId="5636" xr:uid="{00000000-0005-0000-0000-0000A7150000}"/>
    <cellStyle name="20% - Akzent4 6 18" xfId="5637" xr:uid="{00000000-0005-0000-0000-0000A8150000}"/>
    <cellStyle name="20% - Akzent4 6 2" xfId="5638" xr:uid="{00000000-0005-0000-0000-0000A9150000}"/>
    <cellStyle name="20% - Akzent4 6 3" xfId="5639" xr:uid="{00000000-0005-0000-0000-0000AA150000}"/>
    <cellStyle name="20% - Akzent4 6 4" xfId="5640" xr:uid="{00000000-0005-0000-0000-0000AB150000}"/>
    <cellStyle name="20% - Akzent4 6 4 2" xfId="5641" xr:uid="{00000000-0005-0000-0000-0000AC150000}"/>
    <cellStyle name="20% - Akzent4 6 4 2 2" xfId="5642" xr:uid="{00000000-0005-0000-0000-0000AD150000}"/>
    <cellStyle name="20% - Akzent4 6 4 2 2 2" xfId="5643" xr:uid="{00000000-0005-0000-0000-0000AE150000}"/>
    <cellStyle name="20% - Akzent4 6 4 2 2 3" xfId="5644" xr:uid="{00000000-0005-0000-0000-0000AF150000}"/>
    <cellStyle name="20% - Akzent4 6 4 2 3" xfId="5645" xr:uid="{00000000-0005-0000-0000-0000B0150000}"/>
    <cellStyle name="20% - Akzent4 6 4 2 4" xfId="5646" xr:uid="{00000000-0005-0000-0000-0000B1150000}"/>
    <cellStyle name="20% - Akzent4 6 4 3" xfId="5647" xr:uid="{00000000-0005-0000-0000-0000B2150000}"/>
    <cellStyle name="20% - Akzent4 6 4 3 2" xfId="5648" xr:uid="{00000000-0005-0000-0000-0000B3150000}"/>
    <cellStyle name="20% - Akzent4 6 4 3 2 2" xfId="5649" xr:uid="{00000000-0005-0000-0000-0000B4150000}"/>
    <cellStyle name="20% - Akzent4 6 4 3 2 3" xfId="5650" xr:uid="{00000000-0005-0000-0000-0000B5150000}"/>
    <cellStyle name="20% - Akzent4 6 4 3 3" xfId="5651" xr:uid="{00000000-0005-0000-0000-0000B6150000}"/>
    <cellStyle name="20% - Akzent4 6 4 3 4" xfId="5652" xr:uid="{00000000-0005-0000-0000-0000B7150000}"/>
    <cellStyle name="20% - Akzent4 6 4 4" xfId="5653" xr:uid="{00000000-0005-0000-0000-0000B8150000}"/>
    <cellStyle name="20% - Akzent4 6 4 4 2" xfId="5654" xr:uid="{00000000-0005-0000-0000-0000B9150000}"/>
    <cellStyle name="20% - Akzent4 6 4 4 2 2" xfId="5655" xr:uid="{00000000-0005-0000-0000-0000BA150000}"/>
    <cellStyle name="20% - Akzent4 6 4 4 2 3" xfId="5656" xr:uid="{00000000-0005-0000-0000-0000BB150000}"/>
    <cellStyle name="20% - Akzent4 6 4 4 3" xfId="5657" xr:uid="{00000000-0005-0000-0000-0000BC150000}"/>
    <cellStyle name="20% - Akzent4 6 4 4 4" xfId="5658" xr:uid="{00000000-0005-0000-0000-0000BD150000}"/>
    <cellStyle name="20% - Akzent4 6 4 5" xfId="5659" xr:uid="{00000000-0005-0000-0000-0000BE150000}"/>
    <cellStyle name="20% - Akzent4 6 4 5 2" xfId="5660" xr:uid="{00000000-0005-0000-0000-0000BF150000}"/>
    <cellStyle name="20% - Akzent4 6 4 5 2 2" xfId="5661" xr:uid="{00000000-0005-0000-0000-0000C0150000}"/>
    <cellStyle name="20% - Akzent4 6 4 5 2 3" xfId="5662" xr:uid="{00000000-0005-0000-0000-0000C1150000}"/>
    <cellStyle name="20% - Akzent4 6 4 5 3" xfId="5663" xr:uid="{00000000-0005-0000-0000-0000C2150000}"/>
    <cellStyle name="20% - Akzent4 6 4 5 4" xfId="5664" xr:uid="{00000000-0005-0000-0000-0000C3150000}"/>
    <cellStyle name="20% - Akzent4 6 4 6" xfId="5665" xr:uid="{00000000-0005-0000-0000-0000C4150000}"/>
    <cellStyle name="20% - Akzent4 6 4 6 2" xfId="5666" xr:uid="{00000000-0005-0000-0000-0000C5150000}"/>
    <cellStyle name="20% - Akzent4 6 4 6 2 2" xfId="5667" xr:uid="{00000000-0005-0000-0000-0000C6150000}"/>
    <cellStyle name="20% - Akzent4 6 4 6 2 3" xfId="5668" xr:uid="{00000000-0005-0000-0000-0000C7150000}"/>
    <cellStyle name="20% - Akzent4 6 4 6 3" xfId="5669" xr:uid="{00000000-0005-0000-0000-0000C8150000}"/>
    <cellStyle name="20% - Akzent4 6 4 6 4" xfId="5670" xr:uid="{00000000-0005-0000-0000-0000C9150000}"/>
    <cellStyle name="20% - Akzent4 6 4 7" xfId="5671" xr:uid="{00000000-0005-0000-0000-0000CA150000}"/>
    <cellStyle name="20% - Akzent4 6 4 7 2" xfId="5672" xr:uid="{00000000-0005-0000-0000-0000CB150000}"/>
    <cellStyle name="20% - Akzent4 6 4 7 3" xfId="5673" xr:uid="{00000000-0005-0000-0000-0000CC150000}"/>
    <cellStyle name="20% - Akzent4 6 4 8" xfId="5674" xr:uid="{00000000-0005-0000-0000-0000CD150000}"/>
    <cellStyle name="20% - Akzent4 6 4 8 2" xfId="5675" xr:uid="{00000000-0005-0000-0000-0000CE150000}"/>
    <cellStyle name="20% - Akzent4 6 4 8 3" xfId="5676" xr:uid="{00000000-0005-0000-0000-0000CF150000}"/>
    <cellStyle name="20% - Akzent4 6 4 9" xfId="5677" xr:uid="{00000000-0005-0000-0000-0000D0150000}"/>
    <cellStyle name="20% - Akzent4 6 4 9 2" xfId="5678" xr:uid="{00000000-0005-0000-0000-0000D1150000}"/>
    <cellStyle name="20% - Akzent4 6 4 9 3" xfId="5679" xr:uid="{00000000-0005-0000-0000-0000D2150000}"/>
    <cellStyle name="20% - Akzent4 6 5" xfId="5680" xr:uid="{00000000-0005-0000-0000-0000D3150000}"/>
    <cellStyle name="20% - Akzent4 6 5 2" xfId="5681" xr:uid="{00000000-0005-0000-0000-0000D4150000}"/>
    <cellStyle name="20% - Akzent4 6 5 2 2" xfId="5682" xr:uid="{00000000-0005-0000-0000-0000D5150000}"/>
    <cellStyle name="20% - Akzent4 6 5 2 3" xfId="5683" xr:uid="{00000000-0005-0000-0000-0000D6150000}"/>
    <cellStyle name="20% - Akzent4 6 6" xfId="5684" xr:uid="{00000000-0005-0000-0000-0000D7150000}"/>
    <cellStyle name="20% - Akzent4 6 6 2" xfId="5685" xr:uid="{00000000-0005-0000-0000-0000D8150000}"/>
    <cellStyle name="20% - Akzent4 6 6 2 2" xfId="5686" xr:uid="{00000000-0005-0000-0000-0000D9150000}"/>
    <cellStyle name="20% - Akzent4 6 6 2 3" xfId="5687" xr:uid="{00000000-0005-0000-0000-0000DA150000}"/>
    <cellStyle name="20% - Akzent4 6 7" xfId="5688" xr:uid="{00000000-0005-0000-0000-0000DB150000}"/>
    <cellStyle name="20% - Akzent4 6 7 2" xfId="5689" xr:uid="{00000000-0005-0000-0000-0000DC150000}"/>
    <cellStyle name="20% - Akzent4 6 7 2 2" xfId="5690" xr:uid="{00000000-0005-0000-0000-0000DD150000}"/>
    <cellStyle name="20% - Akzent4 6 7 2 3" xfId="5691" xr:uid="{00000000-0005-0000-0000-0000DE150000}"/>
    <cellStyle name="20% - Akzent4 6 8" xfId="5692" xr:uid="{00000000-0005-0000-0000-0000DF150000}"/>
    <cellStyle name="20% - Akzent4 6 8 2" xfId="5693" xr:uid="{00000000-0005-0000-0000-0000E0150000}"/>
    <cellStyle name="20% - Akzent4 6 8 2 2" xfId="5694" xr:uid="{00000000-0005-0000-0000-0000E1150000}"/>
    <cellStyle name="20% - Akzent4 6 8 2 3" xfId="5695" xr:uid="{00000000-0005-0000-0000-0000E2150000}"/>
    <cellStyle name="20% - Akzent4 6 9" xfId="5696" xr:uid="{00000000-0005-0000-0000-0000E3150000}"/>
    <cellStyle name="20% - Akzent4 6 9 2" xfId="5697" xr:uid="{00000000-0005-0000-0000-0000E4150000}"/>
    <cellStyle name="20% - Akzent4 6 9 2 2" xfId="5698" xr:uid="{00000000-0005-0000-0000-0000E5150000}"/>
    <cellStyle name="20% - Akzent4 6 9 2 3" xfId="5699" xr:uid="{00000000-0005-0000-0000-0000E6150000}"/>
    <cellStyle name="20% - Akzent4 7" xfId="5700" xr:uid="{00000000-0005-0000-0000-0000E7150000}"/>
    <cellStyle name="20% - Akzent4 7 10" xfId="5701" xr:uid="{00000000-0005-0000-0000-0000E8150000}"/>
    <cellStyle name="20% - Akzent4 7 11" xfId="5702" xr:uid="{00000000-0005-0000-0000-0000E9150000}"/>
    <cellStyle name="20% - Akzent4 7 12" xfId="5703" xr:uid="{00000000-0005-0000-0000-0000EA150000}"/>
    <cellStyle name="20% - Akzent4 7 13" xfId="5704" xr:uid="{00000000-0005-0000-0000-0000EB150000}"/>
    <cellStyle name="20% - Akzent4 7 14" xfId="5705" xr:uid="{00000000-0005-0000-0000-0000EC150000}"/>
    <cellStyle name="20% - Akzent4 7 15" xfId="5706" xr:uid="{00000000-0005-0000-0000-0000ED150000}"/>
    <cellStyle name="20% - Akzent4 7 16" xfId="5707" xr:uid="{00000000-0005-0000-0000-0000EE150000}"/>
    <cellStyle name="20% - Akzent4 7 17" xfId="5708" xr:uid="{00000000-0005-0000-0000-0000EF150000}"/>
    <cellStyle name="20% - Akzent4 7 18" xfId="5709" xr:uid="{00000000-0005-0000-0000-0000F0150000}"/>
    <cellStyle name="20% - Akzent4 7 2" xfId="5710" xr:uid="{00000000-0005-0000-0000-0000F1150000}"/>
    <cellStyle name="20% - Akzent4 7 3" xfId="5711" xr:uid="{00000000-0005-0000-0000-0000F2150000}"/>
    <cellStyle name="20% - Akzent4 7 4" xfId="5712" xr:uid="{00000000-0005-0000-0000-0000F3150000}"/>
    <cellStyle name="20% - Akzent4 7 4 2" xfId="5713" xr:uid="{00000000-0005-0000-0000-0000F4150000}"/>
    <cellStyle name="20% - Akzent4 7 4 2 2" xfId="5714" xr:uid="{00000000-0005-0000-0000-0000F5150000}"/>
    <cellStyle name="20% - Akzent4 7 4 2 2 2" xfId="5715" xr:uid="{00000000-0005-0000-0000-0000F6150000}"/>
    <cellStyle name="20% - Akzent4 7 4 2 2 3" xfId="5716" xr:uid="{00000000-0005-0000-0000-0000F7150000}"/>
    <cellStyle name="20% - Akzent4 7 4 2 3" xfId="5717" xr:uid="{00000000-0005-0000-0000-0000F8150000}"/>
    <cellStyle name="20% - Akzent4 7 4 2 4" xfId="5718" xr:uid="{00000000-0005-0000-0000-0000F9150000}"/>
    <cellStyle name="20% - Akzent4 7 4 3" xfId="5719" xr:uid="{00000000-0005-0000-0000-0000FA150000}"/>
    <cellStyle name="20% - Akzent4 7 4 3 2" xfId="5720" xr:uid="{00000000-0005-0000-0000-0000FB150000}"/>
    <cellStyle name="20% - Akzent4 7 4 3 2 2" xfId="5721" xr:uid="{00000000-0005-0000-0000-0000FC150000}"/>
    <cellStyle name="20% - Akzent4 7 4 3 2 3" xfId="5722" xr:uid="{00000000-0005-0000-0000-0000FD150000}"/>
    <cellStyle name="20% - Akzent4 7 4 3 3" xfId="5723" xr:uid="{00000000-0005-0000-0000-0000FE150000}"/>
    <cellStyle name="20% - Akzent4 7 4 3 4" xfId="5724" xr:uid="{00000000-0005-0000-0000-0000FF150000}"/>
    <cellStyle name="20% - Akzent4 7 4 4" xfId="5725" xr:uid="{00000000-0005-0000-0000-000000160000}"/>
    <cellStyle name="20% - Akzent4 7 4 4 2" xfId="5726" xr:uid="{00000000-0005-0000-0000-000001160000}"/>
    <cellStyle name="20% - Akzent4 7 4 4 2 2" xfId="5727" xr:uid="{00000000-0005-0000-0000-000002160000}"/>
    <cellStyle name="20% - Akzent4 7 4 4 2 3" xfId="5728" xr:uid="{00000000-0005-0000-0000-000003160000}"/>
    <cellStyle name="20% - Akzent4 7 4 4 3" xfId="5729" xr:uid="{00000000-0005-0000-0000-000004160000}"/>
    <cellStyle name="20% - Akzent4 7 4 4 4" xfId="5730" xr:uid="{00000000-0005-0000-0000-000005160000}"/>
    <cellStyle name="20% - Akzent4 7 4 5" xfId="5731" xr:uid="{00000000-0005-0000-0000-000006160000}"/>
    <cellStyle name="20% - Akzent4 7 4 5 2" xfId="5732" xr:uid="{00000000-0005-0000-0000-000007160000}"/>
    <cellStyle name="20% - Akzent4 7 4 5 2 2" xfId="5733" xr:uid="{00000000-0005-0000-0000-000008160000}"/>
    <cellStyle name="20% - Akzent4 7 4 5 2 3" xfId="5734" xr:uid="{00000000-0005-0000-0000-000009160000}"/>
    <cellStyle name="20% - Akzent4 7 4 5 3" xfId="5735" xr:uid="{00000000-0005-0000-0000-00000A160000}"/>
    <cellStyle name="20% - Akzent4 7 4 5 4" xfId="5736" xr:uid="{00000000-0005-0000-0000-00000B160000}"/>
    <cellStyle name="20% - Akzent4 7 4 6" xfId="5737" xr:uid="{00000000-0005-0000-0000-00000C160000}"/>
    <cellStyle name="20% - Akzent4 7 4 6 2" xfId="5738" xr:uid="{00000000-0005-0000-0000-00000D160000}"/>
    <cellStyle name="20% - Akzent4 7 4 6 2 2" xfId="5739" xr:uid="{00000000-0005-0000-0000-00000E160000}"/>
    <cellStyle name="20% - Akzent4 7 4 6 2 3" xfId="5740" xr:uid="{00000000-0005-0000-0000-00000F160000}"/>
    <cellStyle name="20% - Akzent4 7 4 6 3" xfId="5741" xr:uid="{00000000-0005-0000-0000-000010160000}"/>
    <cellStyle name="20% - Akzent4 7 4 6 4" xfId="5742" xr:uid="{00000000-0005-0000-0000-000011160000}"/>
    <cellStyle name="20% - Akzent4 7 4 7" xfId="5743" xr:uid="{00000000-0005-0000-0000-000012160000}"/>
    <cellStyle name="20% - Akzent4 7 4 7 2" xfId="5744" xr:uid="{00000000-0005-0000-0000-000013160000}"/>
    <cellStyle name="20% - Akzent4 7 4 7 3" xfId="5745" xr:uid="{00000000-0005-0000-0000-000014160000}"/>
    <cellStyle name="20% - Akzent4 7 4 8" xfId="5746" xr:uid="{00000000-0005-0000-0000-000015160000}"/>
    <cellStyle name="20% - Akzent4 7 4 8 2" xfId="5747" xr:uid="{00000000-0005-0000-0000-000016160000}"/>
    <cellStyle name="20% - Akzent4 7 4 8 3" xfId="5748" xr:uid="{00000000-0005-0000-0000-000017160000}"/>
    <cellStyle name="20% - Akzent4 7 4 9" xfId="5749" xr:uid="{00000000-0005-0000-0000-000018160000}"/>
    <cellStyle name="20% - Akzent4 7 4 9 2" xfId="5750" xr:uid="{00000000-0005-0000-0000-000019160000}"/>
    <cellStyle name="20% - Akzent4 7 4 9 3" xfId="5751" xr:uid="{00000000-0005-0000-0000-00001A160000}"/>
    <cellStyle name="20% - Akzent4 7 5" xfId="5752" xr:uid="{00000000-0005-0000-0000-00001B160000}"/>
    <cellStyle name="20% - Akzent4 7 5 2" xfId="5753" xr:uid="{00000000-0005-0000-0000-00001C160000}"/>
    <cellStyle name="20% - Akzent4 7 5 2 2" xfId="5754" xr:uid="{00000000-0005-0000-0000-00001D160000}"/>
    <cellStyle name="20% - Akzent4 7 5 2 3" xfId="5755" xr:uid="{00000000-0005-0000-0000-00001E160000}"/>
    <cellStyle name="20% - Akzent4 7 6" xfId="5756" xr:uid="{00000000-0005-0000-0000-00001F160000}"/>
    <cellStyle name="20% - Akzent4 7 6 2" xfId="5757" xr:uid="{00000000-0005-0000-0000-000020160000}"/>
    <cellStyle name="20% - Akzent4 7 6 2 2" xfId="5758" xr:uid="{00000000-0005-0000-0000-000021160000}"/>
    <cellStyle name="20% - Akzent4 7 6 2 3" xfId="5759" xr:uid="{00000000-0005-0000-0000-000022160000}"/>
    <cellStyle name="20% - Akzent4 7 7" xfId="5760" xr:uid="{00000000-0005-0000-0000-000023160000}"/>
    <cellStyle name="20% - Akzent4 7 7 2" xfId="5761" xr:uid="{00000000-0005-0000-0000-000024160000}"/>
    <cellStyle name="20% - Akzent4 7 7 2 2" xfId="5762" xr:uid="{00000000-0005-0000-0000-000025160000}"/>
    <cellStyle name="20% - Akzent4 7 7 2 3" xfId="5763" xr:uid="{00000000-0005-0000-0000-000026160000}"/>
    <cellStyle name="20% - Akzent4 7 8" xfId="5764" xr:uid="{00000000-0005-0000-0000-000027160000}"/>
    <cellStyle name="20% - Akzent4 7 8 2" xfId="5765" xr:uid="{00000000-0005-0000-0000-000028160000}"/>
    <cellStyle name="20% - Akzent4 7 8 2 2" xfId="5766" xr:uid="{00000000-0005-0000-0000-000029160000}"/>
    <cellStyle name="20% - Akzent4 7 8 2 3" xfId="5767" xr:uid="{00000000-0005-0000-0000-00002A160000}"/>
    <cellStyle name="20% - Akzent4 7 9" xfId="5768" xr:uid="{00000000-0005-0000-0000-00002B160000}"/>
    <cellStyle name="20% - Akzent4 7 9 2" xfId="5769" xr:uid="{00000000-0005-0000-0000-00002C160000}"/>
    <cellStyle name="20% - Akzent4 7 9 2 2" xfId="5770" xr:uid="{00000000-0005-0000-0000-00002D160000}"/>
    <cellStyle name="20% - Akzent4 7 9 2 3" xfId="5771" xr:uid="{00000000-0005-0000-0000-00002E160000}"/>
    <cellStyle name="20% - Akzent4 8" xfId="5772" xr:uid="{00000000-0005-0000-0000-00002F160000}"/>
    <cellStyle name="20% - Akzent4 8 10" xfId="5773" xr:uid="{00000000-0005-0000-0000-000030160000}"/>
    <cellStyle name="20% - Akzent4 8 11" xfId="5774" xr:uid="{00000000-0005-0000-0000-000031160000}"/>
    <cellStyle name="20% - Akzent4 8 12" xfId="5775" xr:uid="{00000000-0005-0000-0000-000032160000}"/>
    <cellStyle name="20% - Akzent4 8 13" xfId="5776" xr:uid="{00000000-0005-0000-0000-000033160000}"/>
    <cellStyle name="20% - Akzent4 8 14" xfId="5777" xr:uid="{00000000-0005-0000-0000-000034160000}"/>
    <cellStyle name="20% - Akzent4 8 15" xfId="5778" xr:uid="{00000000-0005-0000-0000-000035160000}"/>
    <cellStyle name="20% - Akzent4 8 16" xfId="5779" xr:uid="{00000000-0005-0000-0000-000036160000}"/>
    <cellStyle name="20% - Akzent4 8 17" xfId="5780" xr:uid="{00000000-0005-0000-0000-000037160000}"/>
    <cellStyle name="20% - Akzent4 8 18" xfId="5781" xr:uid="{00000000-0005-0000-0000-000038160000}"/>
    <cellStyle name="20% - Akzent4 8 2" xfId="5782" xr:uid="{00000000-0005-0000-0000-000039160000}"/>
    <cellStyle name="20% - Akzent4 8 3" xfId="5783" xr:uid="{00000000-0005-0000-0000-00003A160000}"/>
    <cellStyle name="20% - Akzent4 8 4" xfId="5784" xr:uid="{00000000-0005-0000-0000-00003B160000}"/>
    <cellStyle name="20% - Akzent4 8 4 2" xfId="5785" xr:uid="{00000000-0005-0000-0000-00003C160000}"/>
    <cellStyle name="20% - Akzent4 8 4 2 2" xfId="5786" xr:uid="{00000000-0005-0000-0000-00003D160000}"/>
    <cellStyle name="20% - Akzent4 8 4 2 2 2" xfId="5787" xr:uid="{00000000-0005-0000-0000-00003E160000}"/>
    <cellStyle name="20% - Akzent4 8 4 2 2 3" xfId="5788" xr:uid="{00000000-0005-0000-0000-00003F160000}"/>
    <cellStyle name="20% - Akzent4 8 4 2 3" xfId="5789" xr:uid="{00000000-0005-0000-0000-000040160000}"/>
    <cellStyle name="20% - Akzent4 8 4 2 4" xfId="5790" xr:uid="{00000000-0005-0000-0000-000041160000}"/>
    <cellStyle name="20% - Akzent4 8 4 3" xfId="5791" xr:uid="{00000000-0005-0000-0000-000042160000}"/>
    <cellStyle name="20% - Akzent4 8 4 3 2" xfId="5792" xr:uid="{00000000-0005-0000-0000-000043160000}"/>
    <cellStyle name="20% - Akzent4 8 4 3 2 2" xfId="5793" xr:uid="{00000000-0005-0000-0000-000044160000}"/>
    <cellStyle name="20% - Akzent4 8 4 3 2 3" xfId="5794" xr:uid="{00000000-0005-0000-0000-000045160000}"/>
    <cellStyle name="20% - Akzent4 8 4 3 3" xfId="5795" xr:uid="{00000000-0005-0000-0000-000046160000}"/>
    <cellStyle name="20% - Akzent4 8 4 3 4" xfId="5796" xr:uid="{00000000-0005-0000-0000-000047160000}"/>
    <cellStyle name="20% - Akzent4 8 4 4" xfId="5797" xr:uid="{00000000-0005-0000-0000-000048160000}"/>
    <cellStyle name="20% - Akzent4 8 4 4 2" xfId="5798" xr:uid="{00000000-0005-0000-0000-000049160000}"/>
    <cellStyle name="20% - Akzent4 8 4 4 2 2" xfId="5799" xr:uid="{00000000-0005-0000-0000-00004A160000}"/>
    <cellStyle name="20% - Akzent4 8 4 4 2 3" xfId="5800" xr:uid="{00000000-0005-0000-0000-00004B160000}"/>
    <cellStyle name="20% - Akzent4 8 4 4 3" xfId="5801" xr:uid="{00000000-0005-0000-0000-00004C160000}"/>
    <cellStyle name="20% - Akzent4 8 4 4 4" xfId="5802" xr:uid="{00000000-0005-0000-0000-00004D160000}"/>
    <cellStyle name="20% - Akzent4 8 4 5" xfId="5803" xr:uid="{00000000-0005-0000-0000-00004E160000}"/>
    <cellStyle name="20% - Akzent4 8 4 5 2" xfId="5804" xr:uid="{00000000-0005-0000-0000-00004F160000}"/>
    <cellStyle name="20% - Akzent4 8 4 5 2 2" xfId="5805" xr:uid="{00000000-0005-0000-0000-000050160000}"/>
    <cellStyle name="20% - Akzent4 8 4 5 2 3" xfId="5806" xr:uid="{00000000-0005-0000-0000-000051160000}"/>
    <cellStyle name="20% - Akzent4 8 4 5 3" xfId="5807" xr:uid="{00000000-0005-0000-0000-000052160000}"/>
    <cellStyle name="20% - Akzent4 8 4 5 4" xfId="5808" xr:uid="{00000000-0005-0000-0000-000053160000}"/>
    <cellStyle name="20% - Akzent4 8 4 6" xfId="5809" xr:uid="{00000000-0005-0000-0000-000054160000}"/>
    <cellStyle name="20% - Akzent4 8 4 6 2" xfId="5810" xr:uid="{00000000-0005-0000-0000-000055160000}"/>
    <cellStyle name="20% - Akzent4 8 4 6 2 2" xfId="5811" xr:uid="{00000000-0005-0000-0000-000056160000}"/>
    <cellStyle name="20% - Akzent4 8 4 6 2 3" xfId="5812" xr:uid="{00000000-0005-0000-0000-000057160000}"/>
    <cellStyle name="20% - Akzent4 8 4 6 3" xfId="5813" xr:uid="{00000000-0005-0000-0000-000058160000}"/>
    <cellStyle name="20% - Akzent4 8 4 6 4" xfId="5814" xr:uid="{00000000-0005-0000-0000-000059160000}"/>
    <cellStyle name="20% - Akzent4 8 4 7" xfId="5815" xr:uid="{00000000-0005-0000-0000-00005A160000}"/>
    <cellStyle name="20% - Akzent4 8 4 7 2" xfId="5816" xr:uid="{00000000-0005-0000-0000-00005B160000}"/>
    <cellStyle name="20% - Akzent4 8 4 7 3" xfId="5817" xr:uid="{00000000-0005-0000-0000-00005C160000}"/>
    <cellStyle name="20% - Akzent4 8 4 8" xfId="5818" xr:uid="{00000000-0005-0000-0000-00005D160000}"/>
    <cellStyle name="20% - Akzent4 8 4 8 2" xfId="5819" xr:uid="{00000000-0005-0000-0000-00005E160000}"/>
    <cellStyle name="20% - Akzent4 8 4 8 3" xfId="5820" xr:uid="{00000000-0005-0000-0000-00005F160000}"/>
    <cellStyle name="20% - Akzent4 8 4 9" xfId="5821" xr:uid="{00000000-0005-0000-0000-000060160000}"/>
    <cellStyle name="20% - Akzent4 8 4 9 2" xfId="5822" xr:uid="{00000000-0005-0000-0000-000061160000}"/>
    <cellStyle name="20% - Akzent4 8 4 9 3" xfId="5823" xr:uid="{00000000-0005-0000-0000-000062160000}"/>
    <cellStyle name="20% - Akzent4 8 5" xfId="5824" xr:uid="{00000000-0005-0000-0000-000063160000}"/>
    <cellStyle name="20% - Akzent4 8 5 2" xfId="5825" xr:uid="{00000000-0005-0000-0000-000064160000}"/>
    <cellStyle name="20% - Akzent4 8 5 2 2" xfId="5826" xr:uid="{00000000-0005-0000-0000-000065160000}"/>
    <cellStyle name="20% - Akzent4 8 5 2 3" xfId="5827" xr:uid="{00000000-0005-0000-0000-000066160000}"/>
    <cellStyle name="20% - Akzent4 8 6" xfId="5828" xr:uid="{00000000-0005-0000-0000-000067160000}"/>
    <cellStyle name="20% - Akzent4 8 6 2" xfId="5829" xr:uid="{00000000-0005-0000-0000-000068160000}"/>
    <cellStyle name="20% - Akzent4 8 6 2 2" xfId="5830" xr:uid="{00000000-0005-0000-0000-000069160000}"/>
    <cellStyle name="20% - Akzent4 8 6 2 3" xfId="5831" xr:uid="{00000000-0005-0000-0000-00006A160000}"/>
    <cellStyle name="20% - Akzent4 8 7" xfId="5832" xr:uid="{00000000-0005-0000-0000-00006B160000}"/>
    <cellStyle name="20% - Akzent4 8 7 2" xfId="5833" xr:uid="{00000000-0005-0000-0000-00006C160000}"/>
    <cellStyle name="20% - Akzent4 8 7 2 2" xfId="5834" xr:uid="{00000000-0005-0000-0000-00006D160000}"/>
    <cellStyle name="20% - Akzent4 8 7 2 3" xfId="5835" xr:uid="{00000000-0005-0000-0000-00006E160000}"/>
    <cellStyle name="20% - Akzent4 8 8" xfId="5836" xr:uid="{00000000-0005-0000-0000-00006F160000}"/>
    <cellStyle name="20% - Akzent4 8 8 2" xfId="5837" xr:uid="{00000000-0005-0000-0000-000070160000}"/>
    <cellStyle name="20% - Akzent4 8 8 2 2" xfId="5838" xr:uid="{00000000-0005-0000-0000-000071160000}"/>
    <cellStyle name="20% - Akzent4 8 8 2 3" xfId="5839" xr:uid="{00000000-0005-0000-0000-000072160000}"/>
    <cellStyle name="20% - Akzent4 8 9" xfId="5840" xr:uid="{00000000-0005-0000-0000-000073160000}"/>
    <cellStyle name="20% - Akzent4 8 9 2" xfId="5841" xr:uid="{00000000-0005-0000-0000-000074160000}"/>
    <cellStyle name="20% - Akzent4 8 9 2 2" xfId="5842" xr:uid="{00000000-0005-0000-0000-000075160000}"/>
    <cellStyle name="20% - Akzent4 8 9 2 3" xfId="5843" xr:uid="{00000000-0005-0000-0000-000076160000}"/>
    <cellStyle name="20% - Akzent4 9" xfId="5844" xr:uid="{00000000-0005-0000-0000-000077160000}"/>
    <cellStyle name="20% - Akzent4 9 10" xfId="5845" xr:uid="{00000000-0005-0000-0000-000078160000}"/>
    <cellStyle name="20% - Akzent4 9 11" xfId="5846" xr:uid="{00000000-0005-0000-0000-000079160000}"/>
    <cellStyle name="20% - Akzent4 9 12" xfId="5847" xr:uid="{00000000-0005-0000-0000-00007A160000}"/>
    <cellStyle name="20% - Akzent4 9 13" xfId="5848" xr:uid="{00000000-0005-0000-0000-00007B160000}"/>
    <cellStyle name="20% - Akzent4 9 14" xfId="5849" xr:uid="{00000000-0005-0000-0000-00007C160000}"/>
    <cellStyle name="20% - Akzent4 9 15" xfId="5850" xr:uid="{00000000-0005-0000-0000-00007D160000}"/>
    <cellStyle name="20% - Akzent4 9 16" xfId="5851" xr:uid="{00000000-0005-0000-0000-00007E160000}"/>
    <cellStyle name="20% - Akzent4 9 17" xfId="5852" xr:uid="{00000000-0005-0000-0000-00007F160000}"/>
    <cellStyle name="20% - Akzent4 9 18" xfId="5853" xr:uid="{00000000-0005-0000-0000-000080160000}"/>
    <cellStyle name="20% - Akzent4 9 2" xfId="5854" xr:uid="{00000000-0005-0000-0000-000081160000}"/>
    <cellStyle name="20% - Akzent4 9 3" xfId="5855" xr:uid="{00000000-0005-0000-0000-000082160000}"/>
    <cellStyle name="20% - Akzent4 9 4" xfId="5856" xr:uid="{00000000-0005-0000-0000-000083160000}"/>
    <cellStyle name="20% - Akzent4 9 4 2" xfId="5857" xr:uid="{00000000-0005-0000-0000-000084160000}"/>
    <cellStyle name="20% - Akzent4 9 4 2 2" xfId="5858" xr:uid="{00000000-0005-0000-0000-000085160000}"/>
    <cellStyle name="20% - Akzent4 9 4 2 2 2" xfId="5859" xr:uid="{00000000-0005-0000-0000-000086160000}"/>
    <cellStyle name="20% - Akzent4 9 4 2 2 3" xfId="5860" xr:uid="{00000000-0005-0000-0000-000087160000}"/>
    <cellStyle name="20% - Akzent4 9 4 2 3" xfId="5861" xr:uid="{00000000-0005-0000-0000-000088160000}"/>
    <cellStyle name="20% - Akzent4 9 4 2 4" xfId="5862" xr:uid="{00000000-0005-0000-0000-000089160000}"/>
    <cellStyle name="20% - Akzent4 9 4 3" xfId="5863" xr:uid="{00000000-0005-0000-0000-00008A160000}"/>
    <cellStyle name="20% - Akzent4 9 4 3 2" xfId="5864" xr:uid="{00000000-0005-0000-0000-00008B160000}"/>
    <cellStyle name="20% - Akzent4 9 4 3 2 2" xfId="5865" xr:uid="{00000000-0005-0000-0000-00008C160000}"/>
    <cellStyle name="20% - Akzent4 9 4 3 2 3" xfId="5866" xr:uid="{00000000-0005-0000-0000-00008D160000}"/>
    <cellStyle name="20% - Akzent4 9 4 3 3" xfId="5867" xr:uid="{00000000-0005-0000-0000-00008E160000}"/>
    <cellStyle name="20% - Akzent4 9 4 3 4" xfId="5868" xr:uid="{00000000-0005-0000-0000-00008F160000}"/>
    <cellStyle name="20% - Akzent4 9 4 4" xfId="5869" xr:uid="{00000000-0005-0000-0000-000090160000}"/>
    <cellStyle name="20% - Akzent4 9 4 4 2" xfId="5870" xr:uid="{00000000-0005-0000-0000-000091160000}"/>
    <cellStyle name="20% - Akzent4 9 4 4 2 2" xfId="5871" xr:uid="{00000000-0005-0000-0000-000092160000}"/>
    <cellStyle name="20% - Akzent4 9 4 4 2 3" xfId="5872" xr:uid="{00000000-0005-0000-0000-000093160000}"/>
    <cellStyle name="20% - Akzent4 9 4 4 3" xfId="5873" xr:uid="{00000000-0005-0000-0000-000094160000}"/>
    <cellStyle name="20% - Akzent4 9 4 4 4" xfId="5874" xr:uid="{00000000-0005-0000-0000-000095160000}"/>
    <cellStyle name="20% - Akzent4 9 4 5" xfId="5875" xr:uid="{00000000-0005-0000-0000-000096160000}"/>
    <cellStyle name="20% - Akzent4 9 4 5 2" xfId="5876" xr:uid="{00000000-0005-0000-0000-000097160000}"/>
    <cellStyle name="20% - Akzent4 9 4 5 2 2" xfId="5877" xr:uid="{00000000-0005-0000-0000-000098160000}"/>
    <cellStyle name="20% - Akzent4 9 4 5 2 3" xfId="5878" xr:uid="{00000000-0005-0000-0000-000099160000}"/>
    <cellStyle name="20% - Akzent4 9 4 5 3" xfId="5879" xr:uid="{00000000-0005-0000-0000-00009A160000}"/>
    <cellStyle name="20% - Akzent4 9 4 5 4" xfId="5880" xr:uid="{00000000-0005-0000-0000-00009B160000}"/>
    <cellStyle name="20% - Akzent4 9 4 6" xfId="5881" xr:uid="{00000000-0005-0000-0000-00009C160000}"/>
    <cellStyle name="20% - Akzent4 9 4 6 2" xfId="5882" xr:uid="{00000000-0005-0000-0000-00009D160000}"/>
    <cellStyle name="20% - Akzent4 9 4 6 2 2" xfId="5883" xr:uid="{00000000-0005-0000-0000-00009E160000}"/>
    <cellStyle name="20% - Akzent4 9 4 6 2 3" xfId="5884" xr:uid="{00000000-0005-0000-0000-00009F160000}"/>
    <cellStyle name="20% - Akzent4 9 4 6 3" xfId="5885" xr:uid="{00000000-0005-0000-0000-0000A0160000}"/>
    <cellStyle name="20% - Akzent4 9 4 6 4" xfId="5886" xr:uid="{00000000-0005-0000-0000-0000A1160000}"/>
    <cellStyle name="20% - Akzent4 9 4 7" xfId="5887" xr:uid="{00000000-0005-0000-0000-0000A2160000}"/>
    <cellStyle name="20% - Akzent4 9 4 7 2" xfId="5888" xr:uid="{00000000-0005-0000-0000-0000A3160000}"/>
    <cellStyle name="20% - Akzent4 9 4 7 3" xfId="5889" xr:uid="{00000000-0005-0000-0000-0000A4160000}"/>
    <cellStyle name="20% - Akzent4 9 4 8" xfId="5890" xr:uid="{00000000-0005-0000-0000-0000A5160000}"/>
    <cellStyle name="20% - Akzent4 9 4 8 2" xfId="5891" xr:uid="{00000000-0005-0000-0000-0000A6160000}"/>
    <cellStyle name="20% - Akzent4 9 4 8 3" xfId="5892" xr:uid="{00000000-0005-0000-0000-0000A7160000}"/>
    <cellStyle name="20% - Akzent4 9 4 9" xfId="5893" xr:uid="{00000000-0005-0000-0000-0000A8160000}"/>
    <cellStyle name="20% - Akzent4 9 4 9 2" xfId="5894" xr:uid="{00000000-0005-0000-0000-0000A9160000}"/>
    <cellStyle name="20% - Akzent4 9 4 9 3" xfId="5895" xr:uid="{00000000-0005-0000-0000-0000AA160000}"/>
    <cellStyle name="20% - Akzent4 9 5" xfId="5896" xr:uid="{00000000-0005-0000-0000-0000AB160000}"/>
    <cellStyle name="20% - Akzent4 9 5 2" xfId="5897" xr:uid="{00000000-0005-0000-0000-0000AC160000}"/>
    <cellStyle name="20% - Akzent4 9 5 2 2" xfId="5898" xr:uid="{00000000-0005-0000-0000-0000AD160000}"/>
    <cellStyle name="20% - Akzent4 9 5 2 3" xfId="5899" xr:uid="{00000000-0005-0000-0000-0000AE160000}"/>
    <cellStyle name="20% - Akzent4 9 6" xfId="5900" xr:uid="{00000000-0005-0000-0000-0000AF160000}"/>
    <cellStyle name="20% - Akzent4 9 6 2" xfId="5901" xr:uid="{00000000-0005-0000-0000-0000B0160000}"/>
    <cellStyle name="20% - Akzent4 9 6 2 2" xfId="5902" xr:uid="{00000000-0005-0000-0000-0000B1160000}"/>
    <cellStyle name="20% - Akzent4 9 6 2 3" xfId="5903" xr:uid="{00000000-0005-0000-0000-0000B2160000}"/>
    <cellStyle name="20% - Akzent4 9 7" xfId="5904" xr:uid="{00000000-0005-0000-0000-0000B3160000}"/>
    <cellStyle name="20% - Akzent4 9 7 2" xfId="5905" xr:uid="{00000000-0005-0000-0000-0000B4160000}"/>
    <cellStyle name="20% - Akzent4 9 7 2 2" xfId="5906" xr:uid="{00000000-0005-0000-0000-0000B5160000}"/>
    <cellStyle name="20% - Akzent4 9 7 2 3" xfId="5907" xr:uid="{00000000-0005-0000-0000-0000B6160000}"/>
    <cellStyle name="20% - Akzent4 9 8" xfId="5908" xr:uid="{00000000-0005-0000-0000-0000B7160000}"/>
    <cellStyle name="20% - Akzent4 9 8 2" xfId="5909" xr:uid="{00000000-0005-0000-0000-0000B8160000}"/>
    <cellStyle name="20% - Akzent4 9 8 2 2" xfId="5910" xr:uid="{00000000-0005-0000-0000-0000B9160000}"/>
    <cellStyle name="20% - Akzent4 9 8 2 3" xfId="5911" xr:uid="{00000000-0005-0000-0000-0000BA160000}"/>
    <cellStyle name="20% - Akzent4 9 9" xfId="5912" xr:uid="{00000000-0005-0000-0000-0000BB160000}"/>
    <cellStyle name="20% - Akzent4 9 9 2" xfId="5913" xr:uid="{00000000-0005-0000-0000-0000BC160000}"/>
    <cellStyle name="20% - Akzent4 9 9 2 2" xfId="5914" xr:uid="{00000000-0005-0000-0000-0000BD160000}"/>
    <cellStyle name="20% - Akzent4 9 9 2 3" xfId="5915" xr:uid="{00000000-0005-0000-0000-0000BE160000}"/>
    <cellStyle name="20% - Akzent5 10" xfId="5916" xr:uid="{00000000-0005-0000-0000-0000BF160000}"/>
    <cellStyle name="20% - Akzent5 10 10" xfId="5917" xr:uid="{00000000-0005-0000-0000-0000C0160000}"/>
    <cellStyle name="20% - Akzent5 10 11" xfId="5918" xr:uid="{00000000-0005-0000-0000-0000C1160000}"/>
    <cellStyle name="20% - Akzent5 10 12" xfId="5919" xr:uid="{00000000-0005-0000-0000-0000C2160000}"/>
    <cellStyle name="20% - Akzent5 10 13" xfId="5920" xr:uid="{00000000-0005-0000-0000-0000C3160000}"/>
    <cellStyle name="20% - Akzent5 10 14" xfId="5921" xr:uid="{00000000-0005-0000-0000-0000C4160000}"/>
    <cellStyle name="20% - Akzent5 10 15" xfId="5922" xr:uid="{00000000-0005-0000-0000-0000C5160000}"/>
    <cellStyle name="20% - Akzent5 10 16" xfId="5923" xr:uid="{00000000-0005-0000-0000-0000C6160000}"/>
    <cellStyle name="20% - Akzent5 10 17" xfId="5924" xr:uid="{00000000-0005-0000-0000-0000C7160000}"/>
    <cellStyle name="20% - Akzent5 10 18" xfId="5925" xr:uid="{00000000-0005-0000-0000-0000C8160000}"/>
    <cellStyle name="20% - Akzent5 10 2" xfId="5926" xr:uid="{00000000-0005-0000-0000-0000C9160000}"/>
    <cellStyle name="20% - Akzent5 10 3" xfId="5927" xr:uid="{00000000-0005-0000-0000-0000CA160000}"/>
    <cellStyle name="20% - Akzent5 10 4" xfId="5928" xr:uid="{00000000-0005-0000-0000-0000CB160000}"/>
    <cellStyle name="20% - Akzent5 10 4 2" xfId="5929" xr:uid="{00000000-0005-0000-0000-0000CC160000}"/>
    <cellStyle name="20% - Akzent5 10 4 2 2" xfId="5930" xr:uid="{00000000-0005-0000-0000-0000CD160000}"/>
    <cellStyle name="20% - Akzent5 10 4 2 2 2" xfId="5931" xr:uid="{00000000-0005-0000-0000-0000CE160000}"/>
    <cellStyle name="20% - Akzent5 10 4 2 2 3" xfId="5932" xr:uid="{00000000-0005-0000-0000-0000CF160000}"/>
    <cellStyle name="20% - Akzent5 10 4 2 3" xfId="5933" xr:uid="{00000000-0005-0000-0000-0000D0160000}"/>
    <cellStyle name="20% - Akzent5 10 4 2 4" xfId="5934" xr:uid="{00000000-0005-0000-0000-0000D1160000}"/>
    <cellStyle name="20% - Akzent5 10 4 3" xfId="5935" xr:uid="{00000000-0005-0000-0000-0000D2160000}"/>
    <cellStyle name="20% - Akzent5 10 4 3 2" xfId="5936" xr:uid="{00000000-0005-0000-0000-0000D3160000}"/>
    <cellStyle name="20% - Akzent5 10 4 3 2 2" xfId="5937" xr:uid="{00000000-0005-0000-0000-0000D4160000}"/>
    <cellStyle name="20% - Akzent5 10 4 3 2 3" xfId="5938" xr:uid="{00000000-0005-0000-0000-0000D5160000}"/>
    <cellStyle name="20% - Akzent5 10 4 3 3" xfId="5939" xr:uid="{00000000-0005-0000-0000-0000D6160000}"/>
    <cellStyle name="20% - Akzent5 10 4 3 4" xfId="5940" xr:uid="{00000000-0005-0000-0000-0000D7160000}"/>
    <cellStyle name="20% - Akzent5 10 4 4" xfId="5941" xr:uid="{00000000-0005-0000-0000-0000D8160000}"/>
    <cellStyle name="20% - Akzent5 10 4 4 2" xfId="5942" xr:uid="{00000000-0005-0000-0000-0000D9160000}"/>
    <cellStyle name="20% - Akzent5 10 4 4 2 2" xfId="5943" xr:uid="{00000000-0005-0000-0000-0000DA160000}"/>
    <cellStyle name="20% - Akzent5 10 4 4 2 3" xfId="5944" xr:uid="{00000000-0005-0000-0000-0000DB160000}"/>
    <cellStyle name="20% - Akzent5 10 4 4 3" xfId="5945" xr:uid="{00000000-0005-0000-0000-0000DC160000}"/>
    <cellStyle name="20% - Akzent5 10 4 4 4" xfId="5946" xr:uid="{00000000-0005-0000-0000-0000DD160000}"/>
    <cellStyle name="20% - Akzent5 10 4 5" xfId="5947" xr:uid="{00000000-0005-0000-0000-0000DE160000}"/>
    <cellStyle name="20% - Akzent5 10 4 5 2" xfId="5948" xr:uid="{00000000-0005-0000-0000-0000DF160000}"/>
    <cellStyle name="20% - Akzent5 10 4 5 2 2" xfId="5949" xr:uid="{00000000-0005-0000-0000-0000E0160000}"/>
    <cellStyle name="20% - Akzent5 10 4 5 2 3" xfId="5950" xr:uid="{00000000-0005-0000-0000-0000E1160000}"/>
    <cellStyle name="20% - Akzent5 10 4 5 3" xfId="5951" xr:uid="{00000000-0005-0000-0000-0000E2160000}"/>
    <cellStyle name="20% - Akzent5 10 4 5 4" xfId="5952" xr:uid="{00000000-0005-0000-0000-0000E3160000}"/>
    <cellStyle name="20% - Akzent5 10 4 6" xfId="5953" xr:uid="{00000000-0005-0000-0000-0000E4160000}"/>
    <cellStyle name="20% - Akzent5 10 4 6 2" xfId="5954" xr:uid="{00000000-0005-0000-0000-0000E5160000}"/>
    <cellStyle name="20% - Akzent5 10 4 6 2 2" xfId="5955" xr:uid="{00000000-0005-0000-0000-0000E6160000}"/>
    <cellStyle name="20% - Akzent5 10 4 6 2 3" xfId="5956" xr:uid="{00000000-0005-0000-0000-0000E7160000}"/>
    <cellStyle name="20% - Akzent5 10 4 6 3" xfId="5957" xr:uid="{00000000-0005-0000-0000-0000E8160000}"/>
    <cellStyle name="20% - Akzent5 10 4 6 4" xfId="5958" xr:uid="{00000000-0005-0000-0000-0000E9160000}"/>
    <cellStyle name="20% - Akzent5 10 4 7" xfId="5959" xr:uid="{00000000-0005-0000-0000-0000EA160000}"/>
    <cellStyle name="20% - Akzent5 10 4 7 2" xfId="5960" xr:uid="{00000000-0005-0000-0000-0000EB160000}"/>
    <cellStyle name="20% - Akzent5 10 4 7 3" xfId="5961" xr:uid="{00000000-0005-0000-0000-0000EC160000}"/>
    <cellStyle name="20% - Akzent5 10 4 8" xfId="5962" xr:uid="{00000000-0005-0000-0000-0000ED160000}"/>
    <cellStyle name="20% - Akzent5 10 4 8 2" xfId="5963" xr:uid="{00000000-0005-0000-0000-0000EE160000}"/>
    <cellStyle name="20% - Akzent5 10 4 8 3" xfId="5964" xr:uid="{00000000-0005-0000-0000-0000EF160000}"/>
    <cellStyle name="20% - Akzent5 10 4 9" xfId="5965" xr:uid="{00000000-0005-0000-0000-0000F0160000}"/>
    <cellStyle name="20% - Akzent5 10 4 9 2" xfId="5966" xr:uid="{00000000-0005-0000-0000-0000F1160000}"/>
    <cellStyle name="20% - Akzent5 10 4 9 3" xfId="5967" xr:uid="{00000000-0005-0000-0000-0000F2160000}"/>
    <cellStyle name="20% - Akzent5 10 5" xfId="5968" xr:uid="{00000000-0005-0000-0000-0000F3160000}"/>
    <cellStyle name="20% - Akzent5 10 5 2" xfId="5969" xr:uid="{00000000-0005-0000-0000-0000F4160000}"/>
    <cellStyle name="20% - Akzent5 10 5 2 2" xfId="5970" xr:uid="{00000000-0005-0000-0000-0000F5160000}"/>
    <cellStyle name="20% - Akzent5 10 5 2 3" xfId="5971" xr:uid="{00000000-0005-0000-0000-0000F6160000}"/>
    <cellStyle name="20% - Akzent5 10 6" xfId="5972" xr:uid="{00000000-0005-0000-0000-0000F7160000}"/>
    <cellStyle name="20% - Akzent5 10 6 2" xfId="5973" xr:uid="{00000000-0005-0000-0000-0000F8160000}"/>
    <cellStyle name="20% - Akzent5 10 6 2 2" xfId="5974" xr:uid="{00000000-0005-0000-0000-0000F9160000}"/>
    <cellStyle name="20% - Akzent5 10 6 2 3" xfId="5975" xr:uid="{00000000-0005-0000-0000-0000FA160000}"/>
    <cellStyle name="20% - Akzent5 10 7" xfId="5976" xr:uid="{00000000-0005-0000-0000-0000FB160000}"/>
    <cellStyle name="20% - Akzent5 10 7 2" xfId="5977" xr:uid="{00000000-0005-0000-0000-0000FC160000}"/>
    <cellStyle name="20% - Akzent5 10 7 2 2" xfId="5978" xr:uid="{00000000-0005-0000-0000-0000FD160000}"/>
    <cellStyle name="20% - Akzent5 10 7 2 3" xfId="5979" xr:uid="{00000000-0005-0000-0000-0000FE160000}"/>
    <cellStyle name="20% - Akzent5 10 8" xfId="5980" xr:uid="{00000000-0005-0000-0000-0000FF160000}"/>
    <cellStyle name="20% - Akzent5 10 8 2" xfId="5981" xr:uid="{00000000-0005-0000-0000-000000170000}"/>
    <cellStyle name="20% - Akzent5 10 8 2 2" xfId="5982" xr:uid="{00000000-0005-0000-0000-000001170000}"/>
    <cellStyle name="20% - Akzent5 10 8 2 3" xfId="5983" xr:uid="{00000000-0005-0000-0000-000002170000}"/>
    <cellStyle name="20% - Akzent5 10 9" xfId="5984" xr:uid="{00000000-0005-0000-0000-000003170000}"/>
    <cellStyle name="20% - Akzent5 10 9 2" xfId="5985" xr:uid="{00000000-0005-0000-0000-000004170000}"/>
    <cellStyle name="20% - Akzent5 10 9 2 2" xfId="5986" xr:uid="{00000000-0005-0000-0000-000005170000}"/>
    <cellStyle name="20% - Akzent5 10 9 2 3" xfId="5987" xr:uid="{00000000-0005-0000-0000-000006170000}"/>
    <cellStyle name="20% - Akzent5 11" xfId="5988" xr:uid="{00000000-0005-0000-0000-000007170000}"/>
    <cellStyle name="20% - Akzent5 11 10" xfId="5989" xr:uid="{00000000-0005-0000-0000-000008170000}"/>
    <cellStyle name="20% - Akzent5 11 11" xfId="5990" xr:uid="{00000000-0005-0000-0000-000009170000}"/>
    <cellStyle name="20% - Akzent5 11 12" xfId="5991" xr:uid="{00000000-0005-0000-0000-00000A170000}"/>
    <cellStyle name="20% - Akzent5 11 13" xfId="5992" xr:uid="{00000000-0005-0000-0000-00000B170000}"/>
    <cellStyle name="20% - Akzent5 11 14" xfId="5993" xr:uid="{00000000-0005-0000-0000-00000C170000}"/>
    <cellStyle name="20% - Akzent5 11 15" xfId="5994" xr:uid="{00000000-0005-0000-0000-00000D170000}"/>
    <cellStyle name="20% - Akzent5 11 16" xfId="5995" xr:uid="{00000000-0005-0000-0000-00000E170000}"/>
    <cellStyle name="20% - Akzent5 11 17" xfId="5996" xr:uid="{00000000-0005-0000-0000-00000F170000}"/>
    <cellStyle name="20% - Akzent5 11 18" xfId="5997" xr:uid="{00000000-0005-0000-0000-000010170000}"/>
    <cellStyle name="20% - Akzent5 11 2" xfId="5998" xr:uid="{00000000-0005-0000-0000-000011170000}"/>
    <cellStyle name="20% - Akzent5 11 3" xfId="5999" xr:uid="{00000000-0005-0000-0000-000012170000}"/>
    <cellStyle name="20% - Akzent5 11 4" xfId="6000" xr:uid="{00000000-0005-0000-0000-000013170000}"/>
    <cellStyle name="20% - Akzent5 11 4 2" xfId="6001" xr:uid="{00000000-0005-0000-0000-000014170000}"/>
    <cellStyle name="20% - Akzent5 11 4 2 2" xfId="6002" xr:uid="{00000000-0005-0000-0000-000015170000}"/>
    <cellStyle name="20% - Akzent5 11 4 2 2 2" xfId="6003" xr:uid="{00000000-0005-0000-0000-000016170000}"/>
    <cellStyle name="20% - Akzent5 11 4 2 2 3" xfId="6004" xr:uid="{00000000-0005-0000-0000-000017170000}"/>
    <cellStyle name="20% - Akzent5 11 4 2 3" xfId="6005" xr:uid="{00000000-0005-0000-0000-000018170000}"/>
    <cellStyle name="20% - Akzent5 11 4 2 4" xfId="6006" xr:uid="{00000000-0005-0000-0000-000019170000}"/>
    <cellStyle name="20% - Akzent5 11 4 3" xfId="6007" xr:uid="{00000000-0005-0000-0000-00001A170000}"/>
    <cellStyle name="20% - Akzent5 11 4 3 2" xfId="6008" xr:uid="{00000000-0005-0000-0000-00001B170000}"/>
    <cellStyle name="20% - Akzent5 11 4 3 2 2" xfId="6009" xr:uid="{00000000-0005-0000-0000-00001C170000}"/>
    <cellStyle name="20% - Akzent5 11 4 3 2 3" xfId="6010" xr:uid="{00000000-0005-0000-0000-00001D170000}"/>
    <cellStyle name="20% - Akzent5 11 4 3 3" xfId="6011" xr:uid="{00000000-0005-0000-0000-00001E170000}"/>
    <cellStyle name="20% - Akzent5 11 4 3 4" xfId="6012" xr:uid="{00000000-0005-0000-0000-00001F170000}"/>
    <cellStyle name="20% - Akzent5 11 4 4" xfId="6013" xr:uid="{00000000-0005-0000-0000-000020170000}"/>
    <cellStyle name="20% - Akzent5 11 4 4 2" xfId="6014" xr:uid="{00000000-0005-0000-0000-000021170000}"/>
    <cellStyle name="20% - Akzent5 11 4 4 2 2" xfId="6015" xr:uid="{00000000-0005-0000-0000-000022170000}"/>
    <cellStyle name="20% - Akzent5 11 4 4 2 3" xfId="6016" xr:uid="{00000000-0005-0000-0000-000023170000}"/>
    <cellStyle name="20% - Akzent5 11 4 4 3" xfId="6017" xr:uid="{00000000-0005-0000-0000-000024170000}"/>
    <cellStyle name="20% - Akzent5 11 4 4 4" xfId="6018" xr:uid="{00000000-0005-0000-0000-000025170000}"/>
    <cellStyle name="20% - Akzent5 11 4 5" xfId="6019" xr:uid="{00000000-0005-0000-0000-000026170000}"/>
    <cellStyle name="20% - Akzent5 11 4 5 2" xfId="6020" xr:uid="{00000000-0005-0000-0000-000027170000}"/>
    <cellStyle name="20% - Akzent5 11 4 5 2 2" xfId="6021" xr:uid="{00000000-0005-0000-0000-000028170000}"/>
    <cellStyle name="20% - Akzent5 11 4 5 2 3" xfId="6022" xr:uid="{00000000-0005-0000-0000-000029170000}"/>
    <cellStyle name="20% - Akzent5 11 4 5 3" xfId="6023" xr:uid="{00000000-0005-0000-0000-00002A170000}"/>
    <cellStyle name="20% - Akzent5 11 4 5 4" xfId="6024" xr:uid="{00000000-0005-0000-0000-00002B170000}"/>
    <cellStyle name="20% - Akzent5 11 4 6" xfId="6025" xr:uid="{00000000-0005-0000-0000-00002C170000}"/>
    <cellStyle name="20% - Akzent5 11 4 6 2" xfId="6026" xr:uid="{00000000-0005-0000-0000-00002D170000}"/>
    <cellStyle name="20% - Akzent5 11 4 6 2 2" xfId="6027" xr:uid="{00000000-0005-0000-0000-00002E170000}"/>
    <cellStyle name="20% - Akzent5 11 4 6 2 3" xfId="6028" xr:uid="{00000000-0005-0000-0000-00002F170000}"/>
    <cellStyle name="20% - Akzent5 11 4 6 3" xfId="6029" xr:uid="{00000000-0005-0000-0000-000030170000}"/>
    <cellStyle name="20% - Akzent5 11 4 6 4" xfId="6030" xr:uid="{00000000-0005-0000-0000-000031170000}"/>
    <cellStyle name="20% - Akzent5 11 4 7" xfId="6031" xr:uid="{00000000-0005-0000-0000-000032170000}"/>
    <cellStyle name="20% - Akzent5 11 4 7 2" xfId="6032" xr:uid="{00000000-0005-0000-0000-000033170000}"/>
    <cellStyle name="20% - Akzent5 11 4 7 3" xfId="6033" xr:uid="{00000000-0005-0000-0000-000034170000}"/>
    <cellStyle name="20% - Akzent5 11 4 8" xfId="6034" xr:uid="{00000000-0005-0000-0000-000035170000}"/>
    <cellStyle name="20% - Akzent5 11 4 8 2" xfId="6035" xr:uid="{00000000-0005-0000-0000-000036170000}"/>
    <cellStyle name="20% - Akzent5 11 4 8 3" xfId="6036" xr:uid="{00000000-0005-0000-0000-000037170000}"/>
    <cellStyle name="20% - Akzent5 11 4 9" xfId="6037" xr:uid="{00000000-0005-0000-0000-000038170000}"/>
    <cellStyle name="20% - Akzent5 11 4 9 2" xfId="6038" xr:uid="{00000000-0005-0000-0000-000039170000}"/>
    <cellStyle name="20% - Akzent5 11 4 9 3" xfId="6039" xr:uid="{00000000-0005-0000-0000-00003A170000}"/>
    <cellStyle name="20% - Akzent5 11 5" xfId="6040" xr:uid="{00000000-0005-0000-0000-00003B170000}"/>
    <cellStyle name="20% - Akzent5 11 5 2" xfId="6041" xr:uid="{00000000-0005-0000-0000-00003C170000}"/>
    <cellStyle name="20% - Akzent5 11 5 2 2" xfId="6042" xr:uid="{00000000-0005-0000-0000-00003D170000}"/>
    <cellStyle name="20% - Akzent5 11 5 2 3" xfId="6043" xr:uid="{00000000-0005-0000-0000-00003E170000}"/>
    <cellStyle name="20% - Akzent5 11 6" xfId="6044" xr:uid="{00000000-0005-0000-0000-00003F170000}"/>
    <cellStyle name="20% - Akzent5 11 6 2" xfId="6045" xr:uid="{00000000-0005-0000-0000-000040170000}"/>
    <cellStyle name="20% - Akzent5 11 6 2 2" xfId="6046" xr:uid="{00000000-0005-0000-0000-000041170000}"/>
    <cellStyle name="20% - Akzent5 11 6 2 3" xfId="6047" xr:uid="{00000000-0005-0000-0000-000042170000}"/>
    <cellStyle name="20% - Akzent5 11 7" xfId="6048" xr:uid="{00000000-0005-0000-0000-000043170000}"/>
    <cellStyle name="20% - Akzent5 11 7 2" xfId="6049" xr:uid="{00000000-0005-0000-0000-000044170000}"/>
    <cellStyle name="20% - Akzent5 11 7 2 2" xfId="6050" xr:uid="{00000000-0005-0000-0000-000045170000}"/>
    <cellStyle name="20% - Akzent5 11 7 2 3" xfId="6051" xr:uid="{00000000-0005-0000-0000-000046170000}"/>
    <cellStyle name="20% - Akzent5 11 8" xfId="6052" xr:uid="{00000000-0005-0000-0000-000047170000}"/>
    <cellStyle name="20% - Akzent5 11 8 2" xfId="6053" xr:uid="{00000000-0005-0000-0000-000048170000}"/>
    <cellStyle name="20% - Akzent5 11 8 2 2" xfId="6054" xr:uid="{00000000-0005-0000-0000-000049170000}"/>
    <cellStyle name="20% - Akzent5 11 8 2 3" xfId="6055" xr:uid="{00000000-0005-0000-0000-00004A170000}"/>
    <cellStyle name="20% - Akzent5 11 9" xfId="6056" xr:uid="{00000000-0005-0000-0000-00004B170000}"/>
    <cellStyle name="20% - Akzent5 11 9 2" xfId="6057" xr:uid="{00000000-0005-0000-0000-00004C170000}"/>
    <cellStyle name="20% - Akzent5 11 9 2 2" xfId="6058" xr:uid="{00000000-0005-0000-0000-00004D170000}"/>
    <cellStyle name="20% - Akzent5 11 9 2 3" xfId="6059" xr:uid="{00000000-0005-0000-0000-00004E170000}"/>
    <cellStyle name="20% - Akzent5 12" xfId="6060" xr:uid="{00000000-0005-0000-0000-00004F170000}"/>
    <cellStyle name="20% - Akzent5 12 10" xfId="6061" xr:uid="{00000000-0005-0000-0000-000050170000}"/>
    <cellStyle name="20% - Akzent5 12 11" xfId="6062" xr:uid="{00000000-0005-0000-0000-000051170000}"/>
    <cellStyle name="20% - Akzent5 12 12" xfId="6063" xr:uid="{00000000-0005-0000-0000-000052170000}"/>
    <cellStyle name="20% - Akzent5 12 13" xfId="6064" xr:uid="{00000000-0005-0000-0000-000053170000}"/>
    <cellStyle name="20% - Akzent5 12 14" xfId="6065" xr:uid="{00000000-0005-0000-0000-000054170000}"/>
    <cellStyle name="20% - Akzent5 12 15" xfId="6066" xr:uid="{00000000-0005-0000-0000-000055170000}"/>
    <cellStyle name="20% - Akzent5 12 16" xfId="6067" xr:uid="{00000000-0005-0000-0000-000056170000}"/>
    <cellStyle name="20% - Akzent5 12 17" xfId="6068" xr:uid="{00000000-0005-0000-0000-000057170000}"/>
    <cellStyle name="20% - Akzent5 12 18" xfId="6069" xr:uid="{00000000-0005-0000-0000-000058170000}"/>
    <cellStyle name="20% - Akzent5 12 2" xfId="6070" xr:uid="{00000000-0005-0000-0000-000059170000}"/>
    <cellStyle name="20% - Akzent5 12 3" xfId="6071" xr:uid="{00000000-0005-0000-0000-00005A170000}"/>
    <cellStyle name="20% - Akzent5 12 4" xfId="6072" xr:uid="{00000000-0005-0000-0000-00005B170000}"/>
    <cellStyle name="20% - Akzent5 12 4 2" xfId="6073" xr:uid="{00000000-0005-0000-0000-00005C170000}"/>
    <cellStyle name="20% - Akzent5 12 4 2 2" xfId="6074" xr:uid="{00000000-0005-0000-0000-00005D170000}"/>
    <cellStyle name="20% - Akzent5 12 4 2 2 2" xfId="6075" xr:uid="{00000000-0005-0000-0000-00005E170000}"/>
    <cellStyle name="20% - Akzent5 12 4 2 2 3" xfId="6076" xr:uid="{00000000-0005-0000-0000-00005F170000}"/>
    <cellStyle name="20% - Akzent5 12 4 2 3" xfId="6077" xr:uid="{00000000-0005-0000-0000-000060170000}"/>
    <cellStyle name="20% - Akzent5 12 4 2 4" xfId="6078" xr:uid="{00000000-0005-0000-0000-000061170000}"/>
    <cellStyle name="20% - Akzent5 12 4 3" xfId="6079" xr:uid="{00000000-0005-0000-0000-000062170000}"/>
    <cellStyle name="20% - Akzent5 12 4 3 2" xfId="6080" xr:uid="{00000000-0005-0000-0000-000063170000}"/>
    <cellStyle name="20% - Akzent5 12 4 3 2 2" xfId="6081" xr:uid="{00000000-0005-0000-0000-000064170000}"/>
    <cellStyle name="20% - Akzent5 12 4 3 2 3" xfId="6082" xr:uid="{00000000-0005-0000-0000-000065170000}"/>
    <cellStyle name="20% - Akzent5 12 4 3 3" xfId="6083" xr:uid="{00000000-0005-0000-0000-000066170000}"/>
    <cellStyle name="20% - Akzent5 12 4 3 4" xfId="6084" xr:uid="{00000000-0005-0000-0000-000067170000}"/>
    <cellStyle name="20% - Akzent5 12 4 4" xfId="6085" xr:uid="{00000000-0005-0000-0000-000068170000}"/>
    <cellStyle name="20% - Akzent5 12 4 4 2" xfId="6086" xr:uid="{00000000-0005-0000-0000-000069170000}"/>
    <cellStyle name="20% - Akzent5 12 4 4 2 2" xfId="6087" xr:uid="{00000000-0005-0000-0000-00006A170000}"/>
    <cellStyle name="20% - Akzent5 12 4 4 2 3" xfId="6088" xr:uid="{00000000-0005-0000-0000-00006B170000}"/>
    <cellStyle name="20% - Akzent5 12 4 4 3" xfId="6089" xr:uid="{00000000-0005-0000-0000-00006C170000}"/>
    <cellStyle name="20% - Akzent5 12 4 4 4" xfId="6090" xr:uid="{00000000-0005-0000-0000-00006D170000}"/>
    <cellStyle name="20% - Akzent5 12 4 5" xfId="6091" xr:uid="{00000000-0005-0000-0000-00006E170000}"/>
    <cellStyle name="20% - Akzent5 12 4 5 2" xfId="6092" xr:uid="{00000000-0005-0000-0000-00006F170000}"/>
    <cellStyle name="20% - Akzent5 12 4 5 2 2" xfId="6093" xr:uid="{00000000-0005-0000-0000-000070170000}"/>
    <cellStyle name="20% - Akzent5 12 4 5 2 3" xfId="6094" xr:uid="{00000000-0005-0000-0000-000071170000}"/>
    <cellStyle name="20% - Akzent5 12 4 5 3" xfId="6095" xr:uid="{00000000-0005-0000-0000-000072170000}"/>
    <cellStyle name="20% - Akzent5 12 4 5 4" xfId="6096" xr:uid="{00000000-0005-0000-0000-000073170000}"/>
    <cellStyle name="20% - Akzent5 12 4 6" xfId="6097" xr:uid="{00000000-0005-0000-0000-000074170000}"/>
    <cellStyle name="20% - Akzent5 12 4 6 2" xfId="6098" xr:uid="{00000000-0005-0000-0000-000075170000}"/>
    <cellStyle name="20% - Akzent5 12 4 6 2 2" xfId="6099" xr:uid="{00000000-0005-0000-0000-000076170000}"/>
    <cellStyle name="20% - Akzent5 12 4 6 2 3" xfId="6100" xr:uid="{00000000-0005-0000-0000-000077170000}"/>
    <cellStyle name="20% - Akzent5 12 4 6 3" xfId="6101" xr:uid="{00000000-0005-0000-0000-000078170000}"/>
    <cellStyle name="20% - Akzent5 12 4 6 4" xfId="6102" xr:uid="{00000000-0005-0000-0000-000079170000}"/>
    <cellStyle name="20% - Akzent5 12 4 7" xfId="6103" xr:uid="{00000000-0005-0000-0000-00007A170000}"/>
    <cellStyle name="20% - Akzent5 12 4 7 2" xfId="6104" xr:uid="{00000000-0005-0000-0000-00007B170000}"/>
    <cellStyle name="20% - Akzent5 12 4 7 3" xfId="6105" xr:uid="{00000000-0005-0000-0000-00007C170000}"/>
    <cellStyle name="20% - Akzent5 12 4 8" xfId="6106" xr:uid="{00000000-0005-0000-0000-00007D170000}"/>
    <cellStyle name="20% - Akzent5 12 4 8 2" xfId="6107" xr:uid="{00000000-0005-0000-0000-00007E170000}"/>
    <cellStyle name="20% - Akzent5 12 4 8 3" xfId="6108" xr:uid="{00000000-0005-0000-0000-00007F170000}"/>
    <cellStyle name="20% - Akzent5 12 4 9" xfId="6109" xr:uid="{00000000-0005-0000-0000-000080170000}"/>
    <cellStyle name="20% - Akzent5 12 4 9 2" xfId="6110" xr:uid="{00000000-0005-0000-0000-000081170000}"/>
    <cellStyle name="20% - Akzent5 12 4 9 3" xfId="6111" xr:uid="{00000000-0005-0000-0000-000082170000}"/>
    <cellStyle name="20% - Akzent5 12 5" xfId="6112" xr:uid="{00000000-0005-0000-0000-000083170000}"/>
    <cellStyle name="20% - Akzent5 12 5 2" xfId="6113" xr:uid="{00000000-0005-0000-0000-000084170000}"/>
    <cellStyle name="20% - Akzent5 12 5 2 2" xfId="6114" xr:uid="{00000000-0005-0000-0000-000085170000}"/>
    <cellStyle name="20% - Akzent5 12 5 2 3" xfId="6115" xr:uid="{00000000-0005-0000-0000-000086170000}"/>
    <cellStyle name="20% - Akzent5 12 6" xfId="6116" xr:uid="{00000000-0005-0000-0000-000087170000}"/>
    <cellStyle name="20% - Akzent5 12 6 2" xfId="6117" xr:uid="{00000000-0005-0000-0000-000088170000}"/>
    <cellStyle name="20% - Akzent5 12 6 2 2" xfId="6118" xr:uid="{00000000-0005-0000-0000-000089170000}"/>
    <cellStyle name="20% - Akzent5 12 6 2 3" xfId="6119" xr:uid="{00000000-0005-0000-0000-00008A170000}"/>
    <cellStyle name="20% - Akzent5 12 7" xfId="6120" xr:uid="{00000000-0005-0000-0000-00008B170000}"/>
    <cellStyle name="20% - Akzent5 12 7 2" xfId="6121" xr:uid="{00000000-0005-0000-0000-00008C170000}"/>
    <cellStyle name="20% - Akzent5 12 7 2 2" xfId="6122" xr:uid="{00000000-0005-0000-0000-00008D170000}"/>
    <cellStyle name="20% - Akzent5 12 7 2 3" xfId="6123" xr:uid="{00000000-0005-0000-0000-00008E170000}"/>
    <cellStyle name="20% - Akzent5 12 8" xfId="6124" xr:uid="{00000000-0005-0000-0000-00008F170000}"/>
    <cellStyle name="20% - Akzent5 12 8 2" xfId="6125" xr:uid="{00000000-0005-0000-0000-000090170000}"/>
    <cellStyle name="20% - Akzent5 12 8 2 2" xfId="6126" xr:uid="{00000000-0005-0000-0000-000091170000}"/>
    <cellStyle name="20% - Akzent5 12 8 2 3" xfId="6127" xr:uid="{00000000-0005-0000-0000-000092170000}"/>
    <cellStyle name="20% - Akzent5 12 9" xfId="6128" xr:uid="{00000000-0005-0000-0000-000093170000}"/>
    <cellStyle name="20% - Akzent5 12 9 2" xfId="6129" xr:uid="{00000000-0005-0000-0000-000094170000}"/>
    <cellStyle name="20% - Akzent5 12 9 2 2" xfId="6130" xr:uid="{00000000-0005-0000-0000-000095170000}"/>
    <cellStyle name="20% - Akzent5 12 9 2 3" xfId="6131" xr:uid="{00000000-0005-0000-0000-000096170000}"/>
    <cellStyle name="20% - Akzent5 13" xfId="6132" xr:uid="{00000000-0005-0000-0000-000097170000}"/>
    <cellStyle name="20% - Akzent5 13 10" xfId="6133" xr:uid="{00000000-0005-0000-0000-000098170000}"/>
    <cellStyle name="20% - Akzent5 13 11" xfId="6134" xr:uid="{00000000-0005-0000-0000-000099170000}"/>
    <cellStyle name="20% - Akzent5 13 12" xfId="6135" xr:uid="{00000000-0005-0000-0000-00009A170000}"/>
    <cellStyle name="20% - Akzent5 13 13" xfId="6136" xr:uid="{00000000-0005-0000-0000-00009B170000}"/>
    <cellStyle name="20% - Akzent5 13 14" xfId="6137" xr:uid="{00000000-0005-0000-0000-00009C170000}"/>
    <cellStyle name="20% - Akzent5 13 15" xfId="6138" xr:uid="{00000000-0005-0000-0000-00009D170000}"/>
    <cellStyle name="20% - Akzent5 13 16" xfId="6139" xr:uid="{00000000-0005-0000-0000-00009E170000}"/>
    <cellStyle name="20% - Akzent5 13 17" xfId="6140" xr:uid="{00000000-0005-0000-0000-00009F170000}"/>
    <cellStyle name="20% - Akzent5 13 18" xfId="6141" xr:uid="{00000000-0005-0000-0000-0000A0170000}"/>
    <cellStyle name="20% - Akzent5 13 2" xfId="6142" xr:uid="{00000000-0005-0000-0000-0000A1170000}"/>
    <cellStyle name="20% - Akzent5 13 3" xfId="6143" xr:uid="{00000000-0005-0000-0000-0000A2170000}"/>
    <cellStyle name="20% - Akzent5 13 4" xfId="6144" xr:uid="{00000000-0005-0000-0000-0000A3170000}"/>
    <cellStyle name="20% - Akzent5 13 4 2" xfId="6145" xr:uid="{00000000-0005-0000-0000-0000A4170000}"/>
    <cellStyle name="20% - Akzent5 13 4 2 2" xfId="6146" xr:uid="{00000000-0005-0000-0000-0000A5170000}"/>
    <cellStyle name="20% - Akzent5 13 4 2 2 2" xfId="6147" xr:uid="{00000000-0005-0000-0000-0000A6170000}"/>
    <cellStyle name="20% - Akzent5 13 4 2 2 3" xfId="6148" xr:uid="{00000000-0005-0000-0000-0000A7170000}"/>
    <cellStyle name="20% - Akzent5 13 4 2 3" xfId="6149" xr:uid="{00000000-0005-0000-0000-0000A8170000}"/>
    <cellStyle name="20% - Akzent5 13 4 2 4" xfId="6150" xr:uid="{00000000-0005-0000-0000-0000A9170000}"/>
    <cellStyle name="20% - Akzent5 13 4 3" xfId="6151" xr:uid="{00000000-0005-0000-0000-0000AA170000}"/>
    <cellStyle name="20% - Akzent5 13 4 3 2" xfId="6152" xr:uid="{00000000-0005-0000-0000-0000AB170000}"/>
    <cellStyle name="20% - Akzent5 13 4 3 2 2" xfId="6153" xr:uid="{00000000-0005-0000-0000-0000AC170000}"/>
    <cellStyle name="20% - Akzent5 13 4 3 2 3" xfId="6154" xr:uid="{00000000-0005-0000-0000-0000AD170000}"/>
    <cellStyle name="20% - Akzent5 13 4 3 3" xfId="6155" xr:uid="{00000000-0005-0000-0000-0000AE170000}"/>
    <cellStyle name="20% - Akzent5 13 4 3 4" xfId="6156" xr:uid="{00000000-0005-0000-0000-0000AF170000}"/>
    <cellStyle name="20% - Akzent5 13 4 4" xfId="6157" xr:uid="{00000000-0005-0000-0000-0000B0170000}"/>
    <cellStyle name="20% - Akzent5 13 4 4 2" xfId="6158" xr:uid="{00000000-0005-0000-0000-0000B1170000}"/>
    <cellStyle name="20% - Akzent5 13 4 4 2 2" xfId="6159" xr:uid="{00000000-0005-0000-0000-0000B2170000}"/>
    <cellStyle name="20% - Akzent5 13 4 4 2 3" xfId="6160" xr:uid="{00000000-0005-0000-0000-0000B3170000}"/>
    <cellStyle name="20% - Akzent5 13 4 4 3" xfId="6161" xr:uid="{00000000-0005-0000-0000-0000B4170000}"/>
    <cellStyle name="20% - Akzent5 13 4 4 4" xfId="6162" xr:uid="{00000000-0005-0000-0000-0000B5170000}"/>
    <cellStyle name="20% - Akzent5 13 4 5" xfId="6163" xr:uid="{00000000-0005-0000-0000-0000B6170000}"/>
    <cellStyle name="20% - Akzent5 13 4 5 2" xfId="6164" xr:uid="{00000000-0005-0000-0000-0000B7170000}"/>
    <cellStyle name="20% - Akzent5 13 4 5 2 2" xfId="6165" xr:uid="{00000000-0005-0000-0000-0000B8170000}"/>
    <cellStyle name="20% - Akzent5 13 4 5 2 3" xfId="6166" xr:uid="{00000000-0005-0000-0000-0000B9170000}"/>
    <cellStyle name="20% - Akzent5 13 4 5 3" xfId="6167" xr:uid="{00000000-0005-0000-0000-0000BA170000}"/>
    <cellStyle name="20% - Akzent5 13 4 5 4" xfId="6168" xr:uid="{00000000-0005-0000-0000-0000BB170000}"/>
    <cellStyle name="20% - Akzent5 13 4 6" xfId="6169" xr:uid="{00000000-0005-0000-0000-0000BC170000}"/>
    <cellStyle name="20% - Akzent5 13 4 6 2" xfId="6170" xr:uid="{00000000-0005-0000-0000-0000BD170000}"/>
    <cellStyle name="20% - Akzent5 13 4 6 2 2" xfId="6171" xr:uid="{00000000-0005-0000-0000-0000BE170000}"/>
    <cellStyle name="20% - Akzent5 13 4 6 2 3" xfId="6172" xr:uid="{00000000-0005-0000-0000-0000BF170000}"/>
    <cellStyle name="20% - Akzent5 13 4 6 3" xfId="6173" xr:uid="{00000000-0005-0000-0000-0000C0170000}"/>
    <cellStyle name="20% - Akzent5 13 4 6 4" xfId="6174" xr:uid="{00000000-0005-0000-0000-0000C1170000}"/>
    <cellStyle name="20% - Akzent5 13 4 7" xfId="6175" xr:uid="{00000000-0005-0000-0000-0000C2170000}"/>
    <cellStyle name="20% - Akzent5 13 4 7 2" xfId="6176" xr:uid="{00000000-0005-0000-0000-0000C3170000}"/>
    <cellStyle name="20% - Akzent5 13 4 7 3" xfId="6177" xr:uid="{00000000-0005-0000-0000-0000C4170000}"/>
    <cellStyle name="20% - Akzent5 13 4 8" xfId="6178" xr:uid="{00000000-0005-0000-0000-0000C5170000}"/>
    <cellStyle name="20% - Akzent5 13 4 8 2" xfId="6179" xr:uid="{00000000-0005-0000-0000-0000C6170000}"/>
    <cellStyle name="20% - Akzent5 13 4 8 3" xfId="6180" xr:uid="{00000000-0005-0000-0000-0000C7170000}"/>
    <cellStyle name="20% - Akzent5 13 4 9" xfId="6181" xr:uid="{00000000-0005-0000-0000-0000C8170000}"/>
    <cellStyle name="20% - Akzent5 13 4 9 2" xfId="6182" xr:uid="{00000000-0005-0000-0000-0000C9170000}"/>
    <cellStyle name="20% - Akzent5 13 4 9 3" xfId="6183" xr:uid="{00000000-0005-0000-0000-0000CA170000}"/>
    <cellStyle name="20% - Akzent5 13 5" xfId="6184" xr:uid="{00000000-0005-0000-0000-0000CB170000}"/>
    <cellStyle name="20% - Akzent5 13 5 2" xfId="6185" xr:uid="{00000000-0005-0000-0000-0000CC170000}"/>
    <cellStyle name="20% - Akzent5 13 5 2 2" xfId="6186" xr:uid="{00000000-0005-0000-0000-0000CD170000}"/>
    <cellStyle name="20% - Akzent5 13 5 2 3" xfId="6187" xr:uid="{00000000-0005-0000-0000-0000CE170000}"/>
    <cellStyle name="20% - Akzent5 13 6" xfId="6188" xr:uid="{00000000-0005-0000-0000-0000CF170000}"/>
    <cellStyle name="20% - Akzent5 13 6 2" xfId="6189" xr:uid="{00000000-0005-0000-0000-0000D0170000}"/>
    <cellStyle name="20% - Akzent5 13 6 2 2" xfId="6190" xr:uid="{00000000-0005-0000-0000-0000D1170000}"/>
    <cellStyle name="20% - Akzent5 13 6 2 3" xfId="6191" xr:uid="{00000000-0005-0000-0000-0000D2170000}"/>
    <cellStyle name="20% - Akzent5 13 7" xfId="6192" xr:uid="{00000000-0005-0000-0000-0000D3170000}"/>
    <cellStyle name="20% - Akzent5 13 7 2" xfId="6193" xr:uid="{00000000-0005-0000-0000-0000D4170000}"/>
    <cellStyle name="20% - Akzent5 13 7 2 2" xfId="6194" xr:uid="{00000000-0005-0000-0000-0000D5170000}"/>
    <cellStyle name="20% - Akzent5 13 7 2 3" xfId="6195" xr:uid="{00000000-0005-0000-0000-0000D6170000}"/>
    <cellStyle name="20% - Akzent5 13 8" xfId="6196" xr:uid="{00000000-0005-0000-0000-0000D7170000}"/>
    <cellStyle name="20% - Akzent5 13 8 2" xfId="6197" xr:uid="{00000000-0005-0000-0000-0000D8170000}"/>
    <cellStyle name="20% - Akzent5 13 8 2 2" xfId="6198" xr:uid="{00000000-0005-0000-0000-0000D9170000}"/>
    <cellStyle name="20% - Akzent5 13 8 2 3" xfId="6199" xr:uid="{00000000-0005-0000-0000-0000DA170000}"/>
    <cellStyle name="20% - Akzent5 13 9" xfId="6200" xr:uid="{00000000-0005-0000-0000-0000DB170000}"/>
    <cellStyle name="20% - Akzent5 13 9 2" xfId="6201" xr:uid="{00000000-0005-0000-0000-0000DC170000}"/>
    <cellStyle name="20% - Akzent5 13 9 2 2" xfId="6202" xr:uid="{00000000-0005-0000-0000-0000DD170000}"/>
    <cellStyle name="20% - Akzent5 13 9 2 3" xfId="6203" xr:uid="{00000000-0005-0000-0000-0000DE170000}"/>
    <cellStyle name="20% - Akzent5 14" xfId="6204" xr:uid="{00000000-0005-0000-0000-0000DF170000}"/>
    <cellStyle name="20% - Akzent5 14 10" xfId="6205" xr:uid="{00000000-0005-0000-0000-0000E0170000}"/>
    <cellStyle name="20% - Akzent5 14 11" xfId="6206" xr:uid="{00000000-0005-0000-0000-0000E1170000}"/>
    <cellStyle name="20% - Akzent5 14 12" xfId="6207" xr:uid="{00000000-0005-0000-0000-0000E2170000}"/>
    <cellStyle name="20% - Akzent5 14 13" xfId="6208" xr:uid="{00000000-0005-0000-0000-0000E3170000}"/>
    <cellStyle name="20% - Akzent5 14 14" xfId="6209" xr:uid="{00000000-0005-0000-0000-0000E4170000}"/>
    <cellStyle name="20% - Akzent5 14 15" xfId="6210" xr:uid="{00000000-0005-0000-0000-0000E5170000}"/>
    <cellStyle name="20% - Akzent5 14 16" xfId="6211" xr:uid="{00000000-0005-0000-0000-0000E6170000}"/>
    <cellStyle name="20% - Akzent5 14 17" xfId="6212" xr:uid="{00000000-0005-0000-0000-0000E7170000}"/>
    <cellStyle name="20% - Akzent5 14 18" xfId="6213" xr:uid="{00000000-0005-0000-0000-0000E8170000}"/>
    <cellStyle name="20% - Akzent5 14 2" xfId="6214" xr:uid="{00000000-0005-0000-0000-0000E9170000}"/>
    <cellStyle name="20% - Akzent5 14 3" xfId="6215" xr:uid="{00000000-0005-0000-0000-0000EA170000}"/>
    <cellStyle name="20% - Akzent5 14 4" xfId="6216" xr:uid="{00000000-0005-0000-0000-0000EB170000}"/>
    <cellStyle name="20% - Akzent5 14 4 2" xfId="6217" xr:uid="{00000000-0005-0000-0000-0000EC170000}"/>
    <cellStyle name="20% - Akzent5 14 4 2 2" xfId="6218" xr:uid="{00000000-0005-0000-0000-0000ED170000}"/>
    <cellStyle name="20% - Akzent5 14 4 2 2 2" xfId="6219" xr:uid="{00000000-0005-0000-0000-0000EE170000}"/>
    <cellStyle name="20% - Akzent5 14 4 2 2 3" xfId="6220" xr:uid="{00000000-0005-0000-0000-0000EF170000}"/>
    <cellStyle name="20% - Akzent5 14 4 2 3" xfId="6221" xr:uid="{00000000-0005-0000-0000-0000F0170000}"/>
    <cellStyle name="20% - Akzent5 14 4 2 4" xfId="6222" xr:uid="{00000000-0005-0000-0000-0000F1170000}"/>
    <cellStyle name="20% - Akzent5 14 4 3" xfId="6223" xr:uid="{00000000-0005-0000-0000-0000F2170000}"/>
    <cellStyle name="20% - Akzent5 14 4 3 2" xfId="6224" xr:uid="{00000000-0005-0000-0000-0000F3170000}"/>
    <cellStyle name="20% - Akzent5 14 4 3 2 2" xfId="6225" xr:uid="{00000000-0005-0000-0000-0000F4170000}"/>
    <cellStyle name="20% - Akzent5 14 4 3 2 3" xfId="6226" xr:uid="{00000000-0005-0000-0000-0000F5170000}"/>
    <cellStyle name="20% - Akzent5 14 4 3 3" xfId="6227" xr:uid="{00000000-0005-0000-0000-0000F6170000}"/>
    <cellStyle name="20% - Akzent5 14 4 3 4" xfId="6228" xr:uid="{00000000-0005-0000-0000-0000F7170000}"/>
    <cellStyle name="20% - Akzent5 14 4 4" xfId="6229" xr:uid="{00000000-0005-0000-0000-0000F8170000}"/>
    <cellStyle name="20% - Akzent5 14 4 4 2" xfId="6230" xr:uid="{00000000-0005-0000-0000-0000F9170000}"/>
    <cellStyle name="20% - Akzent5 14 4 4 2 2" xfId="6231" xr:uid="{00000000-0005-0000-0000-0000FA170000}"/>
    <cellStyle name="20% - Akzent5 14 4 4 2 3" xfId="6232" xr:uid="{00000000-0005-0000-0000-0000FB170000}"/>
    <cellStyle name="20% - Akzent5 14 4 4 3" xfId="6233" xr:uid="{00000000-0005-0000-0000-0000FC170000}"/>
    <cellStyle name="20% - Akzent5 14 4 4 4" xfId="6234" xr:uid="{00000000-0005-0000-0000-0000FD170000}"/>
    <cellStyle name="20% - Akzent5 14 4 5" xfId="6235" xr:uid="{00000000-0005-0000-0000-0000FE170000}"/>
    <cellStyle name="20% - Akzent5 14 4 5 2" xfId="6236" xr:uid="{00000000-0005-0000-0000-0000FF170000}"/>
    <cellStyle name="20% - Akzent5 14 4 5 2 2" xfId="6237" xr:uid="{00000000-0005-0000-0000-000000180000}"/>
    <cellStyle name="20% - Akzent5 14 4 5 2 3" xfId="6238" xr:uid="{00000000-0005-0000-0000-000001180000}"/>
    <cellStyle name="20% - Akzent5 14 4 5 3" xfId="6239" xr:uid="{00000000-0005-0000-0000-000002180000}"/>
    <cellStyle name="20% - Akzent5 14 4 5 4" xfId="6240" xr:uid="{00000000-0005-0000-0000-000003180000}"/>
    <cellStyle name="20% - Akzent5 14 4 6" xfId="6241" xr:uid="{00000000-0005-0000-0000-000004180000}"/>
    <cellStyle name="20% - Akzent5 14 4 6 2" xfId="6242" xr:uid="{00000000-0005-0000-0000-000005180000}"/>
    <cellStyle name="20% - Akzent5 14 4 6 2 2" xfId="6243" xr:uid="{00000000-0005-0000-0000-000006180000}"/>
    <cellStyle name="20% - Akzent5 14 4 6 2 3" xfId="6244" xr:uid="{00000000-0005-0000-0000-000007180000}"/>
    <cellStyle name="20% - Akzent5 14 4 6 3" xfId="6245" xr:uid="{00000000-0005-0000-0000-000008180000}"/>
    <cellStyle name="20% - Akzent5 14 4 6 4" xfId="6246" xr:uid="{00000000-0005-0000-0000-000009180000}"/>
    <cellStyle name="20% - Akzent5 14 4 7" xfId="6247" xr:uid="{00000000-0005-0000-0000-00000A180000}"/>
    <cellStyle name="20% - Akzent5 14 4 7 2" xfId="6248" xr:uid="{00000000-0005-0000-0000-00000B180000}"/>
    <cellStyle name="20% - Akzent5 14 4 7 3" xfId="6249" xr:uid="{00000000-0005-0000-0000-00000C180000}"/>
    <cellStyle name="20% - Akzent5 14 4 8" xfId="6250" xr:uid="{00000000-0005-0000-0000-00000D180000}"/>
    <cellStyle name="20% - Akzent5 14 4 8 2" xfId="6251" xr:uid="{00000000-0005-0000-0000-00000E180000}"/>
    <cellStyle name="20% - Akzent5 14 4 8 3" xfId="6252" xr:uid="{00000000-0005-0000-0000-00000F180000}"/>
    <cellStyle name="20% - Akzent5 14 4 9" xfId="6253" xr:uid="{00000000-0005-0000-0000-000010180000}"/>
    <cellStyle name="20% - Akzent5 14 4 9 2" xfId="6254" xr:uid="{00000000-0005-0000-0000-000011180000}"/>
    <cellStyle name="20% - Akzent5 14 4 9 3" xfId="6255" xr:uid="{00000000-0005-0000-0000-000012180000}"/>
    <cellStyle name="20% - Akzent5 14 5" xfId="6256" xr:uid="{00000000-0005-0000-0000-000013180000}"/>
    <cellStyle name="20% - Akzent5 14 5 2" xfId="6257" xr:uid="{00000000-0005-0000-0000-000014180000}"/>
    <cellStyle name="20% - Akzent5 14 5 2 2" xfId="6258" xr:uid="{00000000-0005-0000-0000-000015180000}"/>
    <cellStyle name="20% - Akzent5 14 5 2 3" xfId="6259" xr:uid="{00000000-0005-0000-0000-000016180000}"/>
    <cellStyle name="20% - Akzent5 14 6" xfId="6260" xr:uid="{00000000-0005-0000-0000-000017180000}"/>
    <cellStyle name="20% - Akzent5 14 6 2" xfId="6261" xr:uid="{00000000-0005-0000-0000-000018180000}"/>
    <cellStyle name="20% - Akzent5 14 6 2 2" xfId="6262" xr:uid="{00000000-0005-0000-0000-000019180000}"/>
    <cellStyle name="20% - Akzent5 14 6 2 3" xfId="6263" xr:uid="{00000000-0005-0000-0000-00001A180000}"/>
    <cellStyle name="20% - Akzent5 14 7" xfId="6264" xr:uid="{00000000-0005-0000-0000-00001B180000}"/>
    <cellStyle name="20% - Akzent5 14 7 2" xfId="6265" xr:uid="{00000000-0005-0000-0000-00001C180000}"/>
    <cellStyle name="20% - Akzent5 14 7 2 2" xfId="6266" xr:uid="{00000000-0005-0000-0000-00001D180000}"/>
    <cellStyle name="20% - Akzent5 14 7 2 3" xfId="6267" xr:uid="{00000000-0005-0000-0000-00001E180000}"/>
    <cellStyle name="20% - Akzent5 14 8" xfId="6268" xr:uid="{00000000-0005-0000-0000-00001F180000}"/>
    <cellStyle name="20% - Akzent5 14 8 2" xfId="6269" xr:uid="{00000000-0005-0000-0000-000020180000}"/>
    <cellStyle name="20% - Akzent5 14 8 2 2" xfId="6270" xr:uid="{00000000-0005-0000-0000-000021180000}"/>
    <cellStyle name="20% - Akzent5 14 8 2 3" xfId="6271" xr:uid="{00000000-0005-0000-0000-000022180000}"/>
    <cellStyle name="20% - Akzent5 14 9" xfId="6272" xr:uid="{00000000-0005-0000-0000-000023180000}"/>
    <cellStyle name="20% - Akzent5 14 9 2" xfId="6273" xr:uid="{00000000-0005-0000-0000-000024180000}"/>
    <cellStyle name="20% - Akzent5 14 9 2 2" xfId="6274" xr:uid="{00000000-0005-0000-0000-000025180000}"/>
    <cellStyle name="20% - Akzent5 14 9 2 3" xfId="6275" xr:uid="{00000000-0005-0000-0000-000026180000}"/>
    <cellStyle name="20% - Akzent5 15" xfId="6276" xr:uid="{00000000-0005-0000-0000-000027180000}"/>
    <cellStyle name="20% - Akzent5 15 10" xfId="6277" xr:uid="{00000000-0005-0000-0000-000028180000}"/>
    <cellStyle name="20% - Akzent5 15 11" xfId="6278" xr:uid="{00000000-0005-0000-0000-000029180000}"/>
    <cellStyle name="20% - Akzent5 15 12" xfId="6279" xr:uid="{00000000-0005-0000-0000-00002A180000}"/>
    <cellStyle name="20% - Akzent5 15 13" xfId="6280" xr:uid="{00000000-0005-0000-0000-00002B180000}"/>
    <cellStyle name="20% - Akzent5 15 14" xfId="6281" xr:uid="{00000000-0005-0000-0000-00002C180000}"/>
    <cellStyle name="20% - Akzent5 15 15" xfId="6282" xr:uid="{00000000-0005-0000-0000-00002D180000}"/>
    <cellStyle name="20% - Akzent5 15 16" xfId="6283" xr:uid="{00000000-0005-0000-0000-00002E180000}"/>
    <cellStyle name="20% - Akzent5 15 17" xfId="6284" xr:uid="{00000000-0005-0000-0000-00002F180000}"/>
    <cellStyle name="20% - Akzent5 15 18" xfId="6285" xr:uid="{00000000-0005-0000-0000-000030180000}"/>
    <cellStyle name="20% - Akzent5 15 2" xfId="6286" xr:uid="{00000000-0005-0000-0000-000031180000}"/>
    <cellStyle name="20% - Akzent5 15 3" xfId="6287" xr:uid="{00000000-0005-0000-0000-000032180000}"/>
    <cellStyle name="20% - Akzent5 15 4" xfId="6288" xr:uid="{00000000-0005-0000-0000-000033180000}"/>
    <cellStyle name="20% - Akzent5 15 4 2" xfId="6289" xr:uid="{00000000-0005-0000-0000-000034180000}"/>
    <cellStyle name="20% - Akzent5 15 4 2 2" xfId="6290" xr:uid="{00000000-0005-0000-0000-000035180000}"/>
    <cellStyle name="20% - Akzent5 15 4 2 2 2" xfId="6291" xr:uid="{00000000-0005-0000-0000-000036180000}"/>
    <cellStyle name="20% - Akzent5 15 4 2 2 3" xfId="6292" xr:uid="{00000000-0005-0000-0000-000037180000}"/>
    <cellStyle name="20% - Akzent5 15 4 2 3" xfId="6293" xr:uid="{00000000-0005-0000-0000-000038180000}"/>
    <cellStyle name="20% - Akzent5 15 4 2 4" xfId="6294" xr:uid="{00000000-0005-0000-0000-000039180000}"/>
    <cellStyle name="20% - Akzent5 15 4 3" xfId="6295" xr:uid="{00000000-0005-0000-0000-00003A180000}"/>
    <cellStyle name="20% - Akzent5 15 4 3 2" xfId="6296" xr:uid="{00000000-0005-0000-0000-00003B180000}"/>
    <cellStyle name="20% - Akzent5 15 4 3 2 2" xfId="6297" xr:uid="{00000000-0005-0000-0000-00003C180000}"/>
    <cellStyle name="20% - Akzent5 15 4 3 2 3" xfId="6298" xr:uid="{00000000-0005-0000-0000-00003D180000}"/>
    <cellStyle name="20% - Akzent5 15 4 3 3" xfId="6299" xr:uid="{00000000-0005-0000-0000-00003E180000}"/>
    <cellStyle name="20% - Akzent5 15 4 3 4" xfId="6300" xr:uid="{00000000-0005-0000-0000-00003F180000}"/>
    <cellStyle name="20% - Akzent5 15 4 4" xfId="6301" xr:uid="{00000000-0005-0000-0000-000040180000}"/>
    <cellStyle name="20% - Akzent5 15 4 4 2" xfId="6302" xr:uid="{00000000-0005-0000-0000-000041180000}"/>
    <cellStyle name="20% - Akzent5 15 4 4 2 2" xfId="6303" xr:uid="{00000000-0005-0000-0000-000042180000}"/>
    <cellStyle name="20% - Akzent5 15 4 4 2 3" xfId="6304" xr:uid="{00000000-0005-0000-0000-000043180000}"/>
    <cellStyle name="20% - Akzent5 15 4 4 3" xfId="6305" xr:uid="{00000000-0005-0000-0000-000044180000}"/>
    <cellStyle name="20% - Akzent5 15 4 4 4" xfId="6306" xr:uid="{00000000-0005-0000-0000-000045180000}"/>
    <cellStyle name="20% - Akzent5 15 4 5" xfId="6307" xr:uid="{00000000-0005-0000-0000-000046180000}"/>
    <cellStyle name="20% - Akzent5 15 4 5 2" xfId="6308" xr:uid="{00000000-0005-0000-0000-000047180000}"/>
    <cellStyle name="20% - Akzent5 15 4 5 2 2" xfId="6309" xr:uid="{00000000-0005-0000-0000-000048180000}"/>
    <cellStyle name="20% - Akzent5 15 4 5 2 3" xfId="6310" xr:uid="{00000000-0005-0000-0000-000049180000}"/>
    <cellStyle name="20% - Akzent5 15 4 5 3" xfId="6311" xr:uid="{00000000-0005-0000-0000-00004A180000}"/>
    <cellStyle name="20% - Akzent5 15 4 5 4" xfId="6312" xr:uid="{00000000-0005-0000-0000-00004B180000}"/>
    <cellStyle name="20% - Akzent5 15 4 6" xfId="6313" xr:uid="{00000000-0005-0000-0000-00004C180000}"/>
    <cellStyle name="20% - Akzent5 15 4 6 2" xfId="6314" xr:uid="{00000000-0005-0000-0000-00004D180000}"/>
    <cellStyle name="20% - Akzent5 15 4 6 2 2" xfId="6315" xr:uid="{00000000-0005-0000-0000-00004E180000}"/>
    <cellStyle name="20% - Akzent5 15 4 6 2 3" xfId="6316" xr:uid="{00000000-0005-0000-0000-00004F180000}"/>
    <cellStyle name="20% - Akzent5 15 4 6 3" xfId="6317" xr:uid="{00000000-0005-0000-0000-000050180000}"/>
    <cellStyle name="20% - Akzent5 15 4 6 4" xfId="6318" xr:uid="{00000000-0005-0000-0000-000051180000}"/>
    <cellStyle name="20% - Akzent5 15 4 7" xfId="6319" xr:uid="{00000000-0005-0000-0000-000052180000}"/>
    <cellStyle name="20% - Akzent5 15 4 7 2" xfId="6320" xr:uid="{00000000-0005-0000-0000-000053180000}"/>
    <cellStyle name="20% - Akzent5 15 4 7 3" xfId="6321" xr:uid="{00000000-0005-0000-0000-000054180000}"/>
    <cellStyle name="20% - Akzent5 15 4 8" xfId="6322" xr:uid="{00000000-0005-0000-0000-000055180000}"/>
    <cellStyle name="20% - Akzent5 15 4 8 2" xfId="6323" xr:uid="{00000000-0005-0000-0000-000056180000}"/>
    <cellStyle name="20% - Akzent5 15 4 8 3" xfId="6324" xr:uid="{00000000-0005-0000-0000-000057180000}"/>
    <cellStyle name="20% - Akzent5 15 4 9" xfId="6325" xr:uid="{00000000-0005-0000-0000-000058180000}"/>
    <cellStyle name="20% - Akzent5 15 4 9 2" xfId="6326" xr:uid="{00000000-0005-0000-0000-000059180000}"/>
    <cellStyle name="20% - Akzent5 15 4 9 3" xfId="6327" xr:uid="{00000000-0005-0000-0000-00005A180000}"/>
    <cellStyle name="20% - Akzent5 15 5" xfId="6328" xr:uid="{00000000-0005-0000-0000-00005B180000}"/>
    <cellStyle name="20% - Akzent5 15 5 2" xfId="6329" xr:uid="{00000000-0005-0000-0000-00005C180000}"/>
    <cellStyle name="20% - Akzent5 15 5 2 2" xfId="6330" xr:uid="{00000000-0005-0000-0000-00005D180000}"/>
    <cellStyle name="20% - Akzent5 15 5 2 3" xfId="6331" xr:uid="{00000000-0005-0000-0000-00005E180000}"/>
    <cellStyle name="20% - Akzent5 15 6" xfId="6332" xr:uid="{00000000-0005-0000-0000-00005F180000}"/>
    <cellStyle name="20% - Akzent5 15 6 2" xfId="6333" xr:uid="{00000000-0005-0000-0000-000060180000}"/>
    <cellStyle name="20% - Akzent5 15 6 2 2" xfId="6334" xr:uid="{00000000-0005-0000-0000-000061180000}"/>
    <cellStyle name="20% - Akzent5 15 6 2 3" xfId="6335" xr:uid="{00000000-0005-0000-0000-000062180000}"/>
    <cellStyle name="20% - Akzent5 15 7" xfId="6336" xr:uid="{00000000-0005-0000-0000-000063180000}"/>
    <cellStyle name="20% - Akzent5 15 7 2" xfId="6337" xr:uid="{00000000-0005-0000-0000-000064180000}"/>
    <cellStyle name="20% - Akzent5 15 7 2 2" xfId="6338" xr:uid="{00000000-0005-0000-0000-000065180000}"/>
    <cellStyle name="20% - Akzent5 15 7 2 3" xfId="6339" xr:uid="{00000000-0005-0000-0000-000066180000}"/>
    <cellStyle name="20% - Akzent5 15 8" xfId="6340" xr:uid="{00000000-0005-0000-0000-000067180000}"/>
    <cellStyle name="20% - Akzent5 15 8 2" xfId="6341" xr:uid="{00000000-0005-0000-0000-000068180000}"/>
    <cellStyle name="20% - Akzent5 15 8 2 2" xfId="6342" xr:uid="{00000000-0005-0000-0000-000069180000}"/>
    <cellStyle name="20% - Akzent5 15 8 2 3" xfId="6343" xr:uid="{00000000-0005-0000-0000-00006A180000}"/>
    <cellStyle name="20% - Akzent5 15 9" xfId="6344" xr:uid="{00000000-0005-0000-0000-00006B180000}"/>
    <cellStyle name="20% - Akzent5 15 9 2" xfId="6345" xr:uid="{00000000-0005-0000-0000-00006C180000}"/>
    <cellStyle name="20% - Akzent5 15 9 2 2" xfId="6346" xr:uid="{00000000-0005-0000-0000-00006D180000}"/>
    <cellStyle name="20% - Akzent5 15 9 2 3" xfId="6347" xr:uid="{00000000-0005-0000-0000-00006E180000}"/>
    <cellStyle name="20% - Akzent5 16" xfId="6348" xr:uid="{00000000-0005-0000-0000-00006F180000}"/>
    <cellStyle name="20% - Akzent5 16 10" xfId="6349" xr:uid="{00000000-0005-0000-0000-000070180000}"/>
    <cellStyle name="20% - Akzent5 16 11" xfId="6350" xr:uid="{00000000-0005-0000-0000-000071180000}"/>
    <cellStyle name="20% - Akzent5 16 12" xfId="6351" xr:uid="{00000000-0005-0000-0000-000072180000}"/>
    <cellStyle name="20% - Akzent5 16 13" xfId="6352" xr:uid="{00000000-0005-0000-0000-000073180000}"/>
    <cellStyle name="20% - Akzent5 16 14" xfId="6353" xr:uid="{00000000-0005-0000-0000-000074180000}"/>
    <cellStyle name="20% - Akzent5 16 15" xfId="6354" xr:uid="{00000000-0005-0000-0000-000075180000}"/>
    <cellStyle name="20% - Akzent5 16 16" xfId="6355" xr:uid="{00000000-0005-0000-0000-000076180000}"/>
    <cellStyle name="20% - Akzent5 16 17" xfId="6356" xr:uid="{00000000-0005-0000-0000-000077180000}"/>
    <cellStyle name="20% - Akzent5 16 18" xfId="6357" xr:uid="{00000000-0005-0000-0000-000078180000}"/>
    <cellStyle name="20% - Akzent5 16 2" xfId="6358" xr:uid="{00000000-0005-0000-0000-000079180000}"/>
    <cellStyle name="20% - Akzent5 16 3" xfId="6359" xr:uid="{00000000-0005-0000-0000-00007A180000}"/>
    <cellStyle name="20% - Akzent5 16 4" xfId="6360" xr:uid="{00000000-0005-0000-0000-00007B180000}"/>
    <cellStyle name="20% - Akzent5 16 4 2" xfId="6361" xr:uid="{00000000-0005-0000-0000-00007C180000}"/>
    <cellStyle name="20% - Akzent5 16 4 2 2" xfId="6362" xr:uid="{00000000-0005-0000-0000-00007D180000}"/>
    <cellStyle name="20% - Akzent5 16 4 2 2 2" xfId="6363" xr:uid="{00000000-0005-0000-0000-00007E180000}"/>
    <cellStyle name="20% - Akzent5 16 4 2 2 3" xfId="6364" xr:uid="{00000000-0005-0000-0000-00007F180000}"/>
    <cellStyle name="20% - Akzent5 16 4 2 3" xfId="6365" xr:uid="{00000000-0005-0000-0000-000080180000}"/>
    <cellStyle name="20% - Akzent5 16 4 2 4" xfId="6366" xr:uid="{00000000-0005-0000-0000-000081180000}"/>
    <cellStyle name="20% - Akzent5 16 4 3" xfId="6367" xr:uid="{00000000-0005-0000-0000-000082180000}"/>
    <cellStyle name="20% - Akzent5 16 4 3 2" xfId="6368" xr:uid="{00000000-0005-0000-0000-000083180000}"/>
    <cellStyle name="20% - Akzent5 16 4 3 2 2" xfId="6369" xr:uid="{00000000-0005-0000-0000-000084180000}"/>
    <cellStyle name="20% - Akzent5 16 4 3 2 3" xfId="6370" xr:uid="{00000000-0005-0000-0000-000085180000}"/>
    <cellStyle name="20% - Akzent5 16 4 3 3" xfId="6371" xr:uid="{00000000-0005-0000-0000-000086180000}"/>
    <cellStyle name="20% - Akzent5 16 4 3 4" xfId="6372" xr:uid="{00000000-0005-0000-0000-000087180000}"/>
    <cellStyle name="20% - Akzent5 16 4 4" xfId="6373" xr:uid="{00000000-0005-0000-0000-000088180000}"/>
    <cellStyle name="20% - Akzent5 16 4 4 2" xfId="6374" xr:uid="{00000000-0005-0000-0000-000089180000}"/>
    <cellStyle name="20% - Akzent5 16 4 4 2 2" xfId="6375" xr:uid="{00000000-0005-0000-0000-00008A180000}"/>
    <cellStyle name="20% - Akzent5 16 4 4 2 3" xfId="6376" xr:uid="{00000000-0005-0000-0000-00008B180000}"/>
    <cellStyle name="20% - Akzent5 16 4 4 3" xfId="6377" xr:uid="{00000000-0005-0000-0000-00008C180000}"/>
    <cellStyle name="20% - Akzent5 16 4 4 4" xfId="6378" xr:uid="{00000000-0005-0000-0000-00008D180000}"/>
    <cellStyle name="20% - Akzent5 16 4 5" xfId="6379" xr:uid="{00000000-0005-0000-0000-00008E180000}"/>
    <cellStyle name="20% - Akzent5 16 4 5 2" xfId="6380" xr:uid="{00000000-0005-0000-0000-00008F180000}"/>
    <cellStyle name="20% - Akzent5 16 4 5 2 2" xfId="6381" xr:uid="{00000000-0005-0000-0000-000090180000}"/>
    <cellStyle name="20% - Akzent5 16 4 5 2 3" xfId="6382" xr:uid="{00000000-0005-0000-0000-000091180000}"/>
    <cellStyle name="20% - Akzent5 16 4 5 3" xfId="6383" xr:uid="{00000000-0005-0000-0000-000092180000}"/>
    <cellStyle name="20% - Akzent5 16 4 5 4" xfId="6384" xr:uid="{00000000-0005-0000-0000-000093180000}"/>
    <cellStyle name="20% - Akzent5 16 4 6" xfId="6385" xr:uid="{00000000-0005-0000-0000-000094180000}"/>
    <cellStyle name="20% - Akzent5 16 4 6 2" xfId="6386" xr:uid="{00000000-0005-0000-0000-000095180000}"/>
    <cellStyle name="20% - Akzent5 16 4 6 2 2" xfId="6387" xr:uid="{00000000-0005-0000-0000-000096180000}"/>
    <cellStyle name="20% - Akzent5 16 4 6 2 3" xfId="6388" xr:uid="{00000000-0005-0000-0000-000097180000}"/>
    <cellStyle name="20% - Akzent5 16 4 6 3" xfId="6389" xr:uid="{00000000-0005-0000-0000-000098180000}"/>
    <cellStyle name="20% - Akzent5 16 4 6 4" xfId="6390" xr:uid="{00000000-0005-0000-0000-000099180000}"/>
    <cellStyle name="20% - Akzent5 16 4 7" xfId="6391" xr:uid="{00000000-0005-0000-0000-00009A180000}"/>
    <cellStyle name="20% - Akzent5 16 4 7 2" xfId="6392" xr:uid="{00000000-0005-0000-0000-00009B180000}"/>
    <cellStyle name="20% - Akzent5 16 4 7 3" xfId="6393" xr:uid="{00000000-0005-0000-0000-00009C180000}"/>
    <cellStyle name="20% - Akzent5 16 4 8" xfId="6394" xr:uid="{00000000-0005-0000-0000-00009D180000}"/>
    <cellStyle name="20% - Akzent5 16 4 8 2" xfId="6395" xr:uid="{00000000-0005-0000-0000-00009E180000}"/>
    <cellStyle name="20% - Akzent5 16 4 8 3" xfId="6396" xr:uid="{00000000-0005-0000-0000-00009F180000}"/>
    <cellStyle name="20% - Akzent5 16 4 9" xfId="6397" xr:uid="{00000000-0005-0000-0000-0000A0180000}"/>
    <cellStyle name="20% - Akzent5 16 4 9 2" xfId="6398" xr:uid="{00000000-0005-0000-0000-0000A1180000}"/>
    <cellStyle name="20% - Akzent5 16 4 9 3" xfId="6399" xr:uid="{00000000-0005-0000-0000-0000A2180000}"/>
    <cellStyle name="20% - Akzent5 16 5" xfId="6400" xr:uid="{00000000-0005-0000-0000-0000A3180000}"/>
    <cellStyle name="20% - Akzent5 16 5 2" xfId="6401" xr:uid="{00000000-0005-0000-0000-0000A4180000}"/>
    <cellStyle name="20% - Akzent5 16 5 2 2" xfId="6402" xr:uid="{00000000-0005-0000-0000-0000A5180000}"/>
    <cellStyle name="20% - Akzent5 16 5 2 3" xfId="6403" xr:uid="{00000000-0005-0000-0000-0000A6180000}"/>
    <cellStyle name="20% - Akzent5 16 6" xfId="6404" xr:uid="{00000000-0005-0000-0000-0000A7180000}"/>
    <cellStyle name="20% - Akzent5 16 6 2" xfId="6405" xr:uid="{00000000-0005-0000-0000-0000A8180000}"/>
    <cellStyle name="20% - Akzent5 16 6 2 2" xfId="6406" xr:uid="{00000000-0005-0000-0000-0000A9180000}"/>
    <cellStyle name="20% - Akzent5 16 6 2 3" xfId="6407" xr:uid="{00000000-0005-0000-0000-0000AA180000}"/>
    <cellStyle name="20% - Akzent5 16 7" xfId="6408" xr:uid="{00000000-0005-0000-0000-0000AB180000}"/>
    <cellStyle name="20% - Akzent5 16 7 2" xfId="6409" xr:uid="{00000000-0005-0000-0000-0000AC180000}"/>
    <cellStyle name="20% - Akzent5 16 7 2 2" xfId="6410" xr:uid="{00000000-0005-0000-0000-0000AD180000}"/>
    <cellStyle name="20% - Akzent5 16 7 2 3" xfId="6411" xr:uid="{00000000-0005-0000-0000-0000AE180000}"/>
    <cellStyle name="20% - Akzent5 16 8" xfId="6412" xr:uid="{00000000-0005-0000-0000-0000AF180000}"/>
    <cellStyle name="20% - Akzent5 16 8 2" xfId="6413" xr:uid="{00000000-0005-0000-0000-0000B0180000}"/>
    <cellStyle name="20% - Akzent5 16 8 2 2" xfId="6414" xr:uid="{00000000-0005-0000-0000-0000B1180000}"/>
    <cellStyle name="20% - Akzent5 16 8 2 3" xfId="6415" xr:uid="{00000000-0005-0000-0000-0000B2180000}"/>
    <cellStyle name="20% - Akzent5 16 9" xfId="6416" xr:uid="{00000000-0005-0000-0000-0000B3180000}"/>
    <cellStyle name="20% - Akzent5 16 9 2" xfId="6417" xr:uid="{00000000-0005-0000-0000-0000B4180000}"/>
    <cellStyle name="20% - Akzent5 16 9 2 2" xfId="6418" xr:uid="{00000000-0005-0000-0000-0000B5180000}"/>
    <cellStyle name="20% - Akzent5 16 9 2 3" xfId="6419" xr:uid="{00000000-0005-0000-0000-0000B6180000}"/>
    <cellStyle name="20% - Akzent5 17" xfId="6420" xr:uid="{00000000-0005-0000-0000-0000B7180000}"/>
    <cellStyle name="20% - Akzent5 17 10" xfId="6421" xr:uid="{00000000-0005-0000-0000-0000B8180000}"/>
    <cellStyle name="20% - Akzent5 17 11" xfId="6422" xr:uid="{00000000-0005-0000-0000-0000B9180000}"/>
    <cellStyle name="20% - Akzent5 17 12" xfId="6423" xr:uid="{00000000-0005-0000-0000-0000BA180000}"/>
    <cellStyle name="20% - Akzent5 17 13" xfId="6424" xr:uid="{00000000-0005-0000-0000-0000BB180000}"/>
    <cellStyle name="20% - Akzent5 17 14" xfId="6425" xr:uid="{00000000-0005-0000-0000-0000BC180000}"/>
    <cellStyle name="20% - Akzent5 17 15" xfId="6426" xr:uid="{00000000-0005-0000-0000-0000BD180000}"/>
    <cellStyle name="20% - Akzent5 17 16" xfId="6427" xr:uid="{00000000-0005-0000-0000-0000BE180000}"/>
    <cellStyle name="20% - Akzent5 17 17" xfId="6428" xr:uid="{00000000-0005-0000-0000-0000BF180000}"/>
    <cellStyle name="20% - Akzent5 17 18" xfId="6429" xr:uid="{00000000-0005-0000-0000-0000C0180000}"/>
    <cellStyle name="20% - Akzent5 17 2" xfId="6430" xr:uid="{00000000-0005-0000-0000-0000C1180000}"/>
    <cellStyle name="20% - Akzent5 17 3" xfId="6431" xr:uid="{00000000-0005-0000-0000-0000C2180000}"/>
    <cellStyle name="20% - Akzent5 17 4" xfId="6432" xr:uid="{00000000-0005-0000-0000-0000C3180000}"/>
    <cellStyle name="20% - Akzent5 17 5" xfId="6433" xr:uid="{00000000-0005-0000-0000-0000C4180000}"/>
    <cellStyle name="20% - Akzent5 17 6" xfId="6434" xr:uid="{00000000-0005-0000-0000-0000C5180000}"/>
    <cellStyle name="20% - Akzent5 17 7" xfId="6435" xr:uid="{00000000-0005-0000-0000-0000C6180000}"/>
    <cellStyle name="20% - Akzent5 17 8" xfId="6436" xr:uid="{00000000-0005-0000-0000-0000C7180000}"/>
    <cellStyle name="20% - Akzent5 17 9" xfId="6437" xr:uid="{00000000-0005-0000-0000-0000C8180000}"/>
    <cellStyle name="20% - Akzent5 18" xfId="6438" xr:uid="{00000000-0005-0000-0000-0000C9180000}"/>
    <cellStyle name="20% - Akzent5 18 10" xfId="6439" xr:uid="{00000000-0005-0000-0000-0000CA180000}"/>
    <cellStyle name="20% - Akzent5 18 11" xfId="6440" xr:uid="{00000000-0005-0000-0000-0000CB180000}"/>
    <cellStyle name="20% - Akzent5 18 12" xfId="6441" xr:uid="{00000000-0005-0000-0000-0000CC180000}"/>
    <cellStyle name="20% - Akzent5 18 13" xfId="6442" xr:uid="{00000000-0005-0000-0000-0000CD180000}"/>
    <cellStyle name="20% - Akzent5 18 14" xfId="6443" xr:uid="{00000000-0005-0000-0000-0000CE180000}"/>
    <cellStyle name="20% - Akzent5 18 15" xfId="6444" xr:uid="{00000000-0005-0000-0000-0000CF180000}"/>
    <cellStyle name="20% - Akzent5 18 16" xfId="6445" xr:uid="{00000000-0005-0000-0000-0000D0180000}"/>
    <cellStyle name="20% - Akzent5 18 17" xfId="6446" xr:uid="{00000000-0005-0000-0000-0000D1180000}"/>
    <cellStyle name="20% - Akzent5 18 18" xfId="6447" xr:uid="{00000000-0005-0000-0000-0000D2180000}"/>
    <cellStyle name="20% - Akzent5 18 2" xfId="6448" xr:uid="{00000000-0005-0000-0000-0000D3180000}"/>
    <cellStyle name="20% - Akzent5 18 3" xfId="6449" xr:uid="{00000000-0005-0000-0000-0000D4180000}"/>
    <cellStyle name="20% - Akzent5 18 4" xfId="6450" xr:uid="{00000000-0005-0000-0000-0000D5180000}"/>
    <cellStyle name="20% - Akzent5 18 5" xfId="6451" xr:uid="{00000000-0005-0000-0000-0000D6180000}"/>
    <cellStyle name="20% - Akzent5 18 6" xfId="6452" xr:uid="{00000000-0005-0000-0000-0000D7180000}"/>
    <cellStyle name="20% - Akzent5 18 7" xfId="6453" xr:uid="{00000000-0005-0000-0000-0000D8180000}"/>
    <cellStyle name="20% - Akzent5 18 8" xfId="6454" xr:uid="{00000000-0005-0000-0000-0000D9180000}"/>
    <cellStyle name="20% - Akzent5 18 9" xfId="6455" xr:uid="{00000000-0005-0000-0000-0000DA180000}"/>
    <cellStyle name="20% - Akzent5 19" xfId="6456" xr:uid="{00000000-0005-0000-0000-0000DB180000}"/>
    <cellStyle name="20% - Akzent5 2" xfId="6457" xr:uid="{00000000-0005-0000-0000-0000DC180000}"/>
    <cellStyle name="20% - Akzent5 2 10" xfId="6458" xr:uid="{00000000-0005-0000-0000-0000DD180000}"/>
    <cellStyle name="20% - Akzent5 2 11" xfId="6459" xr:uid="{00000000-0005-0000-0000-0000DE180000}"/>
    <cellStyle name="20% - Akzent5 2 12" xfId="6460" xr:uid="{00000000-0005-0000-0000-0000DF180000}"/>
    <cellStyle name="20% - Akzent5 2 13" xfId="6461" xr:uid="{00000000-0005-0000-0000-0000E0180000}"/>
    <cellStyle name="20% - Akzent5 2 14" xfId="6462" xr:uid="{00000000-0005-0000-0000-0000E1180000}"/>
    <cellStyle name="20% - Akzent5 2 15" xfId="6463" xr:uid="{00000000-0005-0000-0000-0000E2180000}"/>
    <cellStyle name="20% - Akzent5 2 16" xfId="6464" xr:uid="{00000000-0005-0000-0000-0000E3180000}"/>
    <cellStyle name="20% - Akzent5 2 17" xfId="6465" xr:uid="{00000000-0005-0000-0000-0000E4180000}"/>
    <cellStyle name="20% - Akzent5 2 18" xfId="6466" xr:uid="{00000000-0005-0000-0000-0000E5180000}"/>
    <cellStyle name="20% - Akzent5 2 2" xfId="6467" xr:uid="{00000000-0005-0000-0000-0000E6180000}"/>
    <cellStyle name="20% - Akzent5 2 2 10" xfId="6468" xr:uid="{00000000-0005-0000-0000-0000E7180000}"/>
    <cellStyle name="20% - Akzent5 2 2 10 2" xfId="6469" xr:uid="{00000000-0005-0000-0000-0000E8180000}"/>
    <cellStyle name="20% - Akzent5 2 2 10 3" xfId="6470" xr:uid="{00000000-0005-0000-0000-0000E9180000}"/>
    <cellStyle name="20% - Akzent5 2 2 11" xfId="6471" xr:uid="{00000000-0005-0000-0000-0000EA180000}"/>
    <cellStyle name="20% - Akzent5 2 2 11 2" xfId="6472" xr:uid="{00000000-0005-0000-0000-0000EB180000}"/>
    <cellStyle name="20% - Akzent5 2 2 11 3" xfId="6473" xr:uid="{00000000-0005-0000-0000-0000EC180000}"/>
    <cellStyle name="20% - Akzent5 2 2 2" xfId="6474" xr:uid="{00000000-0005-0000-0000-0000ED180000}"/>
    <cellStyle name="20% - Akzent5 2 2 2 2" xfId="6475" xr:uid="{00000000-0005-0000-0000-0000EE180000}"/>
    <cellStyle name="20% - Akzent5 2 2 2 2 10" xfId="6476" xr:uid="{00000000-0005-0000-0000-0000EF180000}"/>
    <cellStyle name="20% - Akzent5 2 2 2 2 10 2" xfId="6477" xr:uid="{00000000-0005-0000-0000-0000F0180000}"/>
    <cellStyle name="20% - Akzent5 2 2 2 2 10 3" xfId="6478" xr:uid="{00000000-0005-0000-0000-0000F1180000}"/>
    <cellStyle name="20% - Akzent5 2 2 2 2 11" xfId="6479" xr:uid="{00000000-0005-0000-0000-0000F2180000}"/>
    <cellStyle name="20% - Akzent5 2 2 2 2 11 2" xfId="6480" xr:uid="{00000000-0005-0000-0000-0000F3180000}"/>
    <cellStyle name="20% - Akzent5 2 2 2 2 11 3" xfId="6481" xr:uid="{00000000-0005-0000-0000-0000F4180000}"/>
    <cellStyle name="20% - Akzent5 2 2 2 2 12" xfId="6482" xr:uid="{00000000-0005-0000-0000-0000F5180000}"/>
    <cellStyle name="20% - Akzent5 2 2 2 2 13" xfId="6483" xr:uid="{00000000-0005-0000-0000-0000F6180000}"/>
    <cellStyle name="20% - Akzent5 2 2 2 2 2" xfId="6484" xr:uid="{00000000-0005-0000-0000-0000F7180000}"/>
    <cellStyle name="20% - Akzent5 2 2 2 2 3" xfId="6485" xr:uid="{00000000-0005-0000-0000-0000F8180000}"/>
    <cellStyle name="20% - Akzent5 2 2 2 2 4" xfId="6486" xr:uid="{00000000-0005-0000-0000-0000F9180000}"/>
    <cellStyle name="20% - Akzent5 2 2 2 2 4 2" xfId="6487" xr:uid="{00000000-0005-0000-0000-0000FA180000}"/>
    <cellStyle name="20% - Akzent5 2 2 2 2 4 2 2" xfId="6488" xr:uid="{00000000-0005-0000-0000-0000FB180000}"/>
    <cellStyle name="20% - Akzent5 2 2 2 2 4 2 3" xfId="6489" xr:uid="{00000000-0005-0000-0000-0000FC180000}"/>
    <cellStyle name="20% - Akzent5 2 2 2 2 4 3" xfId="6490" xr:uid="{00000000-0005-0000-0000-0000FD180000}"/>
    <cellStyle name="20% - Akzent5 2 2 2 2 4 4" xfId="6491" xr:uid="{00000000-0005-0000-0000-0000FE180000}"/>
    <cellStyle name="20% - Akzent5 2 2 2 2 5" xfId="6492" xr:uid="{00000000-0005-0000-0000-0000FF180000}"/>
    <cellStyle name="20% - Akzent5 2 2 2 2 5 2" xfId="6493" xr:uid="{00000000-0005-0000-0000-000000190000}"/>
    <cellStyle name="20% - Akzent5 2 2 2 2 5 2 2" xfId="6494" xr:uid="{00000000-0005-0000-0000-000001190000}"/>
    <cellStyle name="20% - Akzent5 2 2 2 2 5 2 3" xfId="6495" xr:uid="{00000000-0005-0000-0000-000002190000}"/>
    <cellStyle name="20% - Akzent5 2 2 2 2 5 3" xfId="6496" xr:uid="{00000000-0005-0000-0000-000003190000}"/>
    <cellStyle name="20% - Akzent5 2 2 2 2 5 4" xfId="6497" xr:uid="{00000000-0005-0000-0000-000004190000}"/>
    <cellStyle name="20% - Akzent5 2 2 2 2 6" xfId="6498" xr:uid="{00000000-0005-0000-0000-000005190000}"/>
    <cellStyle name="20% - Akzent5 2 2 2 2 6 2" xfId="6499" xr:uid="{00000000-0005-0000-0000-000006190000}"/>
    <cellStyle name="20% - Akzent5 2 2 2 2 6 2 2" xfId="6500" xr:uid="{00000000-0005-0000-0000-000007190000}"/>
    <cellStyle name="20% - Akzent5 2 2 2 2 6 2 3" xfId="6501" xr:uid="{00000000-0005-0000-0000-000008190000}"/>
    <cellStyle name="20% - Akzent5 2 2 2 2 6 3" xfId="6502" xr:uid="{00000000-0005-0000-0000-000009190000}"/>
    <cellStyle name="20% - Akzent5 2 2 2 2 6 4" xfId="6503" xr:uid="{00000000-0005-0000-0000-00000A190000}"/>
    <cellStyle name="20% - Akzent5 2 2 2 2 7" xfId="6504" xr:uid="{00000000-0005-0000-0000-00000B190000}"/>
    <cellStyle name="20% - Akzent5 2 2 2 2 7 2" xfId="6505" xr:uid="{00000000-0005-0000-0000-00000C190000}"/>
    <cellStyle name="20% - Akzent5 2 2 2 2 7 2 2" xfId="6506" xr:uid="{00000000-0005-0000-0000-00000D190000}"/>
    <cellStyle name="20% - Akzent5 2 2 2 2 7 2 3" xfId="6507" xr:uid="{00000000-0005-0000-0000-00000E190000}"/>
    <cellStyle name="20% - Akzent5 2 2 2 2 7 3" xfId="6508" xr:uid="{00000000-0005-0000-0000-00000F190000}"/>
    <cellStyle name="20% - Akzent5 2 2 2 2 7 4" xfId="6509" xr:uid="{00000000-0005-0000-0000-000010190000}"/>
    <cellStyle name="20% - Akzent5 2 2 2 2 8" xfId="6510" xr:uid="{00000000-0005-0000-0000-000011190000}"/>
    <cellStyle name="20% - Akzent5 2 2 2 2 8 2" xfId="6511" xr:uid="{00000000-0005-0000-0000-000012190000}"/>
    <cellStyle name="20% - Akzent5 2 2 2 2 8 2 2" xfId="6512" xr:uid="{00000000-0005-0000-0000-000013190000}"/>
    <cellStyle name="20% - Akzent5 2 2 2 2 8 2 3" xfId="6513" xr:uid="{00000000-0005-0000-0000-000014190000}"/>
    <cellStyle name="20% - Akzent5 2 2 2 2 8 3" xfId="6514" xr:uid="{00000000-0005-0000-0000-000015190000}"/>
    <cellStyle name="20% - Akzent5 2 2 2 2 8 4" xfId="6515" xr:uid="{00000000-0005-0000-0000-000016190000}"/>
    <cellStyle name="20% - Akzent5 2 2 2 2 9" xfId="6516" xr:uid="{00000000-0005-0000-0000-000017190000}"/>
    <cellStyle name="20% - Akzent5 2 2 2 2 9 2" xfId="6517" xr:uid="{00000000-0005-0000-0000-000018190000}"/>
    <cellStyle name="20% - Akzent5 2 2 2 2 9 3" xfId="6518" xr:uid="{00000000-0005-0000-0000-000019190000}"/>
    <cellStyle name="20% - Akzent5 2 2 2 3" xfId="6519" xr:uid="{00000000-0005-0000-0000-00001A190000}"/>
    <cellStyle name="20% - Akzent5 2 2 2 3 10" xfId="6520" xr:uid="{00000000-0005-0000-0000-00001B190000}"/>
    <cellStyle name="20% - Akzent5 2 2 2 3 11" xfId="6521" xr:uid="{00000000-0005-0000-0000-00001C190000}"/>
    <cellStyle name="20% - Akzent5 2 2 2 3 2" xfId="6522" xr:uid="{00000000-0005-0000-0000-00001D190000}"/>
    <cellStyle name="20% - Akzent5 2 2 2 3 2 2" xfId="6523" xr:uid="{00000000-0005-0000-0000-00001E190000}"/>
    <cellStyle name="20% - Akzent5 2 2 2 3 2 2 2" xfId="6524" xr:uid="{00000000-0005-0000-0000-00001F190000}"/>
    <cellStyle name="20% - Akzent5 2 2 2 3 2 2 3" xfId="6525" xr:uid="{00000000-0005-0000-0000-000020190000}"/>
    <cellStyle name="20% - Akzent5 2 2 2 3 2 3" xfId="6526" xr:uid="{00000000-0005-0000-0000-000021190000}"/>
    <cellStyle name="20% - Akzent5 2 2 2 3 2 4" xfId="6527" xr:uid="{00000000-0005-0000-0000-000022190000}"/>
    <cellStyle name="20% - Akzent5 2 2 2 3 3" xfId="6528" xr:uid="{00000000-0005-0000-0000-000023190000}"/>
    <cellStyle name="20% - Akzent5 2 2 2 3 3 2" xfId="6529" xr:uid="{00000000-0005-0000-0000-000024190000}"/>
    <cellStyle name="20% - Akzent5 2 2 2 3 3 2 2" xfId="6530" xr:uid="{00000000-0005-0000-0000-000025190000}"/>
    <cellStyle name="20% - Akzent5 2 2 2 3 3 2 3" xfId="6531" xr:uid="{00000000-0005-0000-0000-000026190000}"/>
    <cellStyle name="20% - Akzent5 2 2 2 3 3 3" xfId="6532" xr:uid="{00000000-0005-0000-0000-000027190000}"/>
    <cellStyle name="20% - Akzent5 2 2 2 3 3 4" xfId="6533" xr:uid="{00000000-0005-0000-0000-000028190000}"/>
    <cellStyle name="20% - Akzent5 2 2 2 3 4" xfId="6534" xr:uid="{00000000-0005-0000-0000-000029190000}"/>
    <cellStyle name="20% - Akzent5 2 2 2 3 4 2" xfId="6535" xr:uid="{00000000-0005-0000-0000-00002A190000}"/>
    <cellStyle name="20% - Akzent5 2 2 2 3 4 2 2" xfId="6536" xr:uid="{00000000-0005-0000-0000-00002B190000}"/>
    <cellStyle name="20% - Akzent5 2 2 2 3 4 2 3" xfId="6537" xr:uid="{00000000-0005-0000-0000-00002C190000}"/>
    <cellStyle name="20% - Akzent5 2 2 2 3 4 3" xfId="6538" xr:uid="{00000000-0005-0000-0000-00002D190000}"/>
    <cellStyle name="20% - Akzent5 2 2 2 3 4 4" xfId="6539" xr:uid="{00000000-0005-0000-0000-00002E190000}"/>
    <cellStyle name="20% - Akzent5 2 2 2 3 5" xfId="6540" xr:uid="{00000000-0005-0000-0000-00002F190000}"/>
    <cellStyle name="20% - Akzent5 2 2 2 3 5 2" xfId="6541" xr:uid="{00000000-0005-0000-0000-000030190000}"/>
    <cellStyle name="20% - Akzent5 2 2 2 3 5 2 2" xfId="6542" xr:uid="{00000000-0005-0000-0000-000031190000}"/>
    <cellStyle name="20% - Akzent5 2 2 2 3 5 2 3" xfId="6543" xr:uid="{00000000-0005-0000-0000-000032190000}"/>
    <cellStyle name="20% - Akzent5 2 2 2 3 5 3" xfId="6544" xr:uid="{00000000-0005-0000-0000-000033190000}"/>
    <cellStyle name="20% - Akzent5 2 2 2 3 5 4" xfId="6545" xr:uid="{00000000-0005-0000-0000-000034190000}"/>
    <cellStyle name="20% - Akzent5 2 2 2 3 6" xfId="6546" xr:uid="{00000000-0005-0000-0000-000035190000}"/>
    <cellStyle name="20% - Akzent5 2 2 2 3 6 2" xfId="6547" xr:uid="{00000000-0005-0000-0000-000036190000}"/>
    <cellStyle name="20% - Akzent5 2 2 2 3 6 2 2" xfId="6548" xr:uid="{00000000-0005-0000-0000-000037190000}"/>
    <cellStyle name="20% - Akzent5 2 2 2 3 6 2 3" xfId="6549" xr:uid="{00000000-0005-0000-0000-000038190000}"/>
    <cellStyle name="20% - Akzent5 2 2 2 3 6 3" xfId="6550" xr:uid="{00000000-0005-0000-0000-000039190000}"/>
    <cellStyle name="20% - Akzent5 2 2 2 3 6 4" xfId="6551" xr:uid="{00000000-0005-0000-0000-00003A190000}"/>
    <cellStyle name="20% - Akzent5 2 2 2 3 7" xfId="6552" xr:uid="{00000000-0005-0000-0000-00003B190000}"/>
    <cellStyle name="20% - Akzent5 2 2 2 3 7 2" xfId="6553" xr:uid="{00000000-0005-0000-0000-00003C190000}"/>
    <cellStyle name="20% - Akzent5 2 2 2 3 7 3" xfId="6554" xr:uid="{00000000-0005-0000-0000-00003D190000}"/>
    <cellStyle name="20% - Akzent5 2 2 2 3 8" xfId="6555" xr:uid="{00000000-0005-0000-0000-00003E190000}"/>
    <cellStyle name="20% - Akzent5 2 2 2 3 8 2" xfId="6556" xr:uid="{00000000-0005-0000-0000-00003F190000}"/>
    <cellStyle name="20% - Akzent5 2 2 2 3 8 3" xfId="6557" xr:uid="{00000000-0005-0000-0000-000040190000}"/>
    <cellStyle name="20% - Akzent5 2 2 2 3 9" xfId="6558" xr:uid="{00000000-0005-0000-0000-000041190000}"/>
    <cellStyle name="20% - Akzent5 2 2 2 3 9 2" xfId="6559" xr:uid="{00000000-0005-0000-0000-000042190000}"/>
    <cellStyle name="20% - Akzent5 2 2 2 3 9 3" xfId="6560" xr:uid="{00000000-0005-0000-0000-000043190000}"/>
    <cellStyle name="20% - Akzent5 2 2 3" xfId="6561" xr:uid="{00000000-0005-0000-0000-000044190000}"/>
    <cellStyle name="20% - Akzent5 2 2 4" xfId="6562" xr:uid="{00000000-0005-0000-0000-000045190000}"/>
    <cellStyle name="20% - Akzent5 2 2 4 2" xfId="6563" xr:uid="{00000000-0005-0000-0000-000046190000}"/>
    <cellStyle name="20% - Akzent5 2 2 4 2 2" xfId="6564" xr:uid="{00000000-0005-0000-0000-000047190000}"/>
    <cellStyle name="20% - Akzent5 2 2 4 2 3" xfId="6565" xr:uid="{00000000-0005-0000-0000-000048190000}"/>
    <cellStyle name="20% - Akzent5 2 2 4 3" xfId="6566" xr:uid="{00000000-0005-0000-0000-000049190000}"/>
    <cellStyle name="20% - Akzent5 2 2 4 4" xfId="6567" xr:uid="{00000000-0005-0000-0000-00004A190000}"/>
    <cellStyle name="20% - Akzent5 2 2 5" xfId="6568" xr:uid="{00000000-0005-0000-0000-00004B190000}"/>
    <cellStyle name="20% - Akzent5 2 2 5 2" xfId="6569" xr:uid="{00000000-0005-0000-0000-00004C190000}"/>
    <cellStyle name="20% - Akzent5 2 2 5 2 2" xfId="6570" xr:uid="{00000000-0005-0000-0000-00004D190000}"/>
    <cellStyle name="20% - Akzent5 2 2 5 2 3" xfId="6571" xr:uid="{00000000-0005-0000-0000-00004E190000}"/>
    <cellStyle name="20% - Akzent5 2 2 5 3" xfId="6572" xr:uid="{00000000-0005-0000-0000-00004F190000}"/>
    <cellStyle name="20% - Akzent5 2 2 5 4" xfId="6573" xr:uid="{00000000-0005-0000-0000-000050190000}"/>
    <cellStyle name="20% - Akzent5 2 2 6" xfId="6574" xr:uid="{00000000-0005-0000-0000-000051190000}"/>
    <cellStyle name="20% - Akzent5 2 2 6 2" xfId="6575" xr:uid="{00000000-0005-0000-0000-000052190000}"/>
    <cellStyle name="20% - Akzent5 2 2 6 2 2" xfId="6576" xr:uid="{00000000-0005-0000-0000-000053190000}"/>
    <cellStyle name="20% - Akzent5 2 2 6 2 3" xfId="6577" xr:uid="{00000000-0005-0000-0000-000054190000}"/>
    <cellStyle name="20% - Akzent5 2 2 6 3" xfId="6578" xr:uid="{00000000-0005-0000-0000-000055190000}"/>
    <cellStyle name="20% - Akzent5 2 2 6 4" xfId="6579" xr:uid="{00000000-0005-0000-0000-000056190000}"/>
    <cellStyle name="20% - Akzent5 2 2 7" xfId="6580" xr:uid="{00000000-0005-0000-0000-000057190000}"/>
    <cellStyle name="20% - Akzent5 2 2 7 2" xfId="6581" xr:uid="{00000000-0005-0000-0000-000058190000}"/>
    <cellStyle name="20% - Akzent5 2 2 7 2 2" xfId="6582" xr:uid="{00000000-0005-0000-0000-000059190000}"/>
    <cellStyle name="20% - Akzent5 2 2 7 2 3" xfId="6583" xr:uid="{00000000-0005-0000-0000-00005A190000}"/>
    <cellStyle name="20% - Akzent5 2 2 7 3" xfId="6584" xr:uid="{00000000-0005-0000-0000-00005B190000}"/>
    <cellStyle name="20% - Akzent5 2 2 7 4" xfId="6585" xr:uid="{00000000-0005-0000-0000-00005C190000}"/>
    <cellStyle name="20% - Akzent5 2 2 8" xfId="6586" xr:uid="{00000000-0005-0000-0000-00005D190000}"/>
    <cellStyle name="20% - Akzent5 2 2 8 2" xfId="6587" xr:uid="{00000000-0005-0000-0000-00005E190000}"/>
    <cellStyle name="20% - Akzent5 2 2 8 2 2" xfId="6588" xr:uid="{00000000-0005-0000-0000-00005F190000}"/>
    <cellStyle name="20% - Akzent5 2 2 8 2 3" xfId="6589" xr:uid="{00000000-0005-0000-0000-000060190000}"/>
    <cellStyle name="20% - Akzent5 2 2 8 3" xfId="6590" xr:uid="{00000000-0005-0000-0000-000061190000}"/>
    <cellStyle name="20% - Akzent5 2 2 8 4" xfId="6591" xr:uid="{00000000-0005-0000-0000-000062190000}"/>
    <cellStyle name="20% - Akzent5 2 2 9" xfId="6592" xr:uid="{00000000-0005-0000-0000-000063190000}"/>
    <cellStyle name="20% - Akzent5 2 2 9 2" xfId="6593" xr:uid="{00000000-0005-0000-0000-000064190000}"/>
    <cellStyle name="20% - Akzent5 2 2 9 3" xfId="6594" xr:uid="{00000000-0005-0000-0000-000065190000}"/>
    <cellStyle name="20% - Akzent5 2 3" xfId="6595" xr:uid="{00000000-0005-0000-0000-000066190000}"/>
    <cellStyle name="20% - Akzent5 2 4" xfId="6596" xr:uid="{00000000-0005-0000-0000-000067190000}"/>
    <cellStyle name="20% - Akzent5 2 5" xfId="6597" xr:uid="{00000000-0005-0000-0000-000068190000}"/>
    <cellStyle name="20% - Akzent5 2 5 2" xfId="6598" xr:uid="{00000000-0005-0000-0000-000069190000}"/>
    <cellStyle name="20% - Akzent5 2 5 2 2" xfId="6599" xr:uid="{00000000-0005-0000-0000-00006A190000}"/>
    <cellStyle name="20% - Akzent5 2 5 2 2 2" xfId="6600" xr:uid="{00000000-0005-0000-0000-00006B190000}"/>
    <cellStyle name="20% - Akzent5 2 5 2 2 3" xfId="6601" xr:uid="{00000000-0005-0000-0000-00006C190000}"/>
    <cellStyle name="20% - Akzent5 2 5 2 3" xfId="6602" xr:uid="{00000000-0005-0000-0000-00006D190000}"/>
    <cellStyle name="20% - Akzent5 2 5 2 4" xfId="6603" xr:uid="{00000000-0005-0000-0000-00006E190000}"/>
    <cellStyle name="20% - Akzent5 2 5 3" xfId="6604" xr:uid="{00000000-0005-0000-0000-00006F190000}"/>
    <cellStyle name="20% - Akzent5 2 5 3 2" xfId="6605" xr:uid="{00000000-0005-0000-0000-000070190000}"/>
    <cellStyle name="20% - Akzent5 2 5 3 2 2" xfId="6606" xr:uid="{00000000-0005-0000-0000-000071190000}"/>
    <cellStyle name="20% - Akzent5 2 5 3 2 3" xfId="6607" xr:uid="{00000000-0005-0000-0000-000072190000}"/>
    <cellStyle name="20% - Akzent5 2 5 3 3" xfId="6608" xr:uid="{00000000-0005-0000-0000-000073190000}"/>
    <cellStyle name="20% - Akzent5 2 5 3 4" xfId="6609" xr:uid="{00000000-0005-0000-0000-000074190000}"/>
    <cellStyle name="20% - Akzent5 2 5 4" xfId="6610" xr:uid="{00000000-0005-0000-0000-000075190000}"/>
    <cellStyle name="20% - Akzent5 2 5 4 2" xfId="6611" xr:uid="{00000000-0005-0000-0000-000076190000}"/>
    <cellStyle name="20% - Akzent5 2 5 4 2 2" xfId="6612" xr:uid="{00000000-0005-0000-0000-000077190000}"/>
    <cellStyle name="20% - Akzent5 2 5 4 2 3" xfId="6613" xr:uid="{00000000-0005-0000-0000-000078190000}"/>
    <cellStyle name="20% - Akzent5 2 5 4 3" xfId="6614" xr:uid="{00000000-0005-0000-0000-000079190000}"/>
    <cellStyle name="20% - Akzent5 2 5 4 4" xfId="6615" xr:uid="{00000000-0005-0000-0000-00007A190000}"/>
    <cellStyle name="20% - Akzent5 2 5 5" xfId="6616" xr:uid="{00000000-0005-0000-0000-00007B190000}"/>
    <cellStyle name="20% - Akzent5 2 5 5 2" xfId="6617" xr:uid="{00000000-0005-0000-0000-00007C190000}"/>
    <cellStyle name="20% - Akzent5 2 5 5 2 2" xfId="6618" xr:uid="{00000000-0005-0000-0000-00007D190000}"/>
    <cellStyle name="20% - Akzent5 2 5 5 2 3" xfId="6619" xr:uid="{00000000-0005-0000-0000-00007E190000}"/>
    <cellStyle name="20% - Akzent5 2 5 5 3" xfId="6620" xr:uid="{00000000-0005-0000-0000-00007F190000}"/>
    <cellStyle name="20% - Akzent5 2 5 5 4" xfId="6621" xr:uid="{00000000-0005-0000-0000-000080190000}"/>
    <cellStyle name="20% - Akzent5 2 5 6" xfId="6622" xr:uid="{00000000-0005-0000-0000-000081190000}"/>
    <cellStyle name="20% - Akzent5 2 5 6 2" xfId="6623" xr:uid="{00000000-0005-0000-0000-000082190000}"/>
    <cellStyle name="20% - Akzent5 2 5 6 2 2" xfId="6624" xr:uid="{00000000-0005-0000-0000-000083190000}"/>
    <cellStyle name="20% - Akzent5 2 5 6 2 3" xfId="6625" xr:uid="{00000000-0005-0000-0000-000084190000}"/>
    <cellStyle name="20% - Akzent5 2 5 6 3" xfId="6626" xr:uid="{00000000-0005-0000-0000-000085190000}"/>
    <cellStyle name="20% - Akzent5 2 5 6 4" xfId="6627" xr:uid="{00000000-0005-0000-0000-000086190000}"/>
    <cellStyle name="20% - Akzent5 2 5 7" xfId="6628" xr:uid="{00000000-0005-0000-0000-000087190000}"/>
    <cellStyle name="20% - Akzent5 2 5 7 2" xfId="6629" xr:uid="{00000000-0005-0000-0000-000088190000}"/>
    <cellStyle name="20% - Akzent5 2 5 7 3" xfId="6630" xr:uid="{00000000-0005-0000-0000-000089190000}"/>
    <cellStyle name="20% - Akzent5 2 5 8" xfId="6631" xr:uid="{00000000-0005-0000-0000-00008A190000}"/>
    <cellStyle name="20% - Akzent5 2 5 8 2" xfId="6632" xr:uid="{00000000-0005-0000-0000-00008B190000}"/>
    <cellStyle name="20% - Akzent5 2 5 8 3" xfId="6633" xr:uid="{00000000-0005-0000-0000-00008C190000}"/>
    <cellStyle name="20% - Akzent5 2 5 9" xfId="6634" xr:uid="{00000000-0005-0000-0000-00008D190000}"/>
    <cellStyle name="20% - Akzent5 2 5 9 2" xfId="6635" xr:uid="{00000000-0005-0000-0000-00008E190000}"/>
    <cellStyle name="20% - Akzent5 2 5 9 3" xfId="6636" xr:uid="{00000000-0005-0000-0000-00008F190000}"/>
    <cellStyle name="20% - Akzent5 2 6" xfId="6637" xr:uid="{00000000-0005-0000-0000-000090190000}"/>
    <cellStyle name="20% - Akzent5 2 7" xfId="6638" xr:uid="{00000000-0005-0000-0000-000091190000}"/>
    <cellStyle name="20% - Akzent5 2 8" xfId="6639" xr:uid="{00000000-0005-0000-0000-000092190000}"/>
    <cellStyle name="20% - Akzent5 2 9" xfId="6640" xr:uid="{00000000-0005-0000-0000-000093190000}"/>
    <cellStyle name="20% - Akzent5 20" xfId="6641" xr:uid="{00000000-0005-0000-0000-000094190000}"/>
    <cellStyle name="20% - Akzent5 21" xfId="6642" xr:uid="{00000000-0005-0000-0000-000095190000}"/>
    <cellStyle name="20% - Akzent5 22" xfId="6643" xr:uid="{00000000-0005-0000-0000-000096190000}"/>
    <cellStyle name="20% - Akzent5 23" xfId="6644" xr:uid="{00000000-0005-0000-0000-000097190000}"/>
    <cellStyle name="20% - Akzent5 24" xfId="6645" xr:uid="{00000000-0005-0000-0000-000098190000}"/>
    <cellStyle name="20% - Akzent5 25" xfId="6646" xr:uid="{00000000-0005-0000-0000-000099190000}"/>
    <cellStyle name="20% - Akzent5 26" xfId="6647" xr:uid="{00000000-0005-0000-0000-00009A190000}"/>
    <cellStyle name="20% - Akzent5 27" xfId="6648" xr:uid="{00000000-0005-0000-0000-00009B190000}"/>
    <cellStyle name="20% - Akzent5 28" xfId="6649" xr:uid="{00000000-0005-0000-0000-00009C190000}"/>
    <cellStyle name="20% - Akzent5 29" xfId="6650" xr:uid="{00000000-0005-0000-0000-00009D190000}"/>
    <cellStyle name="20% - Akzent5 3" xfId="6651" xr:uid="{00000000-0005-0000-0000-00009E190000}"/>
    <cellStyle name="20% - Akzent5 3 10" xfId="6652" xr:uid="{00000000-0005-0000-0000-00009F190000}"/>
    <cellStyle name="20% - Akzent5 3 11" xfId="6653" xr:uid="{00000000-0005-0000-0000-0000A0190000}"/>
    <cellStyle name="20% - Akzent5 3 12" xfId="6654" xr:uid="{00000000-0005-0000-0000-0000A1190000}"/>
    <cellStyle name="20% - Akzent5 3 13" xfId="6655" xr:uid="{00000000-0005-0000-0000-0000A2190000}"/>
    <cellStyle name="20% - Akzent5 3 14" xfId="6656" xr:uid="{00000000-0005-0000-0000-0000A3190000}"/>
    <cellStyle name="20% - Akzent5 3 15" xfId="6657" xr:uid="{00000000-0005-0000-0000-0000A4190000}"/>
    <cellStyle name="20% - Akzent5 3 16" xfId="6658" xr:uid="{00000000-0005-0000-0000-0000A5190000}"/>
    <cellStyle name="20% - Akzent5 3 17" xfId="6659" xr:uid="{00000000-0005-0000-0000-0000A6190000}"/>
    <cellStyle name="20% - Akzent5 3 18" xfId="6660" xr:uid="{00000000-0005-0000-0000-0000A7190000}"/>
    <cellStyle name="20% - Akzent5 3 2" xfId="6661" xr:uid="{00000000-0005-0000-0000-0000A8190000}"/>
    <cellStyle name="20% - Akzent5 3 3" xfId="6662" xr:uid="{00000000-0005-0000-0000-0000A9190000}"/>
    <cellStyle name="20% - Akzent5 3 4" xfId="6663" xr:uid="{00000000-0005-0000-0000-0000AA190000}"/>
    <cellStyle name="20% - Akzent5 3 4 2" xfId="6664" xr:uid="{00000000-0005-0000-0000-0000AB190000}"/>
    <cellStyle name="20% - Akzent5 3 4 2 2" xfId="6665" xr:uid="{00000000-0005-0000-0000-0000AC190000}"/>
    <cellStyle name="20% - Akzent5 3 4 2 2 2" xfId="6666" xr:uid="{00000000-0005-0000-0000-0000AD190000}"/>
    <cellStyle name="20% - Akzent5 3 4 2 2 3" xfId="6667" xr:uid="{00000000-0005-0000-0000-0000AE190000}"/>
    <cellStyle name="20% - Akzent5 3 4 2 3" xfId="6668" xr:uid="{00000000-0005-0000-0000-0000AF190000}"/>
    <cellStyle name="20% - Akzent5 3 4 2 4" xfId="6669" xr:uid="{00000000-0005-0000-0000-0000B0190000}"/>
    <cellStyle name="20% - Akzent5 3 4 3" xfId="6670" xr:uid="{00000000-0005-0000-0000-0000B1190000}"/>
    <cellStyle name="20% - Akzent5 3 4 3 2" xfId="6671" xr:uid="{00000000-0005-0000-0000-0000B2190000}"/>
    <cellStyle name="20% - Akzent5 3 4 3 2 2" xfId="6672" xr:uid="{00000000-0005-0000-0000-0000B3190000}"/>
    <cellStyle name="20% - Akzent5 3 4 3 2 3" xfId="6673" xr:uid="{00000000-0005-0000-0000-0000B4190000}"/>
    <cellStyle name="20% - Akzent5 3 4 3 3" xfId="6674" xr:uid="{00000000-0005-0000-0000-0000B5190000}"/>
    <cellStyle name="20% - Akzent5 3 4 3 4" xfId="6675" xr:uid="{00000000-0005-0000-0000-0000B6190000}"/>
    <cellStyle name="20% - Akzent5 3 4 4" xfId="6676" xr:uid="{00000000-0005-0000-0000-0000B7190000}"/>
    <cellStyle name="20% - Akzent5 3 4 4 2" xfId="6677" xr:uid="{00000000-0005-0000-0000-0000B8190000}"/>
    <cellStyle name="20% - Akzent5 3 4 4 2 2" xfId="6678" xr:uid="{00000000-0005-0000-0000-0000B9190000}"/>
    <cellStyle name="20% - Akzent5 3 4 4 2 3" xfId="6679" xr:uid="{00000000-0005-0000-0000-0000BA190000}"/>
    <cellStyle name="20% - Akzent5 3 4 4 3" xfId="6680" xr:uid="{00000000-0005-0000-0000-0000BB190000}"/>
    <cellStyle name="20% - Akzent5 3 4 4 4" xfId="6681" xr:uid="{00000000-0005-0000-0000-0000BC190000}"/>
    <cellStyle name="20% - Akzent5 3 4 5" xfId="6682" xr:uid="{00000000-0005-0000-0000-0000BD190000}"/>
    <cellStyle name="20% - Akzent5 3 4 5 2" xfId="6683" xr:uid="{00000000-0005-0000-0000-0000BE190000}"/>
    <cellStyle name="20% - Akzent5 3 4 5 2 2" xfId="6684" xr:uid="{00000000-0005-0000-0000-0000BF190000}"/>
    <cellStyle name="20% - Akzent5 3 4 5 2 3" xfId="6685" xr:uid="{00000000-0005-0000-0000-0000C0190000}"/>
    <cellStyle name="20% - Akzent5 3 4 5 3" xfId="6686" xr:uid="{00000000-0005-0000-0000-0000C1190000}"/>
    <cellStyle name="20% - Akzent5 3 4 5 4" xfId="6687" xr:uid="{00000000-0005-0000-0000-0000C2190000}"/>
    <cellStyle name="20% - Akzent5 3 4 6" xfId="6688" xr:uid="{00000000-0005-0000-0000-0000C3190000}"/>
    <cellStyle name="20% - Akzent5 3 4 6 2" xfId="6689" xr:uid="{00000000-0005-0000-0000-0000C4190000}"/>
    <cellStyle name="20% - Akzent5 3 4 6 2 2" xfId="6690" xr:uid="{00000000-0005-0000-0000-0000C5190000}"/>
    <cellStyle name="20% - Akzent5 3 4 6 2 3" xfId="6691" xr:uid="{00000000-0005-0000-0000-0000C6190000}"/>
    <cellStyle name="20% - Akzent5 3 4 6 3" xfId="6692" xr:uid="{00000000-0005-0000-0000-0000C7190000}"/>
    <cellStyle name="20% - Akzent5 3 4 6 4" xfId="6693" xr:uid="{00000000-0005-0000-0000-0000C8190000}"/>
    <cellStyle name="20% - Akzent5 3 4 7" xfId="6694" xr:uid="{00000000-0005-0000-0000-0000C9190000}"/>
    <cellStyle name="20% - Akzent5 3 4 7 2" xfId="6695" xr:uid="{00000000-0005-0000-0000-0000CA190000}"/>
    <cellStyle name="20% - Akzent5 3 4 7 3" xfId="6696" xr:uid="{00000000-0005-0000-0000-0000CB190000}"/>
    <cellStyle name="20% - Akzent5 3 4 8" xfId="6697" xr:uid="{00000000-0005-0000-0000-0000CC190000}"/>
    <cellStyle name="20% - Akzent5 3 4 8 2" xfId="6698" xr:uid="{00000000-0005-0000-0000-0000CD190000}"/>
    <cellStyle name="20% - Akzent5 3 4 8 3" xfId="6699" xr:uid="{00000000-0005-0000-0000-0000CE190000}"/>
    <cellStyle name="20% - Akzent5 3 4 9" xfId="6700" xr:uid="{00000000-0005-0000-0000-0000CF190000}"/>
    <cellStyle name="20% - Akzent5 3 4 9 2" xfId="6701" xr:uid="{00000000-0005-0000-0000-0000D0190000}"/>
    <cellStyle name="20% - Akzent5 3 4 9 3" xfId="6702" xr:uid="{00000000-0005-0000-0000-0000D1190000}"/>
    <cellStyle name="20% - Akzent5 3 5" xfId="6703" xr:uid="{00000000-0005-0000-0000-0000D2190000}"/>
    <cellStyle name="20% - Akzent5 3 5 2" xfId="6704" xr:uid="{00000000-0005-0000-0000-0000D3190000}"/>
    <cellStyle name="20% - Akzent5 3 5 2 2" xfId="6705" xr:uid="{00000000-0005-0000-0000-0000D4190000}"/>
    <cellStyle name="20% - Akzent5 3 5 2 3" xfId="6706" xr:uid="{00000000-0005-0000-0000-0000D5190000}"/>
    <cellStyle name="20% - Akzent5 3 6" xfId="6707" xr:uid="{00000000-0005-0000-0000-0000D6190000}"/>
    <cellStyle name="20% - Akzent5 3 6 2" xfId="6708" xr:uid="{00000000-0005-0000-0000-0000D7190000}"/>
    <cellStyle name="20% - Akzent5 3 6 2 2" xfId="6709" xr:uid="{00000000-0005-0000-0000-0000D8190000}"/>
    <cellStyle name="20% - Akzent5 3 6 2 3" xfId="6710" xr:uid="{00000000-0005-0000-0000-0000D9190000}"/>
    <cellStyle name="20% - Akzent5 3 7" xfId="6711" xr:uid="{00000000-0005-0000-0000-0000DA190000}"/>
    <cellStyle name="20% - Akzent5 3 7 2" xfId="6712" xr:uid="{00000000-0005-0000-0000-0000DB190000}"/>
    <cellStyle name="20% - Akzent5 3 7 2 2" xfId="6713" xr:uid="{00000000-0005-0000-0000-0000DC190000}"/>
    <cellStyle name="20% - Akzent5 3 7 2 3" xfId="6714" xr:uid="{00000000-0005-0000-0000-0000DD190000}"/>
    <cellStyle name="20% - Akzent5 3 8" xfId="6715" xr:uid="{00000000-0005-0000-0000-0000DE190000}"/>
    <cellStyle name="20% - Akzent5 3 8 2" xfId="6716" xr:uid="{00000000-0005-0000-0000-0000DF190000}"/>
    <cellStyle name="20% - Akzent5 3 8 2 2" xfId="6717" xr:uid="{00000000-0005-0000-0000-0000E0190000}"/>
    <cellStyle name="20% - Akzent5 3 8 2 3" xfId="6718" xr:uid="{00000000-0005-0000-0000-0000E1190000}"/>
    <cellStyle name="20% - Akzent5 3 9" xfId="6719" xr:uid="{00000000-0005-0000-0000-0000E2190000}"/>
    <cellStyle name="20% - Akzent5 3 9 2" xfId="6720" xr:uid="{00000000-0005-0000-0000-0000E3190000}"/>
    <cellStyle name="20% - Akzent5 3 9 2 2" xfId="6721" xr:uid="{00000000-0005-0000-0000-0000E4190000}"/>
    <cellStyle name="20% - Akzent5 3 9 2 3" xfId="6722" xr:uid="{00000000-0005-0000-0000-0000E5190000}"/>
    <cellStyle name="20% - Akzent5 30" xfId="6723" xr:uid="{00000000-0005-0000-0000-0000E6190000}"/>
    <cellStyle name="20% - Akzent5 31" xfId="6724" xr:uid="{00000000-0005-0000-0000-0000E7190000}"/>
    <cellStyle name="20% - Akzent5 32" xfId="6725" xr:uid="{00000000-0005-0000-0000-0000E8190000}"/>
    <cellStyle name="20% - Akzent5 33" xfId="6726" xr:uid="{00000000-0005-0000-0000-0000E9190000}"/>
    <cellStyle name="20% - Akzent5 34" xfId="6727" xr:uid="{00000000-0005-0000-0000-0000EA190000}"/>
    <cellStyle name="20% - Akzent5 35" xfId="6728" xr:uid="{00000000-0005-0000-0000-0000EB190000}"/>
    <cellStyle name="20% - Akzent5 4" xfId="6729" xr:uid="{00000000-0005-0000-0000-0000EC190000}"/>
    <cellStyle name="20% - Akzent5 4 10" xfId="6730" xr:uid="{00000000-0005-0000-0000-0000ED190000}"/>
    <cellStyle name="20% - Akzent5 4 11" xfId="6731" xr:uid="{00000000-0005-0000-0000-0000EE190000}"/>
    <cellStyle name="20% - Akzent5 4 12" xfId="6732" xr:uid="{00000000-0005-0000-0000-0000EF190000}"/>
    <cellStyle name="20% - Akzent5 4 13" xfId="6733" xr:uid="{00000000-0005-0000-0000-0000F0190000}"/>
    <cellStyle name="20% - Akzent5 4 14" xfId="6734" xr:uid="{00000000-0005-0000-0000-0000F1190000}"/>
    <cellStyle name="20% - Akzent5 4 15" xfId="6735" xr:uid="{00000000-0005-0000-0000-0000F2190000}"/>
    <cellStyle name="20% - Akzent5 4 16" xfId="6736" xr:uid="{00000000-0005-0000-0000-0000F3190000}"/>
    <cellStyle name="20% - Akzent5 4 17" xfId="6737" xr:uid="{00000000-0005-0000-0000-0000F4190000}"/>
    <cellStyle name="20% - Akzent5 4 18" xfId="6738" xr:uid="{00000000-0005-0000-0000-0000F5190000}"/>
    <cellStyle name="20% - Akzent5 4 2" xfId="6739" xr:uid="{00000000-0005-0000-0000-0000F6190000}"/>
    <cellStyle name="20% - Akzent5 4 3" xfId="6740" xr:uid="{00000000-0005-0000-0000-0000F7190000}"/>
    <cellStyle name="20% - Akzent5 4 4" xfId="6741" xr:uid="{00000000-0005-0000-0000-0000F8190000}"/>
    <cellStyle name="20% - Akzent5 4 4 2" xfId="6742" xr:uid="{00000000-0005-0000-0000-0000F9190000}"/>
    <cellStyle name="20% - Akzent5 4 4 2 2" xfId="6743" xr:uid="{00000000-0005-0000-0000-0000FA190000}"/>
    <cellStyle name="20% - Akzent5 4 4 2 2 2" xfId="6744" xr:uid="{00000000-0005-0000-0000-0000FB190000}"/>
    <cellStyle name="20% - Akzent5 4 4 2 2 3" xfId="6745" xr:uid="{00000000-0005-0000-0000-0000FC190000}"/>
    <cellStyle name="20% - Akzent5 4 4 2 3" xfId="6746" xr:uid="{00000000-0005-0000-0000-0000FD190000}"/>
    <cellStyle name="20% - Akzent5 4 4 2 4" xfId="6747" xr:uid="{00000000-0005-0000-0000-0000FE190000}"/>
    <cellStyle name="20% - Akzent5 4 4 3" xfId="6748" xr:uid="{00000000-0005-0000-0000-0000FF190000}"/>
    <cellStyle name="20% - Akzent5 4 4 3 2" xfId="6749" xr:uid="{00000000-0005-0000-0000-0000001A0000}"/>
    <cellStyle name="20% - Akzent5 4 4 3 2 2" xfId="6750" xr:uid="{00000000-0005-0000-0000-0000011A0000}"/>
    <cellStyle name="20% - Akzent5 4 4 3 2 3" xfId="6751" xr:uid="{00000000-0005-0000-0000-0000021A0000}"/>
    <cellStyle name="20% - Akzent5 4 4 3 3" xfId="6752" xr:uid="{00000000-0005-0000-0000-0000031A0000}"/>
    <cellStyle name="20% - Akzent5 4 4 3 4" xfId="6753" xr:uid="{00000000-0005-0000-0000-0000041A0000}"/>
    <cellStyle name="20% - Akzent5 4 4 4" xfId="6754" xr:uid="{00000000-0005-0000-0000-0000051A0000}"/>
    <cellStyle name="20% - Akzent5 4 4 4 2" xfId="6755" xr:uid="{00000000-0005-0000-0000-0000061A0000}"/>
    <cellStyle name="20% - Akzent5 4 4 4 2 2" xfId="6756" xr:uid="{00000000-0005-0000-0000-0000071A0000}"/>
    <cellStyle name="20% - Akzent5 4 4 4 2 3" xfId="6757" xr:uid="{00000000-0005-0000-0000-0000081A0000}"/>
    <cellStyle name="20% - Akzent5 4 4 4 3" xfId="6758" xr:uid="{00000000-0005-0000-0000-0000091A0000}"/>
    <cellStyle name="20% - Akzent5 4 4 4 4" xfId="6759" xr:uid="{00000000-0005-0000-0000-00000A1A0000}"/>
    <cellStyle name="20% - Akzent5 4 4 5" xfId="6760" xr:uid="{00000000-0005-0000-0000-00000B1A0000}"/>
    <cellStyle name="20% - Akzent5 4 4 5 2" xfId="6761" xr:uid="{00000000-0005-0000-0000-00000C1A0000}"/>
    <cellStyle name="20% - Akzent5 4 4 5 2 2" xfId="6762" xr:uid="{00000000-0005-0000-0000-00000D1A0000}"/>
    <cellStyle name="20% - Akzent5 4 4 5 2 3" xfId="6763" xr:uid="{00000000-0005-0000-0000-00000E1A0000}"/>
    <cellStyle name="20% - Akzent5 4 4 5 3" xfId="6764" xr:uid="{00000000-0005-0000-0000-00000F1A0000}"/>
    <cellStyle name="20% - Akzent5 4 4 5 4" xfId="6765" xr:uid="{00000000-0005-0000-0000-0000101A0000}"/>
    <cellStyle name="20% - Akzent5 4 4 6" xfId="6766" xr:uid="{00000000-0005-0000-0000-0000111A0000}"/>
    <cellStyle name="20% - Akzent5 4 4 6 2" xfId="6767" xr:uid="{00000000-0005-0000-0000-0000121A0000}"/>
    <cellStyle name="20% - Akzent5 4 4 6 2 2" xfId="6768" xr:uid="{00000000-0005-0000-0000-0000131A0000}"/>
    <cellStyle name="20% - Akzent5 4 4 6 2 3" xfId="6769" xr:uid="{00000000-0005-0000-0000-0000141A0000}"/>
    <cellStyle name="20% - Akzent5 4 4 6 3" xfId="6770" xr:uid="{00000000-0005-0000-0000-0000151A0000}"/>
    <cellStyle name="20% - Akzent5 4 4 6 4" xfId="6771" xr:uid="{00000000-0005-0000-0000-0000161A0000}"/>
    <cellStyle name="20% - Akzent5 4 4 7" xfId="6772" xr:uid="{00000000-0005-0000-0000-0000171A0000}"/>
    <cellStyle name="20% - Akzent5 4 4 7 2" xfId="6773" xr:uid="{00000000-0005-0000-0000-0000181A0000}"/>
    <cellStyle name="20% - Akzent5 4 4 7 3" xfId="6774" xr:uid="{00000000-0005-0000-0000-0000191A0000}"/>
    <cellStyle name="20% - Akzent5 4 4 8" xfId="6775" xr:uid="{00000000-0005-0000-0000-00001A1A0000}"/>
    <cellStyle name="20% - Akzent5 4 4 8 2" xfId="6776" xr:uid="{00000000-0005-0000-0000-00001B1A0000}"/>
    <cellStyle name="20% - Akzent5 4 4 8 3" xfId="6777" xr:uid="{00000000-0005-0000-0000-00001C1A0000}"/>
    <cellStyle name="20% - Akzent5 4 4 9" xfId="6778" xr:uid="{00000000-0005-0000-0000-00001D1A0000}"/>
    <cellStyle name="20% - Akzent5 4 4 9 2" xfId="6779" xr:uid="{00000000-0005-0000-0000-00001E1A0000}"/>
    <cellStyle name="20% - Akzent5 4 4 9 3" xfId="6780" xr:uid="{00000000-0005-0000-0000-00001F1A0000}"/>
    <cellStyle name="20% - Akzent5 4 5" xfId="6781" xr:uid="{00000000-0005-0000-0000-0000201A0000}"/>
    <cellStyle name="20% - Akzent5 4 5 2" xfId="6782" xr:uid="{00000000-0005-0000-0000-0000211A0000}"/>
    <cellStyle name="20% - Akzent5 4 5 2 2" xfId="6783" xr:uid="{00000000-0005-0000-0000-0000221A0000}"/>
    <cellStyle name="20% - Akzent5 4 5 2 3" xfId="6784" xr:uid="{00000000-0005-0000-0000-0000231A0000}"/>
    <cellStyle name="20% - Akzent5 4 6" xfId="6785" xr:uid="{00000000-0005-0000-0000-0000241A0000}"/>
    <cellStyle name="20% - Akzent5 4 6 2" xfId="6786" xr:uid="{00000000-0005-0000-0000-0000251A0000}"/>
    <cellStyle name="20% - Akzent5 4 6 2 2" xfId="6787" xr:uid="{00000000-0005-0000-0000-0000261A0000}"/>
    <cellStyle name="20% - Akzent5 4 6 2 3" xfId="6788" xr:uid="{00000000-0005-0000-0000-0000271A0000}"/>
    <cellStyle name="20% - Akzent5 4 7" xfId="6789" xr:uid="{00000000-0005-0000-0000-0000281A0000}"/>
    <cellStyle name="20% - Akzent5 4 7 2" xfId="6790" xr:uid="{00000000-0005-0000-0000-0000291A0000}"/>
    <cellStyle name="20% - Akzent5 4 7 2 2" xfId="6791" xr:uid="{00000000-0005-0000-0000-00002A1A0000}"/>
    <cellStyle name="20% - Akzent5 4 7 2 3" xfId="6792" xr:uid="{00000000-0005-0000-0000-00002B1A0000}"/>
    <cellStyle name="20% - Akzent5 4 8" xfId="6793" xr:uid="{00000000-0005-0000-0000-00002C1A0000}"/>
    <cellStyle name="20% - Akzent5 4 8 2" xfId="6794" xr:uid="{00000000-0005-0000-0000-00002D1A0000}"/>
    <cellStyle name="20% - Akzent5 4 8 2 2" xfId="6795" xr:uid="{00000000-0005-0000-0000-00002E1A0000}"/>
    <cellStyle name="20% - Akzent5 4 8 2 3" xfId="6796" xr:uid="{00000000-0005-0000-0000-00002F1A0000}"/>
    <cellStyle name="20% - Akzent5 4 9" xfId="6797" xr:uid="{00000000-0005-0000-0000-0000301A0000}"/>
    <cellStyle name="20% - Akzent5 4 9 2" xfId="6798" xr:uid="{00000000-0005-0000-0000-0000311A0000}"/>
    <cellStyle name="20% - Akzent5 4 9 2 2" xfId="6799" xr:uid="{00000000-0005-0000-0000-0000321A0000}"/>
    <cellStyle name="20% - Akzent5 4 9 2 3" xfId="6800" xr:uid="{00000000-0005-0000-0000-0000331A0000}"/>
    <cellStyle name="20% - Akzent5 5" xfId="6801" xr:uid="{00000000-0005-0000-0000-0000341A0000}"/>
    <cellStyle name="20% - Akzent5 5 10" xfId="6802" xr:uid="{00000000-0005-0000-0000-0000351A0000}"/>
    <cellStyle name="20% - Akzent5 5 11" xfId="6803" xr:uid="{00000000-0005-0000-0000-0000361A0000}"/>
    <cellStyle name="20% - Akzent5 5 12" xfId="6804" xr:uid="{00000000-0005-0000-0000-0000371A0000}"/>
    <cellStyle name="20% - Akzent5 5 13" xfId="6805" xr:uid="{00000000-0005-0000-0000-0000381A0000}"/>
    <cellStyle name="20% - Akzent5 5 14" xfId="6806" xr:uid="{00000000-0005-0000-0000-0000391A0000}"/>
    <cellStyle name="20% - Akzent5 5 15" xfId="6807" xr:uid="{00000000-0005-0000-0000-00003A1A0000}"/>
    <cellStyle name="20% - Akzent5 5 16" xfId="6808" xr:uid="{00000000-0005-0000-0000-00003B1A0000}"/>
    <cellStyle name="20% - Akzent5 5 17" xfId="6809" xr:uid="{00000000-0005-0000-0000-00003C1A0000}"/>
    <cellStyle name="20% - Akzent5 5 18" xfId="6810" xr:uid="{00000000-0005-0000-0000-00003D1A0000}"/>
    <cellStyle name="20% - Akzent5 5 2" xfId="6811" xr:uid="{00000000-0005-0000-0000-00003E1A0000}"/>
    <cellStyle name="20% - Akzent5 5 3" xfId="6812" xr:uid="{00000000-0005-0000-0000-00003F1A0000}"/>
    <cellStyle name="20% - Akzent5 5 4" xfId="6813" xr:uid="{00000000-0005-0000-0000-0000401A0000}"/>
    <cellStyle name="20% - Akzent5 5 4 2" xfId="6814" xr:uid="{00000000-0005-0000-0000-0000411A0000}"/>
    <cellStyle name="20% - Akzent5 5 4 2 2" xfId="6815" xr:uid="{00000000-0005-0000-0000-0000421A0000}"/>
    <cellStyle name="20% - Akzent5 5 4 2 2 2" xfId="6816" xr:uid="{00000000-0005-0000-0000-0000431A0000}"/>
    <cellStyle name="20% - Akzent5 5 4 2 2 3" xfId="6817" xr:uid="{00000000-0005-0000-0000-0000441A0000}"/>
    <cellStyle name="20% - Akzent5 5 4 2 3" xfId="6818" xr:uid="{00000000-0005-0000-0000-0000451A0000}"/>
    <cellStyle name="20% - Akzent5 5 4 2 4" xfId="6819" xr:uid="{00000000-0005-0000-0000-0000461A0000}"/>
    <cellStyle name="20% - Akzent5 5 4 3" xfId="6820" xr:uid="{00000000-0005-0000-0000-0000471A0000}"/>
    <cellStyle name="20% - Akzent5 5 4 3 2" xfId="6821" xr:uid="{00000000-0005-0000-0000-0000481A0000}"/>
    <cellStyle name="20% - Akzent5 5 4 3 2 2" xfId="6822" xr:uid="{00000000-0005-0000-0000-0000491A0000}"/>
    <cellStyle name="20% - Akzent5 5 4 3 2 3" xfId="6823" xr:uid="{00000000-0005-0000-0000-00004A1A0000}"/>
    <cellStyle name="20% - Akzent5 5 4 3 3" xfId="6824" xr:uid="{00000000-0005-0000-0000-00004B1A0000}"/>
    <cellStyle name="20% - Akzent5 5 4 3 4" xfId="6825" xr:uid="{00000000-0005-0000-0000-00004C1A0000}"/>
    <cellStyle name="20% - Akzent5 5 4 4" xfId="6826" xr:uid="{00000000-0005-0000-0000-00004D1A0000}"/>
    <cellStyle name="20% - Akzent5 5 4 4 2" xfId="6827" xr:uid="{00000000-0005-0000-0000-00004E1A0000}"/>
    <cellStyle name="20% - Akzent5 5 4 4 2 2" xfId="6828" xr:uid="{00000000-0005-0000-0000-00004F1A0000}"/>
    <cellStyle name="20% - Akzent5 5 4 4 2 3" xfId="6829" xr:uid="{00000000-0005-0000-0000-0000501A0000}"/>
    <cellStyle name="20% - Akzent5 5 4 4 3" xfId="6830" xr:uid="{00000000-0005-0000-0000-0000511A0000}"/>
    <cellStyle name="20% - Akzent5 5 4 4 4" xfId="6831" xr:uid="{00000000-0005-0000-0000-0000521A0000}"/>
    <cellStyle name="20% - Akzent5 5 4 5" xfId="6832" xr:uid="{00000000-0005-0000-0000-0000531A0000}"/>
    <cellStyle name="20% - Akzent5 5 4 5 2" xfId="6833" xr:uid="{00000000-0005-0000-0000-0000541A0000}"/>
    <cellStyle name="20% - Akzent5 5 4 5 2 2" xfId="6834" xr:uid="{00000000-0005-0000-0000-0000551A0000}"/>
    <cellStyle name="20% - Akzent5 5 4 5 2 3" xfId="6835" xr:uid="{00000000-0005-0000-0000-0000561A0000}"/>
    <cellStyle name="20% - Akzent5 5 4 5 3" xfId="6836" xr:uid="{00000000-0005-0000-0000-0000571A0000}"/>
    <cellStyle name="20% - Akzent5 5 4 5 4" xfId="6837" xr:uid="{00000000-0005-0000-0000-0000581A0000}"/>
    <cellStyle name="20% - Akzent5 5 4 6" xfId="6838" xr:uid="{00000000-0005-0000-0000-0000591A0000}"/>
    <cellStyle name="20% - Akzent5 5 4 6 2" xfId="6839" xr:uid="{00000000-0005-0000-0000-00005A1A0000}"/>
    <cellStyle name="20% - Akzent5 5 4 6 2 2" xfId="6840" xr:uid="{00000000-0005-0000-0000-00005B1A0000}"/>
    <cellStyle name="20% - Akzent5 5 4 6 2 3" xfId="6841" xr:uid="{00000000-0005-0000-0000-00005C1A0000}"/>
    <cellStyle name="20% - Akzent5 5 4 6 3" xfId="6842" xr:uid="{00000000-0005-0000-0000-00005D1A0000}"/>
    <cellStyle name="20% - Akzent5 5 4 6 4" xfId="6843" xr:uid="{00000000-0005-0000-0000-00005E1A0000}"/>
    <cellStyle name="20% - Akzent5 5 4 7" xfId="6844" xr:uid="{00000000-0005-0000-0000-00005F1A0000}"/>
    <cellStyle name="20% - Akzent5 5 4 7 2" xfId="6845" xr:uid="{00000000-0005-0000-0000-0000601A0000}"/>
    <cellStyle name="20% - Akzent5 5 4 7 3" xfId="6846" xr:uid="{00000000-0005-0000-0000-0000611A0000}"/>
    <cellStyle name="20% - Akzent5 5 4 8" xfId="6847" xr:uid="{00000000-0005-0000-0000-0000621A0000}"/>
    <cellStyle name="20% - Akzent5 5 4 8 2" xfId="6848" xr:uid="{00000000-0005-0000-0000-0000631A0000}"/>
    <cellStyle name="20% - Akzent5 5 4 8 3" xfId="6849" xr:uid="{00000000-0005-0000-0000-0000641A0000}"/>
    <cellStyle name="20% - Akzent5 5 4 9" xfId="6850" xr:uid="{00000000-0005-0000-0000-0000651A0000}"/>
    <cellStyle name="20% - Akzent5 5 4 9 2" xfId="6851" xr:uid="{00000000-0005-0000-0000-0000661A0000}"/>
    <cellStyle name="20% - Akzent5 5 4 9 3" xfId="6852" xr:uid="{00000000-0005-0000-0000-0000671A0000}"/>
    <cellStyle name="20% - Akzent5 5 5" xfId="6853" xr:uid="{00000000-0005-0000-0000-0000681A0000}"/>
    <cellStyle name="20% - Akzent5 5 5 2" xfId="6854" xr:uid="{00000000-0005-0000-0000-0000691A0000}"/>
    <cellStyle name="20% - Akzent5 5 5 2 2" xfId="6855" xr:uid="{00000000-0005-0000-0000-00006A1A0000}"/>
    <cellStyle name="20% - Akzent5 5 5 2 3" xfId="6856" xr:uid="{00000000-0005-0000-0000-00006B1A0000}"/>
    <cellStyle name="20% - Akzent5 5 6" xfId="6857" xr:uid="{00000000-0005-0000-0000-00006C1A0000}"/>
    <cellStyle name="20% - Akzent5 5 6 2" xfId="6858" xr:uid="{00000000-0005-0000-0000-00006D1A0000}"/>
    <cellStyle name="20% - Akzent5 5 6 2 2" xfId="6859" xr:uid="{00000000-0005-0000-0000-00006E1A0000}"/>
    <cellStyle name="20% - Akzent5 5 6 2 3" xfId="6860" xr:uid="{00000000-0005-0000-0000-00006F1A0000}"/>
    <cellStyle name="20% - Akzent5 5 7" xfId="6861" xr:uid="{00000000-0005-0000-0000-0000701A0000}"/>
    <cellStyle name="20% - Akzent5 5 7 2" xfId="6862" xr:uid="{00000000-0005-0000-0000-0000711A0000}"/>
    <cellStyle name="20% - Akzent5 5 7 2 2" xfId="6863" xr:uid="{00000000-0005-0000-0000-0000721A0000}"/>
    <cellStyle name="20% - Akzent5 5 7 2 3" xfId="6864" xr:uid="{00000000-0005-0000-0000-0000731A0000}"/>
    <cellStyle name="20% - Akzent5 5 8" xfId="6865" xr:uid="{00000000-0005-0000-0000-0000741A0000}"/>
    <cellStyle name="20% - Akzent5 5 8 2" xfId="6866" xr:uid="{00000000-0005-0000-0000-0000751A0000}"/>
    <cellStyle name="20% - Akzent5 5 8 2 2" xfId="6867" xr:uid="{00000000-0005-0000-0000-0000761A0000}"/>
    <cellStyle name="20% - Akzent5 5 8 2 3" xfId="6868" xr:uid="{00000000-0005-0000-0000-0000771A0000}"/>
    <cellStyle name="20% - Akzent5 5 9" xfId="6869" xr:uid="{00000000-0005-0000-0000-0000781A0000}"/>
    <cellStyle name="20% - Akzent5 5 9 2" xfId="6870" xr:uid="{00000000-0005-0000-0000-0000791A0000}"/>
    <cellStyle name="20% - Akzent5 5 9 2 2" xfId="6871" xr:uid="{00000000-0005-0000-0000-00007A1A0000}"/>
    <cellStyle name="20% - Akzent5 5 9 2 3" xfId="6872" xr:uid="{00000000-0005-0000-0000-00007B1A0000}"/>
    <cellStyle name="20% - Akzent5 6" xfId="6873" xr:uid="{00000000-0005-0000-0000-00007C1A0000}"/>
    <cellStyle name="20% - Akzent5 6 10" xfId="6874" xr:uid="{00000000-0005-0000-0000-00007D1A0000}"/>
    <cellStyle name="20% - Akzent5 6 11" xfId="6875" xr:uid="{00000000-0005-0000-0000-00007E1A0000}"/>
    <cellStyle name="20% - Akzent5 6 12" xfId="6876" xr:uid="{00000000-0005-0000-0000-00007F1A0000}"/>
    <cellStyle name="20% - Akzent5 6 13" xfId="6877" xr:uid="{00000000-0005-0000-0000-0000801A0000}"/>
    <cellStyle name="20% - Akzent5 6 14" xfId="6878" xr:uid="{00000000-0005-0000-0000-0000811A0000}"/>
    <cellStyle name="20% - Akzent5 6 15" xfId="6879" xr:uid="{00000000-0005-0000-0000-0000821A0000}"/>
    <cellStyle name="20% - Akzent5 6 16" xfId="6880" xr:uid="{00000000-0005-0000-0000-0000831A0000}"/>
    <cellStyle name="20% - Akzent5 6 17" xfId="6881" xr:uid="{00000000-0005-0000-0000-0000841A0000}"/>
    <cellStyle name="20% - Akzent5 6 18" xfId="6882" xr:uid="{00000000-0005-0000-0000-0000851A0000}"/>
    <cellStyle name="20% - Akzent5 6 2" xfId="6883" xr:uid="{00000000-0005-0000-0000-0000861A0000}"/>
    <cellStyle name="20% - Akzent5 6 3" xfId="6884" xr:uid="{00000000-0005-0000-0000-0000871A0000}"/>
    <cellStyle name="20% - Akzent5 6 4" xfId="6885" xr:uid="{00000000-0005-0000-0000-0000881A0000}"/>
    <cellStyle name="20% - Akzent5 6 4 2" xfId="6886" xr:uid="{00000000-0005-0000-0000-0000891A0000}"/>
    <cellStyle name="20% - Akzent5 6 4 2 2" xfId="6887" xr:uid="{00000000-0005-0000-0000-00008A1A0000}"/>
    <cellStyle name="20% - Akzent5 6 4 2 2 2" xfId="6888" xr:uid="{00000000-0005-0000-0000-00008B1A0000}"/>
    <cellStyle name="20% - Akzent5 6 4 2 2 3" xfId="6889" xr:uid="{00000000-0005-0000-0000-00008C1A0000}"/>
    <cellStyle name="20% - Akzent5 6 4 2 3" xfId="6890" xr:uid="{00000000-0005-0000-0000-00008D1A0000}"/>
    <cellStyle name="20% - Akzent5 6 4 2 4" xfId="6891" xr:uid="{00000000-0005-0000-0000-00008E1A0000}"/>
    <cellStyle name="20% - Akzent5 6 4 3" xfId="6892" xr:uid="{00000000-0005-0000-0000-00008F1A0000}"/>
    <cellStyle name="20% - Akzent5 6 4 3 2" xfId="6893" xr:uid="{00000000-0005-0000-0000-0000901A0000}"/>
    <cellStyle name="20% - Akzent5 6 4 3 2 2" xfId="6894" xr:uid="{00000000-0005-0000-0000-0000911A0000}"/>
    <cellStyle name="20% - Akzent5 6 4 3 2 3" xfId="6895" xr:uid="{00000000-0005-0000-0000-0000921A0000}"/>
    <cellStyle name="20% - Akzent5 6 4 3 3" xfId="6896" xr:uid="{00000000-0005-0000-0000-0000931A0000}"/>
    <cellStyle name="20% - Akzent5 6 4 3 4" xfId="6897" xr:uid="{00000000-0005-0000-0000-0000941A0000}"/>
    <cellStyle name="20% - Akzent5 6 4 4" xfId="6898" xr:uid="{00000000-0005-0000-0000-0000951A0000}"/>
    <cellStyle name="20% - Akzent5 6 4 4 2" xfId="6899" xr:uid="{00000000-0005-0000-0000-0000961A0000}"/>
    <cellStyle name="20% - Akzent5 6 4 4 2 2" xfId="6900" xr:uid="{00000000-0005-0000-0000-0000971A0000}"/>
    <cellStyle name="20% - Akzent5 6 4 4 2 3" xfId="6901" xr:uid="{00000000-0005-0000-0000-0000981A0000}"/>
    <cellStyle name="20% - Akzent5 6 4 4 3" xfId="6902" xr:uid="{00000000-0005-0000-0000-0000991A0000}"/>
    <cellStyle name="20% - Akzent5 6 4 4 4" xfId="6903" xr:uid="{00000000-0005-0000-0000-00009A1A0000}"/>
    <cellStyle name="20% - Akzent5 6 4 5" xfId="6904" xr:uid="{00000000-0005-0000-0000-00009B1A0000}"/>
    <cellStyle name="20% - Akzent5 6 4 5 2" xfId="6905" xr:uid="{00000000-0005-0000-0000-00009C1A0000}"/>
    <cellStyle name="20% - Akzent5 6 4 5 2 2" xfId="6906" xr:uid="{00000000-0005-0000-0000-00009D1A0000}"/>
    <cellStyle name="20% - Akzent5 6 4 5 2 3" xfId="6907" xr:uid="{00000000-0005-0000-0000-00009E1A0000}"/>
    <cellStyle name="20% - Akzent5 6 4 5 3" xfId="6908" xr:uid="{00000000-0005-0000-0000-00009F1A0000}"/>
    <cellStyle name="20% - Akzent5 6 4 5 4" xfId="6909" xr:uid="{00000000-0005-0000-0000-0000A01A0000}"/>
    <cellStyle name="20% - Akzent5 6 4 6" xfId="6910" xr:uid="{00000000-0005-0000-0000-0000A11A0000}"/>
    <cellStyle name="20% - Akzent5 6 4 6 2" xfId="6911" xr:uid="{00000000-0005-0000-0000-0000A21A0000}"/>
    <cellStyle name="20% - Akzent5 6 4 6 2 2" xfId="6912" xr:uid="{00000000-0005-0000-0000-0000A31A0000}"/>
    <cellStyle name="20% - Akzent5 6 4 6 2 3" xfId="6913" xr:uid="{00000000-0005-0000-0000-0000A41A0000}"/>
    <cellStyle name="20% - Akzent5 6 4 6 3" xfId="6914" xr:uid="{00000000-0005-0000-0000-0000A51A0000}"/>
    <cellStyle name="20% - Akzent5 6 4 6 4" xfId="6915" xr:uid="{00000000-0005-0000-0000-0000A61A0000}"/>
    <cellStyle name="20% - Akzent5 6 4 7" xfId="6916" xr:uid="{00000000-0005-0000-0000-0000A71A0000}"/>
    <cellStyle name="20% - Akzent5 6 4 7 2" xfId="6917" xr:uid="{00000000-0005-0000-0000-0000A81A0000}"/>
    <cellStyle name="20% - Akzent5 6 4 7 3" xfId="6918" xr:uid="{00000000-0005-0000-0000-0000A91A0000}"/>
    <cellStyle name="20% - Akzent5 6 4 8" xfId="6919" xr:uid="{00000000-0005-0000-0000-0000AA1A0000}"/>
    <cellStyle name="20% - Akzent5 6 4 8 2" xfId="6920" xr:uid="{00000000-0005-0000-0000-0000AB1A0000}"/>
    <cellStyle name="20% - Akzent5 6 4 8 3" xfId="6921" xr:uid="{00000000-0005-0000-0000-0000AC1A0000}"/>
    <cellStyle name="20% - Akzent5 6 4 9" xfId="6922" xr:uid="{00000000-0005-0000-0000-0000AD1A0000}"/>
    <cellStyle name="20% - Akzent5 6 4 9 2" xfId="6923" xr:uid="{00000000-0005-0000-0000-0000AE1A0000}"/>
    <cellStyle name="20% - Akzent5 6 4 9 3" xfId="6924" xr:uid="{00000000-0005-0000-0000-0000AF1A0000}"/>
    <cellStyle name="20% - Akzent5 6 5" xfId="6925" xr:uid="{00000000-0005-0000-0000-0000B01A0000}"/>
    <cellStyle name="20% - Akzent5 6 5 2" xfId="6926" xr:uid="{00000000-0005-0000-0000-0000B11A0000}"/>
    <cellStyle name="20% - Akzent5 6 5 2 2" xfId="6927" xr:uid="{00000000-0005-0000-0000-0000B21A0000}"/>
    <cellStyle name="20% - Akzent5 6 5 2 3" xfId="6928" xr:uid="{00000000-0005-0000-0000-0000B31A0000}"/>
    <cellStyle name="20% - Akzent5 6 6" xfId="6929" xr:uid="{00000000-0005-0000-0000-0000B41A0000}"/>
    <cellStyle name="20% - Akzent5 6 6 2" xfId="6930" xr:uid="{00000000-0005-0000-0000-0000B51A0000}"/>
    <cellStyle name="20% - Akzent5 6 6 2 2" xfId="6931" xr:uid="{00000000-0005-0000-0000-0000B61A0000}"/>
    <cellStyle name="20% - Akzent5 6 6 2 3" xfId="6932" xr:uid="{00000000-0005-0000-0000-0000B71A0000}"/>
    <cellStyle name="20% - Akzent5 6 7" xfId="6933" xr:uid="{00000000-0005-0000-0000-0000B81A0000}"/>
    <cellStyle name="20% - Akzent5 6 7 2" xfId="6934" xr:uid="{00000000-0005-0000-0000-0000B91A0000}"/>
    <cellStyle name="20% - Akzent5 6 7 2 2" xfId="6935" xr:uid="{00000000-0005-0000-0000-0000BA1A0000}"/>
    <cellStyle name="20% - Akzent5 6 7 2 3" xfId="6936" xr:uid="{00000000-0005-0000-0000-0000BB1A0000}"/>
    <cellStyle name="20% - Akzent5 6 8" xfId="6937" xr:uid="{00000000-0005-0000-0000-0000BC1A0000}"/>
    <cellStyle name="20% - Akzent5 6 8 2" xfId="6938" xr:uid="{00000000-0005-0000-0000-0000BD1A0000}"/>
    <cellStyle name="20% - Akzent5 6 8 2 2" xfId="6939" xr:uid="{00000000-0005-0000-0000-0000BE1A0000}"/>
    <cellStyle name="20% - Akzent5 6 8 2 3" xfId="6940" xr:uid="{00000000-0005-0000-0000-0000BF1A0000}"/>
    <cellStyle name="20% - Akzent5 6 9" xfId="6941" xr:uid="{00000000-0005-0000-0000-0000C01A0000}"/>
    <cellStyle name="20% - Akzent5 6 9 2" xfId="6942" xr:uid="{00000000-0005-0000-0000-0000C11A0000}"/>
    <cellStyle name="20% - Akzent5 6 9 2 2" xfId="6943" xr:uid="{00000000-0005-0000-0000-0000C21A0000}"/>
    <cellStyle name="20% - Akzent5 6 9 2 3" xfId="6944" xr:uid="{00000000-0005-0000-0000-0000C31A0000}"/>
    <cellStyle name="20% - Akzent5 7" xfId="6945" xr:uid="{00000000-0005-0000-0000-0000C41A0000}"/>
    <cellStyle name="20% - Akzent5 7 10" xfId="6946" xr:uid="{00000000-0005-0000-0000-0000C51A0000}"/>
    <cellStyle name="20% - Akzent5 7 11" xfId="6947" xr:uid="{00000000-0005-0000-0000-0000C61A0000}"/>
    <cellStyle name="20% - Akzent5 7 12" xfId="6948" xr:uid="{00000000-0005-0000-0000-0000C71A0000}"/>
    <cellStyle name="20% - Akzent5 7 13" xfId="6949" xr:uid="{00000000-0005-0000-0000-0000C81A0000}"/>
    <cellStyle name="20% - Akzent5 7 14" xfId="6950" xr:uid="{00000000-0005-0000-0000-0000C91A0000}"/>
    <cellStyle name="20% - Akzent5 7 15" xfId="6951" xr:uid="{00000000-0005-0000-0000-0000CA1A0000}"/>
    <cellStyle name="20% - Akzent5 7 16" xfId="6952" xr:uid="{00000000-0005-0000-0000-0000CB1A0000}"/>
    <cellStyle name="20% - Akzent5 7 17" xfId="6953" xr:uid="{00000000-0005-0000-0000-0000CC1A0000}"/>
    <cellStyle name="20% - Akzent5 7 18" xfId="6954" xr:uid="{00000000-0005-0000-0000-0000CD1A0000}"/>
    <cellStyle name="20% - Akzent5 7 2" xfId="6955" xr:uid="{00000000-0005-0000-0000-0000CE1A0000}"/>
    <cellStyle name="20% - Akzent5 7 3" xfId="6956" xr:uid="{00000000-0005-0000-0000-0000CF1A0000}"/>
    <cellStyle name="20% - Akzent5 7 4" xfId="6957" xr:uid="{00000000-0005-0000-0000-0000D01A0000}"/>
    <cellStyle name="20% - Akzent5 7 4 2" xfId="6958" xr:uid="{00000000-0005-0000-0000-0000D11A0000}"/>
    <cellStyle name="20% - Akzent5 7 4 2 2" xfId="6959" xr:uid="{00000000-0005-0000-0000-0000D21A0000}"/>
    <cellStyle name="20% - Akzent5 7 4 2 2 2" xfId="6960" xr:uid="{00000000-0005-0000-0000-0000D31A0000}"/>
    <cellStyle name="20% - Akzent5 7 4 2 2 3" xfId="6961" xr:uid="{00000000-0005-0000-0000-0000D41A0000}"/>
    <cellStyle name="20% - Akzent5 7 4 2 3" xfId="6962" xr:uid="{00000000-0005-0000-0000-0000D51A0000}"/>
    <cellStyle name="20% - Akzent5 7 4 2 4" xfId="6963" xr:uid="{00000000-0005-0000-0000-0000D61A0000}"/>
    <cellStyle name="20% - Akzent5 7 4 3" xfId="6964" xr:uid="{00000000-0005-0000-0000-0000D71A0000}"/>
    <cellStyle name="20% - Akzent5 7 4 3 2" xfId="6965" xr:uid="{00000000-0005-0000-0000-0000D81A0000}"/>
    <cellStyle name="20% - Akzent5 7 4 3 2 2" xfId="6966" xr:uid="{00000000-0005-0000-0000-0000D91A0000}"/>
    <cellStyle name="20% - Akzent5 7 4 3 2 3" xfId="6967" xr:uid="{00000000-0005-0000-0000-0000DA1A0000}"/>
    <cellStyle name="20% - Akzent5 7 4 3 3" xfId="6968" xr:uid="{00000000-0005-0000-0000-0000DB1A0000}"/>
    <cellStyle name="20% - Akzent5 7 4 3 4" xfId="6969" xr:uid="{00000000-0005-0000-0000-0000DC1A0000}"/>
    <cellStyle name="20% - Akzent5 7 4 4" xfId="6970" xr:uid="{00000000-0005-0000-0000-0000DD1A0000}"/>
    <cellStyle name="20% - Akzent5 7 4 4 2" xfId="6971" xr:uid="{00000000-0005-0000-0000-0000DE1A0000}"/>
    <cellStyle name="20% - Akzent5 7 4 4 2 2" xfId="6972" xr:uid="{00000000-0005-0000-0000-0000DF1A0000}"/>
    <cellStyle name="20% - Akzent5 7 4 4 2 3" xfId="6973" xr:uid="{00000000-0005-0000-0000-0000E01A0000}"/>
    <cellStyle name="20% - Akzent5 7 4 4 3" xfId="6974" xr:uid="{00000000-0005-0000-0000-0000E11A0000}"/>
    <cellStyle name="20% - Akzent5 7 4 4 4" xfId="6975" xr:uid="{00000000-0005-0000-0000-0000E21A0000}"/>
    <cellStyle name="20% - Akzent5 7 4 5" xfId="6976" xr:uid="{00000000-0005-0000-0000-0000E31A0000}"/>
    <cellStyle name="20% - Akzent5 7 4 5 2" xfId="6977" xr:uid="{00000000-0005-0000-0000-0000E41A0000}"/>
    <cellStyle name="20% - Akzent5 7 4 5 2 2" xfId="6978" xr:uid="{00000000-0005-0000-0000-0000E51A0000}"/>
    <cellStyle name="20% - Akzent5 7 4 5 2 3" xfId="6979" xr:uid="{00000000-0005-0000-0000-0000E61A0000}"/>
    <cellStyle name="20% - Akzent5 7 4 5 3" xfId="6980" xr:uid="{00000000-0005-0000-0000-0000E71A0000}"/>
    <cellStyle name="20% - Akzent5 7 4 5 4" xfId="6981" xr:uid="{00000000-0005-0000-0000-0000E81A0000}"/>
    <cellStyle name="20% - Akzent5 7 4 6" xfId="6982" xr:uid="{00000000-0005-0000-0000-0000E91A0000}"/>
    <cellStyle name="20% - Akzent5 7 4 6 2" xfId="6983" xr:uid="{00000000-0005-0000-0000-0000EA1A0000}"/>
    <cellStyle name="20% - Akzent5 7 4 6 2 2" xfId="6984" xr:uid="{00000000-0005-0000-0000-0000EB1A0000}"/>
    <cellStyle name="20% - Akzent5 7 4 6 2 3" xfId="6985" xr:uid="{00000000-0005-0000-0000-0000EC1A0000}"/>
    <cellStyle name="20% - Akzent5 7 4 6 3" xfId="6986" xr:uid="{00000000-0005-0000-0000-0000ED1A0000}"/>
    <cellStyle name="20% - Akzent5 7 4 6 4" xfId="6987" xr:uid="{00000000-0005-0000-0000-0000EE1A0000}"/>
    <cellStyle name="20% - Akzent5 7 4 7" xfId="6988" xr:uid="{00000000-0005-0000-0000-0000EF1A0000}"/>
    <cellStyle name="20% - Akzent5 7 4 7 2" xfId="6989" xr:uid="{00000000-0005-0000-0000-0000F01A0000}"/>
    <cellStyle name="20% - Akzent5 7 4 7 3" xfId="6990" xr:uid="{00000000-0005-0000-0000-0000F11A0000}"/>
    <cellStyle name="20% - Akzent5 7 4 8" xfId="6991" xr:uid="{00000000-0005-0000-0000-0000F21A0000}"/>
    <cellStyle name="20% - Akzent5 7 4 8 2" xfId="6992" xr:uid="{00000000-0005-0000-0000-0000F31A0000}"/>
    <cellStyle name="20% - Akzent5 7 4 8 3" xfId="6993" xr:uid="{00000000-0005-0000-0000-0000F41A0000}"/>
    <cellStyle name="20% - Akzent5 7 4 9" xfId="6994" xr:uid="{00000000-0005-0000-0000-0000F51A0000}"/>
    <cellStyle name="20% - Akzent5 7 4 9 2" xfId="6995" xr:uid="{00000000-0005-0000-0000-0000F61A0000}"/>
    <cellStyle name="20% - Akzent5 7 4 9 3" xfId="6996" xr:uid="{00000000-0005-0000-0000-0000F71A0000}"/>
    <cellStyle name="20% - Akzent5 7 5" xfId="6997" xr:uid="{00000000-0005-0000-0000-0000F81A0000}"/>
    <cellStyle name="20% - Akzent5 7 5 2" xfId="6998" xr:uid="{00000000-0005-0000-0000-0000F91A0000}"/>
    <cellStyle name="20% - Akzent5 7 5 2 2" xfId="6999" xr:uid="{00000000-0005-0000-0000-0000FA1A0000}"/>
    <cellStyle name="20% - Akzent5 7 5 2 3" xfId="7000" xr:uid="{00000000-0005-0000-0000-0000FB1A0000}"/>
    <cellStyle name="20% - Akzent5 7 6" xfId="7001" xr:uid="{00000000-0005-0000-0000-0000FC1A0000}"/>
    <cellStyle name="20% - Akzent5 7 6 2" xfId="7002" xr:uid="{00000000-0005-0000-0000-0000FD1A0000}"/>
    <cellStyle name="20% - Akzent5 7 6 2 2" xfId="7003" xr:uid="{00000000-0005-0000-0000-0000FE1A0000}"/>
    <cellStyle name="20% - Akzent5 7 6 2 3" xfId="7004" xr:uid="{00000000-0005-0000-0000-0000FF1A0000}"/>
    <cellStyle name="20% - Akzent5 7 7" xfId="7005" xr:uid="{00000000-0005-0000-0000-0000001B0000}"/>
    <cellStyle name="20% - Akzent5 7 7 2" xfId="7006" xr:uid="{00000000-0005-0000-0000-0000011B0000}"/>
    <cellStyle name="20% - Akzent5 7 7 2 2" xfId="7007" xr:uid="{00000000-0005-0000-0000-0000021B0000}"/>
    <cellStyle name="20% - Akzent5 7 7 2 3" xfId="7008" xr:uid="{00000000-0005-0000-0000-0000031B0000}"/>
    <cellStyle name="20% - Akzent5 7 8" xfId="7009" xr:uid="{00000000-0005-0000-0000-0000041B0000}"/>
    <cellStyle name="20% - Akzent5 7 8 2" xfId="7010" xr:uid="{00000000-0005-0000-0000-0000051B0000}"/>
    <cellStyle name="20% - Akzent5 7 8 2 2" xfId="7011" xr:uid="{00000000-0005-0000-0000-0000061B0000}"/>
    <cellStyle name="20% - Akzent5 7 8 2 3" xfId="7012" xr:uid="{00000000-0005-0000-0000-0000071B0000}"/>
    <cellStyle name="20% - Akzent5 7 9" xfId="7013" xr:uid="{00000000-0005-0000-0000-0000081B0000}"/>
    <cellStyle name="20% - Akzent5 7 9 2" xfId="7014" xr:uid="{00000000-0005-0000-0000-0000091B0000}"/>
    <cellStyle name="20% - Akzent5 7 9 2 2" xfId="7015" xr:uid="{00000000-0005-0000-0000-00000A1B0000}"/>
    <cellStyle name="20% - Akzent5 7 9 2 3" xfId="7016" xr:uid="{00000000-0005-0000-0000-00000B1B0000}"/>
    <cellStyle name="20% - Akzent5 8" xfId="7017" xr:uid="{00000000-0005-0000-0000-00000C1B0000}"/>
    <cellStyle name="20% - Akzent5 8 10" xfId="7018" xr:uid="{00000000-0005-0000-0000-00000D1B0000}"/>
    <cellStyle name="20% - Akzent5 8 11" xfId="7019" xr:uid="{00000000-0005-0000-0000-00000E1B0000}"/>
    <cellStyle name="20% - Akzent5 8 12" xfId="7020" xr:uid="{00000000-0005-0000-0000-00000F1B0000}"/>
    <cellStyle name="20% - Akzent5 8 13" xfId="7021" xr:uid="{00000000-0005-0000-0000-0000101B0000}"/>
    <cellStyle name="20% - Akzent5 8 14" xfId="7022" xr:uid="{00000000-0005-0000-0000-0000111B0000}"/>
    <cellStyle name="20% - Akzent5 8 15" xfId="7023" xr:uid="{00000000-0005-0000-0000-0000121B0000}"/>
    <cellStyle name="20% - Akzent5 8 16" xfId="7024" xr:uid="{00000000-0005-0000-0000-0000131B0000}"/>
    <cellStyle name="20% - Akzent5 8 17" xfId="7025" xr:uid="{00000000-0005-0000-0000-0000141B0000}"/>
    <cellStyle name="20% - Akzent5 8 18" xfId="7026" xr:uid="{00000000-0005-0000-0000-0000151B0000}"/>
    <cellStyle name="20% - Akzent5 8 2" xfId="7027" xr:uid="{00000000-0005-0000-0000-0000161B0000}"/>
    <cellStyle name="20% - Akzent5 8 3" xfId="7028" xr:uid="{00000000-0005-0000-0000-0000171B0000}"/>
    <cellStyle name="20% - Akzent5 8 4" xfId="7029" xr:uid="{00000000-0005-0000-0000-0000181B0000}"/>
    <cellStyle name="20% - Akzent5 8 4 2" xfId="7030" xr:uid="{00000000-0005-0000-0000-0000191B0000}"/>
    <cellStyle name="20% - Akzent5 8 4 2 2" xfId="7031" xr:uid="{00000000-0005-0000-0000-00001A1B0000}"/>
    <cellStyle name="20% - Akzent5 8 4 2 2 2" xfId="7032" xr:uid="{00000000-0005-0000-0000-00001B1B0000}"/>
    <cellStyle name="20% - Akzent5 8 4 2 2 3" xfId="7033" xr:uid="{00000000-0005-0000-0000-00001C1B0000}"/>
    <cellStyle name="20% - Akzent5 8 4 2 3" xfId="7034" xr:uid="{00000000-0005-0000-0000-00001D1B0000}"/>
    <cellStyle name="20% - Akzent5 8 4 2 4" xfId="7035" xr:uid="{00000000-0005-0000-0000-00001E1B0000}"/>
    <cellStyle name="20% - Akzent5 8 4 3" xfId="7036" xr:uid="{00000000-0005-0000-0000-00001F1B0000}"/>
    <cellStyle name="20% - Akzent5 8 4 3 2" xfId="7037" xr:uid="{00000000-0005-0000-0000-0000201B0000}"/>
    <cellStyle name="20% - Akzent5 8 4 3 2 2" xfId="7038" xr:uid="{00000000-0005-0000-0000-0000211B0000}"/>
    <cellStyle name="20% - Akzent5 8 4 3 2 3" xfId="7039" xr:uid="{00000000-0005-0000-0000-0000221B0000}"/>
    <cellStyle name="20% - Akzent5 8 4 3 3" xfId="7040" xr:uid="{00000000-0005-0000-0000-0000231B0000}"/>
    <cellStyle name="20% - Akzent5 8 4 3 4" xfId="7041" xr:uid="{00000000-0005-0000-0000-0000241B0000}"/>
    <cellStyle name="20% - Akzent5 8 4 4" xfId="7042" xr:uid="{00000000-0005-0000-0000-0000251B0000}"/>
    <cellStyle name="20% - Akzent5 8 4 4 2" xfId="7043" xr:uid="{00000000-0005-0000-0000-0000261B0000}"/>
    <cellStyle name="20% - Akzent5 8 4 4 2 2" xfId="7044" xr:uid="{00000000-0005-0000-0000-0000271B0000}"/>
    <cellStyle name="20% - Akzent5 8 4 4 2 3" xfId="7045" xr:uid="{00000000-0005-0000-0000-0000281B0000}"/>
    <cellStyle name="20% - Akzent5 8 4 4 3" xfId="7046" xr:uid="{00000000-0005-0000-0000-0000291B0000}"/>
    <cellStyle name="20% - Akzent5 8 4 4 4" xfId="7047" xr:uid="{00000000-0005-0000-0000-00002A1B0000}"/>
    <cellStyle name="20% - Akzent5 8 4 5" xfId="7048" xr:uid="{00000000-0005-0000-0000-00002B1B0000}"/>
    <cellStyle name="20% - Akzent5 8 4 5 2" xfId="7049" xr:uid="{00000000-0005-0000-0000-00002C1B0000}"/>
    <cellStyle name="20% - Akzent5 8 4 5 2 2" xfId="7050" xr:uid="{00000000-0005-0000-0000-00002D1B0000}"/>
    <cellStyle name="20% - Akzent5 8 4 5 2 3" xfId="7051" xr:uid="{00000000-0005-0000-0000-00002E1B0000}"/>
    <cellStyle name="20% - Akzent5 8 4 5 3" xfId="7052" xr:uid="{00000000-0005-0000-0000-00002F1B0000}"/>
    <cellStyle name="20% - Akzent5 8 4 5 4" xfId="7053" xr:uid="{00000000-0005-0000-0000-0000301B0000}"/>
    <cellStyle name="20% - Akzent5 8 4 6" xfId="7054" xr:uid="{00000000-0005-0000-0000-0000311B0000}"/>
    <cellStyle name="20% - Akzent5 8 4 6 2" xfId="7055" xr:uid="{00000000-0005-0000-0000-0000321B0000}"/>
    <cellStyle name="20% - Akzent5 8 4 6 2 2" xfId="7056" xr:uid="{00000000-0005-0000-0000-0000331B0000}"/>
    <cellStyle name="20% - Akzent5 8 4 6 2 3" xfId="7057" xr:uid="{00000000-0005-0000-0000-0000341B0000}"/>
    <cellStyle name="20% - Akzent5 8 4 6 3" xfId="7058" xr:uid="{00000000-0005-0000-0000-0000351B0000}"/>
    <cellStyle name="20% - Akzent5 8 4 6 4" xfId="7059" xr:uid="{00000000-0005-0000-0000-0000361B0000}"/>
    <cellStyle name="20% - Akzent5 8 4 7" xfId="7060" xr:uid="{00000000-0005-0000-0000-0000371B0000}"/>
    <cellStyle name="20% - Akzent5 8 4 7 2" xfId="7061" xr:uid="{00000000-0005-0000-0000-0000381B0000}"/>
    <cellStyle name="20% - Akzent5 8 4 7 3" xfId="7062" xr:uid="{00000000-0005-0000-0000-0000391B0000}"/>
    <cellStyle name="20% - Akzent5 8 4 8" xfId="7063" xr:uid="{00000000-0005-0000-0000-00003A1B0000}"/>
    <cellStyle name="20% - Akzent5 8 4 8 2" xfId="7064" xr:uid="{00000000-0005-0000-0000-00003B1B0000}"/>
    <cellStyle name="20% - Akzent5 8 4 8 3" xfId="7065" xr:uid="{00000000-0005-0000-0000-00003C1B0000}"/>
    <cellStyle name="20% - Akzent5 8 4 9" xfId="7066" xr:uid="{00000000-0005-0000-0000-00003D1B0000}"/>
    <cellStyle name="20% - Akzent5 8 4 9 2" xfId="7067" xr:uid="{00000000-0005-0000-0000-00003E1B0000}"/>
    <cellStyle name="20% - Akzent5 8 4 9 3" xfId="7068" xr:uid="{00000000-0005-0000-0000-00003F1B0000}"/>
    <cellStyle name="20% - Akzent5 8 5" xfId="7069" xr:uid="{00000000-0005-0000-0000-0000401B0000}"/>
    <cellStyle name="20% - Akzent5 8 5 2" xfId="7070" xr:uid="{00000000-0005-0000-0000-0000411B0000}"/>
    <cellStyle name="20% - Akzent5 8 5 2 2" xfId="7071" xr:uid="{00000000-0005-0000-0000-0000421B0000}"/>
    <cellStyle name="20% - Akzent5 8 5 2 3" xfId="7072" xr:uid="{00000000-0005-0000-0000-0000431B0000}"/>
    <cellStyle name="20% - Akzent5 8 6" xfId="7073" xr:uid="{00000000-0005-0000-0000-0000441B0000}"/>
    <cellStyle name="20% - Akzent5 8 6 2" xfId="7074" xr:uid="{00000000-0005-0000-0000-0000451B0000}"/>
    <cellStyle name="20% - Akzent5 8 6 2 2" xfId="7075" xr:uid="{00000000-0005-0000-0000-0000461B0000}"/>
    <cellStyle name="20% - Akzent5 8 6 2 3" xfId="7076" xr:uid="{00000000-0005-0000-0000-0000471B0000}"/>
    <cellStyle name="20% - Akzent5 8 7" xfId="7077" xr:uid="{00000000-0005-0000-0000-0000481B0000}"/>
    <cellStyle name="20% - Akzent5 8 7 2" xfId="7078" xr:uid="{00000000-0005-0000-0000-0000491B0000}"/>
    <cellStyle name="20% - Akzent5 8 7 2 2" xfId="7079" xr:uid="{00000000-0005-0000-0000-00004A1B0000}"/>
    <cellStyle name="20% - Akzent5 8 7 2 3" xfId="7080" xr:uid="{00000000-0005-0000-0000-00004B1B0000}"/>
    <cellStyle name="20% - Akzent5 8 8" xfId="7081" xr:uid="{00000000-0005-0000-0000-00004C1B0000}"/>
    <cellStyle name="20% - Akzent5 8 8 2" xfId="7082" xr:uid="{00000000-0005-0000-0000-00004D1B0000}"/>
    <cellStyle name="20% - Akzent5 8 8 2 2" xfId="7083" xr:uid="{00000000-0005-0000-0000-00004E1B0000}"/>
    <cellStyle name="20% - Akzent5 8 8 2 3" xfId="7084" xr:uid="{00000000-0005-0000-0000-00004F1B0000}"/>
    <cellStyle name="20% - Akzent5 8 9" xfId="7085" xr:uid="{00000000-0005-0000-0000-0000501B0000}"/>
    <cellStyle name="20% - Akzent5 8 9 2" xfId="7086" xr:uid="{00000000-0005-0000-0000-0000511B0000}"/>
    <cellStyle name="20% - Akzent5 8 9 2 2" xfId="7087" xr:uid="{00000000-0005-0000-0000-0000521B0000}"/>
    <cellStyle name="20% - Akzent5 8 9 2 3" xfId="7088" xr:uid="{00000000-0005-0000-0000-0000531B0000}"/>
    <cellStyle name="20% - Akzent5 9" xfId="7089" xr:uid="{00000000-0005-0000-0000-0000541B0000}"/>
    <cellStyle name="20% - Akzent5 9 10" xfId="7090" xr:uid="{00000000-0005-0000-0000-0000551B0000}"/>
    <cellStyle name="20% - Akzent5 9 11" xfId="7091" xr:uid="{00000000-0005-0000-0000-0000561B0000}"/>
    <cellStyle name="20% - Akzent5 9 12" xfId="7092" xr:uid="{00000000-0005-0000-0000-0000571B0000}"/>
    <cellStyle name="20% - Akzent5 9 13" xfId="7093" xr:uid="{00000000-0005-0000-0000-0000581B0000}"/>
    <cellStyle name="20% - Akzent5 9 14" xfId="7094" xr:uid="{00000000-0005-0000-0000-0000591B0000}"/>
    <cellStyle name="20% - Akzent5 9 15" xfId="7095" xr:uid="{00000000-0005-0000-0000-00005A1B0000}"/>
    <cellStyle name="20% - Akzent5 9 16" xfId="7096" xr:uid="{00000000-0005-0000-0000-00005B1B0000}"/>
    <cellStyle name="20% - Akzent5 9 17" xfId="7097" xr:uid="{00000000-0005-0000-0000-00005C1B0000}"/>
    <cellStyle name="20% - Akzent5 9 18" xfId="7098" xr:uid="{00000000-0005-0000-0000-00005D1B0000}"/>
    <cellStyle name="20% - Akzent5 9 2" xfId="7099" xr:uid="{00000000-0005-0000-0000-00005E1B0000}"/>
    <cellStyle name="20% - Akzent5 9 3" xfId="7100" xr:uid="{00000000-0005-0000-0000-00005F1B0000}"/>
    <cellStyle name="20% - Akzent5 9 4" xfId="7101" xr:uid="{00000000-0005-0000-0000-0000601B0000}"/>
    <cellStyle name="20% - Akzent5 9 4 2" xfId="7102" xr:uid="{00000000-0005-0000-0000-0000611B0000}"/>
    <cellStyle name="20% - Akzent5 9 4 2 2" xfId="7103" xr:uid="{00000000-0005-0000-0000-0000621B0000}"/>
    <cellStyle name="20% - Akzent5 9 4 2 2 2" xfId="7104" xr:uid="{00000000-0005-0000-0000-0000631B0000}"/>
    <cellStyle name="20% - Akzent5 9 4 2 2 3" xfId="7105" xr:uid="{00000000-0005-0000-0000-0000641B0000}"/>
    <cellStyle name="20% - Akzent5 9 4 2 3" xfId="7106" xr:uid="{00000000-0005-0000-0000-0000651B0000}"/>
    <cellStyle name="20% - Akzent5 9 4 2 4" xfId="7107" xr:uid="{00000000-0005-0000-0000-0000661B0000}"/>
    <cellStyle name="20% - Akzent5 9 4 3" xfId="7108" xr:uid="{00000000-0005-0000-0000-0000671B0000}"/>
    <cellStyle name="20% - Akzent5 9 4 3 2" xfId="7109" xr:uid="{00000000-0005-0000-0000-0000681B0000}"/>
    <cellStyle name="20% - Akzent5 9 4 3 2 2" xfId="7110" xr:uid="{00000000-0005-0000-0000-0000691B0000}"/>
    <cellStyle name="20% - Akzent5 9 4 3 2 3" xfId="7111" xr:uid="{00000000-0005-0000-0000-00006A1B0000}"/>
    <cellStyle name="20% - Akzent5 9 4 3 3" xfId="7112" xr:uid="{00000000-0005-0000-0000-00006B1B0000}"/>
    <cellStyle name="20% - Akzent5 9 4 3 4" xfId="7113" xr:uid="{00000000-0005-0000-0000-00006C1B0000}"/>
    <cellStyle name="20% - Akzent5 9 4 4" xfId="7114" xr:uid="{00000000-0005-0000-0000-00006D1B0000}"/>
    <cellStyle name="20% - Akzent5 9 4 4 2" xfId="7115" xr:uid="{00000000-0005-0000-0000-00006E1B0000}"/>
    <cellStyle name="20% - Akzent5 9 4 4 2 2" xfId="7116" xr:uid="{00000000-0005-0000-0000-00006F1B0000}"/>
    <cellStyle name="20% - Akzent5 9 4 4 2 3" xfId="7117" xr:uid="{00000000-0005-0000-0000-0000701B0000}"/>
    <cellStyle name="20% - Akzent5 9 4 4 3" xfId="7118" xr:uid="{00000000-0005-0000-0000-0000711B0000}"/>
    <cellStyle name="20% - Akzent5 9 4 4 4" xfId="7119" xr:uid="{00000000-0005-0000-0000-0000721B0000}"/>
    <cellStyle name="20% - Akzent5 9 4 5" xfId="7120" xr:uid="{00000000-0005-0000-0000-0000731B0000}"/>
    <cellStyle name="20% - Akzent5 9 4 5 2" xfId="7121" xr:uid="{00000000-0005-0000-0000-0000741B0000}"/>
    <cellStyle name="20% - Akzent5 9 4 5 2 2" xfId="7122" xr:uid="{00000000-0005-0000-0000-0000751B0000}"/>
    <cellStyle name="20% - Akzent5 9 4 5 2 3" xfId="7123" xr:uid="{00000000-0005-0000-0000-0000761B0000}"/>
    <cellStyle name="20% - Akzent5 9 4 5 3" xfId="7124" xr:uid="{00000000-0005-0000-0000-0000771B0000}"/>
    <cellStyle name="20% - Akzent5 9 4 5 4" xfId="7125" xr:uid="{00000000-0005-0000-0000-0000781B0000}"/>
    <cellStyle name="20% - Akzent5 9 4 6" xfId="7126" xr:uid="{00000000-0005-0000-0000-0000791B0000}"/>
    <cellStyle name="20% - Akzent5 9 4 6 2" xfId="7127" xr:uid="{00000000-0005-0000-0000-00007A1B0000}"/>
    <cellStyle name="20% - Akzent5 9 4 6 2 2" xfId="7128" xr:uid="{00000000-0005-0000-0000-00007B1B0000}"/>
    <cellStyle name="20% - Akzent5 9 4 6 2 3" xfId="7129" xr:uid="{00000000-0005-0000-0000-00007C1B0000}"/>
    <cellStyle name="20% - Akzent5 9 4 6 3" xfId="7130" xr:uid="{00000000-0005-0000-0000-00007D1B0000}"/>
    <cellStyle name="20% - Akzent5 9 4 6 4" xfId="7131" xr:uid="{00000000-0005-0000-0000-00007E1B0000}"/>
    <cellStyle name="20% - Akzent5 9 4 7" xfId="7132" xr:uid="{00000000-0005-0000-0000-00007F1B0000}"/>
    <cellStyle name="20% - Akzent5 9 4 7 2" xfId="7133" xr:uid="{00000000-0005-0000-0000-0000801B0000}"/>
    <cellStyle name="20% - Akzent5 9 4 7 3" xfId="7134" xr:uid="{00000000-0005-0000-0000-0000811B0000}"/>
    <cellStyle name="20% - Akzent5 9 4 8" xfId="7135" xr:uid="{00000000-0005-0000-0000-0000821B0000}"/>
    <cellStyle name="20% - Akzent5 9 4 8 2" xfId="7136" xr:uid="{00000000-0005-0000-0000-0000831B0000}"/>
    <cellStyle name="20% - Akzent5 9 4 8 3" xfId="7137" xr:uid="{00000000-0005-0000-0000-0000841B0000}"/>
    <cellStyle name="20% - Akzent5 9 4 9" xfId="7138" xr:uid="{00000000-0005-0000-0000-0000851B0000}"/>
    <cellStyle name="20% - Akzent5 9 4 9 2" xfId="7139" xr:uid="{00000000-0005-0000-0000-0000861B0000}"/>
    <cellStyle name="20% - Akzent5 9 4 9 3" xfId="7140" xr:uid="{00000000-0005-0000-0000-0000871B0000}"/>
    <cellStyle name="20% - Akzent5 9 5" xfId="7141" xr:uid="{00000000-0005-0000-0000-0000881B0000}"/>
    <cellStyle name="20% - Akzent5 9 5 2" xfId="7142" xr:uid="{00000000-0005-0000-0000-0000891B0000}"/>
    <cellStyle name="20% - Akzent5 9 5 2 2" xfId="7143" xr:uid="{00000000-0005-0000-0000-00008A1B0000}"/>
    <cellStyle name="20% - Akzent5 9 5 2 3" xfId="7144" xr:uid="{00000000-0005-0000-0000-00008B1B0000}"/>
    <cellStyle name="20% - Akzent5 9 6" xfId="7145" xr:uid="{00000000-0005-0000-0000-00008C1B0000}"/>
    <cellStyle name="20% - Akzent5 9 6 2" xfId="7146" xr:uid="{00000000-0005-0000-0000-00008D1B0000}"/>
    <cellStyle name="20% - Akzent5 9 6 2 2" xfId="7147" xr:uid="{00000000-0005-0000-0000-00008E1B0000}"/>
    <cellStyle name="20% - Akzent5 9 6 2 3" xfId="7148" xr:uid="{00000000-0005-0000-0000-00008F1B0000}"/>
    <cellStyle name="20% - Akzent5 9 7" xfId="7149" xr:uid="{00000000-0005-0000-0000-0000901B0000}"/>
    <cellStyle name="20% - Akzent5 9 7 2" xfId="7150" xr:uid="{00000000-0005-0000-0000-0000911B0000}"/>
    <cellStyle name="20% - Akzent5 9 7 2 2" xfId="7151" xr:uid="{00000000-0005-0000-0000-0000921B0000}"/>
    <cellStyle name="20% - Akzent5 9 7 2 3" xfId="7152" xr:uid="{00000000-0005-0000-0000-0000931B0000}"/>
    <cellStyle name="20% - Akzent5 9 8" xfId="7153" xr:uid="{00000000-0005-0000-0000-0000941B0000}"/>
    <cellStyle name="20% - Akzent5 9 8 2" xfId="7154" xr:uid="{00000000-0005-0000-0000-0000951B0000}"/>
    <cellStyle name="20% - Akzent5 9 8 2 2" xfId="7155" xr:uid="{00000000-0005-0000-0000-0000961B0000}"/>
    <cellStyle name="20% - Akzent5 9 8 2 3" xfId="7156" xr:uid="{00000000-0005-0000-0000-0000971B0000}"/>
    <cellStyle name="20% - Akzent5 9 9" xfId="7157" xr:uid="{00000000-0005-0000-0000-0000981B0000}"/>
    <cellStyle name="20% - Akzent5 9 9 2" xfId="7158" xr:uid="{00000000-0005-0000-0000-0000991B0000}"/>
    <cellStyle name="20% - Akzent5 9 9 2 2" xfId="7159" xr:uid="{00000000-0005-0000-0000-00009A1B0000}"/>
    <cellStyle name="20% - Akzent5 9 9 2 3" xfId="7160" xr:uid="{00000000-0005-0000-0000-00009B1B0000}"/>
    <cellStyle name="20% - Akzent6 10" xfId="7161" xr:uid="{00000000-0005-0000-0000-00009C1B0000}"/>
    <cellStyle name="20% - Akzent6 10 10" xfId="7162" xr:uid="{00000000-0005-0000-0000-00009D1B0000}"/>
    <cellStyle name="20% - Akzent6 10 11" xfId="7163" xr:uid="{00000000-0005-0000-0000-00009E1B0000}"/>
    <cellStyle name="20% - Akzent6 10 12" xfId="7164" xr:uid="{00000000-0005-0000-0000-00009F1B0000}"/>
    <cellStyle name="20% - Akzent6 10 13" xfId="7165" xr:uid="{00000000-0005-0000-0000-0000A01B0000}"/>
    <cellStyle name="20% - Akzent6 10 14" xfId="7166" xr:uid="{00000000-0005-0000-0000-0000A11B0000}"/>
    <cellStyle name="20% - Akzent6 10 15" xfId="7167" xr:uid="{00000000-0005-0000-0000-0000A21B0000}"/>
    <cellStyle name="20% - Akzent6 10 16" xfId="7168" xr:uid="{00000000-0005-0000-0000-0000A31B0000}"/>
    <cellStyle name="20% - Akzent6 10 17" xfId="7169" xr:uid="{00000000-0005-0000-0000-0000A41B0000}"/>
    <cellStyle name="20% - Akzent6 10 18" xfId="7170" xr:uid="{00000000-0005-0000-0000-0000A51B0000}"/>
    <cellStyle name="20% - Akzent6 10 2" xfId="7171" xr:uid="{00000000-0005-0000-0000-0000A61B0000}"/>
    <cellStyle name="20% - Akzent6 10 3" xfId="7172" xr:uid="{00000000-0005-0000-0000-0000A71B0000}"/>
    <cellStyle name="20% - Akzent6 10 4" xfId="7173" xr:uid="{00000000-0005-0000-0000-0000A81B0000}"/>
    <cellStyle name="20% - Akzent6 10 4 2" xfId="7174" xr:uid="{00000000-0005-0000-0000-0000A91B0000}"/>
    <cellStyle name="20% - Akzent6 10 4 2 2" xfId="7175" xr:uid="{00000000-0005-0000-0000-0000AA1B0000}"/>
    <cellStyle name="20% - Akzent6 10 4 2 2 2" xfId="7176" xr:uid="{00000000-0005-0000-0000-0000AB1B0000}"/>
    <cellStyle name="20% - Akzent6 10 4 2 2 3" xfId="7177" xr:uid="{00000000-0005-0000-0000-0000AC1B0000}"/>
    <cellStyle name="20% - Akzent6 10 4 2 3" xfId="7178" xr:uid="{00000000-0005-0000-0000-0000AD1B0000}"/>
    <cellStyle name="20% - Akzent6 10 4 2 4" xfId="7179" xr:uid="{00000000-0005-0000-0000-0000AE1B0000}"/>
    <cellStyle name="20% - Akzent6 10 4 3" xfId="7180" xr:uid="{00000000-0005-0000-0000-0000AF1B0000}"/>
    <cellStyle name="20% - Akzent6 10 4 3 2" xfId="7181" xr:uid="{00000000-0005-0000-0000-0000B01B0000}"/>
    <cellStyle name="20% - Akzent6 10 4 3 2 2" xfId="7182" xr:uid="{00000000-0005-0000-0000-0000B11B0000}"/>
    <cellStyle name="20% - Akzent6 10 4 3 2 3" xfId="7183" xr:uid="{00000000-0005-0000-0000-0000B21B0000}"/>
    <cellStyle name="20% - Akzent6 10 4 3 3" xfId="7184" xr:uid="{00000000-0005-0000-0000-0000B31B0000}"/>
    <cellStyle name="20% - Akzent6 10 4 3 4" xfId="7185" xr:uid="{00000000-0005-0000-0000-0000B41B0000}"/>
    <cellStyle name="20% - Akzent6 10 4 4" xfId="7186" xr:uid="{00000000-0005-0000-0000-0000B51B0000}"/>
    <cellStyle name="20% - Akzent6 10 4 4 2" xfId="7187" xr:uid="{00000000-0005-0000-0000-0000B61B0000}"/>
    <cellStyle name="20% - Akzent6 10 4 4 2 2" xfId="7188" xr:uid="{00000000-0005-0000-0000-0000B71B0000}"/>
    <cellStyle name="20% - Akzent6 10 4 4 2 3" xfId="7189" xr:uid="{00000000-0005-0000-0000-0000B81B0000}"/>
    <cellStyle name="20% - Akzent6 10 4 4 3" xfId="7190" xr:uid="{00000000-0005-0000-0000-0000B91B0000}"/>
    <cellStyle name="20% - Akzent6 10 4 4 4" xfId="7191" xr:uid="{00000000-0005-0000-0000-0000BA1B0000}"/>
    <cellStyle name="20% - Akzent6 10 4 5" xfId="7192" xr:uid="{00000000-0005-0000-0000-0000BB1B0000}"/>
    <cellStyle name="20% - Akzent6 10 4 5 2" xfId="7193" xr:uid="{00000000-0005-0000-0000-0000BC1B0000}"/>
    <cellStyle name="20% - Akzent6 10 4 5 2 2" xfId="7194" xr:uid="{00000000-0005-0000-0000-0000BD1B0000}"/>
    <cellStyle name="20% - Akzent6 10 4 5 2 3" xfId="7195" xr:uid="{00000000-0005-0000-0000-0000BE1B0000}"/>
    <cellStyle name="20% - Akzent6 10 4 5 3" xfId="7196" xr:uid="{00000000-0005-0000-0000-0000BF1B0000}"/>
    <cellStyle name="20% - Akzent6 10 4 5 4" xfId="7197" xr:uid="{00000000-0005-0000-0000-0000C01B0000}"/>
    <cellStyle name="20% - Akzent6 10 4 6" xfId="7198" xr:uid="{00000000-0005-0000-0000-0000C11B0000}"/>
    <cellStyle name="20% - Akzent6 10 4 6 2" xfId="7199" xr:uid="{00000000-0005-0000-0000-0000C21B0000}"/>
    <cellStyle name="20% - Akzent6 10 4 6 2 2" xfId="7200" xr:uid="{00000000-0005-0000-0000-0000C31B0000}"/>
    <cellStyle name="20% - Akzent6 10 4 6 2 3" xfId="7201" xr:uid="{00000000-0005-0000-0000-0000C41B0000}"/>
    <cellStyle name="20% - Akzent6 10 4 6 3" xfId="7202" xr:uid="{00000000-0005-0000-0000-0000C51B0000}"/>
    <cellStyle name="20% - Akzent6 10 4 6 4" xfId="7203" xr:uid="{00000000-0005-0000-0000-0000C61B0000}"/>
    <cellStyle name="20% - Akzent6 10 4 7" xfId="7204" xr:uid="{00000000-0005-0000-0000-0000C71B0000}"/>
    <cellStyle name="20% - Akzent6 10 4 7 2" xfId="7205" xr:uid="{00000000-0005-0000-0000-0000C81B0000}"/>
    <cellStyle name="20% - Akzent6 10 4 7 3" xfId="7206" xr:uid="{00000000-0005-0000-0000-0000C91B0000}"/>
    <cellStyle name="20% - Akzent6 10 4 8" xfId="7207" xr:uid="{00000000-0005-0000-0000-0000CA1B0000}"/>
    <cellStyle name="20% - Akzent6 10 4 8 2" xfId="7208" xr:uid="{00000000-0005-0000-0000-0000CB1B0000}"/>
    <cellStyle name="20% - Akzent6 10 4 8 3" xfId="7209" xr:uid="{00000000-0005-0000-0000-0000CC1B0000}"/>
    <cellStyle name="20% - Akzent6 10 4 9" xfId="7210" xr:uid="{00000000-0005-0000-0000-0000CD1B0000}"/>
    <cellStyle name="20% - Akzent6 10 4 9 2" xfId="7211" xr:uid="{00000000-0005-0000-0000-0000CE1B0000}"/>
    <cellStyle name="20% - Akzent6 10 4 9 3" xfId="7212" xr:uid="{00000000-0005-0000-0000-0000CF1B0000}"/>
    <cellStyle name="20% - Akzent6 10 5" xfId="7213" xr:uid="{00000000-0005-0000-0000-0000D01B0000}"/>
    <cellStyle name="20% - Akzent6 10 5 2" xfId="7214" xr:uid="{00000000-0005-0000-0000-0000D11B0000}"/>
    <cellStyle name="20% - Akzent6 10 5 2 2" xfId="7215" xr:uid="{00000000-0005-0000-0000-0000D21B0000}"/>
    <cellStyle name="20% - Akzent6 10 5 2 3" xfId="7216" xr:uid="{00000000-0005-0000-0000-0000D31B0000}"/>
    <cellStyle name="20% - Akzent6 10 6" xfId="7217" xr:uid="{00000000-0005-0000-0000-0000D41B0000}"/>
    <cellStyle name="20% - Akzent6 10 6 2" xfId="7218" xr:uid="{00000000-0005-0000-0000-0000D51B0000}"/>
    <cellStyle name="20% - Akzent6 10 6 2 2" xfId="7219" xr:uid="{00000000-0005-0000-0000-0000D61B0000}"/>
    <cellStyle name="20% - Akzent6 10 6 2 3" xfId="7220" xr:uid="{00000000-0005-0000-0000-0000D71B0000}"/>
    <cellStyle name="20% - Akzent6 10 7" xfId="7221" xr:uid="{00000000-0005-0000-0000-0000D81B0000}"/>
    <cellStyle name="20% - Akzent6 10 7 2" xfId="7222" xr:uid="{00000000-0005-0000-0000-0000D91B0000}"/>
    <cellStyle name="20% - Akzent6 10 7 2 2" xfId="7223" xr:uid="{00000000-0005-0000-0000-0000DA1B0000}"/>
    <cellStyle name="20% - Akzent6 10 7 2 3" xfId="7224" xr:uid="{00000000-0005-0000-0000-0000DB1B0000}"/>
    <cellStyle name="20% - Akzent6 10 8" xfId="7225" xr:uid="{00000000-0005-0000-0000-0000DC1B0000}"/>
    <cellStyle name="20% - Akzent6 10 8 2" xfId="7226" xr:uid="{00000000-0005-0000-0000-0000DD1B0000}"/>
    <cellStyle name="20% - Akzent6 10 8 2 2" xfId="7227" xr:uid="{00000000-0005-0000-0000-0000DE1B0000}"/>
    <cellStyle name="20% - Akzent6 10 8 2 3" xfId="7228" xr:uid="{00000000-0005-0000-0000-0000DF1B0000}"/>
    <cellStyle name="20% - Akzent6 10 9" xfId="7229" xr:uid="{00000000-0005-0000-0000-0000E01B0000}"/>
    <cellStyle name="20% - Akzent6 10 9 2" xfId="7230" xr:uid="{00000000-0005-0000-0000-0000E11B0000}"/>
    <cellStyle name="20% - Akzent6 10 9 2 2" xfId="7231" xr:uid="{00000000-0005-0000-0000-0000E21B0000}"/>
    <cellStyle name="20% - Akzent6 10 9 2 3" xfId="7232" xr:uid="{00000000-0005-0000-0000-0000E31B0000}"/>
    <cellStyle name="20% - Akzent6 11" xfId="7233" xr:uid="{00000000-0005-0000-0000-0000E41B0000}"/>
    <cellStyle name="20% - Akzent6 11 10" xfId="7234" xr:uid="{00000000-0005-0000-0000-0000E51B0000}"/>
    <cellStyle name="20% - Akzent6 11 11" xfId="7235" xr:uid="{00000000-0005-0000-0000-0000E61B0000}"/>
    <cellStyle name="20% - Akzent6 11 12" xfId="7236" xr:uid="{00000000-0005-0000-0000-0000E71B0000}"/>
    <cellStyle name="20% - Akzent6 11 13" xfId="7237" xr:uid="{00000000-0005-0000-0000-0000E81B0000}"/>
    <cellStyle name="20% - Akzent6 11 14" xfId="7238" xr:uid="{00000000-0005-0000-0000-0000E91B0000}"/>
    <cellStyle name="20% - Akzent6 11 15" xfId="7239" xr:uid="{00000000-0005-0000-0000-0000EA1B0000}"/>
    <cellStyle name="20% - Akzent6 11 16" xfId="7240" xr:uid="{00000000-0005-0000-0000-0000EB1B0000}"/>
    <cellStyle name="20% - Akzent6 11 17" xfId="7241" xr:uid="{00000000-0005-0000-0000-0000EC1B0000}"/>
    <cellStyle name="20% - Akzent6 11 18" xfId="7242" xr:uid="{00000000-0005-0000-0000-0000ED1B0000}"/>
    <cellStyle name="20% - Akzent6 11 2" xfId="7243" xr:uid="{00000000-0005-0000-0000-0000EE1B0000}"/>
    <cellStyle name="20% - Akzent6 11 3" xfId="7244" xr:uid="{00000000-0005-0000-0000-0000EF1B0000}"/>
    <cellStyle name="20% - Akzent6 11 4" xfId="7245" xr:uid="{00000000-0005-0000-0000-0000F01B0000}"/>
    <cellStyle name="20% - Akzent6 11 4 2" xfId="7246" xr:uid="{00000000-0005-0000-0000-0000F11B0000}"/>
    <cellStyle name="20% - Akzent6 11 4 2 2" xfId="7247" xr:uid="{00000000-0005-0000-0000-0000F21B0000}"/>
    <cellStyle name="20% - Akzent6 11 4 2 2 2" xfId="7248" xr:uid="{00000000-0005-0000-0000-0000F31B0000}"/>
    <cellStyle name="20% - Akzent6 11 4 2 2 3" xfId="7249" xr:uid="{00000000-0005-0000-0000-0000F41B0000}"/>
    <cellStyle name="20% - Akzent6 11 4 2 3" xfId="7250" xr:uid="{00000000-0005-0000-0000-0000F51B0000}"/>
    <cellStyle name="20% - Akzent6 11 4 2 4" xfId="7251" xr:uid="{00000000-0005-0000-0000-0000F61B0000}"/>
    <cellStyle name="20% - Akzent6 11 4 3" xfId="7252" xr:uid="{00000000-0005-0000-0000-0000F71B0000}"/>
    <cellStyle name="20% - Akzent6 11 4 3 2" xfId="7253" xr:uid="{00000000-0005-0000-0000-0000F81B0000}"/>
    <cellStyle name="20% - Akzent6 11 4 3 2 2" xfId="7254" xr:uid="{00000000-0005-0000-0000-0000F91B0000}"/>
    <cellStyle name="20% - Akzent6 11 4 3 2 3" xfId="7255" xr:uid="{00000000-0005-0000-0000-0000FA1B0000}"/>
    <cellStyle name="20% - Akzent6 11 4 3 3" xfId="7256" xr:uid="{00000000-0005-0000-0000-0000FB1B0000}"/>
    <cellStyle name="20% - Akzent6 11 4 3 4" xfId="7257" xr:uid="{00000000-0005-0000-0000-0000FC1B0000}"/>
    <cellStyle name="20% - Akzent6 11 4 4" xfId="7258" xr:uid="{00000000-0005-0000-0000-0000FD1B0000}"/>
    <cellStyle name="20% - Akzent6 11 4 4 2" xfId="7259" xr:uid="{00000000-0005-0000-0000-0000FE1B0000}"/>
    <cellStyle name="20% - Akzent6 11 4 4 2 2" xfId="7260" xr:uid="{00000000-0005-0000-0000-0000FF1B0000}"/>
    <cellStyle name="20% - Akzent6 11 4 4 2 3" xfId="7261" xr:uid="{00000000-0005-0000-0000-0000001C0000}"/>
    <cellStyle name="20% - Akzent6 11 4 4 3" xfId="7262" xr:uid="{00000000-0005-0000-0000-0000011C0000}"/>
    <cellStyle name="20% - Akzent6 11 4 4 4" xfId="7263" xr:uid="{00000000-0005-0000-0000-0000021C0000}"/>
    <cellStyle name="20% - Akzent6 11 4 5" xfId="7264" xr:uid="{00000000-0005-0000-0000-0000031C0000}"/>
    <cellStyle name="20% - Akzent6 11 4 5 2" xfId="7265" xr:uid="{00000000-0005-0000-0000-0000041C0000}"/>
    <cellStyle name="20% - Akzent6 11 4 5 2 2" xfId="7266" xr:uid="{00000000-0005-0000-0000-0000051C0000}"/>
    <cellStyle name="20% - Akzent6 11 4 5 2 3" xfId="7267" xr:uid="{00000000-0005-0000-0000-0000061C0000}"/>
    <cellStyle name="20% - Akzent6 11 4 5 3" xfId="7268" xr:uid="{00000000-0005-0000-0000-0000071C0000}"/>
    <cellStyle name="20% - Akzent6 11 4 5 4" xfId="7269" xr:uid="{00000000-0005-0000-0000-0000081C0000}"/>
    <cellStyle name="20% - Akzent6 11 4 6" xfId="7270" xr:uid="{00000000-0005-0000-0000-0000091C0000}"/>
    <cellStyle name="20% - Akzent6 11 4 6 2" xfId="7271" xr:uid="{00000000-0005-0000-0000-00000A1C0000}"/>
    <cellStyle name="20% - Akzent6 11 4 6 2 2" xfId="7272" xr:uid="{00000000-0005-0000-0000-00000B1C0000}"/>
    <cellStyle name="20% - Akzent6 11 4 6 2 3" xfId="7273" xr:uid="{00000000-0005-0000-0000-00000C1C0000}"/>
    <cellStyle name="20% - Akzent6 11 4 6 3" xfId="7274" xr:uid="{00000000-0005-0000-0000-00000D1C0000}"/>
    <cellStyle name="20% - Akzent6 11 4 6 4" xfId="7275" xr:uid="{00000000-0005-0000-0000-00000E1C0000}"/>
    <cellStyle name="20% - Akzent6 11 4 7" xfId="7276" xr:uid="{00000000-0005-0000-0000-00000F1C0000}"/>
    <cellStyle name="20% - Akzent6 11 4 7 2" xfId="7277" xr:uid="{00000000-0005-0000-0000-0000101C0000}"/>
    <cellStyle name="20% - Akzent6 11 4 7 3" xfId="7278" xr:uid="{00000000-0005-0000-0000-0000111C0000}"/>
    <cellStyle name="20% - Akzent6 11 4 8" xfId="7279" xr:uid="{00000000-0005-0000-0000-0000121C0000}"/>
    <cellStyle name="20% - Akzent6 11 4 8 2" xfId="7280" xr:uid="{00000000-0005-0000-0000-0000131C0000}"/>
    <cellStyle name="20% - Akzent6 11 4 8 3" xfId="7281" xr:uid="{00000000-0005-0000-0000-0000141C0000}"/>
    <cellStyle name="20% - Akzent6 11 4 9" xfId="7282" xr:uid="{00000000-0005-0000-0000-0000151C0000}"/>
    <cellStyle name="20% - Akzent6 11 4 9 2" xfId="7283" xr:uid="{00000000-0005-0000-0000-0000161C0000}"/>
    <cellStyle name="20% - Akzent6 11 4 9 3" xfId="7284" xr:uid="{00000000-0005-0000-0000-0000171C0000}"/>
    <cellStyle name="20% - Akzent6 11 5" xfId="7285" xr:uid="{00000000-0005-0000-0000-0000181C0000}"/>
    <cellStyle name="20% - Akzent6 11 5 2" xfId="7286" xr:uid="{00000000-0005-0000-0000-0000191C0000}"/>
    <cellStyle name="20% - Akzent6 11 5 2 2" xfId="7287" xr:uid="{00000000-0005-0000-0000-00001A1C0000}"/>
    <cellStyle name="20% - Akzent6 11 5 2 3" xfId="7288" xr:uid="{00000000-0005-0000-0000-00001B1C0000}"/>
    <cellStyle name="20% - Akzent6 11 6" xfId="7289" xr:uid="{00000000-0005-0000-0000-00001C1C0000}"/>
    <cellStyle name="20% - Akzent6 11 6 2" xfId="7290" xr:uid="{00000000-0005-0000-0000-00001D1C0000}"/>
    <cellStyle name="20% - Akzent6 11 6 2 2" xfId="7291" xr:uid="{00000000-0005-0000-0000-00001E1C0000}"/>
    <cellStyle name="20% - Akzent6 11 6 2 3" xfId="7292" xr:uid="{00000000-0005-0000-0000-00001F1C0000}"/>
    <cellStyle name="20% - Akzent6 11 7" xfId="7293" xr:uid="{00000000-0005-0000-0000-0000201C0000}"/>
    <cellStyle name="20% - Akzent6 11 7 2" xfId="7294" xr:uid="{00000000-0005-0000-0000-0000211C0000}"/>
    <cellStyle name="20% - Akzent6 11 7 2 2" xfId="7295" xr:uid="{00000000-0005-0000-0000-0000221C0000}"/>
    <cellStyle name="20% - Akzent6 11 7 2 3" xfId="7296" xr:uid="{00000000-0005-0000-0000-0000231C0000}"/>
    <cellStyle name="20% - Akzent6 11 8" xfId="7297" xr:uid="{00000000-0005-0000-0000-0000241C0000}"/>
    <cellStyle name="20% - Akzent6 11 8 2" xfId="7298" xr:uid="{00000000-0005-0000-0000-0000251C0000}"/>
    <cellStyle name="20% - Akzent6 11 8 2 2" xfId="7299" xr:uid="{00000000-0005-0000-0000-0000261C0000}"/>
    <cellStyle name="20% - Akzent6 11 8 2 3" xfId="7300" xr:uid="{00000000-0005-0000-0000-0000271C0000}"/>
    <cellStyle name="20% - Akzent6 11 9" xfId="7301" xr:uid="{00000000-0005-0000-0000-0000281C0000}"/>
    <cellStyle name="20% - Akzent6 11 9 2" xfId="7302" xr:uid="{00000000-0005-0000-0000-0000291C0000}"/>
    <cellStyle name="20% - Akzent6 11 9 2 2" xfId="7303" xr:uid="{00000000-0005-0000-0000-00002A1C0000}"/>
    <cellStyle name="20% - Akzent6 11 9 2 3" xfId="7304" xr:uid="{00000000-0005-0000-0000-00002B1C0000}"/>
    <cellStyle name="20% - Akzent6 12" xfId="7305" xr:uid="{00000000-0005-0000-0000-00002C1C0000}"/>
    <cellStyle name="20% - Akzent6 12 10" xfId="7306" xr:uid="{00000000-0005-0000-0000-00002D1C0000}"/>
    <cellStyle name="20% - Akzent6 12 11" xfId="7307" xr:uid="{00000000-0005-0000-0000-00002E1C0000}"/>
    <cellStyle name="20% - Akzent6 12 12" xfId="7308" xr:uid="{00000000-0005-0000-0000-00002F1C0000}"/>
    <cellStyle name="20% - Akzent6 12 13" xfId="7309" xr:uid="{00000000-0005-0000-0000-0000301C0000}"/>
    <cellStyle name="20% - Akzent6 12 14" xfId="7310" xr:uid="{00000000-0005-0000-0000-0000311C0000}"/>
    <cellStyle name="20% - Akzent6 12 15" xfId="7311" xr:uid="{00000000-0005-0000-0000-0000321C0000}"/>
    <cellStyle name="20% - Akzent6 12 16" xfId="7312" xr:uid="{00000000-0005-0000-0000-0000331C0000}"/>
    <cellStyle name="20% - Akzent6 12 17" xfId="7313" xr:uid="{00000000-0005-0000-0000-0000341C0000}"/>
    <cellStyle name="20% - Akzent6 12 18" xfId="7314" xr:uid="{00000000-0005-0000-0000-0000351C0000}"/>
    <cellStyle name="20% - Akzent6 12 2" xfId="7315" xr:uid="{00000000-0005-0000-0000-0000361C0000}"/>
    <cellStyle name="20% - Akzent6 12 3" xfId="7316" xr:uid="{00000000-0005-0000-0000-0000371C0000}"/>
    <cellStyle name="20% - Akzent6 12 4" xfId="7317" xr:uid="{00000000-0005-0000-0000-0000381C0000}"/>
    <cellStyle name="20% - Akzent6 12 4 2" xfId="7318" xr:uid="{00000000-0005-0000-0000-0000391C0000}"/>
    <cellStyle name="20% - Akzent6 12 4 2 2" xfId="7319" xr:uid="{00000000-0005-0000-0000-00003A1C0000}"/>
    <cellStyle name="20% - Akzent6 12 4 2 2 2" xfId="7320" xr:uid="{00000000-0005-0000-0000-00003B1C0000}"/>
    <cellStyle name="20% - Akzent6 12 4 2 2 3" xfId="7321" xr:uid="{00000000-0005-0000-0000-00003C1C0000}"/>
    <cellStyle name="20% - Akzent6 12 4 2 3" xfId="7322" xr:uid="{00000000-0005-0000-0000-00003D1C0000}"/>
    <cellStyle name="20% - Akzent6 12 4 2 4" xfId="7323" xr:uid="{00000000-0005-0000-0000-00003E1C0000}"/>
    <cellStyle name="20% - Akzent6 12 4 3" xfId="7324" xr:uid="{00000000-0005-0000-0000-00003F1C0000}"/>
    <cellStyle name="20% - Akzent6 12 4 3 2" xfId="7325" xr:uid="{00000000-0005-0000-0000-0000401C0000}"/>
    <cellStyle name="20% - Akzent6 12 4 3 2 2" xfId="7326" xr:uid="{00000000-0005-0000-0000-0000411C0000}"/>
    <cellStyle name="20% - Akzent6 12 4 3 2 3" xfId="7327" xr:uid="{00000000-0005-0000-0000-0000421C0000}"/>
    <cellStyle name="20% - Akzent6 12 4 3 3" xfId="7328" xr:uid="{00000000-0005-0000-0000-0000431C0000}"/>
    <cellStyle name="20% - Akzent6 12 4 3 4" xfId="7329" xr:uid="{00000000-0005-0000-0000-0000441C0000}"/>
    <cellStyle name="20% - Akzent6 12 4 4" xfId="7330" xr:uid="{00000000-0005-0000-0000-0000451C0000}"/>
    <cellStyle name="20% - Akzent6 12 4 4 2" xfId="7331" xr:uid="{00000000-0005-0000-0000-0000461C0000}"/>
    <cellStyle name="20% - Akzent6 12 4 4 2 2" xfId="7332" xr:uid="{00000000-0005-0000-0000-0000471C0000}"/>
    <cellStyle name="20% - Akzent6 12 4 4 2 3" xfId="7333" xr:uid="{00000000-0005-0000-0000-0000481C0000}"/>
    <cellStyle name="20% - Akzent6 12 4 4 3" xfId="7334" xr:uid="{00000000-0005-0000-0000-0000491C0000}"/>
    <cellStyle name="20% - Akzent6 12 4 4 4" xfId="7335" xr:uid="{00000000-0005-0000-0000-00004A1C0000}"/>
    <cellStyle name="20% - Akzent6 12 4 5" xfId="7336" xr:uid="{00000000-0005-0000-0000-00004B1C0000}"/>
    <cellStyle name="20% - Akzent6 12 4 5 2" xfId="7337" xr:uid="{00000000-0005-0000-0000-00004C1C0000}"/>
    <cellStyle name="20% - Akzent6 12 4 5 2 2" xfId="7338" xr:uid="{00000000-0005-0000-0000-00004D1C0000}"/>
    <cellStyle name="20% - Akzent6 12 4 5 2 3" xfId="7339" xr:uid="{00000000-0005-0000-0000-00004E1C0000}"/>
    <cellStyle name="20% - Akzent6 12 4 5 3" xfId="7340" xr:uid="{00000000-0005-0000-0000-00004F1C0000}"/>
    <cellStyle name="20% - Akzent6 12 4 5 4" xfId="7341" xr:uid="{00000000-0005-0000-0000-0000501C0000}"/>
    <cellStyle name="20% - Akzent6 12 4 6" xfId="7342" xr:uid="{00000000-0005-0000-0000-0000511C0000}"/>
    <cellStyle name="20% - Akzent6 12 4 6 2" xfId="7343" xr:uid="{00000000-0005-0000-0000-0000521C0000}"/>
    <cellStyle name="20% - Akzent6 12 4 6 2 2" xfId="7344" xr:uid="{00000000-0005-0000-0000-0000531C0000}"/>
    <cellStyle name="20% - Akzent6 12 4 6 2 3" xfId="7345" xr:uid="{00000000-0005-0000-0000-0000541C0000}"/>
    <cellStyle name="20% - Akzent6 12 4 6 3" xfId="7346" xr:uid="{00000000-0005-0000-0000-0000551C0000}"/>
    <cellStyle name="20% - Akzent6 12 4 6 4" xfId="7347" xr:uid="{00000000-0005-0000-0000-0000561C0000}"/>
    <cellStyle name="20% - Akzent6 12 4 7" xfId="7348" xr:uid="{00000000-0005-0000-0000-0000571C0000}"/>
    <cellStyle name="20% - Akzent6 12 4 7 2" xfId="7349" xr:uid="{00000000-0005-0000-0000-0000581C0000}"/>
    <cellStyle name="20% - Akzent6 12 4 7 3" xfId="7350" xr:uid="{00000000-0005-0000-0000-0000591C0000}"/>
    <cellStyle name="20% - Akzent6 12 4 8" xfId="7351" xr:uid="{00000000-0005-0000-0000-00005A1C0000}"/>
    <cellStyle name="20% - Akzent6 12 4 8 2" xfId="7352" xr:uid="{00000000-0005-0000-0000-00005B1C0000}"/>
    <cellStyle name="20% - Akzent6 12 4 8 3" xfId="7353" xr:uid="{00000000-0005-0000-0000-00005C1C0000}"/>
    <cellStyle name="20% - Akzent6 12 4 9" xfId="7354" xr:uid="{00000000-0005-0000-0000-00005D1C0000}"/>
    <cellStyle name="20% - Akzent6 12 4 9 2" xfId="7355" xr:uid="{00000000-0005-0000-0000-00005E1C0000}"/>
    <cellStyle name="20% - Akzent6 12 4 9 3" xfId="7356" xr:uid="{00000000-0005-0000-0000-00005F1C0000}"/>
    <cellStyle name="20% - Akzent6 12 5" xfId="7357" xr:uid="{00000000-0005-0000-0000-0000601C0000}"/>
    <cellStyle name="20% - Akzent6 12 5 2" xfId="7358" xr:uid="{00000000-0005-0000-0000-0000611C0000}"/>
    <cellStyle name="20% - Akzent6 12 5 2 2" xfId="7359" xr:uid="{00000000-0005-0000-0000-0000621C0000}"/>
    <cellStyle name="20% - Akzent6 12 5 2 3" xfId="7360" xr:uid="{00000000-0005-0000-0000-0000631C0000}"/>
    <cellStyle name="20% - Akzent6 12 6" xfId="7361" xr:uid="{00000000-0005-0000-0000-0000641C0000}"/>
    <cellStyle name="20% - Akzent6 12 6 2" xfId="7362" xr:uid="{00000000-0005-0000-0000-0000651C0000}"/>
    <cellStyle name="20% - Akzent6 12 6 2 2" xfId="7363" xr:uid="{00000000-0005-0000-0000-0000661C0000}"/>
    <cellStyle name="20% - Akzent6 12 6 2 3" xfId="7364" xr:uid="{00000000-0005-0000-0000-0000671C0000}"/>
    <cellStyle name="20% - Akzent6 12 7" xfId="7365" xr:uid="{00000000-0005-0000-0000-0000681C0000}"/>
    <cellStyle name="20% - Akzent6 12 7 2" xfId="7366" xr:uid="{00000000-0005-0000-0000-0000691C0000}"/>
    <cellStyle name="20% - Akzent6 12 7 2 2" xfId="7367" xr:uid="{00000000-0005-0000-0000-00006A1C0000}"/>
    <cellStyle name="20% - Akzent6 12 7 2 3" xfId="7368" xr:uid="{00000000-0005-0000-0000-00006B1C0000}"/>
    <cellStyle name="20% - Akzent6 12 8" xfId="7369" xr:uid="{00000000-0005-0000-0000-00006C1C0000}"/>
    <cellStyle name="20% - Akzent6 12 8 2" xfId="7370" xr:uid="{00000000-0005-0000-0000-00006D1C0000}"/>
    <cellStyle name="20% - Akzent6 12 8 2 2" xfId="7371" xr:uid="{00000000-0005-0000-0000-00006E1C0000}"/>
    <cellStyle name="20% - Akzent6 12 8 2 3" xfId="7372" xr:uid="{00000000-0005-0000-0000-00006F1C0000}"/>
    <cellStyle name="20% - Akzent6 12 9" xfId="7373" xr:uid="{00000000-0005-0000-0000-0000701C0000}"/>
    <cellStyle name="20% - Akzent6 12 9 2" xfId="7374" xr:uid="{00000000-0005-0000-0000-0000711C0000}"/>
    <cellStyle name="20% - Akzent6 12 9 2 2" xfId="7375" xr:uid="{00000000-0005-0000-0000-0000721C0000}"/>
    <cellStyle name="20% - Akzent6 12 9 2 3" xfId="7376" xr:uid="{00000000-0005-0000-0000-0000731C0000}"/>
    <cellStyle name="20% - Akzent6 13" xfId="7377" xr:uid="{00000000-0005-0000-0000-0000741C0000}"/>
    <cellStyle name="20% - Akzent6 13 10" xfId="7378" xr:uid="{00000000-0005-0000-0000-0000751C0000}"/>
    <cellStyle name="20% - Akzent6 13 11" xfId="7379" xr:uid="{00000000-0005-0000-0000-0000761C0000}"/>
    <cellStyle name="20% - Akzent6 13 12" xfId="7380" xr:uid="{00000000-0005-0000-0000-0000771C0000}"/>
    <cellStyle name="20% - Akzent6 13 13" xfId="7381" xr:uid="{00000000-0005-0000-0000-0000781C0000}"/>
    <cellStyle name="20% - Akzent6 13 14" xfId="7382" xr:uid="{00000000-0005-0000-0000-0000791C0000}"/>
    <cellStyle name="20% - Akzent6 13 15" xfId="7383" xr:uid="{00000000-0005-0000-0000-00007A1C0000}"/>
    <cellStyle name="20% - Akzent6 13 16" xfId="7384" xr:uid="{00000000-0005-0000-0000-00007B1C0000}"/>
    <cellStyle name="20% - Akzent6 13 17" xfId="7385" xr:uid="{00000000-0005-0000-0000-00007C1C0000}"/>
    <cellStyle name="20% - Akzent6 13 18" xfId="7386" xr:uid="{00000000-0005-0000-0000-00007D1C0000}"/>
    <cellStyle name="20% - Akzent6 13 2" xfId="7387" xr:uid="{00000000-0005-0000-0000-00007E1C0000}"/>
    <cellStyle name="20% - Akzent6 13 3" xfId="7388" xr:uid="{00000000-0005-0000-0000-00007F1C0000}"/>
    <cellStyle name="20% - Akzent6 13 4" xfId="7389" xr:uid="{00000000-0005-0000-0000-0000801C0000}"/>
    <cellStyle name="20% - Akzent6 13 4 2" xfId="7390" xr:uid="{00000000-0005-0000-0000-0000811C0000}"/>
    <cellStyle name="20% - Akzent6 13 4 2 2" xfId="7391" xr:uid="{00000000-0005-0000-0000-0000821C0000}"/>
    <cellStyle name="20% - Akzent6 13 4 2 2 2" xfId="7392" xr:uid="{00000000-0005-0000-0000-0000831C0000}"/>
    <cellStyle name="20% - Akzent6 13 4 2 2 3" xfId="7393" xr:uid="{00000000-0005-0000-0000-0000841C0000}"/>
    <cellStyle name="20% - Akzent6 13 4 2 3" xfId="7394" xr:uid="{00000000-0005-0000-0000-0000851C0000}"/>
    <cellStyle name="20% - Akzent6 13 4 2 4" xfId="7395" xr:uid="{00000000-0005-0000-0000-0000861C0000}"/>
    <cellStyle name="20% - Akzent6 13 4 3" xfId="7396" xr:uid="{00000000-0005-0000-0000-0000871C0000}"/>
    <cellStyle name="20% - Akzent6 13 4 3 2" xfId="7397" xr:uid="{00000000-0005-0000-0000-0000881C0000}"/>
    <cellStyle name="20% - Akzent6 13 4 3 2 2" xfId="7398" xr:uid="{00000000-0005-0000-0000-0000891C0000}"/>
    <cellStyle name="20% - Akzent6 13 4 3 2 3" xfId="7399" xr:uid="{00000000-0005-0000-0000-00008A1C0000}"/>
    <cellStyle name="20% - Akzent6 13 4 3 3" xfId="7400" xr:uid="{00000000-0005-0000-0000-00008B1C0000}"/>
    <cellStyle name="20% - Akzent6 13 4 3 4" xfId="7401" xr:uid="{00000000-0005-0000-0000-00008C1C0000}"/>
    <cellStyle name="20% - Akzent6 13 4 4" xfId="7402" xr:uid="{00000000-0005-0000-0000-00008D1C0000}"/>
    <cellStyle name="20% - Akzent6 13 4 4 2" xfId="7403" xr:uid="{00000000-0005-0000-0000-00008E1C0000}"/>
    <cellStyle name="20% - Akzent6 13 4 4 2 2" xfId="7404" xr:uid="{00000000-0005-0000-0000-00008F1C0000}"/>
    <cellStyle name="20% - Akzent6 13 4 4 2 3" xfId="7405" xr:uid="{00000000-0005-0000-0000-0000901C0000}"/>
    <cellStyle name="20% - Akzent6 13 4 4 3" xfId="7406" xr:uid="{00000000-0005-0000-0000-0000911C0000}"/>
    <cellStyle name="20% - Akzent6 13 4 4 4" xfId="7407" xr:uid="{00000000-0005-0000-0000-0000921C0000}"/>
    <cellStyle name="20% - Akzent6 13 4 5" xfId="7408" xr:uid="{00000000-0005-0000-0000-0000931C0000}"/>
    <cellStyle name="20% - Akzent6 13 4 5 2" xfId="7409" xr:uid="{00000000-0005-0000-0000-0000941C0000}"/>
    <cellStyle name="20% - Akzent6 13 4 5 2 2" xfId="7410" xr:uid="{00000000-0005-0000-0000-0000951C0000}"/>
    <cellStyle name="20% - Akzent6 13 4 5 2 3" xfId="7411" xr:uid="{00000000-0005-0000-0000-0000961C0000}"/>
    <cellStyle name="20% - Akzent6 13 4 5 3" xfId="7412" xr:uid="{00000000-0005-0000-0000-0000971C0000}"/>
    <cellStyle name="20% - Akzent6 13 4 5 4" xfId="7413" xr:uid="{00000000-0005-0000-0000-0000981C0000}"/>
    <cellStyle name="20% - Akzent6 13 4 6" xfId="7414" xr:uid="{00000000-0005-0000-0000-0000991C0000}"/>
    <cellStyle name="20% - Akzent6 13 4 6 2" xfId="7415" xr:uid="{00000000-0005-0000-0000-00009A1C0000}"/>
    <cellStyle name="20% - Akzent6 13 4 6 2 2" xfId="7416" xr:uid="{00000000-0005-0000-0000-00009B1C0000}"/>
    <cellStyle name="20% - Akzent6 13 4 6 2 3" xfId="7417" xr:uid="{00000000-0005-0000-0000-00009C1C0000}"/>
    <cellStyle name="20% - Akzent6 13 4 6 3" xfId="7418" xr:uid="{00000000-0005-0000-0000-00009D1C0000}"/>
    <cellStyle name="20% - Akzent6 13 4 6 4" xfId="7419" xr:uid="{00000000-0005-0000-0000-00009E1C0000}"/>
    <cellStyle name="20% - Akzent6 13 4 7" xfId="7420" xr:uid="{00000000-0005-0000-0000-00009F1C0000}"/>
    <cellStyle name="20% - Akzent6 13 4 7 2" xfId="7421" xr:uid="{00000000-0005-0000-0000-0000A01C0000}"/>
    <cellStyle name="20% - Akzent6 13 4 7 3" xfId="7422" xr:uid="{00000000-0005-0000-0000-0000A11C0000}"/>
    <cellStyle name="20% - Akzent6 13 4 8" xfId="7423" xr:uid="{00000000-0005-0000-0000-0000A21C0000}"/>
    <cellStyle name="20% - Akzent6 13 4 8 2" xfId="7424" xr:uid="{00000000-0005-0000-0000-0000A31C0000}"/>
    <cellStyle name="20% - Akzent6 13 4 8 3" xfId="7425" xr:uid="{00000000-0005-0000-0000-0000A41C0000}"/>
    <cellStyle name="20% - Akzent6 13 4 9" xfId="7426" xr:uid="{00000000-0005-0000-0000-0000A51C0000}"/>
    <cellStyle name="20% - Akzent6 13 4 9 2" xfId="7427" xr:uid="{00000000-0005-0000-0000-0000A61C0000}"/>
    <cellStyle name="20% - Akzent6 13 4 9 3" xfId="7428" xr:uid="{00000000-0005-0000-0000-0000A71C0000}"/>
    <cellStyle name="20% - Akzent6 13 5" xfId="7429" xr:uid="{00000000-0005-0000-0000-0000A81C0000}"/>
    <cellStyle name="20% - Akzent6 13 5 2" xfId="7430" xr:uid="{00000000-0005-0000-0000-0000A91C0000}"/>
    <cellStyle name="20% - Akzent6 13 5 2 2" xfId="7431" xr:uid="{00000000-0005-0000-0000-0000AA1C0000}"/>
    <cellStyle name="20% - Akzent6 13 5 2 3" xfId="7432" xr:uid="{00000000-0005-0000-0000-0000AB1C0000}"/>
    <cellStyle name="20% - Akzent6 13 6" xfId="7433" xr:uid="{00000000-0005-0000-0000-0000AC1C0000}"/>
    <cellStyle name="20% - Akzent6 13 6 2" xfId="7434" xr:uid="{00000000-0005-0000-0000-0000AD1C0000}"/>
    <cellStyle name="20% - Akzent6 13 6 2 2" xfId="7435" xr:uid="{00000000-0005-0000-0000-0000AE1C0000}"/>
    <cellStyle name="20% - Akzent6 13 6 2 3" xfId="7436" xr:uid="{00000000-0005-0000-0000-0000AF1C0000}"/>
    <cellStyle name="20% - Akzent6 13 7" xfId="7437" xr:uid="{00000000-0005-0000-0000-0000B01C0000}"/>
    <cellStyle name="20% - Akzent6 13 7 2" xfId="7438" xr:uid="{00000000-0005-0000-0000-0000B11C0000}"/>
    <cellStyle name="20% - Akzent6 13 7 2 2" xfId="7439" xr:uid="{00000000-0005-0000-0000-0000B21C0000}"/>
    <cellStyle name="20% - Akzent6 13 7 2 3" xfId="7440" xr:uid="{00000000-0005-0000-0000-0000B31C0000}"/>
    <cellStyle name="20% - Akzent6 13 8" xfId="7441" xr:uid="{00000000-0005-0000-0000-0000B41C0000}"/>
    <cellStyle name="20% - Akzent6 13 8 2" xfId="7442" xr:uid="{00000000-0005-0000-0000-0000B51C0000}"/>
    <cellStyle name="20% - Akzent6 13 8 2 2" xfId="7443" xr:uid="{00000000-0005-0000-0000-0000B61C0000}"/>
    <cellStyle name="20% - Akzent6 13 8 2 3" xfId="7444" xr:uid="{00000000-0005-0000-0000-0000B71C0000}"/>
    <cellStyle name="20% - Akzent6 13 9" xfId="7445" xr:uid="{00000000-0005-0000-0000-0000B81C0000}"/>
    <cellStyle name="20% - Akzent6 13 9 2" xfId="7446" xr:uid="{00000000-0005-0000-0000-0000B91C0000}"/>
    <cellStyle name="20% - Akzent6 13 9 2 2" xfId="7447" xr:uid="{00000000-0005-0000-0000-0000BA1C0000}"/>
    <cellStyle name="20% - Akzent6 13 9 2 3" xfId="7448" xr:uid="{00000000-0005-0000-0000-0000BB1C0000}"/>
    <cellStyle name="20% - Akzent6 14" xfId="7449" xr:uid="{00000000-0005-0000-0000-0000BC1C0000}"/>
    <cellStyle name="20% - Akzent6 14 10" xfId="7450" xr:uid="{00000000-0005-0000-0000-0000BD1C0000}"/>
    <cellStyle name="20% - Akzent6 14 11" xfId="7451" xr:uid="{00000000-0005-0000-0000-0000BE1C0000}"/>
    <cellStyle name="20% - Akzent6 14 12" xfId="7452" xr:uid="{00000000-0005-0000-0000-0000BF1C0000}"/>
    <cellStyle name="20% - Akzent6 14 13" xfId="7453" xr:uid="{00000000-0005-0000-0000-0000C01C0000}"/>
    <cellStyle name="20% - Akzent6 14 14" xfId="7454" xr:uid="{00000000-0005-0000-0000-0000C11C0000}"/>
    <cellStyle name="20% - Akzent6 14 15" xfId="7455" xr:uid="{00000000-0005-0000-0000-0000C21C0000}"/>
    <cellStyle name="20% - Akzent6 14 16" xfId="7456" xr:uid="{00000000-0005-0000-0000-0000C31C0000}"/>
    <cellStyle name="20% - Akzent6 14 17" xfId="7457" xr:uid="{00000000-0005-0000-0000-0000C41C0000}"/>
    <cellStyle name="20% - Akzent6 14 18" xfId="7458" xr:uid="{00000000-0005-0000-0000-0000C51C0000}"/>
    <cellStyle name="20% - Akzent6 14 2" xfId="7459" xr:uid="{00000000-0005-0000-0000-0000C61C0000}"/>
    <cellStyle name="20% - Akzent6 14 3" xfId="7460" xr:uid="{00000000-0005-0000-0000-0000C71C0000}"/>
    <cellStyle name="20% - Akzent6 14 4" xfId="7461" xr:uid="{00000000-0005-0000-0000-0000C81C0000}"/>
    <cellStyle name="20% - Akzent6 14 4 2" xfId="7462" xr:uid="{00000000-0005-0000-0000-0000C91C0000}"/>
    <cellStyle name="20% - Akzent6 14 4 2 2" xfId="7463" xr:uid="{00000000-0005-0000-0000-0000CA1C0000}"/>
    <cellStyle name="20% - Akzent6 14 4 2 2 2" xfId="7464" xr:uid="{00000000-0005-0000-0000-0000CB1C0000}"/>
    <cellStyle name="20% - Akzent6 14 4 2 2 3" xfId="7465" xr:uid="{00000000-0005-0000-0000-0000CC1C0000}"/>
    <cellStyle name="20% - Akzent6 14 4 2 3" xfId="7466" xr:uid="{00000000-0005-0000-0000-0000CD1C0000}"/>
    <cellStyle name="20% - Akzent6 14 4 2 4" xfId="7467" xr:uid="{00000000-0005-0000-0000-0000CE1C0000}"/>
    <cellStyle name="20% - Akzent6 14 4 3" xfId="7468" xr:uid="{00000000-0005-0000-0000-0000CF1C0000}"/>
    <cellStyle name="20% - Akzent6 14 4 3 2" xfId="7469" xr:uid="{00000000-0005-0000-0000-0000D01C0000}"/>
    <cellStyle name="20% - Akzent6 14 4 3 2 2" xfId="7470" xr:uid="{00000000-0005-0000-0000-0000D11C0000}"/>
    <cellStyle name="20% - Akzent6 14 4 3 2 3" xfId="7471" xr:uid="{00000000-0005-0000-0000-0000D21C0000}"/>
    <cellStyle name="20% - Akzent6 14 4 3 3" xfId="7472" xr:uid="{00000000-0005-0000-0000-0000D31C0000}"/>
    <cellStyle name="20% - Akzent6 14 4 3 4" xfId="7473" xr:uid="{00000000-0005-0000-0000-0000D41C0000}"/>
    <cellStyle name="20% - Akzent6 14 4 4" xfId="7474" xr:uid="{00000000-0005-0000-0000-0000D51C0000}"/>
    <cellStyle name="20% - Akzent6 14 4 4 2" xfId="7475" xr:uid="{00000000-0005-0000-0000-0000D61C0000}"/>
    <cellStyle name="20% - Akzent6 14 4 4 2 2" xfId="7476" xr:uid="{00000000-0005-0000-0000-0000D71C0000}"/>
    <cellStyle name="20% - Akzent6 14 4 4 2 3" xfId="7477" xr:uid="{00000000-0005-0000-0000-0000D81C0000}"/>
    <cellStyle name="20% - Akzent6 14 4 4 3" xfId="7478" xr:uid="{00000000-0005-0000-0000-0000D91C0000}"/>
    <cellStyle name="20% - Akzent6 14 4 4 4" xfId="7479" xr:uid="{00000000-0005-0000-0000-0000DA1C0000}"/>
    <cellStyle name="20% - Akzent6 14 4 5" xfId="7480" xr:uid="{00000000-0005-0000-0000-0000DB1C0000}"/>
    <cellStyle name="20% - Akzent6 14 4 5 2" xfId="7481" xr:uid="{00000000-0005-0000-0000-0000DC1C0000}"/>
    <cellStyle name="20% - Akzent6 14 4 5 2 2" xfId="7482" xr:uid="{00000000-0005-0000-0000-0000DD1C0000}"/>
    <cellStyle name="20% - Akzent6 14 4 5 2 3" xfId="7483" xr:uid="{00000000-0005-0000-0000-0000DE1C0000}"/>
    <cellStyle name="20% - Akzent6 14 4 5 3" xfId="7484" xr:uid="{00000000-0005-0000-0000-0000DF1C0000}"/>
    <cellStyle name="20% - Akzent6 14 4 5 4" xfId="7485" xr:uid="{00000000-0005-0000-0000-0000E01C0000}"/>
    <cellStyle name="20% - Akzent6 14 4 6" xfId="7486" xr:uid="{00000000-0005-0000-0000-0000E11C0000}"/>
    <cellStyle name="20% - Akzent6 14 4 6 2" xfId="7487" xr:uid="{00000000-0005-0000-0000-0000E21C0000}"/>
    <cellStyle name="20% - Akzent6 14 4 6 2 2" xfId="7488" xr:uid="{00000000-0005-0000-0000-0000E31C0000}"/>
    <cellStyle name="20% - Akzent6 14 4 6 2 3" xfId="7489" xr:uid="{00000000-0005-0000-0000-0000E41C0000}"/>
    <cellStyle name="20% - Akzent6 14 4 6 3" xfId="7490" xr:uid="{00000000-0005-0000-0000-0000E51C0000}"/>
    <cellStyle name="20% - Akzent6 14 4 6 4" xfId="7491" xr:uid="{00000000-0005-0000-0000-0000E61C0000}"/>
    <cellStyle name="20% - Akzent6 14 4 7" xfId="7492" xr:uid="{00000000-0005-0000-0000-0000E71C0000}"/>
    <cellStyle name="20% - Akzent6 14 4 7 2" xfId="7493" xr:uid="{00000000-0005-0000-0000-0000E81C0000}"/>
    <cellStyle name="20% - Akzent6 14 4 7 3" xfId="7494" xr:uid="{00000000-0005-0000-0000-0000E91C0000}"/>
    <cellStyle name="20% - Akzent6 14 4 8" xfId="7495" xr:uid="{00000000-0005-0000-0000-0000EA1C0000}"/>
    <cellStyle name="20% - Akzent6 14 4 8 2" xfId="7496" xr:uid="{00000000-0005-0000-0000-0000EB1C0000}"/>
    <cellStyle name="20% - Akzent6 14 4 8 3" xfId="7497" xr:uid="{00000000-0005-0000-0000-0000EC1C0000}"/>
    <cellStyle name="20% - Akzent6 14 4 9" xfId="7498" xr:uid="{00000000-0005-0000-0000-0000ED1C0000}"/>
    <cellStyle name="20% - Akzent6 14 4 9 2" xfId="7499" xr:uid="{00000000-0005-0000-0000-0000EE1C0000}"/>
    <cellStyle name="20% - Akzent6 14 4 9 3" xfId="7500" xr:uid="{00000000-0005-0000-0000-0000EF1C0000}"/>
    <cellStyle name="20% - Akzent6 14 5" xfId="7501" xr:uid="{00000000-0005-0000-0000-0000F01C0000}"/>
    <cellStyle name="20% - Akzent6 14 5 2" xfId="7502" xr:uid="{00000000-0005-0000-0000-0000F11C0000}"/>
    <cellStyle name="20% - Akzent6 14 5 2 2" xfId="7503" xr:uid="{00000000-0005-0000-0000-0000F21C0000}"/>
    <cellStyle name="20% - Akzent6 14 5 2 3" xfId="7504" xr:uid="{00000000-0005-0000-0000-0000F31C0000}"/>
    <cellStyle name="20% - Akzent6 14 6" xfId="7505" xr:uid="{00000000-0005-0000-0000-0000F41C0000}"/>
    <cellStyle name="20% - Akzent6 14 6 2" xfId="7506" xr:uid="{00000000-0005-0000-0000-0000F51C0000}"/>
    <cellStyle name="20% - Akzent6 14 6 2 2" xfId="7507" xr:uid="{00000000-0005-0000-0000-0000F61C0000}"/>
    <cellStyle name="20% - Akzent6 14 6 2 3" xfId="7508" xr:uid="{00000000-0005-0000-0000-0000F71C0000}"/>
    <cellStyle name="20% - Akzent6 14 7" xfId="7509" xr:uid="{00000000-0005-0000-0000-0000F81C0000}"/>
    <cellStyle name="20% - Akzent6 14 7 2" xfId="7510" xr:uid="{00000000-0005-0000-0000-0000F91C0000}"/>
    <cellStyle name="20% - Akzent6 14 7 2 2" xfId="7511" xr:uid="{00000000-0005-0000-0000-0000FA1C0000}"/>
    <cellStyle name="20% - Akzent6 14 7 2 3" xfId="7512" xr:uid="{00000000-0005-0000-0000-0000FB1C0000}"/>
    <cellStyle name="20% - Akzent6 14 8" xfId="7513" xr:uid="{00000000-0005-0000-0000-0000FC1C0000}"/>
    <cellStyle name="20% - Akzent6 14 8 2" xfId="7514" xr:uid="{00000000-0005-0000-0000-0000FD1C0000}"/>
    <cellStyle name="20% - Akzent6 14 8 2 2" xfId="7515" xr:uid="{00000000-0005-0000-0000-0000FE1C0000}"/>
    <cellStyle name="20% - Akzent6 14 8 2 3" xfId="7516" xr:uid="{00000000-0005-0000-0000-0000FF1C0000}"/>
    <cellStyle name="20% - Akzent6 14 9" xfId="7517" xr:uid="{00000000-0005-0000-0000-0000001D0000}"/>
    <cellStyle name="20% - Akzent6 14 9 2" xfId="7518" xr:uid="{00000000-0005-0000-0000-0000011D0000}"/>
    <cellStyle name="20% - Akzent6 14 9 2 2" xfId="7519" xr:uid="{00000000-0005-0000-0000-0000021D0000}"/>
    <cellStyle name="20% - Akzent6 14 9 2 3" xfId="7520" xr:uid="{00000000-0005-0000-0000-0000031D0000}"/>
    <cellStyle name="20% - Akzent6 15" xfId="7521" xr:uid="{00000000-0005-0000-0000-0000041D0000}"/>
    <cellStyle name="20% - Akzent6 15 10" xfId="7522" xr:uid="{00000000-0005-0000-0000-0000051D0000}"/>
    <cellStyle name="20% - Akzent6 15 11" xfId="7523" xr:uid="{00000000-0005-0000-0000-0000061D0000}"/>
    <cellStyle name="20% - Akzent6 15 12" xfId="7524" xr:uid="{00000000-0005-0000-0000-0000071D0000}"/>
    <cellStyle name="20% - Akzent6 15 13" xfId="7525" xr:uid="{00000000-0005-0000-0000-0000081D0000}"/>
    <cellStyle name="20% - Akzent6 15 14" xfId="7526" xr:uid="{00000000-0005-0000-0000-0000091D0000}"/>
    <cellStyle name="20% - Akzent6 15 15" xfId="7527" xr:uid="{00000000-0005-0000-0000-00000A1D0000}"/>
    <cellStyle name="20% - Akzent6 15 16" xfId="7528" xr:uid="{00000000-0005-0000-0000-00000B1D0000}"/>
    <cellStyle name="20% - Akzent6 15 17" xfId="7529" xr:uid="{00000000-0005-0000-0000-00000C1D0000}"/>
    <cellStyle name="20% - Akzent6 15 18" xfId="7530" xr:uid="{00000000-0005-0000-0000-00000D1D0000}"/>
    <cellStyle name="20% - Akzent6 15 2" xfId="7531" xr:uid="{00000000-0005-0000-0000-00000E1D0000}"/>
    <cellStyle name="20% - Akzent6 15 3" xfId="7532" xr:uid="{00000000-0005-0000-0000-00000F1D0000}"/>
    <cellStyle name="20% - Akzent6 15 4" xfId="7533" xr:uid="{00000000-0005-0000-0000-0000101D0000}"/>
    <cellStyle name="20% - Akzent6 15 4 2" xfId="7534" xr:uid="{00000000-0005-0000-0000-0000111D0000}"/>
    <cellStyle name="20% - Akzent6 15 4 2 2" xfId="7535" xr:uid="{00000000-0005-0000-0000-0000121D0000}"/>
    <cellStyle name="20% - Akzent6 15 4 2 2 2" xfId="7536" xr:uid="{00000000-0005-0000-0000-0000131D0000}"/>
    <cellStyle name="20% - Akzent6 15 4 2 2 3" xfId="7537" xr:uid="{00000000-0005-0000-0000-0000141D0000}"/>
    <cellStyle name="20% - Akzent6 15 4 2 3" xfId="7538" xr:uid="{00000000-0005-0000-0000-0000151D0000}"/>
    <cellStyle name="20% - Akzent6 15 4 2 4" xfId="7539" xr:uid="{00000000-0005-0000-0000-0000161D0000}"/>
    <cellStyle name="20% - Akzent6 15 4 3" xfId="7540" xr:uid="{00000000-0005-0000-0000-0000171D0000}"/>
    <cellStyle name="20% - Akzent6 15 4 3 2" xfId="7541" xr:uid="{00000000-0005-0000-0000-0000181D0000}"/>
    <cellStyle name="20% - Akzent6 15 4 3 2 2" xfId="7542" xr:uid="{00000000-0005-0000-0000-0000191D0000}"/>
    <cellStyle name="20% - Akzent6 15 4 3 2 3" xfId="7543" xr:uid="{00000000-0005-0000-0000-00001A1D0000}"/>
    <cellStyle name="20% - Akzent6 15 4 3 3" xfId="7544" xr:uid="{00000000-0005-0000-0000-00001B1D0000}"/>
    <cellStyle name="20% - Akzent6 15 4 3 4" xfId="7545" xr:uid="{00000000-0005-0000-0000-00001C1D0000}"/>
    <cellStyle name="20% - Akzent6 15 4 4" xfId="7546" xr:uid="{00000000-0005-0000-0000-00001D1D0000}"/>
    <cellStyle name="20% - Akzent6 15 4 4 2" xfId="7547" xr:uid="{00000000-0005-0000-0000-00001E1D0000}"/>
    <cellStyle name="20% - Akzent6 15 4 4 2 2" xfId="7548" xr:uid="{00000000-0005-0000-0000-00001F1D0000}"/>
    <cellStyle name="20% - Akzent6 15 4 4 2 3" xfId="7549" xr:uid="{00000000-0005-0000-0000-0000201D0000}"/>
    <cellStyle name="20% - Akzent6 15 4 4 3" xfId="7550" xr:uid="{00000000-0005-0000-0000-0000211D0000}"/>
    <cellStyle name="20% - Akzent6 15 4 4 4" xfId="7551" xr:uid="{00000000-0005-0000-0000-0000221D0000}"/>
    <cellStyle name="20% - Akzent6 15 4 5" xfId="7552" xr:uid="{00000000-0005-0000-0000-0000231D0000}"/>
    <cellStyle name="20% - Akzent6 15 4 5 2" xfId="7553" xr:uid="{00000000-0005-0000-0000-0000241D0000}"/>
    <cellStyle name="20% - Akzent6 15 4 5 2 2" xfId="7554" xr:uid="{00000000-0005-0000-0000-0000251D0000}"/>
    <cellStyle name="20% - Akzent6 15 4 5 2 3" xfId="7555" xr:uid="{00000000-0005-0000-0000-0000261D0000}"/>
    <cellStyle name="20% - Akzent6 15 4 5 3" xfId="7556" xr:uid="{00000000-0005-0000-0000-0000271D0000}"/>
    <cellStyle name="20% - Akzent6 15 4 5 4" xfId="7557" xr:uid="{00000000-0005-0000-0000-0000281D0000}"/>
    <cellStyle name="20% - Akzent6 15 4 6" xfId="7558" xr:uid="{00000000-0005-0000-0000-0000291D0000}"/>
    <cellStyle name="20% - Akzent6 15 4 6 2" xfId="7559" xr:uid="{00000000-0005-0000-0000-00002A1D0000}"/>
    <cellStyle name="20% - Akzent6 15 4 6 2 2" xfId="7560" xr:uid="{00000000-0005-0000-0000-00002B1D0000}"/>
    <cellStyle name="20% - Akzent6 15 4 6 2 3" xfId="7561" xr:uid="{00000000-0005-0000-0000-00002C1D0000}"/>
    <cellStyle name="20% - Akzent6 15 4 6 3" xfId="7562" xr:uid="{00000000-0005-0000-0000-00002D1D0000}"/>
    <cellStyle name="20% - Akzent6 15 4 6 4" xfId="7563" xr:uid="{00000000-0005-0000-0000-00002E1D0000}"/>
    <cellStyle name="20% - Akzent6 15 4 7" xfId="7564" xr:uid="{00000000-0005-0000-0000-00002F1D0000}"/>
    <cellStyle name="20% - Akzent6 15 4 7 2" xfId="7565" xr:uid="{00000000-0005-0000-0000-0000301D0000}"/>
    <cellStyle name="20% - Akzent6 15 4 7 3" xfId="7566" xr:uid="{00000000-0005-0000-0000-0000311D0000}"/>
    <cellStyle name="20% - Akzent6 15 4 8" xfId="7567" xr:uid="{00000000-0005-0000-0000-0000321D0000}"/>
    <cellStyle name="20% - Akzent6 15 4 8 2" xfId="7568" xr:uid="{00000000-0005-0000-0000-0000331D0000}"/>
    <cellStyle name="20% - Akzent6 15 4 8 3" xfId="7569" xr:uid="{00000000-0005-0000-0000-0000341D0000}"/>
    <cellStyle name="20% - Akzent6 15 4 9" xfId="7570" xr:uid="{00000000-0005-0000-0000-0000351D0000}"/>
    <cellStyle name="20% - Akzent6 15 4 9 2" xfId="7571" xr:uid="{00000000-0005-0000-0000-0000361D0000}"/>
    <cellStyle name="20% - Akzent6 15 4 9 3" xfId="7572" xr:uid="{00000000-0005-0000-0000-0000371D0000}"/>
    <cellStyle name="20% - Akzent6 15 5" xfId="7573" xr:uid="{00000000-0005-0000-0000-0000381D0000}"/>
    <cellStyle name="20% - Akzent6 15 5 2" xfId="7574" xr:uid="{00000000-0005-0000-0000-0000391D0000}"/>
    <cellStyle name="20% - Akzent6 15 5 2 2" xfId="7575" xr:uid="{00000000-0005-0000-0000-00003A1D0000}"/>
    <cellStyle name="20% - Akzent6 15 5 2 3" xfId="7576" xr:uid="{00000000-0005-0000-0000-00003B1D0000}"/>
    <cellStyle name="20% - Akzent6 15 6" xfId="7577" xr:uid="{00000000-0005-0000-0000-00003C1D0000}"/>
    <cellStyle name="20% - Akzent6 15 6 2" xfId="7578" xr:uid="{00000000-0005-0000-0000-00003D1D0000}"/>
    <cellStyle name="20% - Akzent6 15 6 2 2" xfId="7579" xr:uid="{00000000-0005-0000-0000-00003E1D0000}"/>
    <cellStyle name="20% - Akzent6 15 6 2 3" xfId="7580" xr:uid="{00000000-0005-0000-0000-00003F1D0000}"/>
    <cellStyle name="20% - Akzent6 15 7" xfId="7581" xr:uid="{00000000-0005-0000-0000-0000401D0000}"/>
    <cellStyle name="20% - Akzent6 15 7 2" xfId="7582" xr:uid="{00000000-0005-0000-0000-0000411D0000}"/>
    <cellStyle name="20% - Akzent6 15 7 2 2" xfId="7583" xr:uid="{00000000-0005-0000-0000-0000421D0000}"/>
    <cellStyle name="20% - Akzent6 15 7 2 3" xfId="7584" xr:uid="{00000000-0005-0000-0000-0000431D0000}"/>
    <cellStyle name="20% - Akzent6 15 8" xfId="7585" xr:uid="{00000000-0005-0000-0000-0000441D0000}"/>
    <cellStyle name="20% - Akzent6 15 8 2" xfId="7586" xr:uid="{00000000-0005-0000-0000-0000451D0000}"/>
    <cellStyle name="20% - Akzent6 15 8 2 2" xfId="7587" xr:uid="{00000000-0005-0000-0000-0000461D0000}"/>
    <cellStyle name="20% - Akzent6 15 8 2 3" xfId="7588" xr:uid="{00000000-0005-0000-0000-0000471D0000}"/>
    <cellStyle name="20% - Akzent6 15 9" xfId="7589" xr:uid="{00000000-0005-0000-0000-0000481D0000}"/>
    <cellStyle name="20% - Akzent6 15 9 2" xfId="7590" xr:uid="{00000000-0005-0000-0000-0000491D0000}"/>
    <cellStyle name="20% - Akzent6 15 9 2 2" xfId="7591" xr:uid="{00000000-0005-0000-0000-00004A1D0000}"/>
    <cellStyle name="20% - Akzent6 15 9 2 3" xfId="7592" xr:uid="{00000000-0005-0000-0000-00004B1D0000}"/>
    <cellStyle name="20% - Akzent6 16" xfId="7593" xr:uid="{00000000-0005-0000-0000-00004C1D0000}"/>
    <cellStyle name="20% - Akzent6 16 10" xfId="7594" xr:uid="{00000000-0005-0000-0000-00004D1D0000}"/>
    <cellStyle name="20% - Akzent6 16 11" xfId="7595" xr:uid="{00000000-0005-0000-0000-00004E1D0000}"/>
    <cellStyle name="20% - Akzent6 16 12" xfId="7596" xr:uid="{00000000-0005-0000-0000-00004F1D0000}"/>
    <cellStyle name="20% - Akzent6 16 13" xfId="7597" xr:uid="{00000000-0005-0000-0000-0000501D0000}"/>
    <cellStyle name="20% - Akzent6 16 14" xfId="7598" xr:uid="{00000000-0005-0000-0000-0000511D0000}"/>
    <cellStyle name="20% - Akzent6 16 15" xfId="7599" xr:uid="{00000000-0005-0000-0000-0000521D0000}"/>
    <cellStyle name="20% - Akzent6 16 16" xfId="7600" xr:uid="{00000000-0005-0000-0000-0000531D0000}"/>
    <cellStyle name="20% - Akzent6 16 17" xfId="7601" xr:uid="{00000000-0005-0000-0000-0000541D0000}"/>
    <cellStyle name="20% - Akzent6 16 18" xfId="7602" xr:uid="{00000000-0005-0000-0000-0000551D0000}"/>
    <cellStyle name="20% - Akzent6 16 2" xfId="7603" xr:uid="{00000000-0005-0000-0000-0000561D0000}"/>
    <cellStyle name="20% - Akzent6 16 3" xfId="7604" xr:uid="{00000000-0005-0000-0000-0000571D0000}"/>
    <cellStyle name="20% - Akzent6 16 4" xfId="7605" xr:uid="{00000000-0005-0000-0000-0000581D0000}"/>
    <cellStyle name="20% - Akzent6 16 4 2" xfId="7606" xr:uid="{00000000-0005-0000-0000-0000591D0000}"/>
    <cellStyle name="20% - Akzent6 16 4 2 2" xfId="7607" xr:uid="{00000000-0005-0000-0000-00005A1D0000}"/>
    <cellStyle name="20% - Akzent6 16 4 2 2 2" xfId="7608" xr:uid="{00000000-0005-0000-0000-00005B1D0000}"/>
    <cellStyle name="20% - Akzent6 16 4 2 2 3" xfId="7609" xr:uid="{00000000-0005-0000-0000-00005C1D0000}"/>
    <cellStyle name="20% - Akzent6 16 4 2 3" xfId="7610" xr:uid="{00000000-0005-0000-0000-00005D1D0000}"/>
    <cellStyle name="20% - Akzent6 16 4 2 4" xfId="7611" xr:uid="{00000000-0005-0000-0000-00005E1D0000}"/>
    <cellStyle name="20% - Akzent6 16 4 3" xfId="7612" xr:uid="{00000000-0005-0000-0000-00005F1D0000}"/>
    <cellStyle name="20% - Akzent6 16 4 3 2" xfId="7613" xr:uid="{00000000-0005-0000-0000-0000601D0000}"/>
    <cellStyle name="20% - Akzent6 16 4 3 2 2" xfId="7614" xr:uid="{00000000-0005-0000-0000-0000611D0000}"/>
    <cellStyle name="20% - Akzent6 16 4 3 2 3" xfId="7615" xr:uid="{00000000-0005-0000-0000-0000621D0000}"/>
    <cellStyle name="20% - Akzent6 16 4 3 3" xfId="7616" xr:uid="{00000000-0005-0000-0000-0000631D0000}"/>
    <cellStyle name="20% - Akzent6 16 4 3 4" xfId="7617" xr:uid="{00000000-0005-0000-0000-0000641D0000}"/>
    <cellStyle name="20% - Akzent6 16 4 4" xfId="7618" xr:uid="{00000000-0005-0000-0000-0000651D0000}"/>
    <cellStyle name="20% - Akzent6 16 4 4 2" xfId="7619" xr:uid="{00000000-0005-0000-0000-0000661D0000}"/>
    <cellStyle name="20% - Akzent6 16 4 4 2 2" xfId="7620" xr:uid="{00000000-0005-0000-0000-0000671D0000}"/>
    <cellStyle name="20% - Akzent6 16 4 4 2 3" xfId="7621" xr:uid="{00000000-0005-0000-0000-0000681D0000}"/>
    <cellStyle name="20% - Akzent6 16 4 4 3" xfId="7622" xr:uid="{00000000-0005-0000-0000-0000691D0000}"/>
    <cellStyle name="20% - Akzent6 16 4 4 4" xfId="7623" xr:uid="{00000000-0005-0000-0000-00006A1D0000}"/>
    <cellStyle name="20% - Akzent6 16 4 5" xfId="7624" xr:uid="{00000000-0005-0000-0000-00006B1D0000}"/>
    <cellStyle name="20% - Akzent6 16 4 5 2" xfId="7625" xr:uid="{00000000-0005-0000-0000-00006C1D0000}"/>
    <cellStyle name="20% - Akzent6 16 4 5 2 2" xfId="7626" xr:uid="{00000000-0005-0000-0000-00006D1D0000}"/>
    <cellStyle name="20% - Akzent6 16 4 5 2 3" xfId="7627" xr:uid="{00000000-0005-0000-0000-00006E1D0000}"/>
    <cellStyle name="20% - Akzent6 16 4 5 3" xfId="7628" xr:uid="{00000000-0005-0000-0000-00006F1D0000}"/>
    <cellStyle name="20% - Akzent6 16 4 5 4" xfId="7629" xr:uid="{00000000-0005-0000-0000-0000701D0000}"/>
    <cellStyle name="20% - Akzent6 16 4 6" xfId="7630" xr:uid="{00000000-0005-0000-0000-0000711D0000}"/>
    <cellStyle name="20% - Akzent6 16 4 6 2" xfId="7631" xr:uid="{00000000-0005-0000-0000-0000721D0000}"/>
    <cellStyle name="20% - Akzent6 16 4 6 2 2" xfId="7632" xr:uid="{00000000-0005-0000-0000-0000731D0000}"/>
    <cellStyle name="20% - Akzent6 16 4 6 2 3" xfId="7633" xr:uid="{00000000-0005-0000-0000-0000741D0000}"/>
    <cellStyle name="20% - Akzent6 16 4 6 3" xfId="7634" xr:uid="{00000000-0005-0000-0000-0000751D0000}"/>
    <cellStyle name="20% - Akzent6 16 4 6 4" xfId="7635" xr:uid="{00000000-0005-0000-0000-0000761D0000}"/>
    <cellStyle name="20% - Akzent6 16 4 7" xfId="7636" xr:uid="{00000000-0005-0000-0000-0000771D0000}"/>
    <cellStyle name="20% - Akzent6 16 4 7 2" xfId="7637" xr:uid="{00000000-0005-0000-0000-0000781D0000}"/>
    <cellStyle name="20% - Akzent6 16 4 7 3" xfId="7638" xr:uid="{00000000-0005-0000-0000-0000791D0000}"/>
    <cellStyle name="20% - Akzent6 16 4 8" xfId="7639" xr:uid="{00000000-0005-0000-0000-00007A1D0000}"/>
    <cellStyle name="20% - Akzent6 16 4 8 2" xfId="7640" xr:uid="{00000000-0005-0000-0000-00007B1D0000}"/>
    <cellStyle name="20% - Akzent6 16 4 8 3" xfId="7641" xr:uid="{00000000-0005-0000-0000-00007C1D0000}"/>
    <cellStyle name="20% - Akzent6 16 4 9" xfId="7642" xr:uid="{00000000-0005-0000-0000-00007D1D0000}"/>
    <cellStyle name="20% - Akzent6 16 4 9 2" xfId="7643" xr:uid="{00000000-0005-0000-0000-00007E1D0000}"/>
    <cellStyle name="20% - Akzent6 16 4 9 3" xfId="7644" xr:uid="{00000000-0005-0000-0000-00007F1D0000}"/>
    <cellStyle name="20% - Akzent6 16 5" xfId="7645" xr:uid="{00000000-0005-0000-0000-0000801D0000}"/>
    <cellStyle name="20% - Akzent6 16 5 2" xfId="7646" xr:uid="{00000000-0005-0000-0000-0000811D0000}"/>
    <cellStyle name="20% - Akzent6 16 5 2 2" xfId="7647" xr:uid="{00000000-0005-0000-0000-0000821D0000}"/>
    <cellStyle name="20% - Akzent6 16 5 2 3" xfId="7648" xr:uid="{00000000-0005-0000-0000-0000831D0000}"/>
    <cellStyle name="20% - Akzent6 16 6" xfId="7649" xr:uid="{00000000-0005-0000-0000-0000841D0000}"/>
    <cellStyle name="20% - Akzent6 16 6 2" xfId="7650" xr:uid="{00000000-0005-0000-0000-0000851D0000}"/>
    <cellStyle name="20% - Akzent6 16 6 2 2" xfId="7651" xr:uid="{00000000-0005-0000-0000-0000861D0000}"/>
    <cellStyle name="20% - Akzent6 16 6 2 3" xfId="7652" xr:uid="{00000000-0005-0000-0000-0000871D0000}"/>
    <cellStyle name="20% - Akzent6 16 7" xfId="7653" xr:uid="{00000000-0005-0000-0000-0000881D0000}"/>
    <cellStyle name="20% - Akzent6 16 7 2" xfId="7654" xr:uid="{00000000-0005-0000-0000-0000891D0000}"/>
    <cellStyle name="20% - Akzent6 16 7 2 2" xfId="7655" xr:uid="{00000000-0005-0000-0000-00008A1D0000}"/>
    <cellStyle name="20% - Akzent6 16 7 2 3" xfId="7656" xr:uid="{00000000-0005-0000-0000-00008B1D0000}"/>
    <cellStyle name="20% - Akzent6 16 8" xfId="7657" xr:uid="{00000000-0005-0000-0000-00008C1D0000}"/>
    <cellStyle name="20% - Akzent6 16 8 2" xfId="7658" xr:uid="{00000000-0005-0000-0000-00008D1D0000}"/>
    <cellStyle name="20% - Akzent6 16 8 2 2" xfId="7659" xr:uid="{00000000-0005-0000-0000-00008E1D0000}"/>
    <cellStyle name="20% - Akzent6 16 8 2 3" xfId="7660" xr:uid="{00000000-0005-0000-0000-00008F1D0000}"/>
    <cellStyle name="20% - Akzent6 16 9" xfId="7661" xr:uid="{00000000-0005-0000-0000-0000901D0000}"/>
    <cellStyle name="20% - Akzent6 16 9 2" xfId="7662" xr:uid="{00000000-0005-0000-0000-0000911D0000}"/>
    <cellStyle name="20% - Akzent6 16 9 2 2" xfId="7663" xr:uid="{00000000-0005-0000-0000-0000921D0000}"/>
    <cellStyle name="20% - Akzent6 16 9 2 3" xfId="7664" xr:uid="{00000000-0005-0000-0000-0000931D0000}"/>
    <cellStyle name="20% - Akzent6 17" xfId="7665" xr:uid="{00000000-0005-0000-0000-0000941D0000}"/>
    <cellStyle name="20% - Akzent6 17 10" xfId="7666" xr:uid="{00000000-0005-0000-0000-0000951D0000}"/>
    <cellStyle name="20% - Akzent6 17 11" xfId="7667" xr:uid="{00000000-0005-0000-0000-0000961D0000}"/>
    <cellStyle name="20% - Akzent6 17 12" xfId="7668" xr:uid="{00000000-0005-0000-0000-0000971D0000}"/>
    <cellStyle name="20% - Akzent6 17 13" xfId="7669" xr:uid="{00000000-0005-0000-0000-0000981D0000}"/>
    <cellStyle name="20% - Akzent6 17 14" xfId="7670" xr:uid="{00000000-0005-0000-0000-0000991D0000}"/>
    <cellStyle name="20% - Akzent6 17 15" xfId="7671" xr:uid="{00000000-0005-0000-0000-00009A1D0000}"/>
    <cellStyle name="20% - Akzent6 17 16" xfId="7672" xr:uid="{00000000-0005-0000-0000-00009B1D0000}"/>
    <cellStyle name="20% - Akzent6 17 17" xfId="7673" xr:uid="{00000000-0005-0000-0000-00009C1D0000}"/>
    <cellStyle name="20% - Akzent6 17 18" xfId="7674" xr:uid="{00000000-0005-0000-0000-00009D1D0000}"/>
    <cellStyle name="20% - Akzent6 17 2" xfId="7675" xr:uid="{00000000-0005-0000-0000-00009E1D0000}"/>
    <cellStyle name="20% - Akzent6 17 3" xfId="7676" xr:uid="{00000000-0005-0000-0000-00009F1D0000}"/>
    <cellStyle name="20% - Akzent6 17 4" xfId="7677" xr:uid="{00000000-0005-0000-0000-0000A01D0000}"/>
    <cellStyle name="20% - Akzent6 17 5" xfId="7678" xr:uid="{00000000-0005-0000-0000-0000A11D0000}"/>
    <cellStyle name="20% - Akzent6 17 6" xfId="7679" xr:uid="{00000000-0005-0000-0000-0000A21D0000}"/>
    <cellStyle name="20% - Akzent6 17 7" xfId="7680" xr:uid="{00000000-0005-0000-0000-0000A31D0000}"/>
    <cellStyle name="20% - Akzent6 17 8" xfId="7681" xr:uid="{00000000-0005-0000-0000-0000A41D0000}"/>
    <cellStyle name="20% - Akzent6 17 9" xfId="7682" xr:uid="{00000000-0005-0000-0000-0000A51D0000}"/>
    <cellStyle name="20% - Akzent6 18" xfId="7683" xr:uid="{00000000-0005-0000-0000-0000A61D0000}"/>
    <cellStyle name="20% - Akzent6 18 10" xfId="7684" xr:uid="{00000000-0005-0000-0000-0000A71D0000}"/>
    <cellStyle name="20% - Akzent6 18 11" xfId="7685" xr:uid="{00000000-0005-0000-0000-0000A81D0000}"/>
    <cellStyle name="20% - Akzent6 18 12" xfId="7686" xr:uid="{00000000-0005-0000-0000-0000A91D0000}"/>
    <cellStyle name="20% - Akzent6 18 13" xfId="7687" xr:uid="{00000000-0005-0000-0000-0000AA1D0000}"/>
    <cellStyle name="20% - Akzent6 18 14" xfId="7688" xr:uid="{00000000-0005-0000-0000-0000AB1D0000}"/>
    <cellStyle name="20% - Akzent6 18 15" xfId="7689" xr:uid="{00000000-0005-0000-0000-0000AC1D0000}"/>
    <cellStyle name="20% - Akzent6 18 16" xfId="7690" xr:uid="{00000000-0005-0000-0000-0000AD1D0000}"/>
    <cellStyle name="20% - Akzent6 18 17" xfId="7691" xr:uid="{00000000-0005-0000-0000-0000AE1D0000}"/>
    <cellStyle name="20% - Akzent6 18 18" xfId="7692" xr:uid="{00000000-0005-0000-0000-0000AF1D0000}"/>
    <cellStyle name="20% - Akzent6 18 2" xfId="7693" xr:uid="{00000000-0005-0000-0000-0000B01D0000}"/>
    <cellStyle name="20% - Akzent6 18 3" xfId="7694" xr:uid="{00000000-0005-0000-0000-0000B11D0000}"/>
    <cellStyle name="20% - Akzent6 18 4" xfId="7695" xr:uid="{00000000-0005-0000-0000-0000B21D0000}"/>
    <cellStyle name="20% - Akzent6 18 5" xfId="7696" xr:uid="{00000000-0005-0000-0000-0000B31D0000}"/>
    <cellStyle name="20% - Akzent6 18 6" xfId="7697" xr:uid="{00000000-0005-0000-0000-0000B41D0000}"/>
    <cellStyle name="20% - Akzent6 18 7" xfId="7698" xr:uid="{00000000-0005-0000-0000-0000B51D0000}"/>
    <cellStyle name="20% - Akzent6 18 8" xfId="7699" xr:uid="{00000000-0005-0000-0000-0000B61D0000}"/>
    <cellStyle name="20% - Akzent6 18 9" xfId="7700" xr:uid="{00000000-0005-0000-0000-0000B71D0000}"/>
    <cellStyle name="20% - Akzent6 19" xfId="7701" xr:uid="{00000000-0005-0000-0000-0000B81D0000}"/>
    <cellStyle name="20% - Akzent6 2" xfId="7702" xr:uid="{00000000-0005-0000-0000-0000B91D0000}"/>
    <cellStyle name="20% - Akzent6 2 10" xfId="7703" xr:uid="{00000000-0005-0000-0000-0000BA1D0000}"/>
    <cellStyle name="20% - Akzent6 2 11" xfId="7704" xr:uid="{00000000-0005-0000-0000-0000BB1D0000}"/>
    <cellStyle name="20% - Akzent6 2 12" xfId="7705" xr:uid="{00000000-0005-0000-0000-0000BC1D0000}"/>
    <cellStyle name="20% - Akzent6 2 13" xfId="7706" xr:uid="{00000000-0005-0000-0000-0000BD1D0000}"/>
    <cellStyle name="20% - Akzent6 2 14" xfId="7707" xr:uid="{00000000-0005-0000-0000-0000BE1D0000}"/>
    <cellStyle name="20% - Akzent6 2 15" xfId="7708" xr:uid="{00000000-0005-0000-0000-0000BF1D0000}"/>
    <cellStyle name="20% - Akzent6 2 16" xfId="7709" xr:uid="{00000000-0005-0000-0000-0000C01D0000}"/>
    <cellStyle name="20% - Akzent6 2 17" xfId="7710" xr:uid="{00000000-0005-0000-0000-0000C11D0000}"/>
    <cellStyle name="20% - Akzent6 2 18" xfId="7711" xr:uid="{00000000-0005-0000-0000-0000C21D0000}"/>
    <cellStyle name="20% - Akzent6 2 2" xfId="7712" xr:uid="{00000000-0005-0000-0000-0000C31D0000}"/>
    <cellStyle name="20% - Akzent6 2 2 10" xfId="7713" xr:uid="{00000000-0005-0000-0000-0000C41D0000}"/>
    <cellStyle name="20% - Akzent6 2 2 10 2" xfId="7714" xr:uid="{00000000-0005-0000-0000-0000C51D0000}"/>
    <cellStyle name="20% - Akzent6 2 2 10 3" xfId="7715" xr:uid="{00000000-0005-0000-0000-0000C61D0000}"/>
    <cellStyle name="20% - Akzent6 2 2 11" xfId="7716" xr:uid="{00000000-0005-0000-0000-0000C71D0000}"/>
    <cellStyle name="20% - Akzent6 2 2 11 2" xfId="7717" xr:uid="{00000000-0005-0000-0000-0000C81D0000}"/>
    <cellStyle name="20% - Akzent6 2 2 11 3" xfId="7718" xr:uid="{00000000-0005-0000-0000-0000C91D0000}"/>
    <cellStyle name="20% - Akzent6 2 2 2" xfId="7719" xr:uid="{00000000-0005-0000-0000-0000CA1D0000}"/>
    <cellStyle name="20% - Akzent6 2 2 2 2" xfId="7720" xr:uid="{00000000-0005-0000-0000-0000CB1D0000}"/>
    <cellStyle name="20% - Akzent6 2 2 2 2 10" xfId="7721" xr:uid="{00000000-0005-0000-0000-0000CC1D0000}"/>
    <cellStyle name="20% - Akzent6 2 2 2 2 10 2" xfId="7722" xr:uid="{00000000-0005-0000-0000-0000CD1D0000}"/>
    <cellStyle name="20% - Akzent6 2 2 2 2 10 3" xfId="7723" xr:uid="{00000000-0005-0000-0000-0000CE1D0000}"/>
    <cellStyle name="20% - Akzent6 2 2 2 2 11" xfId="7724" xr:uid="{00000000-0005-0000-0000-0000CF1D0000}"/>
    <cellStyle name="20% - Akzent6 2 2 2 2 11 2" xfId="7725" xr:uid="{00000000-0005-0000-0000-0000D01D0000}"/>
    <cellStyle name="20% - Akzent6 2 2 2 2 11 3" xfId="7726" xr:uid="{00000000-0005-0000-0000-0000D11D0000}"/>
    <cellStyle name="20% - Akzent6 2 2 2 2 12" xfId="7727" xr:uid="{00000000-0005-0000-0000-0000D21D0000}"/>
    <cellStyle name="20% - Akzent6 2 2 2 2 13" xfId="7728" xr:uid="{00000000-0005-0000-0000-0000D31D0000}"/>
    <cellStyle name="20% - Akzent6 2 2 2 2 2" xfId="7729" xr:uid="{00000000-0005-0000-0000-0000D41D0000}"/>
    <cellStyle name="20% - Akzent6 2 2 2 2 3" xfId="7730" xr:uid="{00000000-0005-0000-0000-0000D51D0000}"/>
    <cellStyle name="20% - Akzent6 2 2 2 2 4" xfId="7731" xr:uid="{00000000-0005-0000-0000-0000D61D0000}"/>
    <cellStyle name="20% - Akzent6 2 2 2 2 4 2" xfId="7732" xr:uid="{00000000-0005-0000-0000-0000D71D0000}"/>
    <cellStyle name="20% - Akzent6 2 2 2 2 4 2 2" xfId="7733" xr:uid="{00000000-0005-0000-0000-0000D81D0000}"/>
    <cellStyle name="20% - Akzent6 2 2 2 2 4 2 3" xfId="7734" xr:uid="{00000000-0005-0000-0000-0000D91D0000}"/>
    <cellStyle name="20% - Akzent6 2 2 2 2 4 3" xfId="7735" xr:uid="{00000000-0005-0000-0000-0000DA1D0000}"/>
    <cellStyle name="20% - Akzent6 2 2 2 2 4 4" xfId="7736" xr:uid="{00000000-0005-0000-0000-0000DB1D0000}"/>
    <cellStyle name="20% - Akzent6 2 2 2 2 5" xfId="7737" xr:uid="{00000000-0005-0000-0000-0000DC1D0000}"/>
    <cellStyle name="20% - Akzent6 2 2 2 2 5 2" xfId="7738" xr:uid="{00000000-0005-0000-0000-0000DD1D0000}"/>
    <cellStyle name="20% - Akzent6 2 2 2 2 5 2 2" xfId="7739" xr:uid="{00000000-0005-0000-0000-0000DE1D0000}"/>
    <cellStyle name="20% - Akzent6 2 2 2 2 5 2 3" xfId="7740" xr:uid="{00000000-0005-0000-0000-0000DF1D0000}"/>
    <cellStyle name="20% - Akzent6 2 2 2 2 5 3" xfId="7741" xr:uid="{00000000-0005-0000-0000-0000E01D0000}"/>
    <cellStyle name="20% - Akzent6 2 2 2 2 5 4" xfId="7742" xr:uid="{00000000-0005-0000-0000-0000E11D0000}"/>
    <cellStyle name="20% - Akzent6 2 2 2 2 6" xfId="7743" xr:uid="{00000000-0005-0000-0000-0000E21D0000}"/>
    <cellStyle name="20% - Akzent6 2 2 2 2 6 2" xfId="7744" xr:uid="{00000000-0005-0000-0000-0000E31D0000}"/>
    <cellStyle name="20% - Akzent6 2 2 2 2 6 2 2" xfId="7745" xr:uid="{00000000-0005-0000-0000-0000E41D0000}"/>
    <cellStyle name="20% - Akzent6 2 2 2 2 6 2 3" xfId="7746" xr:uid="{00000000-0005-0000-0000-0000E51D0000}"/>
    <cellStyle name="20% - Akzent6 2 2 2 2 6 3" xfId="7747" xr:uid="{00000000-0005-0000-0000-0000E61D0000}"/>
    <cellStyle name="20% - Akzent6 2 2 2 2 6 4" xfId="7748" xr:uid="{00000000-0005-0000-0000-0000E71D0000}"/>
    <cellStyle name="20% - Akzent6 2 2 2 2 7" xfId="7749" xr:uid="{00000000-0005-0000-0000-0000E81D0000}"/>
    <cellStyle name="20% - Akzent6 2 2 2 2 7 2" xfId="7750" xr:uid="{00000000-0005-0000-0000-0000E91D0000}"/>
    <cellStyle name="20% - Akzent6 2 2 2 2 7 2 2" xfId="7751" xr:uid="{00000000-0005-0000-0000-0000EA1D0000}"/>
    <cellStyle name="20% - Akzent6 2 2 2 2 7 2 3" xfId="7752" xr:uid="{00000000-0005-0000-0000-0000EB1D0000}"/>
    <cellStyle name="20% - Akzent6 2 2 2 2 7 3" xfId="7753" xr:uid="{00000000-0005-0000-0000-0000EC1D0000}"/>
    <cellStyle name="20% - Akzent6 2 2 2 2 7 4" xfId="7754" xr:uid="{00000000-0005-0000-0000-0000ED1D0000}"/>
    <cellStyle name="20% - Akzent6 2 2 2 2 8" xfId="7755" xr:uid="{00000000-0005-0000-0000-0000EE1D0000}"/>
    <cellStyle name="20% - Akzent6 2 2 2 2 8 2" xfId="7756" xr:uid="{00000000-0005-0000-0000-0000EF1D0000}"/>
    <cellStyle name="20% - Akzent6 2 2 2 2 8 2 2" xfId="7757" xr:uid="{00000000-0005-0000-0000-0000F01D0000}"/>
    <cellStyle name="20% - Akzent6 2 2 2 2 8 2 3" xfId="7758" xr:uid="{00000000-0005-0000-0000-0000F11D0000}"/>
    <cellStyle name="20% - Akzent6 2 2 2 2 8 3" xfId="7759" xr:uid="{00000000-0005-0000-0000-0000F21D0000}"/>
    <cellStyle name="20% - Akzent6 2 2 2 2 8 4" xfId="7760" xr:uid="{00000000-0005-0000-0000-0000F31D0000}"/>
    <cellStyle name="20% - Akzent6 2 2 2 2 9" xfId="7761" xr:uid="{00000000-0005-0000-0000-0000F41D0000}"/>
    <cellStyle name="20% - Akzent6 2 2 2 2 9 2" xfId="7762" xr:uid="{00000000-0005-0000-0000-0000F51D0000}"/>
    <cellStyle name="20% - Akzent6 2 2 2 2 9 3" xfId="7763" xr:uid="{00000000-0005-0000-0000-0000F61D0000}"/>
    <cellStyle name="20% - Akzent6 2 2 2 3" xfId="7764" xr:uid="{00000000-0005-0000-0000-0000F71D0000}"/>
    <cellStyle name="20% - Akzent6 2 2 2 3 10" xfId="7765" xr:uid="{00000000-0005-0000-0000-0000F81D0000}"/>
    <cellStyle name="20% - Akzent6 2 2 2 3 11" xfId="7766" xr:uid="{00000000-0005-0000-0000-0000F91D0000}"/>
    <cellStyle name="20% - Akzent6 2 2 2 3 2" xfId="7767" xr:uid="{00000000-0005-0000-0000-0000FA1D0000}"/>
    <cellStyle name="20% - Akzent6 2 2 2 3 2 2" xfId="7768" xr:uid="{00000000-0005-0000-0000-0000FB1D0000}"/>
    <cellStyle name="20% - Akzent6 2 2 2 3 2 2 2" xfId="7769" xr:uid="{00000000-0005-0000-0000-0000FC1D0000}"/>
    <cellStyle name="20% - Akzent6 2 2 2 3 2 2 3" xfId="7770" xr:uid="{00000000-0005-0000-0000-0000FD1D0000}"/>
    <cellStyle name="20% - Akzent6 2 2 2 3 2 3" xfId="7771" xr:uid="{00000000-0005-0000-0000-0000FE1D0000}"/>
    <cellStyle name="20% - Akzent6 2 2 2 3 2 4" xfId="7772" xr:uid="{00000000-0005-0000-0000-0000FF1D0000}"/>
    <cellStyle name="20% - Akzent6 2 2 2 3 3" xfId="7773" xr:uid="{00000000-0005-0000-0000-0000001E0000}"/>
    <cellStyle name="20% - Akzent6 2 2 2 3 3 2" xfId="7774" xr:uid="{00000000-0005-0000-0000-0000011E0000}"/>
    <cellStyle name="20% - Akzent6 2 2 2 3 3 2 2" xfId="7775" xr:uid="{00000000-0005-0000-0000-0000021E0000}"/>
    <cellStyle name="20% - Akzent6 2 2 2 3 3 2 3" xfId="7776" xr:uid="{00000000-0005-0000-0000-0000031E0000}"/>
    <cellStyle name="20% - Akzent6 2 2 2 3 3 3" xfId="7777" xr:uid="{00000000-0005-0000-0000-0000041E0000}"/>
    <cellStyle name="20% - Akzent6 2 2 2 3 3 4" xfId="7778" xr:uid="{00000000-0005-0000-0000-0000051E0000}"/>
    <cellStyle name="20% - Akzent6 2 2 2 3 4" xfId="7779" xr:uid="{00000000-0005-0000-0000-0000061E0000}"/>
    <cellStyle name="20% - Akzent6 2 2 2 3 4 2" xfId="7780" xr:uid="{00000000-0005-0000-0000-0000071E0000}"/>
    <cellStyle name="20% - Akzent6 2 2 2 3 4 2 2" xfId="7781" xr:uid="{00000000-0005-0000-0000-0000081E0000}"/>
    <cellStyle name="20% - Akzent6 2 2 2 3 4 2 3" xfId="7782" xr:uid="{00000000-0005-0000-0000-0000091E0000}"/>
    <cellStyle name="20% - Akzent6 2 2 2 3 4 3" xfId="7783" xr:uid="{00000000-0005-0000-0000-00000A1E0000}"/>
    <cellStyle name="20% - Akzent6 2 2 2 3 4 4" xfId="7784" xr:uid="{00000000-0005-0000-0000-00000B1E0000}"/>
    <cellStyle name="20% - Akzent6 2 2 2 3 5" xfId="7785" xr:uid="{00000000-0005-0000-0000-00000C1E0000}"/>
    <cellStyle name="20% - Akzent6 2 2 2 3 5 2" xfId="7786" xr:uid="{00000000-0005-0000-0000-00000D1E0000}"/>
    <cellStyle name="20% - Akzent6 2 2 2 3 5 2 2" xfId="7787" xr:uid="{00000000-0005-0000-0000-00000E1E0000}"/>
    <cellStyle name="20% - Akzent6 2 2 2 3 5 2 3" xfId="7788" xr:uid="{00000000-0005-0000-0000-00000F1E0000}"/>
    <cellStyle name="20% - Akzent6 2 2 2 3 5 3" xfId="7789" xr:uid="{00000000-0005-0000-0000-0000101E0000}"/>
    <cellStyle name="20% - Akzent6 2 2 2 3 5 4" xfId="7790" xr:uid="{00000000-0005-0000-0000-0000111E0000}"/>
    <cellStyle name="20% - Akzent6 2 2 2 3 6" xfId="7791" xr:uid="{00000000-0005-0000-0000-0000121E0000}"/>
    <cellStyle name="20% - Akzent6 2 2 2 3 6 2" xfId="7792" xr:uid="{00000000-0005-0000-0000-0000131E0000}"/>
    <cellStyle name="20% - Akzent6 2 2 2 3 6 2 2" xfId="7793" xr:uid="{00000000-0005-0000-0000-0000141E0000}"/>
    <cellStyle name="20% - Akzent6 2 2 2 3 6 2 3" xfId="7794" xr:uid="{00000000-0005-0000-0000-0000151E0000}"/>
    <cellStyle name="20% - Akzent6 2 2 2 3 6 3" xfId="7795" xr:uid="{00000000-0005-0000-0000-0000161E0000}"/>
    <cellStyle name="20% - Akzent6 2 2 2 3 6 4" xfId="7796" xr:uid="{00000000-0005-0000-0000-0000171E0000}"/>
    <cellStyle name="20% - Akzent6 2 2 2 3 7" xfId="7797" xr:uid="{00000000-0005-0000-0000-0000181E0000}"/>
    <cellStyle name="20% - Akzent6 2 2 2 3 7 2" xfId="7798" xr:uid="{00000000-0005-0000-0000-0000191E0000}"/>
    <cellStyle name="20% - Akzent6 2 2 2 3 7 3" xfId="7799" xr:uid="{00000000-0005-0000-0000-00001A1E0000}"/>
    <cellStyle name="20% - Akzent6 2 2 2 3 8" xfId="7800" xr:uid="{00000000-0005-0000-0000-00001B1E0000}"/>
    <cellStyle name="20% - Akzent6 2 2 2 3 8 2" xfId="7801" xr:uid="{00000000-0005-0000-0000-00001C1E0000}"/>
    <cellStyle name="20% - Akzent6 2 2 2 3 8 3" xfId="7802" xr:uid="{00000000-0005-0000-0000-00001D1E0000}"/>
    <cellStyle name="20% - Akzent6 2 2 2 3 9" xfId="7803" xr:uid="{00000000-0005-0000-0000-00001E1E0000}"/>
    <cellStyle name="20% - Akzent6 2 2 2 3 9 2" xfId="7804" xr:uid="{00000000-0005-0000-0000-00001F1E0000}"/>
    <cellStyle name="20% - Akzent6 2 2 2 3 9 3" xfId="7805" xr:uid="{00000000-0005-0000-0000-0000201E0000}"/>
    <cellStyle name="20% - Akzent6 2 2 3" xfId="7806" xr:uid="{00000000-0005-0000-0000-0000211E0000}"/>
    <cellStyle name="20% - Akzent6 2 2 4" xfId="7807" xr:uid="{00000000-0005-0000-0000-0000221E0000}"/>
    <cellStyle name="20% - Akzent6 2 2 4 2" xfId="7808" xr:uid="{00000000-0005-0000-0000-0000231E0000}"/>
    <cellStyle name="20% - Akzent6 2 2 4 2 2" xfId="7809" xr:uid="{00000000-0005-0000-0000-0000241E0000}"/>
    <cellStyle name="20% - Akzent6 2 2 4 2 3" xfId="7810" xr:uid="{00000000-0005-0000-0000-0000251E0000}"/>
    <cellStyle name="20% - Akzent6 2 2 4 3" xfId="7811" xr:uid="{00000000-0005-0000-0000-0000261E0000}"/>
    <cellStyle name="20% - Akzent6 2 2 4 4" xfId="7812" xr:uid="{00000000-0005-0000-0000-0000271E0000}"/>
    <cellStyle name="20% - Akzent6 2 2 5" xfId="7813" xr:uid="{00000000-0005-0000-0000-0000281E0000}"/>
    <cellStyle name="20% - Akzent6 2 2 5 2" xfId="7814" xr:uid="{00000000-0005-0000-0000-0000291E0000}"/>
    <cellStyle name="20% - Akzent6 2 2 5 2 2" xfId="7815" xr:uid="{00000000-0005-0000-0000-00002A1E0000}"/>
    <cellStyle name="20% - Akzent6 2 2 5 2 3" xfId="7816" xr:uid="{00000000-0005-0000-0000-00002B1E0000}"/>
    <cellStyle name="20% - Akzent6 2 2 5 3" xfId="7817" xr:uid="{00000000-0005-0000-0000-00002C1E0000}"/>
    <cellStyle name="20% - Akzent6 2 2 5 4" xfId="7818" xr:uid="{00000000-0005-0000-0000-00002D1E0000}"/>
    <cellStyle name="20% - Akzent6 2 2 6" xfId="7819" xr:uid="{00000000-0005-0000-0000-00002E1E0000}"/>
    <cellStyle name="20% - Akzent6 2 2 6 2" xfId="7820" xr:uid="{00000000-0005-0000-0000-00002F1E0000}"/>
    <cellStyle name="20% - Akzent6 2 2 6 2 2" xfId="7821" xr:uid="{00000000-0005-0000-0000-0000301E0000}"/>
    <cellStyle name="20% - Akzent6 2 2 6 2 3" xfId="7822" xr:uid="{00000000-0005-0000-0000-0000311E0000}"/>
    <cellStyle name="20% - Akzent6 2 2 6 3" xfId="7823" xr:uid="{00000000-0005-0000-0000-0000321E0000}"/>
    <cellStyle name="20% - Akzent6 2 2 6 4" xfId="7824" xr:uid="{00000000-0005-0000-0000-0000331E0000}"/>
    <cellStyle name="20% - Akzent6 2 2 7" xfId="7825" xr:uid="{00000000-0005-0000-0000-0000341E0000}"/>
    <cellStyle name="20% - Akzent6 2 2 7 2" xfId="7826" xr:uid="{00000000-0005-0000-0000-0000351E0000}"/>
    <cellStyle name="20% - Akzent6 2 2 7 2 2" xfId="7827" xr:uid="{00000000-0005-0000-0000-0000361E0000}"/>
    <cellStyle name="20% - Akzent6 2 2 7 2 3" xfId="7828" xr:uid="{00000000-0005-0000-0000-0000371E0000}"/>
    <cellStyle name="20% - Akzent6 2 2 7 3" xfId="7829" xr:uid="{00000000-0005-0000-0000-0000381E0000}"/>
    <cellStyle name="20% - Akzent6 2 2 7 4" xfId="7830" xr:uid="{00000000-0005-0000-0000-0000391E0000}"/>
    <cellStyle name="20% - Akzent6 2 2 8" xfId="7831" xr:uid="{00000000-0005-0000-0000-00003A1E0000}"/>
    <cellStyle name="20% - Akzent6 2 2 8 2" xfId="7832" xr:uid="{00000000-0005-0000-0000-00003B1E0000}"/>
    <cellStyle name="20% - Akzent6 2 2 8 2 2" xfId="7833" xr:uid="{00000000-0005-0000-0000-00003C1E0000}"/>
    <cellStyle name="20% - Akzent6 2 2 8 2 3" xfId="7834" xr:uid="{00000000-0005-0000-0000-00003D1E0000}"/>
    <cellStyle name="20% - Akzent6 2 2 8 3" xfId="7835" xr:uid="{00000000-0005-0000-0000-00003E1E0000}"/>
    <cellStyle name="20% - Akzent6 2 2 8 4" xfId="7836" xr:uid="{00000000-0005-0000-0000-00003F1E0000}"/>
    <cellStyle name="20% - Akzent6 2 2 9" xfId="7837" xr:uid="{00000000-0005-0000-0000-0000401E0000}"/>
    <cellStyle name="20% - Akzent6 2 2 9 2" xfId="7838" xr:uid="{00000000-0005-0000-0000-0000411E0000}"/>
    <cellStyle name="20% - Akzent6 2 2 9 3" xfId="7839" xr:uid="{00000000-0005-0000-0000-0000421E0000}"/>
    <cellStyle name="20% - Akzent6 2 3" xfId="7840" xr:uid="{00000000-0005-0000-0000-0000431E0000}"/>
    <cellStyle name="20% - Akzent6 2 4" xfId="7841" xr:uid="{00000000-0005-0000-0000-0000441E0000}"/>
    <cellStyle name="20% - Akzent6 2 5" xfId="7842" xr:uid="{00000000-0005-0000-0000-0000451E0000}"/>
    <cellStyle name="20% - Akzent6 2 5 2" xfId="7843" xr:uid="{00000000-0005-0000-0000-0000461E0000}"/>
    <cellStyle name="20% - Akzent6 2 5 2 2" xfId="7844" xr:uid="{00000000-0005-0000-0000-0000471E0000}"/>
    <cellStyle name="20% - Akzent6 2 5 2 2 2" xfId="7845" xr:uid="{00000000-0005-0000-0000-0000481E0000}"/>
    <cellStyle name="20% - Akzent6 2 5 2 2 3" xfId="7846" xr:uid="{00000000-0005-0000-0000-0000491E0000}"/>
    <cellStyle name="20% - Akzent6 2 5 2 3" xfId="7847" xr:uid="{00000000-0005-0000-0000-00004A1E0000}"/>
    <cellStyle name="20% - Akzent6 2 5 2 4" xfId="7848" xr:uid="{00000000-0005-0000-0000-00004B1E0000}"/>
    <cellStyle name="20% - Akzent6 2 5 3" xfId="7849" xr:uid="{00000000-0005-0000-0000-00004C1E0000}"/>
    <cellStyle name="20% - Akzent6 2 5 3 2" xfId="7850" xr:uid="{00000000-0005-0000-0000-00004D1E0000}"/>
    <cellStyle name="20% - Akzent6 2 5 3 2 2" xfId="7851" xr:uid="{00000000-0005-0000-0000-00004E1E0000}"/>
    <cellStyle name="20% - Akzent6 2 5 3 2 3" xfId="7852" xr:uid="{00000000-0005-0000-0000-00004F1E0000}"/>
    <cellStyle name="20% - Akzent6 2 5 3 3" xfId="7853" xr:uid="{00000000-0005-0000-0000-0000501E0000}"/>
    <cellStyle name="20% - Akzent6 2 5 3 4" xfId="7854" xr:uid="{00000000-0005-0000-0000-0000511E0000}"/>
    <cellStyle name="20% - Akzent6 2 5 4" xfId="7855" xr:uid="{00000000-0005-0000-0000-0000521E0000}"/>
    <cellStyle name="20% - Akzent6 2 5 4 2" xfId="7856" xr:uid="{00000000-0005-0000-0000-0000531E0000}"/>
    <cellStyle name="20% - Akzent6 2 5 4 2 2" xfId="7857" xr:uid="{00000000-0005-0000-0000-0000541E0000}"/>
    <cellStyle name="20% - Akzent6 2 5 4 2 3" xfId="7858" xr:uid="{00000000-0005-0000-0000-0000551E0000}"/>
    <cellStyle name="20% - Akzent6 2 5 4 3" xfId="7859" xr:uid="{00000000-0005-0000-0000-0000561E0000}"/>
    <cellStyle name="20% - Akzent6 2 5 4 4" xfId="7860" xr:uid="{00000000-0005-0000-0000-0000571E0000}"/>
    <cellStyle name="20% - Akzent6 2 5 5" xfId="7861" xr:uid="{00000000-0005-0000-0000-0000581E0000}"/>
    <cellStyle name="20% - Akzent6 2 5 5 2" xfId="7862" xr:uid="{00000000-0005-0000-0000-0000591E0000}"/>
    <cellStyle name="20% - Akzent6 2 5 5 2 2" xfId="7863" xr:uid="{00000000-0005-0000-0000-00005A1E0000}"/>
    <cellStyle name="20% - Akzent6 2 5 5 2 3" xfId="7864" xr:uid="{00000000-0005-0000-0000-00005B1E0000}"/>
    <cellStyle name="20% - Akzent6 2 5 5 3" xfId="7865" xr:uid="{00000000-0005-0000-0000-00005C1E0000}"/>
    <cellStyle name="20% - Akzent6 2 5 5 4" xfId="7866" xr:uid="{00000000-0005-0000-0000-00005D1E0000}"/>
    <cellStyle name="20% - Akzent6 2 5 6" xfId="7867" xr:uid="{00000000-0005-0000-0000-00005E1E0000}"/>
    <cellStyle name="20% - Akzent6 2 5 6 2" xfId="7868" xr:uid="{00000000-0005-0000-0000-00005F1E0000}"/>
    <cellStyle name="20% - Akzent6 2 5 6 2 2" xfId="7869" xr:uid="{00000000-0005-0000-0000-0000601E0000}"/>
    <cellStyle name="20% - Akzent6 2 5 6 2 3" xfId="7870" xr:uid="{00000000-0005-0000-0000-0000611E0000}"/>
    <cellStyle name="20% - Akzent6 2 5 6 3" xfId="7871" xr:uid="{00000000-0005-0000-0000-0000621E0000}"/>
    <cellStyle name="20% - Akzent6 2 5 6 4" xfId="7872" xr:uid="{00000000-0005-0000-0000-0000631E0000}"/>
    <cellStyle name="20% - Akzent6 2 5 7" xfId="7873" xr:uid="{00000000-0005-0000-0000-0000641E0000}"/>
    <cellStyle name="20% - Akzent6 2 5 7 2" xfId="7874" xr:uid="{00000000-0005-0000-0000-0000651E0000}"/>
    <cellStyle name="20% - Akzent6 2 5 7 3" xfId="7875" xr:uid="{00000000-0005-0000-0000-0000661E0000}"/>
    <cellStyle name="20% - Akzent6 2 5 8" xfId="7876" xr:uid="{00000000-0005-0000-0000-0000671E0000}"/>
    <cellStyle name="20% - Akzent6 2 5 8 2" xfId="7877" xr:uid="{00000000-0005-0000-0000-0000681E0000}"/>
    <cellStyle name="20% - Akzent6 2 5 8 3" xfId="7878" xr:uid="{00000000-0005-0000-0000-0000691E0000}"/>
    <cellStyle name="20% - Akzent6 2 5 9" xfId="7879" xr:uid="{00000000-0005-0000-0000-00006A1E0000}"/>
    <cellStyle name="20% - Akzent6 2 5 9 2" xfId="7880" xr:uid="{00000000-0005-0000-0000-00006B1E0000}"/>
    <cellStyle name="20% - Akzent6 2 5 9 3" xfId="7881" xr:uid="{00000000-0005-0000-0000-00006C1E0000}"/>
    <cellStyle name="20% - Akzent6 2 6" xfId="7882" xr:uid="{00000000-0005-0000-0000-00006D1E0000}"/>
    <cellStyle name="20% - Akzent6 2 7" xfId="7883" xr:uid="{00000000-0005-0000-0000-00006E1E0000}"/>
    <cellStyle name="20% - Akzent6 2 8" xfId="7884" xr:uid="{00000000-0005-0000-0000-00006F1E0000}"/>
    <cellStyle name="20% - Akzent6 2 9" xfId="7885" xr:uid="{00000000-0005-0000-0000-0000701E0000}"/>
    <cellStyle name="20% - Akzent6 20" xfId="7886" xr:uid="{00000000-0005-0000-0000-0000711E0000}"/>
    <cellStyle name="20% - Akzent6 21" xfId="7887" xr:uid="{00000000-0005-0000-0000-0000721E0000}"/>
    <cellStyle name="20% - Akzent6 22" xfId="7888" xr:uid="{00000000-0005-0000-0000-0000731E0000}"/>
    <cellStyle name="20% - Akzent6 23" xfId="7889" xr:uid="{00000000-0005-0000-0000-0000741E0000}"/>
    <cellStyle name="20% - Akzent6 24" xfId="7890" xr:uid="{00000000-0005-0000-0000-0000751E0000}"/>
    <cellStyle name="20% - Akzent6 25" xfId="7891" xr:uid="{00000000-0005-0000-0000-0000761E0000}"/>
    <cellStyle name="20% - Akzent6 26" xfId="7892" xr:uid="{00000000-0005-0000-0000-0000771E0000}"/>
    <cellStyle name="20% - Akzent6 27" xfId="7893" xr:uid="{00000000-0005-0000-0000-0000781E0000}"/>
    <cellStyle name="20% - Akzent6 28" xfId="7894" xr:uid="{00000000-0005-0000-0000-0000791E0000}"/>
    <cellStyle name="20% - Akzent6 29" xfId="7895" xr:uid="{00000000-0005-0000-0000-00007A1E0000}"/>
    <cellStyle name="20% - Akzent6 3" xfId="7896" xr:uid="{00000000-0005-0000-0000-00007B1E0000}"/>
    <cellStyle name="20% - Akzent6 3 10" xfId="7897" xr:uid="{00000000-0005-0000-0000-00007C1E0000}"/>
    <cellStyle name="20% - Akzent6 3 11" xfId="7898" xr:uid="{00000000-0005-0000-0000-00007D1E0000}"/>
    <cellStyle name="20% - Akzent6 3 12" xfId="7899" xr:uid="{00000000-0005-0000-0000-00007E1E0000}"/>
    <cellStyle name="20% - Akzent6 3 13" xfId="7900" xr:uid="{00000000-0005-0000-0000-00007F1E0000}"/>
    <cellStyle name="20% - Akzent6 3 14" xfId="7901" xr:uid="{00000000-0005-0000-0000-0000801E0000}"/>
    <cellStyle name="20% - Akzent6 3 15" xfId="7902" xr:uid="{00000000-0005-0000-0000-0000811E0000}"/>
    <cellStyle name="20% - Akzent6 3 16" xfId="7903" xr:uid="{00000000-0005-0000-0000-0000821E0000}"/>
    <cellStyle name="20% - Akzent6 3 17" xfId="7904" xr:uid="{00000000-0005-0000-0000-0000831E0000}"/>
    <cellStyle name="20% - Akzent6 3 18" xfId="7905" xr:uid="{00000000-0005-0000-0000-0000841E0000}"/>
    <cellStyle name="20% - Akzent6 3 2" xfId="7906" xr:uid="{00000000-0005-0000-0000-0000851E0000}"/>
    <cellStyle name="20% - Akzent6 3 3" xfId="7907" xr:uid="{00000000-0005-0000-0000-0000861E0000}"/>
    <cellStyle name="20% - Akzent6 3 4" xfId="7908" xr:uid="{00000000-0005-0000-0000-0000871E0000}"/>
    <cellStyle name="20% - Akzent6 3 4 2" xfId="7909" xr:uid="{00000000-0005-0000-0000-0000881E0000}"/>
    <cellStyle name="20% - Akzent6 3 4 2 2" xfId="7910" xr:uid="{00000000-0005-0000-0000-0000891E0000}"/>
    <cellStyle name="20% - Akzent6 3 4 2 2 2" xfId="7911" xr:uid="{00000000-0005-0000-0000-00008A1E0000}"/>
    <cellStyle name="20% - Akzent6 3 4 2 2 3" xfId="7912" xr:uid="{00000000-0005-0000-0000-00008B1E0000}"/>
    <cellStyle name="20% - Akzent6 3 4 2 3" xfId="7913" xr:uid="{00000000-0005-0000-0000-00008C1E0000}"/>
    <cellStyle name="20% - Akzent6 3 4 2 4" xfId="7914" xr:uid="{00000000-0005-0000-0000-00008D1E0000}"/>
    <cellStyle name="20% - Akzent6 3 4 3" xfId="7915" xr:uid="{00000000-0005-0000-0000-00008E1E0000}"/>
    <cellStyle name="20% - Akzent6 3 4 3 2" xfId="7916" xr:uid="{00000000-0005-0000-0000-00008F1E0000}"/>
    <cellStyle name="20% - Akzent6 3 4 3 2 2" xfId="7917" xr:uid="{00000000-0005-0000-0000-0000901E0000}"/>
    <cellStyle name="20% - Akzent6 3 4 3 2 3" xfId="7918" xr:uid="{00000000-0005-0000-0000-0000911E0000}"/>
    <cellStyle name="20% - Akzent6 3 4 3 3" xfId="7919" xr:uid="{00000000-0005-0000-0000-0000921E0000}"/>
    <cellStyle name="20% - Akzent6 3 4 3 4" xfId="7920" xr:uid="{00000000-0005-0000-0000-0000931E0000}"/>
    <cellStyle name="20% - Akzent6 3 4 4" xfId="7921" xr:uid="{00000000-0005-0000-0000-0000941E0000}"/>
    <cellStyle name="20% - Akzent6 3 4 4 2" xfId="7922" xr:uid="{00000000-0005-0000-0000-0000951E0000}"/>
    <cellStyle name="20% - Akzent6 3 4 4 2 2" xfId="7923" xr:uid="{00000000-0005-0000-0000-0000961E0000}"/>
    <cellStyle name="20% - Akzent6 3 4 4 2 3" xfId="7924" xr:uid="{00000000-0005-0000-0000-0000971E0000}"/>
    <cellStyle name="20% - Akzent6 3 4 4 3" xfId="7925" xr:uid="{00000000-0005-0000-0000-0000981E0000}"/>
    <cellStyle name="20% - Akzent6 3 4 4 4" xfId="7926" xr:uid="{00000000-0005-0000-0000-0000991E0000}"/>
    <cellStyle name="20% - Akzent6 3 4 5" xfId="7927" xr:uid="{00000000-0005-0000-0000-00009A1E0000}"/>
    <cellStyle name="20% - Akzent6 3 4 5 2" xfId="7928" xr:uid="{00000000-0005-0000-0000-00009B1E0000}"/>
    <cellStyle name="20% - Akzent6 3 4 5 2 2" xfId="7929" xr:uid="{00000000-0005-0000-0000-00009C1E0000}"/>
    <cellStyle name="20% - Akzent6 3 4 5 2 3" xfId="7930" xr:uid="{00000000-0005-0000-0000-00009D1E0000}"/>
    <cellStyle name="20% - Akzent6 3 4 5 3" xfId="7931" xr:uid="{00000000-0005-0000-0000-00009E1E0000}"/>
    <cellStyle name="20% - Akzent6 3 4 5 4" xfId="7932" xr:uid="{00000000-0005-0000-0000-00009F1E0000}"/>
    <cellStyle name="20% - Akzent6 3 4 6" xfId="7933" xr:uid="{00000000-0005-0000-0000-0000A01E0000}"/>
    <cellStyle name="20% - Akzent6 3 4 6 2" xfId="7934" xr:uid="{00000000-0005-0000-0000-0000A11E0000}"/>
    <cellStyle name="20% - Akzent6 3 4 6 2 2" xfId="7935" xr:uid="{00000000-0005-0000-0000-0000A21E0000}"/>
    <cellStyle name="20% - Akzent6 3 4 6 2 3" xfId="7936" xr:uid="{00000000-0005-0000-0000-0000A31E0000}"/>
    <cellStyle name="20% - Akzent6 3 4 6 3" xfId="7937" xr:uid="{00000000-0005-0000-0000-0000A41E0000}"/>
    <cellStyle name="20% - Akzent6 3 4 6 4" xfId="7938" xr:uid="{00000000-0005-0000-0000-0000A51E0000}"/>
    <cellStyle name="20% - Akzent6 3 4 7" xfId="7939" xr:uid="{00000000-0005-0000-0000-0000A61E0000}"/>
    <cellStyle name="20% - Akzent6 3 4 7 2" xfId="7940" xr:uid="{00000000-0005-0000-0000-0000A71E0000}"/>
    <cellStyle name="20% - Akzent6 3 4 7 3" xfId="7941" xr:uid="{00000000-0005-0000-0000-0000A81E0000}"/>
    <cellStyle name="20% - Akzent6 3 4 8" xfId="7942" xr:uid="{00000000-0005-0000-0000-0000A91E0000}"/>
    <cellStyle name="20% - Akzent6 3 4 8 2" xfId="7943" xr:uid="{00000000-0005-0000-0000-0000AA1E0000}"/>
    <cellStyle name="20% - Akzent6 3 4 8 3" xfId="7944" xr:uid="{00000000-0005-0000-0000-0000AB1E0000}"/>
    <cellStyle name="20% - Akzent6 3 4 9" xfId="7945" xr:uid="{00000000-0005-0000-0000-0000AC1E0000}"/>
    <cellStyle name="20% - Akzent6 3 4 9 2" xfId="7946" xr:uid="{00000000-0005-0000-0000-0000AD1E0000}"/>
    <cellStyle name="20% - Akzent6 3 4 9 3" xfId="7947" xr:uid="{00000000-0005-0000-0000-0000AE1E0000}"/>
    <cellStyle name="20% - Akzent6 3 5" xfId="7948" xr:uid="{00000000-0005-0000-0000-0000AF1E0000}"/>
    <cellStyle name="20% - Akzent6 3 5 2" xfId="7949" xr:uid="{00000000-0005-0000-0000-0000B01E0000}"/>
    <cellStyle name="20% - Akzent6 3 5 2 2" xfId="7950" xr:uid="{00000000-0005-0000-0000-0000B11E0000}"/>
    <cellStyle name="20% - Akzent6 3 5 2 3" xfId="7951" xr:uid="{00000000-0005-0000-0000-0000B21E0000}"/>
    <cellStyle name="20% - Akzent6 3 6" xfId="7952" xr:uid="{00000000-0005-0000-0000-0000B31E0000}"/>
    <cellStyle name="20% - Akzent6 3 6 2" xfId="7953" xr:uid="{00000000-0005-0000-0000-0000B41E0000}"/>
    <cellStyle name="20% - Akzent6 3 6 2 2" xfId="7954" xr:uid="{00000000-0005-0000-0000-0000B51E0000}"/>
    <cellStyle name="20% - Akzent6 3 6 2 3" xfId="7955" xr:uid="{00000000-0005-0000-0000-0000B61E0000}"/>
    <cellStyle name="20% - Akzent6 3 7" xfId="7956" xr:uid="{00000000-0005-0000-0000-0000B71E0000}"/>
    <cellStyle name="20% - Akzent6 3 7 2" xfId="7957" xr:uid="{00000000-0005-0000-0000-0000B81E0000}"/>
    <cellStyle name="20% - Akzent6 3 7 2 2" xfId="7958" xr:uid="{00000000-0005-0000-0000-0000B91E0000}"/>
    <cellStyle name="20% - Akzent6 3 7 2 3" xfId="7959" xr:uid="{00000000-0005-0000-0000-0000BA1E0000}"/>
    <cellStyle name="20% - Akzent6 3 8" xfId="7960" xr:uid="{00000000-0005-0000-0000-0000BB1E0000}"/>
    <cellStyle name="20% - Akzent6 3 8 2" xfId="7961" xr:uid="{00000000-0005-0000-0000-0000BC1E0000}"/>
    <cellStyle name="20% - Akzent6 3 8 2 2" xfId="7962" xr:uid="{00000000-0005-0000-0000-0000BD1E0000}"/>
    <cellStyle name="20% - Akzent6 3 8 2 3" xfId="7963" xr:uid="{00000000-0005-0000-0000-0000BE1E0000}"/>
    <cellStyle name="20% - Akzent6 3 9" xfId="7964" xr:uid="{00000000-0005-0000-0000-0000BF1E0000}"/>
    <cellStyle name="20% - Akzent6 3 9 2" xfId="7965" xr:uid="{00000000-0005-0000-0000-0000C01E0000}"/>
    <cellStyle name="20% - Akzent6 3 9 2 2" xfId="7966" xr:uid="{00000000-0005-0000-0000-0000C11E0000}"/>
    <cellStyle name="20% - Akzent6 3 9 2 3" xfId="7967" xr:uid="{00000000-0005-0000-0000-0000C21E0000}"/>
    <cellStyle name="20% - Akzent6 30" xfId="7968" xr:uid="{00000000-0005-0000-0000-0000C31E0000}"/>
    <cellStyle name="20% - Akzent6 31" xfId="7969" xr:uid="{00000000-0005-0000-0000-0000C41E0000}"/>
    <cellStyle name="20% - Akzent6 32" xfId="7970" xr:uid="{00000000-0005-0000-0000-0000C51E0000}"/>
    <cellStyle name="20% - Akzent6 33" xfId="7971" xr:uid="{00000000-0005-0000-0000-0000C61E0000}"/>
    <cellStyle name="20% - Akzent6 34" xfId="7972" xr:uid="{00000000-0005-0000-0000-0000C71E0000}"/>
    <cellStyle name="20% - Akzent6 35" xfId="7973" xr:uid="{00000000-0005-0000-0000-0000C81E0000}"/>
    <cellStyle name="20% - Akzent6 4" xfId="7974" xr:uid="{00000000-0005-0000-0000-0000C91E0000}"/>
    <cellStyle name="20% - Akzent6 4 10" xfId="7975" xr:uid="{00000000-0005-0000-0000-0000CA1E0000}"/>
    <cellStyle name="20% - Akzent6 4 11" xfId="7976" xr:uid="{00000000-0005-0000-0000-0000CB1E0000}"/>
    <cellStyle name="20% - Akzent6 4 12" xfId="7977" xr:uid="{00000000-0005-0000-0000-0000CC1E0000}"/>
    <cellStyle name="20% - Akzent6 4 13" xfId="7978" xr:uid="{00000000-0005-0000-0000-0000CD1E0000}"/>
    <cellStyle name="20% - Akzent6 4 14" xfId="7979" xr:uid="{00000000-0005-0000-0000-0000CE1E0000}"/>
    <cellStyle name="20% - Akzent6 4 15" xfId="7980" xr:uid="{00000000-0005-0000-0000-0000CF1E0000}"/>
    <cellStyle name="20% - Akzent6 4 16" xfId="7981" xr:uid="{00000000-0005-0000-0000-0000D01E0000}"/>
    <cellStyle name="20% - Akzent6 4 17" xfId="7982" xr:uid="{00000000-0005-0000-0000-0000D11E0000}"/>
    <cellStyle name="20% - Akzent6 4 18" xfId="7983" xr:uid="{00000000-0005-0000-0000-0000D21E0000}"/>
    <cellStyle name="20% - Akzent6 4 2" xfId="7984" xr:uid="{00000000-0005-0000-0000-0000D31E0000}"/>
    <cellStyle name="20% - Akzent6 4 3" xfId="7985" xr:uid="{00000000-0005-0000-0000-0000D41E0000}"/>
    <cellStyle name="20% - Akzent6 4 4" xfId="7986" xr:uid="{00000000-0005-0000-0000-0000D51E0000}"/>
    <cellStyle name="20% - Akzent6 4 4 2" xfId="7987" xr:uid="{00000000-0005-0000-0000-0000D61E0000}"/>
    <cellStyle name="20% - Akzent6 4 4 2 2" xfId="7988" xr:uid="{00000000-0005-0000-0000-0000D71E0000}"/>
    <cellStyle name="20% - Akzent6 4 4 2 2 2" xfId="7989" xr:uid="{00000000-0005-0000-0000-0000D81E0000}"/>
    <cellStyle name="20% - Akzent6 4 4 2 2 3" xfId="7990" xr:uid="{00000000-0005-0000-0000-0000D91E0000}"/>
    <cellStyle name="20% - Akzent6 4 4 2 3" xfId="7991" xr:uid="{00000000-0005-0000-0000-0000DA1E0000}"/>
    <cellStyle name="20% - Akzent6 4 4 2 4" xfId="7992" xr:uid="{00000000-0005-0000-0000-0000DB1E0000}"/>
    <cellStyle name="20% - Akzent6 4 4 3" xfId="7993" xr:uid="{00000000-0005-0000-0000-0000DC1E0000}"/>
    <cellStyle name="20% - Akzent6 4 4 3 2" xfId="7994" xr:uid="{00000000-0005-0000-0000-0000DD1E0000}"/>
    <cellStyle name="20% - Akzent6 4 4 3 2 2" xfId="7995" xr:uid="{00000000-0005-0000-0000-0000DE1E0000}"/>
    <cellStyle name="20% - Akzent6 4 4 3 2 3" xfId="7996" xr:uid="{00000000-0005-0000-0000-0000DF1E0000}"/>
    <cellStyle name="20% - Akzent6 4 4 3 3" xfId="7997" xr:uid="{00000000-0005-0000-0000-0000E01E0000}"/>
    <cellStyle name="20% - Akzent6 4 4 3 4" xfId="7998" xr:uid="{00000000-0005-0000-0000-0000E11E0000}"/>
    <cellStyle name="20% - Akzent6 4 4 4" xfId="7999" xr:uid="{00000000-0005-0000-0000-0000E21E0000}"/>
    <cellStyle name="20% - Akzent6 4 4 4 2" xfId="8000" xr:uid="{00000000-0005-0000-0000-0000E31E0000}"/>
    <cellStyle name="20% - Akzent6 4 4 4 2 2" xfId="8001" xr:uid="{00000000-0005-0000-0000-0000E41E0000}"/>
    <cellStyle name="20% - Akzent6 4 4 4 2 3" xfId="8002" xr:uid="{00000000-0005-0000-0000-0000E51E0000}"/>
    <cellStyle name="20% - Akzent6 4 4 4 3" xfId="8003" xr:uid="{00000000-0005-0000-0000-0000E61E0000}"/>
    <cellStyle name="20% - Akzent6 4 4 4 4" xfId="8004" xr:uid="{00000000-0005-0000-0000-0000E71E0000}"/>
    <cellStyle name="20% - Akzent6 4 4 5" xfId="8005" xr:uid="{00000000-0005-0000-0000-0000E81E0000}"/>
    <cellStyle name="20% - Akzent6 4 4 5 2" xfId="8006" xr:uid="{00000000-0005-0000-0000-0000E91E0000}"/>
    <cellStyle name="20% - Akzent6 4 4 5 2 2" xfId="8007" xr:uid="{00000000-0005-0000-0000-0000EA1E0000}"/>
    <cellStyle name="20% - Akzent6 4 4 5 2 3" xfId="8008" xr:uid="{00000000-0005-0000-0000-0000EB1E0000}"/>
    <cellStyle name="20% - Akzent6 4 4 5 3" xfId="8009" xr:uid="{00000000-0005-0000-0000-0000EC1E0000}"/>
    <cellStyle name="20% - Akzent6 4 4 5 4" xfId="8010" xr:uid="{00000000-0005-0000-0000-0000ED1E0000}"/>
    <cellStyle name="20% - Akzent6 4 4 6" xfId="8011" xr:uid="{00000000-0005-0000-0000-0000EE1E0000}"/>
    <cellStyle name="20% - Akzent6 4 4 6 2" xfId="8012" xr:uid="{00000000-0005-0000-0000-0000EF1E0000}"/>
    <cellStyle name="20% - Akzent6 4 4 6 2 2" xfId="8013" xr:uid="{00000000-0005-0000-0000-0000F01E0000}"/>
    <cellStyle name="20% - Akzent6 4 4 6 2 3" xfId="8014" xr:uid="{00000000-0005-0000-0000-0000F11E0000}"/>
    <cellStyle name="20% - Akzent6 4 4 6 3" xfId="8015" xr:uid="{00000000-0005-0000-0000-0000F21E0000}"/>
    <cellStyle name="20% - Akzent6 4 4 6 4" xfId="8016" xr:uid="{00000000-0005-0000-0000-0000F31E0000}"/>
    <cellStyle name="20% - Akzent6 4 4 7" xfId="8017" xr:uid="{00000000-0005-0000-0000-0000F41E0000}"/>
    <cellStyle name="20% - Akzent6 4 4 7 2" xfId="8018" xr:uid="{00000000-0005-0000-0000-0000F51E0000}"/>
    <cellStyle name="20% - Akzent6 4 4 7 3" xfId="8019" xr:uid="{00000000-0005-0000-0000-0000F61E0000}"/>
    <cellStyle name="20% - Akzent6 4 4 8" xfId="8020" xr:uid="{00000000-0005-0000-0000-0000F71E0000}"/>
    <cellStyle name="20% - Akzent6 4 4 8 2" xfId="8021" xr:uid="{00000000-0005-0000-0000-0000F81E0000}"/>
    <cellStyle name="20% - Akzent6 4 4 8 3" xfId="8022" xr:uid="{00000000-0005-0000-0000-0000F91E0000}"/>
    <cellStyle name="20% - Akzent6 4 4 9" xfId="8023" xr:uid="{00000000-0005-0000-0000-0000FA1E0000}"/>
    <cellStyle name="20% - Akzent6 4 4 9 2" xfId="8024" xr:uid="{00000000-0005-0000-0000-0000FB1E0000}"/>
    <cellStyle name="20% - Akzent6 4 4 9 3" xfId="8025" xr:uid="{00000000-0005-0000-0000-0000FC1E0000}"/>
    <cellStyle name="20% - Akzent6 4 5" xfId="8026" xr:uid="{00000000-0005-0000-0000-0000FD1E0000}"/>
    <cellStyle name="20% - Akzent6 4 5 2" xfId="8027" xr:uid="{00000000-0005-0000-0000-0000FE1E0000}"/>
    <cellStyle name="20% - Akzent6 4 5 2 2" xfId="8028" xr:uid="{00000000-0005-0000-0000-0000FF1E0000}"/>
    <cellStyle name="20% - Akzent6 4 5 2 3" xfId="8029" xr:uid="{00000000-0005-0000-0000-0000001F0000}"/>
    <cellStyle name="20% - Akzent6 4 6" xfId="8030" xr:uid="{00000000-0005-0000-0000-0000011F0000}"/>
    <cellStyle name="20% - Akzent6 4 6 2" xfId="8031" xr:uid="{00000000-0005-0000-0000-0000021F0000}"/>
    <cellStyle name="20% - Akzent6 4 6 2 2" xfId="8032" xr:uid="{00000000-0005-0000-0000-0000031F0000}"/>
    <cellStyle name="20% - Akzent6 4 6 2 3" xfId="8033" xr:uid="{00000000-0005-0000-0000-0000041F0000}"/>
    <cellStyle name="20% - Akzent6 4 7" xfId="8034" xr:uid="{00000000-0005-0000-0000-0000051F0000}"/>
    <cellStyle name="20% - Akzent6 4 7 2" xfId="8035" xr:uid="{00000000-0005-0000-0000-0000061F0000}"/>
    <cellStyle name="20% - Akzent6 4 7 2 2" xfId="8036" xr:uid="{00000000-0005-0000-0000-0000071F0000}"/>
    <cellStyle name="20% - Akzent6 4 7 2 3" xfId="8037" xr:uid="{00000000-0005-0000-0000-0000081F0000}"/>
    <cellStyle name="20% - Akzent6 4 8" xfId="8038" xr:uid="{00000000-0005-0000-0000-0000091F0000}"/>
    <cellStyle name="20% - Akzent6 4 8 2" xfId="8039" xr:uid="{00000000-0005-0000-0000-00000A1F0000}"/>
    <cellStyle name="20% - Akzent6 4 8 2 2" xfId="8040" xr:uid="{00000000-0005-0000-0000-00000B1F0000}"/>
    <cellStyle name="20% - Akzent6 4 8 2 3" xfId="8041" xr:uid="{00000000-0005-0000-0000-00000C1F0000}"/>
    <cellStyle name="20% - Akzent6 4 9" xfId="8042" xr:uid="{00000000-0005-0000-0000-00000D1F0000}"/>
    <cellStyle name="20% - Akzent6 4 9 2" xfId="8043" xr:uid="{00000000-0005-0000-0000-00000E1F0000}"/>
    <cellStyle name="20% - Akzent6 4 9 2 2" xfId="8044" xr:uid="{00000000-0005-0000-0000-00000F1F0000}"/>
    <cellStyle name="20% - Akzent6 4 9 2 3" xfId="8045" xr:uid="{00000000-0005-0000-0000-0000101F0000}"/>
    <cellStyle name="20% - Akzent6 5" xfId="8046" xr:uid="{00000000-0005-0000-0000-0000111F0000}"/>
    <cellStyle name="20% - Akzent6 5 10" xfId="8047" xr:uid="{00000000-0005-0000-0000-0000121F0000}"/>
    <cellStyle name="20% - Akzent6 5 11" xfId="8048" xr:uid="{00000000-0005-0000-0000-0000131F0000}"/>
    <cellStyle name="20% - Akzent6 5 12" xfId="8049" xr:uid="{00000000-0005-0000-0000-0000141F0000}"/>
    <cellStyle name="20% - Akzent6 5 13" xfId="8050" xr:uid="{00000000-0005-0000-0000-0000151F0000}"/>
    <cellStyle name="20% - Akzent6 5 14" xfId="8051" xr:uid="{00000000-0005-0000-0000-0000161F0000}"/>
    <cellStyle name="20% - Akzent6 5 15" xfId="8052" xr:uid="{00000000-0005-0000-0000-0000171F0000}"/>
    <cellStyle name="20% - Akzent6 5 16" xfId="8053" xr:uid="{00000000-0005-0000-0000-0000181F0000}"/>
    <cellStyle name="20% - Akzent6 5 17" xfId="8054" xr:uid="{00000000-0005-0000-0000-0000191F0000}"/>
    <cellStyle name="20% - Akzent6 5 18" xfId="8055" xr:uid="{00000000-0005-0000-0000-00001A1F0000}"/>
    <cellStyle name="20% - Akzent6 5 2" xfId="8056" xr:uid="{00000000-0005-0000-0000-00001B1F0000}"/>
    <cellStyle name="20% - Akzent6 5 3" xfId="8057" xr:uid="{00000000-0005-0000-0000-00001C1F0000}"/>
    <cellStyle name="20% - Akzent6 5 4" xfId="8058" xr:uid="{00000000-0005-0000-0000-00001D1F0000}"/>
    <cellStyle name="20% - Akzent6 5 4 2" xfId="8059" xr:uid="{00000000-0005-0000-0000-00001E1F0000}"/>
    <cellStyle name="20% - Akzent6 5 4 2 2" xfId="8060" xr:uid="{00000000-0005-0000-0000-00001F1F0000}"/>
    <cellStyle name="20% - Akzent6 5 4 2 2 2" xfId="8061" xr:uid="{00000000-0005-0000-0000-0000201F0000}"/>
    <cellStyle name="20% - Akzent6 5 4 2 2 3" xfId="8062" xr:uid="{00000000-0005-0000-0000-0000211F0000}"/>
    <cellStyle name="20% - Akzent6 5 4 2 3" xfId="8063" xr:uid="{00000000-0005-0000-0000-0000221F0000}"/>
    <cellStyle name="20% - Akzent6 5 4 2 4" xfId="8064" xr:uid="{00000000-0005-0000-0000-0000231F0000}"/>
    <cellStyle name="20% - Akzent6 5 4 3" xfId="8065" xr:uid="{00000000-0005-0000-0000-0000241F0000}"/>
    <cellStyle name="20% - Akzent6 5 4 3 2" xfId="8066" xr:uid="{00000000-0005-0000-0000-0000251F0000}"/>
    <cellStyle name="20% - Akzent6 5 4 3 2 2" xfId="8067" xr:uid="{00000000-0005-0000-0000-0000261F0000}"/>
    <cellStyle name="20% - Akzent6 5 4 3 2 3" xfId="8068" xr:uid="{00000000-0005-0000-0000-0000271F0000}"/>
    <cellStyle name="20% - Akzent6 5 4 3 3" xfId="8069" xr:uid="{00000000-0005-0000-0000-0000281F0000}"/>
    <cellStyle name="20% - Akzent6 5 4 3 4" xfId="8070" xr:uid="{00000000-0005-0000-0000-0000291F0000}"/>
    <cellStyle name="20% - Akzent6 5 4 4" xfId="8071" xr:uid="{00000000-0005-0000-0000-00002A1F0000}"/>
    <cellStyle name="20% - Akzent6 5 4 4 2" xfId="8072" xr:uid="{00000000-0005-0000-0000-00002B1F0000}"/>
    <cellStyle name="20% - Akzent6 5 4 4 2 2" xfId="8073" xr:uid="{00000000-0005-0000-0000-00002C1F0000}"/>
    <cellStyle name="20% - Akzent6 5 4 4 2 3" xfId="8074" xr:uid="{00000000-0005-0000-0000-00002D1F0000}"/>
    <cellStyle name="20% - Akzent6 5 4 4 3" xfId="8075" xr:uid="{00000000-0005-0000-0000-00002E1F0000}"/>
    <cellStyle name="20% - Akzent6 5 4 4 4" xfId="8076" xr:uid="{00000000-0005-0000-0000-00002F1F0000}"/>
    <cellStyle name="20% - Akzent6 5 4 5" xfId="8077" xr:uid="{00000000-0005-0000-0000-0000301F0000}"/>
    <cellStyle name="20% - Akzent6 5 4 5 2" xfId="8078" xr:uid="{00000000-0005-0000-0000-0000311F0000}"/>
    <cellStyle name="20% - Akzent6 5 4 5 2 2" xfId="8079" xr:uid="{00000000-0005-0000-0000-0000321F0000}"/>
    <cellStyle name="20% - Akzent6 5 4 5 2 3" xfId="8080" xr:uid="{00000000-0005-0000-0000-0000331F0000}"/>
    <cellStyle name="20% - Akzent6 5 4 5 3" xfId="8081" xr:uid="{00000000-0005-0000-0000-0000341F0000}"/>
    <cellStyle name="20% - Akzent6 5 4 5 4" xfId="8082" xr:uid="{00000000-0005-0000-0000-0000351F0000}"/>
    <cellStyle name="20% - Akzent6 5 4 6" xfId="8083" xr:uid="{00000000-0005-0000-0000-0000361F0000}"/>
    <cellStyle name="20% - Akzent6 5 4 6 2" xfId="8084" xr:uid="{00000000-0005-0000-0000-0000371F0000}"/>
    <cellStyle name="20% - Akzent6 5 4 6 2 2" xfId="8085" xr:uid="{00000000-0005-0000-0000-0000381F0000}"/>
    <cellStyle name="20% - Akzent6 5 4 6 2 3" xfId="8086" xr:uid="{00000000-0005-0000-0000-0000391F0000}"/>
    <cellStyle name="20% - Akzent6 5 4 6 3" xfId="8087" xr:uid="{00000000-0005-0000-0000-00003A1F0000}"/>
    <cellStyle name="20% - Akzent6 5 4 6 4" xfId="8088" xr:uid="{00000000-0005-0000-0000-00003B1F0000}"/>
    <cellStyle name="20% - Akzent6 5 4 7" xfId="8089" xr:uid="{00000000-0005-0000-0000-00003C1F0000}"/>
    <cellStyle name="20% - Akzent6 5 4 7 2" xfId="8090" xr:uid="{00000000-0005-0000-0000-00003D1F0000}"/>
    <cellStyle name="20% - Akzent6 5 4 7 3" xfId="8091" xr:uid="{00000000-0005-0000-0000-00003E1F0000}"/>
    <cellStyle name="20% - Akzent6 5 4 8" xfId="8092" xr:uid="{00000000-0005-0000-0000-00003F1F0000}"/>
    <cellStyle name="20% - Akzent6 5 4 8 2" xfId="8093" xr:uid="{00000000-0005-0000-0000-0000401F0000}"/>
    <cellStyle name="20% - Akzent6 5 4 8 3" xfId="8094" xr:uid="{00000000-0005-0000-0000-0000411F0000}"/>
    <cellStyle name="20% - Akzent6 5 4 9" xfId="8095" xr:uid="{00000000-0005-0000-0000-0000421F0000}"/>
    <cellStyle name="20% - Akzent6 5 4 9 2" xfId="8096" xr:uid="{00000000-0005-0000-0000-0000431F0000}"/>
    <cellStyle name="20% - Akzent6 5 4 9 3" xfId="8097" xr:uid="{00000000-0005-0000-0000-0000441F0000}"/>
    <cellStyle name="20% - Akzent6 5 5" xfId="8098" xr:uid="{00000000-0005-0000-0000-0000451F0000}"/>
    <cellStyle name="20% - Akzent6 5 5 2" xfId="8099" xr:uid="{00000000-0005-0000-0000-0000461F0000}"/>
    <cellStyle name="20% - Akzent6 5 5 2 2" xfId="8100" xr:uid="{00000000-0005-0000-0000-0000471F0000}"/>
    <cellStyle name="20% - Akzent6 5 5 2 3" xfId="8101" xr:uid="{00000000-0005-0000-0000-0000481F0000}"/>
    <cellStyle name="20% - Akzent6 5 6" xfId="8102" xr:uid="{00000000-0005-0000-0000-0000491F0000}"/>
    <cellStyle name="20% - Akzent6 5 6 2" xfId="8103" xr:uid="{00000000-0005-0000-0000-00004A1F0000}"/>
    <cellStyle name="20% - Akzent6 5 6 2 2" xfId="8104" xr:uid="{00000000-0005-0000-0000-00004B1F0000}"/>
    <cellStyle name="20% - Akzent6 5 6 2 3" xfId="8105" xr:uid="{00000000-0005-0000-0000-00004C1F0000}"/>
    <cellStyle name="20% - Akzent6 5 7" xfId="8106" xr:uid="{00000000-0005-0000-0000-00004D1F0000}"/>
    <cellStyle name="20% - Akzent6 5 7 2" xfId="8107" xr:uid="{00000000-0005-0000-0000-00004E1F0000}"/>
    <cellStyle name="20% - Akzent6 5 7 2 2" xfId="8108" xr:uid="{00000000-0005-0000-0000-00004F1F0000}"/>
    <cellStyle name="20% - Akzent6 5 7 2 3" xfId="8109" xr:uid="{00000000-0005-0000-0000-0000501F0000}"/>
    <cellStyle name="20% - Akzent6 5 8" xfId="8110" xr:uid="{00000000-0005-0000-0000-0000511F0000}"/>
    <cellStyle name="20% - Akzent6 5 8 2" xfId="8111" xr:uid="{00000000-0005-0000-0000-0000521F0000}"/>
    <cellStyle name="20% - Akzent6 5 8 2 2" xfId="8112" xr:uid="{00000000-0005-0000-0000-0000531F0000}"/>
    <cellStyle name="20% - Akzent6 5 8 2 3" xfId="8113" xr:uid="{00000000-0005-0000-0000-0000541F0000}"/>
    <cellStyle name="20% - Akzent6 5 9" xfId="8114" xr:uid="{00000000-0005-0000-0000-0000551F0000}"/>
    <cellStyle name="20% - Akzent6 5 9 2" xfId="8115" xr:uid="{00000000-0005-0000-0000-0000561F0000}"/>
    <cellStyle name="20% - Akzent6 5 9 2 2" xfId="8116" xr:uid="{00000000-0005-0000-0000-0000571F0000}"/>
    <cellStyle name="20% - Akzent6 5 9 2 3" xfId="8117" xr:uid="{00000000-0005-0000-0000-0000581F0000}"/>
    <cellStyle name="20% - Akzent6 6" xfId="8118" xr:uid="{00000000-0005-0000-0000-0000591F0000}"/>
    <cellStyle name="20% - Akzent6 6 10" xfId="8119" xr:uid="{00000000-0005-0000-0000-00005A1F0000}"/>
    <cellStyle name="20% - Akzent6 6 11" xfId="8120" xr:uid="{00000000-0005-0000-0000-00005B1F0000}"/>
    <cellStyle name="20% - Akzent6 6 12" xfId="8121" xr:uid="{00000000-0005-0000-0000-00005C1F0000}"/>
    <cellStyle name="20% - Akzent6 6 13" xfId="8122" xr:uid="{00000000-0005-0000-0000-00005D1F0000}"/>
    <cellStyle name="20% - Akzent6 6 14" xfId="8123" xr:uid="{00000000-0005-0000-0000-00005E1F0000}"/>
    <cellStyle name="20% - Akzent6 6 15" xfId="8124" xr:uid="{00000000-0005-0000-0000-00005F1F0000}"/>
    <cellStyle name="20% - Akzent6 6 16" xfId="8125" xr:uid="{00000000-0005-0000-0000-0000601F0000}"/>
    <cellStyle name="20% - Akzent6 6 17" xfId="8126" xr:uid="{00000000-0005-0000-0000-0000611F0000}"/>
    <cellStyle name="20% - Akzent6 6 18" xfId="8127" xr:uid="{00000000-0005-0000-0000-0000621F0000}"/>
    <cellStyle name="20% - Akzent6 6 2" xfId="8128" xr:uid="{00000000-0005-0000-0000-0000631F0000}"/>
    <cellStyle name="20% - Akzent6 6 3" xfId="8129" xr:uid="{00000000-0005-0000-0000-0000641F0000}"/>
    <cellStyle name="20% - Akzent6 6 4" xfId="8130" xr:uid="{00000000-0005-0000-0000-0000651F0000}"/>
    <cellStyle name="20% - Akzent6 6 4 2" xfId="8131" xr:uid="{00000000-0005-0000-0000-0000661F0000}"/>
    <cellStyle name="20% - Akzent6 6 4 2 2" xfId="8132" xr:uid="{00000000-0005-0000-0000-0000671F0000}"/>
    <cellStyle name="20% - Akzent6 6 4 2 2 2" xfId="8133" xr:uid="{00000000-0005-0000-0000-0000681F0000}"/>
    <cellStyle name="20% - Akzent6 6 4 2 2 3" xfId="8134" xr:uid="{00000000-0005-0000-0000-0000691F0000}"/>
    <cellStyle name="20% - Akzent6 6 4 2 3" xfId="8135" xr:uid="{00000000-0005-0000-0000-00006A1F0000}"/>
    <cellStyle name="20% - Akzent6 6 4 2 4" xfId="8136" xr:uid="{00000000-0005-0000-0000-00006B1F0000}"/>
    <cellStyle name="20% - Akzent6 6 4 3" xfId="8137" xr:uid="{00000000-0005-0000-0000-00006C1F0000}"/>
    <cellStyle name="20% - Akzent6 6 4 3 2" xfId="8138" xr:uid="{00000000-0005-0000-0000-00006D1F0000}"/>
    <cellStyle name="20% - Akzent6 6 4 3 2 2" xfId="8139" xr:uid="{00000000-0005-0000-0000-00006E1F0000}"/>
    <cellStyle name="20% - Akzent6 6 4 3 2 3" xfId="8140" xr:uid="{00000000-0005-0000-0000-00006F1F0000}"/>
    <cellStyle name="20% - Akzent6 6 4 3 3" xfId="8141" xr:uid="{00000000-0005-0000-0000-0000701F0000}"/>
    <cellStyle name="20% - Akzent6 6 4 3 4" xfId="8142" xr:uid="{00000000-0005-0000-0000-0000711F0000}"/>
    <cellStyle name="20% - Akzent6 6 4 4" xfId="8143" xr:uid="{00000000-0005-0000-0000-0000721F0000}"/>
    <cellStyle name="20% - Akzent6 6 4 4 2" xfId="8144" xr:uid="{00000000-0005-0000-0000-0000731F0000}"/>
    <cellStyle name="20% - Akzent6 6 4 4 2 2" xfId="8145" xr:uid="{00000000-0005-0000-0000-0000741F0000}"/>
    <cellStyle name="20% - Akzent6 6 4 4 2 3" xfId="8146" xr:uid="{00000000-0005-0000-0000-0000751F0000}"/>
    <cellStyle name="20% - Akzent6 6 4 4 3" xfId="8147" xr:uid="{00000000-0005-0000-0000-0000761F0000}"/>
    <cellStyle name="20% - Akzent6 6 4 4 4" xfId="8148" xr:uid="{00000000-0005-0000-0000-0000771F0000}"/>
    <cellStyle name="20% - Akzent6 6 4 5" xfId="8149" xr:uid="{00000000-0005-0000-0000-0000781F0000}"/>
    <cellStyle name="20% - Akzent6 6 4 5 2" xfId="8150" xr:uid="{00000000-0005-0000-0000-0000791F0000}"/>
    <cellStyle name="20% - Akzent6 6 4 5 2 2" xfId="8151" xr:uid="{00000000-0005-0000-0000-00007A1F0000}"/>
    <cellStyle name="20% - Akzent6 6 4 5 2 3" xfId="8152" xr:uid="{00000000-0005-0000-0000-00007B1F0000}"/>
    <cellStyle name="20% - Akzent6 6 4 5 3" xfId="8153" xr:uid="{00000000-0005-0000-0000-00007C1F0000}"/>
    <cellStyle name="20% - Akzent6 6 4 5 4" xfId="8154" xr:uid="{00000000-0005-0000-0000-00007D1F0000}"/>
    <cellStyle name="20% - Akzent6 6 4 6" xfId="8155" xr:uid="{00000000-0005-0000-0000-00007E1F0000}"/>
    <cellStyle name="20% - Akzent6 6 4 6 2" xfId="8156" xr:uid="{00000000-0005-0000-0000-00007F1F0000}"/>
    <cellStyle name="20% - Akzent6 6 4 6 2 2" xfId="8157" xr:uid="{00000000-0005-0000-0000-0000801F0000}"/>
    <cellStyle name="20% - Akzent6 6 4 6 2 3" xfId="8158" xr:uid="{00000000-0005-0000-0000-0000811F0000}"/>
    <cellStyle name="20% - Akzent6 6 4 6 3" xfId="8159" xr:uid="{00000000-0005-0000-0000-0000821F0000}"/>
    <cellStyle name="20% - Akzent6 6 4 6 4" xfId="8160" xr:uid="{00000000-0005-0000-0000-0000831F0000}"/>
    <cellStyle name="20% - Akzent6 6 4 7" xfId="8161" xr:uid="{00000000-0005-0000-0000-0000841F0000}"/>
    <cellStyle name="20% - Akzent6 6 4 7 2" xfId="8162" xr:uid="{00000000-0005-0000-0000-0000851F0000}"/>
    <cellStyle name="20% - Akzent6 6 4 7 3" xfId="8163" xr:uid="{00000000-0005-0000-0000-0000861F0000}"/>
    <cellStyle name="20% - Akzent6 6 4 8" xfId="8164" xr:uid="{00000000-0005-0000-0000-0000871F0000}"/>
    <cellStyle name="20% - Akzent6 6 4 8 2" xfId="8165" xr:uid="{00000000-0005-0000-0000-0000881F0000}"/>
    <cellStyle name="20% - Akzent6 6 4 8 3" xfId="8166" xr:uid="{00000000-0005-0000-0000-0000891F0000}"/>
    <cellStyle name="20% - Akzent6 6 4 9" xfId="8167" xr:uid="{00000000-0005-0000-0000-00008A1F0000}"/>
    <cellStyle name="20% - Akzent6 6 4 9 2" xfId="8168" xr:uid="{00000000-0005-0000-0000-00008B1F0000}"/>
    <cellStyle name="20% - Akzent6 6 4 9 3" xfId="8169" xr:uid="{00000000-0005-0000-0000-00008C1F0000}"/>
    <cellStyle name="20% - Akzent6 6 5" xfId="8170" xr:uid="{00000000-0005-0000-0000-00008D1F0000}"/>
    <cellStyle name="20% - Akzent6 6 5 2" xfId="8171" xr:uid="{00000000-0005-0000-0000-00008E1F0000}"/>
    <cellStyle name="20% - Akzent6 6 5 2 2" xfId="8172" xr:uid="{00000000-0005-0000-0000-00008F1F0000}"/>
    <cellStyle name="20% - Akzent6 6 5 2 3" xfId="8173" xr:uid="{00000000-0005-0000-0000-0000901F0000}"/>
    <cellStyle name="20% - Akzent6 6 6" xfId="8174" xr:uid="{00000000-0005-0000-0000-0000911F0000}"/>
    <cellStyle name="20% - Akzent6 6 6 2" xfId="8175" xr:uid="{00000000-0005-0000-0000-0000921F0000}"/>
    <cellStyle name="20% - Akzent6 6 6 2 2" xfId="8176" xr:uid="{00000000-0005-0000-0000-0000931F0000}"/>
    <cellStyle name="20% - Akzent6 6 6 2 3" xfId="8177" xr:uid="{00000000-0005-0000-0000-0000941F0000}"/>
    <cellStyle name="20% - Akzent6 6 7" xfId="8178" xr:uid="{00000000-0005-0000-0000-0000951F0000}"/>
    <cellStyle name="20% - Akzent6 6 7 2" xfId="8179" xr:uid="{00000000-0005-0000-0000-0000961F0000}"/>
    <cellStyle name="20% - Akzent6 6 7 2 2" xfId="8180" xr:uid="{00000000-0005-0000-0000-0000971F0000}"/>
    <cellStyle name="20% - Akzent6 6 7 2 3" xfId="8181" xr:uid="{00000000-0005-0000-0000-0000981F0000}"/>
    <cellStyle name="20% - Akzent6 6 8" xfId="8182" xr:uid="{00000000-0005-0000-0000-0000991F0000}"/>
    <cellStyle name="20% - Akzent6 6 8 2" xfId="8183" xr:uid="{00000000-0005-0000-0000-00009A1F0000}"/>
    <cellStyle name="20% - Akzent6 6 8 2 2" xfId="8184" xr:uid="{00000000-0005-0000-0000-00009B1F0000}"/>
    <cellStyle name="20% - Akzent6 6 8 2 3" xfId="8185" xr:uid="{00000000-0005-0000-0000-00009C1F0000}"/>
    <cellStyle name="20% - Akzent6 6 9" xfId="8186" xr:uid="{00000000-0005-0000-0000-00009D1F0000}"/>
    <cellStyle name="20% - Akzent6 6 9 2" xfId="8187" xr:uid="{00000000-0005-0000-0000-00009E1F0000}"/>
    <cellStyle name="20% - Akzent6 6 9 2 2" xfId="8188" xr:uid="{00000000-0005-0000-0000-00009F1F0000}"/>
    <cellStyle name="20% - Akzent6 6 9 2 3" xfId="8189" xr:uid="{00000000-0005-0000-0000-0000A01F0000}"/>
    <cellStyle name="20% - Akzent6 7" xfId="8190" xr:uid="{00000000-0005-0000-0000-0000A11F0000}"/>
    <cellStyle name="20% - Akzent6 7 10" xfId="8191" xr:uid="{00000000-0005-0000-0000-0000A21F0000}"/>
    <cellStyle name="20% - Akzent6 7 11" xfId="8192" xr:uid="{00000000-0005-0000-0000-0000A31F0000}"/>
    <cellStyle name="20% - Akzent6 7 12" xfId="8193" xr:uid="{00000000-0005-0000-0000-0000A41F0000}"/>
    <cellStyle name="20% - Akzent6 7 13" xfId="8194" xr:uid="{00000000-0005-0000-0000-0000A51F0000}"/>
    <cellStyle name="20% - Akzent6 7 14" xfId="8195" xr:uid="{00000000-0005-0000-0000-0000A61F0000}"/>
    <cellStyle name="20% - Akzent6 7 15" xfId="8196" xr:uid="{00000000-0005-0000-0000-0000A71F0000}"/>
    <cellStyle name="20% - Akzent6 7 16" xfId="8197" xr:uid="{00000000-0005-0000-0000-0000A81F0000}"/>
    <cellStyle name="20% - Akzent6 7 17" xfId="8198" xr:uid="{00000000-0005-0000-0000-0000A91F0000}"/>
    <cellStyle name="20% - Akzent6 7 18" xfId="8199" xr:uid="{00000000-0005-0000-0000-0000AA1F0000}"/>
    <cellStyle name="20% - Akzent6 7 2" xfId="8200" xr:uid="{00000000-0005-0000-0000-0000AB1F0000}"/>
    <cellStyle name="20% - Akzent6 7 3" xfId="8201" xr:uid="{00000000-0005-0000-0000-0000AC1F0000}"/>
    <cellStyle name="20% - Akzent6 7 4" xfId="8202" xr:uid="{00000000-0005-0000-0000-0000AD1F0000}"/>
    <cellStyle name="20% - Akzent6 7 4 2" xfId="8203" xr:uid="{00000000-0005-0000-0000-0000AE1F0000}"/>
    <cellStyle name="20% - Akzent6 7 4 2 2" xfId="8204" xr:uid="{00000000-0005-0000-0000-0000AF1F0000}"/>
    <cellStyle name="20% - Akzent6 7 4 2 2 2" xfId="8205" xr:uid="{00000000-0005-0000-0000-0000B01F0000}"/>
    <cellStyle name="20% - Akzent6 7 4 2 2 3" xfId="8206" xr:uid="{00000000-0005-0000-0000-0000B11F0000}"/>
    <cellStyle name="20% - Akzent6 7 4 2 3" xfId="8207" xr:uid="{00000000-0005-0000-0000-0000B21F0000}"/>
    <cellStyle name="20% - Akzent6 7 4 2 4" xfId="8208" xr:uid="{00000000-0005-0000-0000-0000B31F0000}"/>
    <cellStyle name="20% - Akzent6 7 4 3" xfId="8209" xr:uid="{00000000-0005-0000-0000-0000B41F0000}"/>
    <cellStyle name="20% - Akzent6 7 4 3 2" xfId="8210" xr:uid="{00000000-0005-0000-0000-0000B51F0000}"/>
    <cellStyle name="20% - Akzent6 7 4 3 2 2" xfId="8211" xr:uid="{00000000-0005-0000-0000-0000B61F0000}"/>
    <cellStyle name="20% - Akzent6 7 4 3 2 3" xfId="8212" xr:uid="{00000000-0005-0000-0000-0000B71F0000}"/>
    <cellStyle name="20% - Akzent6 7 4 3 3" xfId="8213" xr:uid="{00000000-0005-0000-0000-0000B81F0000}"/>
    <cellStyle name="20% - Akzent6 7 4 3 4" xfId="8214" xr:uid="{00000000-0005-0000-0000-0000B91F0000}"/>
    <cellStyle name="20% - Akzent6 7 4 4" xfId="8215" xr:uid="{00000000-0005-0000-0000-0000BA1F0000}"/>
    <cellStyle name="20% - Akzent6 7 4 4 2" xfId="8216" xr:uid="{00000000-0005-0000-0000-0000BB1F0000}"/>
    <cellStyle name="20% - Akzent6 7 4 4 2 2" xfId="8217" xr:uid="{00000000-0005-0000-0000-0000BC1F0000}"/>
    <cellStyle name="20% - Akzent6 7 4 4 2 3" xfId="8218" xr:uid="{00000000-0005-0000-0000-0000BD1F0000}"/>
    <cellStyle name="20% - Akzent6 7 4 4 3" xfId="8219" xr:uid="{00000000-0005-0000-0000-0000BE1F0000}"/>
    <cellStyle name="20% - Akzent6 7 4 4 4" xfId="8220" xr:uid="{00000000-0005-0000-0000-0000BF1F0000}"/>
    <cellStyle name="20% - Akzent6 7 4 5" xfId="8221" xr:uid="{00000000-0005-0000-0000-0000C01F0000}"/>
    <cellStyle name="20% - Akzent6 7 4 5 2" xfId="8222" xr:uid="{00000000-0005-0000-0000-0000C11F0000}"/>
    <cellStyle name="20% - Akzent6 7 4 5 2 2" xfId="8223" xr:uid="{00000000-0005-0000-0000-0000C21F0000}"/>
    <cellStyle name="20% - Akzent6 7 4 5 2 3" xfId="8224" xr:uid="{00000000-0005-0000-0000-0000C31F0000}"/>
    <cellStyle name="20% - Akzent6 7 4 5 3" xfId="8225" xr:uid="{00000000-0005-0000-0000-0000C41F0000}"/>
    <cellStyle name="20% - Akzent6 7 4 5 4" xfId="8226" xr:uid="{00000000-0005-0000-0000-0000C51F0000}"/>
    <cellStyle name="20% - Akzent6 7 4 6" xfId="8227" xr:uid="{00000000-0005-0000-0000-0000C61F0000}"/>
    <cellStyle name="20% - Akzent6 7 4 6 2" xfId="8228" xr:uid="{00000000-0005-0000-0000-0000C71F0000}"/>
    <cellStyle name="20% - Akzent6 7 4 6 2 2" xfId="8229" xr:uid="{00000000-0005-0000-0000-0000C81F0000}"/>
    <cellStyle name="20% - Akzent6 7 4 6 2 3" xfId="8230" xr:uid="{00000000-0005-0000-0000-0000C91F0000}"/>
    <cellStyle name="20% - Akzent6 7 4 6 3" xfId="8231" xr:uid="{00000000-0005-0000-0000-0000CA1F0000}"/>
    <cellStyle name="20% - Akzent6 7 4 6 4" xfId="8232" xr:uid="{00000000-0005-0000-0000-0000CB1F0000}"/>
    <cellStyle name="20% - Akzent6 7 4 7" xfId="8233" xr:uid="{00000000-0005-0000-0000-0000CC1F0000}"/>
    <cellStyle name="20% - Akzent6 7 4 7 2" xfId="8234" xr:uid="{00000000-0005-0000-0000-0000CD1F0000}"/>
    <cellStyle name="20% - Akzent6 7 4 7 3" xfId="8235" xr:uid="{00000000-0005-0000-0000-0000CE1F0000}"/>
    <cellStyle name="20% - Akzent6 7 4 8" xfId="8236" xr:uid="{00000000-0005-0000-0000-0000CF1F0000}"/>
    <cellStyle name="20% - Akzent6 7 4 8 2" xfId="8237" xr:uid="{00000000-0005-0000-0000-0000D01F0000}"/>
    <cellStyle name="20% - Akzent6 7 4 8 3" xfId="8238" xr:uid="{00000000-0005-0000-0000-0000D11F0000}"/>
    <cellStyle name="20% - Akzent6 7 4 9" xfId="8239" xr:uid="{00000000-0005-0000-0000-0000D21F0000}"/>
    <cellStyle name="20% - Akzent6 7 4 9 2" xfId="8240" xr:uid="{00000000-0005-0000-0000-0000D31F0000}"/>
    <cellStyle name="20% - Akzent6 7 4 9 3" xfId="8241" xr:uid="{00000000-0005-0000-0000-0000D41F0000}"/>
    <cellStyle name="20% - Akzent6 7 5" xfId="8242" xr:uid="{00000000-0005-0000-0000-0000D51F0000}"/>
    <cellStyle name="20% - Akzent6 7 5 2" xfId="8243" xr:uid="{00000000-0005-0000-0000-0000D61F0000}"/>
    <cellStyle name="20% - Akzent6 7 5 2 2" xfId="8244" xr:uid="{00000000-0005-0000-0000-0000D71F0000}"/>
    <cellStyle name="20% - Akzent6 7 5 2 3" xfId="8245" xr:uid="{00000000-0005-0000-0000-0000D81F0000}"/>
    <cellStyle name="20% - Akzent6 7 6" xfId="8246" xr:uid="{00000000-0005-0000-0000-0000D91F0000}"/>
    <cellStyle name="20% - Akzent6 7 6 2" xfId="8247" xr:uid="{00000000-0005-0000-0000-0000DA1F0000}"/>
    <cellStyle name="20% - Akzent6 7 6 2 2" xfId="8248" xr:uid="{00000000-0005-0000-0000-0000DB1F0000}"/>
    <cellStyle name="20% - Akzent6 7 6 2 3" xfId="8249" xr:uid="{00000000-0005-0000-0000-0000DC1F0000}"/>
    <cellStyle name="20% - Akzent6 7 7" xfId="8250" xr:uid="{00000000-0005-0000-0000-0000DD1F0000}"/>
    <cellStyle name="20% - Akzent6 7 7 2" xfId="8251" xr:uid="{00000000-0005-0000-0000-0000DE1F0000}"/>
    <cellStyle name="20% - Akzent6 7 7 2 2" xfId="8252" xr:uid="{00000000-0005-0000-0000-0000DF1F0000}"/>
    <cellStyle name="20% - Akzent6 7 7 2 3" xfId="8253" xr:uid="{00000000-0005-0000-0000-0000E01F0000}"/>
    <cellStyle name="20% - Akzent6 7 8" xfId="8254" xr:uid="{00000000-0005-0000-0000-0000E11F0000}"/>
    <cellStyle name="20% - Akzent6 7 8 2" xfId="8255" xr:uid="{00000000-0005-0000-0000-0000E21F0000}"/>
    <cellStyle name="20% - Akzent6 7 8 2 2" xfId="8256" xr:uid="{00000000-0005-0000-0000-0000E31F0000}"/>
    <cellStyle name="20% - Akzent6 7 8 2 3" xfId="8257" xr:uid="{00000000-0005-0000-0000-0000E41F0000}"/>
    <cellStyle name="20% - Akzent6 7 9" xfId="8258" xr:uid="{00000000-0005-0000-0000-0000E51F0000}"/>
    <cellStyle name="20% - Akzent6 7 9 2" xfId="8259" xr:uid="{00000000-0005-0000-0000-0000E61F0000}"/>
    <cellStyle name="20% - Akzent6 7 9 2 2" xfId="8260" xr:uid="{00000000-0005-0000-0000-0000E71F0000}"/>
    <cellStyle name="20% - Akzent6 7 9 2 3" xfId="8261" xr:uid="{00000000-0005-0000-0000-0000E81F0000}"/>
    <cellStyle name="20% - Akzent6 8" xfId="8262" xr:uid="{00000000-0005-0000-0000-0000E91F0000}"/>
    <cellStyle name="20% - Akzent6 8 10" xfId="8263" xr:uid="{00000000-0005-0000-0000-0000EA1F0000}"/>
    <cellStyle name="20% - Akzent6 8 11" xfId="8264" xr:uid="{00000000-0005-0000-0000-0000EB1F0000}"/>
    <cellStyle name="20% - Akzent6 8 12" xfId="8265" xr:uid="{00000000-0005-0000-0000-0000EC1F0000}"/>
    <cellStyle name="20% - Akzent6 8 13" xfId="8266" xr:uid="{00000000-0005-0000-0000-0000ED1F0000}"/>
    <cellStyle name="20% - Akzent6 8 14" xfId="8267" xr:uid="{00000000-0005-0000-0000-0000EE1F0000}"/>
    <cellStyle name="20% - Akzent6 8 15" xfId="8268" xr:uid="{00000000-0005-0000-0000-0000EF1F0000}"/>
    <cellStyle name="20% - Akzent6 8 16" xfId="8269" xr:uid="{00000000-0005-0000-0000-0000F01F0000}"/>
    <cellStyle name="20% - Akzent6 8 17" xfId="8270" xr:uid="{00000000-0005-0000-0000-0000F11F0000}"/>
    <cellStyle name="20% - Akzent6 8 18" xfId="8271" xr:uid="{00000000-0005-0000-0000-0000F21F0000}"/>
    <cellStyle name="20% - Akzent6 8 2" xfId="8272" xr:uid="{00000000-0005-0000-0000-0000F31F0000}"/>
    <cellStyle name="20% - Akzent6 8 3" xfId="8273" xr:uid="{00000000-0005-0000-0000-0000F41F0000}"/>
    <cellStyle name="20% - Akzent6 8 4" xfId="8274" xr:uid="{00000000-0005-0000-0000-0000F51F0000}"/>
    <cellStyle name="20% - Akzent6 8 4 2" xfId="8275" xr:uid="{00000000-0005-0000-0000-0000F61F0000}"/>
    <cellStyle name="20% - Akzent6 8 4 2 2" xfId="8276" xr:uid="{00000000-0005-0000-0000-0000F71F0000}"/>
    <cellStyle name="20% - Akzent6 8 4 2 2 2" xfId="8277" xr:uid="{00000000-0005-0000-0000-0000F81F0000}"/>
    <cellStyle name="20% - Akzent6 8 4 2 2 3" xfId="8278" xr:uid="{00000000-0005-0000-0000-0000F91F0000}"/>
    <cellStyle name="20% - Akzent6 8 4 2 3" xfId="8279" xr:uid="{00000000-0005-0000-0000-0000FA1F0000}"/>
    <cellStyle name="20% - Akzent6 8 4 2 4" xfId="8280" xr:uid="{00000000-0005-0000-0000-0000FB1F0000}"/>
    <cellStyle name="20% - Akzent6 8 4 3" xfId="8281" xr:uid="{00000000-0005-0000-0000-0000FC1F0000}"/>
    <cellStyle name="20% - Akzent6 8 4 3 2" xfId="8282" xr:uid="{00000000-0005-0000-0000-0000FD1F0000}"/>
    <cellStyle name="20% - Akzent6 8 4 3 2 2" xfId="8283" xr:uid="{00000000-0005-0000-0000-0000FE1F0000}"/>
    <cellStyle name="20% - Akzent6 8 4 3 2 3" xfId="8284" xr:uid="{00000000-0005-0000-0000-0000FF1F0000}"/>
    <cellStyle name="20% - Akzent6 8 4 3 3" xfId="8285" xr:uid="{00000000-0005-0000-0000-000000200000}"/>
    <cellStyle name="20% - Akzent6 8 4 3 4" xfId="8286" xr:uid="{00000000-0005-0000-0000-000001200000}"/>
    <cellStyle name="20% - Akzent6 8 4 4" xfId="8287" xr:uid="{00000000-0005-0000-0000-000002200000}"/>
    <cellStyle name="20% - Akzent6 8 4 4 2" xfId="8288" xr:uid="{00000000-0005-0000-0000-000003200000}"/>
    <cellStyle name="20% - Akzent6 8 4 4 2 2" xfId="8289" xr:uid="{00000000-0005-0000-0000-000004200000}"/>
    <cellStyle name="20% - Akzent6 8 4 4 2 3" xfId="8290" xr:uid="{00000000-0005-0000-0000-000005200000}"/>
    <cellStyle name="20% - Akzent6 8 4 4 3" xfId="8291" xr:uid="{00000000-0005-0000-0000-000006200000}"/>
    <cellStyle name="20% - Akzent6 8 4 4 4" xfId="8292" xr:uid="{00000000-0005-0000-0000-000007200000}"/>
    <cellStyle name="20% - Akzent6 8 4 5" xfId="8293" xr:uid="{00000000-0005-0000-0000-000008200000}"/>
    <cellStyle name="20% - Akzent6 8 4 5 2" xfId="8294" xr:uid="{00000000-0005-0000-0000-000009200000}"/>
    <cellStyle name="20% - Akzent6 8 4 5 2 2" xfId="8295" xr:uid="{00000000-0005-0000-0000-00000A200000}"/>
    <cellStyle name="20% - Akzent6 8 4 5 2 3" xfId="8296" xr:uid="{00000000-0005-0000-0000-00000B200000}"/>
    <cellStyle name="20% - Akzent6 8 4 5 3" xfId="8297" xr:uid="{00000000-0005-0000-0000-00000C200000}"/>
    <cellStyle name="20% - Akzent6 8 4 5 4" xfId="8298" xr:uid="{00000000-0005-0000-0000-00000D200000}"/>
    <cellStyle name="20% - Akzent6 8 4 6" xfId="8299" xr:uid="{00000000-0005-0000-0000-00000E200000}"/>
    <cellStyle name="20% - Akzent6 8 4 6 2" xfId="8300" xr:uid="{00000000-0005-0000-0000-00000F200000}"/>
    <cellStyle name="20% - Akzent6 8 4 6 2 2" xfId="8301" xr:uid="{00000000-0005-0000-0000-000010200000}"/>
    <cellStyle name="20% - Akzent6 8 4 6 2 3" xfId="8302" xr:uid="{00000000-0005-0000-0000-000011200000}"/>
    <cellStyle name="20% - Akzent6 8 4 6 3" xfId="8303" xr:uid="{00000000-0005-0000-0000-000012200000}"/>
    <cellStyle name="20% - Akzent6 8 4 6 4" xfId="8304" xr:uid="{00000000-0005-0000-0000-000013200000}"/>
    <cellStyle name="20% - Akzent6 8 4 7" xfId="8305" xr:uid="{00000000-0005-0000-0000-000014200000}"/>
    <cellStyle name="20% - Akzent6 8 4 7 2" xfId="8306" xr:uid="{00000000-0005-0000-0000-000015200000}"/>
    <cellStyle name="20% - Akzent6 8 4 7 3" xfId="8307" xr:uid="{00000000-0005-0000-0000-000016200000}"/>
    <cellStyle name="20% - Akzent6 8 4 8" xfId="8308" xr:uid="{00000000-0005-0000-0000-000017200000}"/>
    <cellStyle name="20% - Akzent6 8 4 8 2" xfId="8309" xr:uid="{00000000-0005-0000-0000-000018200000}"/>
    <cellStyle name="20% - Akzent6 8 4 8 3" xfId="8310" xr:uid="{00000000-0005-0000-0000-000019200000}"/>
    <cellStyle name="20% - Akzent6 8 4 9" xfId="8311" xr:uid="{00000000-0005-0000-0000-00001A200000}"/>
    <cellStyle name="20% - Akzent6 8 4 9 2" xfId="8312" xr:uid="{00000000-0005-0000-0000-00001B200000}"/>
    <cellStyle name="20% - Akzent6 8 4 9 3" xfId="8313" xr:uid="{00000000-0005-0000-0000-00001C200000}"/>
    <cellStyle name="20% - Akzent6 8 5" xfId="8314" xr:uid="{00000000-0005-0000-0000-00001D200000}"/>
    <cellStyle name="20% - Akzent6 8 5 2" xfId="8315" xr:uid="{00000000-0005-0000-0000-00001E200000}"/>
    <cellStyle name="20% - Akzent6 8 5 2 2" xfId="8316" xr:uid="{00000000-0005-0000-0000-00001F200000}"/>
    <cellStyle name="20% - Akzent6 8 5 2 3" xfId="8317" xr:uid="{00000000-0005-0000-0000-000020200000}"/>
    <cellStyle name="20% - Akzent6 8 6" xfId="8318" xr:uid="{00000000-0005-0000-0000-000021200000}"/>
    <cellStyle name="20% - Akzent6 8 6 2" xfId="8319" xr:uid="{00000000-0005-0000-0000-000022200000}"/>
    <cellStyle name="20% - Akzent6 8 6 2 2" xfId="8320" xr:uid="{00000000-0005-0000-0000-000023200000}"/>
    <cellStyle name="20% - Akzent6 8 6 2 3" xfId="8321" xr:uid="{00000000-0005-0000-0000-000024200000}"/>
    <cellStyle name="20% - Akzent6 8 7" xfId="8322" xr:uid="{00000000-0005-0000-0000-000025200000}"/>
    <cellStyle name="20% - Akzent6 8 7 2" xfId="8323" xr:uid="{00000000-0005-0000-0000-000026200000}"/>
    <cellStyle name="20% - Akzent6 8 7 2 2" xfId="8324" xr:uid="{00000000-0005-0000-0000-000027200000}"/>
    <cellStyle name="20% - Akzent6 8 7 2 3" xfId="8325" xr:uid="{00000000-0005-0000-0000-000028200000}"/>
    <cellStyle name="20% - Akzent6 8 8" xfId="8326" xr:uid="{00000000-0005-0000-0000-000029200000}"/>
    <cellStyle name="20% - Akzent6 8 8 2" xfId="8327" xr:uid="{00000000-0005-0000-0000-00002A200000}"/>
    <cellStyle name="20% - Akzent6 8 8 2 2" xfId="8328" xr:uid="{00000000-0005-0000-0000-00002B200000}"/>
    <cellStyle name="20% - Akzent6 8 8 2 3" xfId="8329" xr:uid="{00000000-0005-0000-0000-00002C200000}"/>
    <cellStyle name="20% - Akzent6 8 9" xfId="8330" xr:uid="{00000000-0005-0000-0000-00002D200000}"/>
    <cellStyle name="20% - Akzent6 8 9 2" xfId="8331" xr:uid="{00000000-0005-0000-0000-00002E200000}"/>
    <cellStyle name="20% - Akzent6 8 9 2 2" xfId="8332" xr:uid="{00000000-0005-0000-0000-00002F200000}"/>
    <cellStyle name="20% - Akzent6 8 9 2 3" xfId="8333" xr:uid="{00000000-0005-0000-0000-000030200000}"/>
    <cellStyle name="20% - Akzent6 9" xfId="8334" xr:uid="{00000000-0005-0000-0000-000031200000}"/>
    <cellStyle name="20% - Akzent6 9 10" xfId="8335" xr:uid="{00000000-0005-0000-0000-000032200000}"/>
    <cellStyle name="20% - Akzent6 9 11" xfId="8336" xr:uid="{00000000-0005-0000-0000-000033200000}"/>
    <cellStyle name="20% - Akzent6 9 12" xfId="8337" xr:uid="{00000000-0005-0000-0000-000034200000}"/>
    <cellStyle name="20% - Akzent6 9 13" xfId="8338" xr:uid="{00000000-0005-0000-0000-000035200000}"/>
    <cellStyle name="20% - Akzent6 9 14" xfId="8339" xr:uid="{00000000-0005-0000-0000-000036200000}"/>
    <cellStyle name="20% - Akzent6 9 15" xfId="8340" xr:uid="{00000000-0005-0000-0000-000037200000}"/>
    <cellStyle name="20% - Akzent6 9 16" xfId="8341" xr:uid="{00000000-0005-0000-0000-000038200000}"/>
    <cellStyle name="20% - Akzent6 9 17" xfId="8342" xr:uid="{00000000-0005-0000-0000-000039200000}"/>
    <cellStyle name="20% - Akzent6 9 18" xfId="8343" xr:uid="{00000000-0005-0000-0000-00003A200000}"/>
    <cellStyle name="20% - Akzent6 9 2" xfId="8344" xr:uid="{00000000-0005-0000-0000-00003B200000}"/>
    <cellStyle name="20% - Akzent6 9 3" xfId="8345" xr:uid="{00000000-0005-0000-0000-00003C200000}"/>
    <cellStyle name="20% - Akzent6 9 4" xfId="8346" xr:uid="{00000000-0005-0000-0000-00003D200000}"/>
    <cellStyle name="20% - Akzent6 9 4 2" xfId="8347" xr:uid="{00000000-0005-0000-0000-00003E200000}"/>
    <cellStyle name="20% - Akzent6 9 4 2 2" xfId="8348" xr:uid="{00000000-0005-0000-0000-00003F200000}"/>
    <cellStyle name="20% - Akzent6 9 4 2 2 2" xfId="8349" xr:uid="{00000000-0005-0000-0000-000040200000}"/>
    <cellStyle name="20% - Akzent6 9 4 2 2 3" xfId="8350" xr:uid="{00000000-0005-0000-0000-000041200000}"/>
    <cellStyle name="20% - Akzent6 9 4 2 3" xfId="8351" xr:uid="{00000000-0005-0000-0000-000042200000}"/>
    <cellStyle name="20% - Akzent6 9 4 2 4" xfId="8352" xr:uid="{00000000-0005-0000-0000-000043200000}"/>
    <cellStyle name="20% - Akzent6 9 4 3" xfId="8353" xr:uid="{00000000-0005-0000-0000-000044200000}"/>
    <cellStyle name="20% - Akzent6 9 4 3 2" xfId="8354" xr:uid="{00000000-0005-0000-0000-000045200000}"/>
    <cellStyle name="20% - Akzent6 9 4 3 2 2" xfId="8355" xr:uid="{00000000-0005-0000-0000-000046200000}"/>
    <cellStyle name="20% - Akzent6 9 4 3 2 3" xfId="8356" xr:uid="{00000000-0005-0000-0000-000047200000}"/>
    <cellStyle name="20% - Akzent6 9 4 3 3" xfId="8357" xr:uid="{00000000-0005-0000-0000-000048200000}"/>
    <cellStyle name="20% - Akzent6 9 4 3 4" xfId="8358" xr:uid="{00000000-0005-0000-0000-000049200000}"/>
    <cellStyle name="20% - Akzent6 9 4 4" xfId="8359" xr:uid="{00000000-0005-0000-0000-00004A200000}"/>
    <cellStyle name="20% - Akzent6 9 4 4 2" xfId="8360" xr:uid="{00000000-0005-0000-0000-00004B200000}"/>
    <cellStyle name="20% - Akzent6 9 4 4 2 2" xfId="8361" xr:uid="{00000000-0005-0000-0000-00004C200000}"/>
    <cellStyle name="20% - Akzent6 9 4 4 2 3" xfId="8362" xr:uid="{00000000-0005-0000-0000-00004D200000}"/>
    <cellStyle name="20% - Akzent6 9 4 4 3" xfId="8363" xr:uid="{00000000-0005-0000-0000-00004E200000}"/>
    <cellStyle name="20% - Akzent6 9 4 4 4" xfId="8364" xr:uid="{00000000-0005-0000-0000-00004F200000}"/>
    <cellStyle name="20% - Akzent6 9 4 5" xfId="8365" xr:uid="{00000000-0005-0000-0000-000050200000}"/>
    <cellStyle name="20% - Akzent6 9 4 5 2" xfId="8366" xr:uid="{00000000-0005-0000-0000-000051200000}"/>
    <cellStyle name="20% - Akzent6 9 4 5 2 2" xfId="8367" xr:uid="{00000000-0005-0000-0000-000052200000}"/>
    <cellStyle name="20% - Akzent6 9 4 5 2 3" xfId="8368" xr:uid="{00000000-0005-0000-0000-000053200000}"/>
    <cellStyle name="20% - Akzent6 9 4 5 3" xfId="8369" xr:uid="{00000000-0005-0000-0000-000054200000}"/>
    <cellStyle name="20% - Akzent6 9 4 5 4" xfId="8370" xr:uid="{00000000-0005-0000-0000-000055200000}"/>
    <cellStyle name="20% - Akzent6 9 4 6" xfId="8371" xr:uid="{00000000-0005-0000-0000-000056200000}"/>
    <cellStyle name="20% - Akzent6 9 4 6 2" xfId="8372" xr:uid="{00000000-0005-0000-0000-000057200000}"/>
    <cellStyle name="20% - Akzent6 9 4 6 2 2" xfId="8373" xr:uid="{00000000-0005-0000-0000-000058200000}"/>
    <cellStyle name="20% - Akzent6 9 4 6 2 3" xfId="8374" xr:uid="{00000000-0005-0000-0000-000059200000}"/>
    <cellStyle name="20% - Akzent6 9 4 6 3" xfId="8375" xr:uid="{00000000-0005-0000-0000-00005A200000}"/>
    <cellStyle name="20% - Akzent6 9 4 6 4" xfId="8376" xr:uid="{00000000-0005-0000-0000-00005B200000}"/>
    <cellStyle name="20% - Akzent6 9 4 7" xfId="8377" xr:uid="{00000000-0005-0000-0000-00005C200000}"/>
    <cellStyle name="20% - Akzent6 9 4 7 2" xfId="8378" xr:uid="{00000000-0005-0000-0000-00005D200000}"/>
    <cellStyle name="20% - Akzent6 9 4 7 3" xfId="8379" xr:uid="{00000000-0005-0000-0000-00005E200000}"/>
    <cellStyle name="20% - Akzent6 9 4 8" xfId="8380" xr:uid="{00000000-0005-0000-0000-00005F200000}"/>
    <cellStyle name="20% - Akzent6 9 4 8 2" xfId="8381" xr:uid="{00000000-0005-0000-0000-000060200000}"/>
    <cellStyle name="20% - Akzent6 9 4 8 3" xfId="8382" xr:uid="{00000000-0005-0000-0000-000061200000}"/>
    <cellStyle name="20% - Akzent6 9 4 9" xfId="8383" xr:uid="{00000000-0005-0000-0000-000062200000}"/>
    <cellStyle name="20% - Akzent6 9 4 9 2" xfId="8384" xr:uid="{00000000-0005-0000-0000-000063200000}"/>
    <cellStyle name="20% - Akzent6 9 4 9 3" xfId="8385" xr:uid="{00000000-0005-0000-0000-000064200000}"/>
    <cellStyle name="20% - Akzent6 9 5" xfId="8386" xr:uid="{00000000-0005-0000-0000-000065200000}"/>
    <cellStyle name="20% - Akzent6 9 5 2" xfId="8387" xr:uid="{00000000-0005-0000-0000-000066200000}"/>
    <cellStyle name="20% - Akzent6 9 5 2 2" xfId="8388" xr:uid="{00000000-0005-0000-0000-000067200000}"/>
    <cellStyle name="20% - Akzent6 9 5 2 3" xfId="8389" xr:uid="{00000000-0005-0000-0000-000068200000}"/>
    <cellStyle name="20% - Akzent6 9 6" xfId="8390" xr:uid="{00000000-0005-0000-0000-000069200000}"/>
    <cellStyle name="20% - Akzent6 9 6 2" xfId="8391" xr:uid="{00000000-0005-0000-0000-00006A200000}"/>
    <cellStyle name="20% - Akzent6 9 6 2 2" xfId="8392" xr:uid="{00000000-0005-0000-0000-00006B200000}"/>
    <cellStyle name="20% - Akzent6 9 6 2 3" xfId="8393" xr:uid="{00000000-0005-0000-0000-00006C200000}"/>
    <cellStyle name="20% - Akzent6 9 7" xfId="8394" xr:uid="{00000000-0005-0000-0000-00006D200000}"/>
    <cellStyle name="20% - Akzent6 9 7 2" xfId="8395" xr:uid="{00000000-0005-0000-0000-00006E200000}"/>
    <cellStyle name="20% - Akzent6 9 7 2 2" xfId="8396" xr:uid="{00000000-0005-0000-0000-00006F200000}"/>
    <cellStyle name="20% - Akzent6 9 7 2 3" xfId="8397" xr:uid="{00000000-0005-0000-0000-000070200000}"/>
    <cellStyle name="20% - Akzent6 9 8" xfId="8398" xr:uid="{00000000-0005-0000-0000-000071200000}"/>
    <cellStyle name="20% - Akzent6 9 8 2" xfId="8399" xr:uid="{00000000-0005-0000-0000-000072200000}"/>
    <cellStyle name="20% - Akzent6 9 8 2 2" xfId="8400" xr:uid="{00000000-0005-0000-0000-000073200000}"/>
    <cellStyle name="20% - Akzent6 9 8 2 3" xfId="8401" xr:uid="{00000000-0005-0000-0000-000074200000}"/>
    <cellStyle name="20% - Akzent6 9 9" xfId="8402" xr:uid="{00000000-0005-0000-0000-000075200000}"/>
    <cellStyle name="20% - Akzent6 9 9 2" xfId="8403" xr:uid="{00000000-0005-0000-0000-000076200000}"/>
    <cellStyle name="20% - Akzent6 9 9 2 2" xfId="8404" xr:uid="{00000000-0005-0000-0000-000077200000}"/>
    <cellStyle name="20% - Akzent6 9 9 2 3" xfId="8405" xr:uid="{00000000-0005-0000-0000-000078200000}"/>
    <cellStyle name="3D.Button.Inhalt" xfId="8406" xr:uid="{00000000-0005-0000-0000-000079200000}"/>
    <cellStyle name="3D.Button.Inhalt 2" xfId="8407" xr:uid="{00000000-0005-0000-0000-00007A200000}"/>
    <cellStyle name="3D.Button.Inhalt 2 2" xfId="8408" xr:uid="{00000000-0005-0000-0000-00007B200000}"/>
    <cellStyle name="3D.Button.Inhalt 2 3" xfId="8409" xr:uid="{00000000-0005-0000-0000-00007C200000}"/>
    <cellStyle name="3D.Button.Inhalt 3" xfId="8410" xr:uid="{00000000-0005-0000-0000-00007D200000}"/>
    <cellStyle name="3D.Button.Inhalt 3 2" xfId="8411" xr:uid="{00000000-0005-0000-0000-00007E200000}"/>
    <cellStyle name="3D.Button.Inhalt 3 3" xfId="8412" xr:uid="{00000000-0005-0000-0000-00007F200000}"/>
    <cellStyle name="3D.Button.Inhalt 4" xfId="8413" xr:uid="{00000000-0005-0000-0000-000080200000}"/>
    <cellStyle name="3D.Button.Inhalt 4 2" xfId="8414" xr:uid="{00000000-0005-0000-0000-000081200000}"/>
    <cellStyle name="3D.Button.Inhalt 4 3" xfId="8415" xr:uid="{00000000-0005-0000-0000-000082200000}"/>
    <cellStyle name="3D.Button.Inhalt 5" xfId="8416" xr:uid="{00000000-0005-0000-0000-000083200000}"/>
    <cellStyle name="3D.Button.Inhalt 6" xfId="8417" xr:uid="{00000000-0005-0000-0000-000084200000}"/>
    <cellStyle name="3D.Button.Inhalt 7" xfId="8418" xr:uid="{00000000-0005-0000-0000-000085200000}"/>
    <cellStyle name="3D.Button.Inhalt 8" xfId="8419" xr:uid="{00000000-0005-0000-0000-000086200000}"/>
    <cellStyle name="3D.Button.Links" xfId="8420" xr:uid="{00000000-0005-0000-0000-000087200000}"/>
    <cellStyle name="3D.Button.Links 10" xfId="8421" xr:uid="{00000000-0005-0000-0000-000088200000}"/>
    <cellStyle name="3D.Button.Links 10 2" xfId="8422" xr:uid="{00000000-0005-0000-0000-000089200000}"/>
    <cellStyle name="3D.Button.Links 10 3" xfId="8423" xr:uid="{00000000-0005-0000-0000-00008A200000}"/>
    <cellStyle name="3D.Button.Links 11" xfId="8424" xr:uid="{00000000-0005-0000-0000-00008B200000}"/>
    <cellStyle name="3D.Button.Links 12" xfId="8425" xr:uid="{00000000-0005-0000-0000-00008C200000}"/>
    <cellStyle name="3D.Button.Links 13" xfId="8426" xr:uid="{00000000-0005-0000-0000-00008D200000}"/>
    <cellStyle name="3D.Button.Links 14" xfId="8427" xr:uid="{00000000-0005-0000-0000-00008E200000}"/>
    <cellStyle name="3D.Button.Links 15" xfId="8428" xr:uid="{00000000-0005-0000-0000-00008F200000}"/>
    <cellStyle name="3D.Button.Links 16" xfId="8429" xr:uid="{00000000-0005-0000-0000-000090200000}"/>
    <cellStyle name="3D.Button.Links 17" xfId="8430" xr:uid="{00000000-0005-0000-0000-000091200000}"/>
    <cellStyle name="3D.Button.Links 18" xfId="8431" xr:uid="{00000000-0005-0000-0000-000092200000}"/>
    <cellStyle name="3D.Button.Links 19" xfId="8432" xr:uid="{00000000-0005-0000-0000-000093200000}"/>
    <cellStyle name="3D.Button.Links 2" xfId="8433" xr:uid="{00000000-0005-0000-0000-000094200000}"/>
    <cellStyle name="3D.Button.Links 2 2" xfId="8434" xr:uid="{00000000-0005-0000-0000-000095200000}"/>
    <cellStyle name="3D.Button.Links 2 3" xfId="8435" xr:uid="{00000000-0005-0000-0000-000096200000}"/>
    <cellStyle name="3D.Button.Links 20" xfId="8436" xr:uid="{00000000-0005-0000-0000-000097200000}"/>
    <cellStyle name="3D.Button.Links 21" xfId="8437" xr:uid="{00000000-0005-0000-0000-000098200000}"/>
    <cellStyle name="3D.Button.Links 22" xfId="8438" xr:uid="{00000000-0005-0000-0000-000099200000}"/>
    <cellStyle name="3D.Button.Links 23" xfId="8439" xr:uid="{00000000-0005-0000-0000-00009A200000}"/>
    <cellStyle name="3D.Button.Links 24" xfId="8440" xr:uid="{00000000-0005-0000-0000-00009B200000}"/>
    <cellStyle name="3D.Button.Links 25" xfId="8441" xr:uid="{00000000-0005-0000-0000-00009C200000}"/>
    <cellStyle name="3D.Button.Links 26" xfId="8442" xr:uid="{00000000-0005-0000-0000-00009D200000}"/>
    <cellStyle name="3D.Button.Links 27" xfId="8443" xr:uid="{00000000-0005-0000-0000-00009E200000}"/>
    <cellStyle name="3D.Button.Links 28" xfId="8444" xr:uid="{00000000-0005-0000-0000-00009F200000}"/>
    <cellStyle name="3D.Button.Links 29" xfId="8445" xr:uid="{00000000-0005-0000-0000-0000A0200000}"/>
    <cellStyle name="3D.Button.Links 3" xfId="8446" xr:uid="{00000000-0005-0000-0000-0000A1200000}"/>
    <cellStyle name="3D.Button.Links 3 2" xfId="8447" xr:uid="{00000000-0005-0000-0000-0000A2200000}"/>
    <cellStyle name="3D.Button.Links 3 3" xfId="8448" xr:uid="{00000000-0005-0000-0000-0000A3200000}"/>
    <cellStyle name="3D.Button.Links 30" xfId="8449" xr:uid="{00000000-0005-0000-0000-0000A4200000}"/>
    <cellStyle name="3D.Button.Links 31" xfId="8450" xr:uid="{00000000-0005-0000-0000-0000A5200000}"/>
    <cellStyle name="3D.Button.Links 32" xfId="8451" xr:uid="{00000000-0005-0000-0000-0000A6200000}"/>
    <cellStyle name="3D.Button.Links 33" xfId="8452" xr:uid="{00000000-0005-0000-0000-0000A7200000}"/>
    <cellStyle name="3D.Button.Links 34" xfId="8453" xr:uid="{00000000-0005-0000-0000-0000A8200000}"/>
    <cellStyle name="3D.Button.Links 35" xfId="8454" xr:uid="{00000000-0005-0000-0000-0000A9200000}"/>
    <cellStyle name="3D.Button.Links 36" xfId="8455" xr:uid="{00000000-0005-0000-0000-0000AA200000}"/>
    <cellStyle name="3D.Button.Links 37" xfId="8456" xr:uid="{00000000-0005-0000-0000-0000AB200000}"/>
    <cellStyle name="3D.Button.Links 38" xfId="8457" xr:uid="{00000000-0005-0000-0000-0000AC200000}"/>
    <cellStyle name="3D.Button.Links 39" xfId="8458" xr:uid="{00000000-0005-0000-0000-0000AD200000}"/>
    <cellStyle name="3D.Button.Links 4" xfId="8459" xr:uid="{00000000-0005-0000-0000-0000AE200000}"/>
    <cellStyle name="3D.Button.Links 4 2" xfId="8460" xr:uid="{00000000-0005-0000-0000-0000AF200000}"/>
    <cellStyle name="3D.Button.Links 4 3" xfId="8461" xr:uid="{00000000-0005-0000-0000-0000B0200000}"/>
    <cellStyle name="3D.Button.Links 40" xfId="8462" xr:uid="{00000000-0005-0000-0000-0000B1200000}"/>
    <cellStyle name="3D.Button.Links 41" xfId="8463" xr:uid="{00000000-0005-0000-0000-0000B2200000}"/>
    <cellStyle name="3D.Button.Links 42" xfId="8464" xr:uid="{00000000-0005-0000-0000-0000B3200000}"/>
    <cellStyle name="3D.Button.Links 43" xfId="8465" xr:uid="{00000000-0005-0000-0000-0000B4200000}"/>
    <cellStyle name="3D.Button.Links 44" xfId="8466" xr:uid="{00000000-0005-0000-0000-0000B5200000}"/>
    <cellStyle name="3D.Button.Links 45" xfId="8467" xr:uid="{00000000-0005-0000-0000-0000B6200000}"/>
    <cellStyle name="3D.Button.Links 46" xfId="8468" xr:uid="{00000000-0005-0000-0000-0000B7200000}"/>
    <cellStyle name="3D.Button.Links 47" xfId="8469" xr:uid="{00000000-0005-0000-0000-0000B8200000}"/>
    <cellStyle name="3D.Button.Links 48" xfId="8470" xr:uid="{00000000-0005-0000-0000-0000B9200000}"/>
    <cellStyle name="3D.Button.Links 49" xfId="8471" xr:uid="{00000000-0005-0000-0000-0000BA200000}"/>
    <cellStyle name="3D.Button.Links 5" xfId="8472" xr:uid="{00000000-0005-0000-0000-0000BB200000}"/>
    <cellStyle name="3D.Button.Links 5 2" xfId="8473" xr:uid="{00000000-0005-0000-0000-0000BC200000}"/>
    <cellStyle name="3D.Button.Links 5 3" xfId="8474" xr:uid="{00000000-0005-0000-0000-0000BD200000}"/>
    <cellStyle name="3D.Button.Links 50" xfId="8475" xr:uid="{00000000-0005-0000-0000-0000BE200000}"/>
    <cellStyle name="3D.Button.Links 51" xfId="8476" xr:uid="{00000000-0005-0000-0000-0000BF200000}"/>
    <cellStyle name="3D.Button.Links 51 2" xfId="8477" xr:uid="{00000000-0005-0000-0000-0000C0200000}"/>
    <cellStyle name="3D.Button.Links 51 3" xfId="8478" xr:uid="{00000000-0005-0000-0000-0000C1200000}"/>
    <cellStyle name="3D.Button.Links 52" xfId="8479" xr:uid="{00000000-0005-0000-0000-0000C2200000}"/>
    <cellStyle name="3D.Button.Links 52 2" xfId="8480" xr:uid="{00000000-0005-0000-0000-0000C3200000}"/>
    <cellStyle name="3D.Button.Links 52 3" xfId="8481" xr:uid="{00000000-0005-0000-0000-0000C4200000}"/>
    <cellStyle name="3D.Button.Links 53" xfId="8482" xr:uid="{00000000-0005-0000-0000-0000C5200000}"/>
    <cellStyle name="3D.Button.Links 53 2" xfId="8483" xr:uid="{00000000-0005-0000-0000-0000C6200000}"/>
    <cellStyle name="3D.Button.Links 53 3" xfId="8484" xr:uid="{00000000-0005-0000-0000-0000C7200000}"/>
    <cellStyle name="3D.Button.Links 54" xfId="8485" xr:uid="{00000000-0005-0000-0000-0000C8200000}"/>
    <cellStyle name="3D.Button.Links 55" xfId="8486" xr:uid="{00000000-0005-0000-0000-0000C9200000}"/>
    <cellStyle name="3D.Button.Links 56" xfId="8487" xr:uid="{00000000-0005-0000-0000-0000CA200000}"/>
    <cellStyle name="3D.Button.Links 57" xfId="8488" xr:uid="{00000000-0005-0000-0000-0000CB200000}"/>
    <cellStyle name="3D.Button.Links 58" xfId="8489" xr:uid="{00000000-0005-0000-0000-0000CC200000}"/>
    <cellStyle name="3D.Button.Links 59" xfId="8490" xr:uid="{00000000-0005-0000-0000-0000CD200000}"/>
    <cellStyle name="3D.Button.Links 6" xfId="8491" xr:uid="{00000000-0005-0000-0000-0000CE200000}"/>
    <cellStyle name="3D.Button.Links 6 2" xfId="8492" xr:uid="{00000000-0005-0000-0000-0000CF200000}"/>
    <cellStyle name="3D.Button.Links 6 3" xfId="8493" xr:uid="{00000000-0005-0000-0000-0000D0200000}"/>
    <cellStyle name="3D.Button.Links 60" xfId="8494" xr:uid="{00000000-0005-0000-0000-0000D1200000}"/>
    <cellStyle name="3D.Button.Links 61" xfId="8495" xr:uid="{00000000-0005-0000-0000-0000D2200000}"/>
    <cellStyle name="3D.Button.Links 62" xfId="8496" xr:uid="{00000000-0005-0000-0000-0000D3200000}"/>
    <cellStyle name="3D.Button.Links 7" xfId="8497" xr:uid="{00000000-0005-0000-0000-0000D4200000}"/>
    <cellStyle name="3D.Button.Links 7 2" xfId="8498" xr:uid="{00000000-0005-0000-0000-0000D5200000}"/>
    <cellStyle name="3D.Button.Links 7 3" xfId="8499" xr:uid="{00000000-0005-0000-0000-0000D6200000}"/>
    <cellStyle name="3D.Button.Links 8" xfId="8500" xr:uid="{00000000-0005-0000-0000-0000D7200000}"/>
    <cellStyle name="3D.Button.Links 8 2" xfId="8501" xr:uid="{00000000-0005-0000-0000-0000D8200000}"/>
    <cellStyle name="3D.Button.Links 8 3" xfId="8502" xr:uid="{00000000-0005-0000-0000-0000D9200000}"/>
    <cellStyle name="3D.Button.Links 9" xfId="8503" xr:uid="{00000000-0005-0000-0000-0000DA200000}"/>
    <cellStyle name="3D.Button.Links 9 2" xfId="8504" xr:uid="{00000000-0005-0000-0000-0000DB200000}"/>
    <cellStyle name="3D.Button.Links 9 3" xfId="8505" xr:uid="{00000000-0005-0000-0000-0000DC200000}"/>
    <cellStyle name="3D.Button.Links_IFRS-Buchung" xfId="8506" xr:uid="{00000000-0005-0000-0000-0000DD200000}"/>
    <cellStyle name="3D.Button.LinksOben" xfId="8507" xr:uid="{00000000-0005-0000-0000-0000DE200000}"/>
    <cellStyle name="3D.Button.LinksOben 10" xfId="8508" xr:uid="{00000000-0005-0000-0000-0000DF200000}"/>
    <cellStyle name="3D.Button.LinksOben 10 2" xfId="8509" xr:uid="{00000000-0005-0000-0000-0000E0200000}"/>
    <cellStyle name="3D.Button.LinksOben 10 3" xfId="8510" xr:uid="{00000000-0005-0000-0000-0000E1200000}"/>
    <cellStyle name="3D.Button.LinksOben 11" xfId="8511" xr:uid="{00000000-0005-0000-0000-0000E2200000}"/>
    <cellStyle name="3D.Button.LinksOben 12" xfId="8512" xr:uid="{00000000-0005-0000-0000-0000E3200000}"/>
    <cellStyle name="3D.Button.LinksOben 13" xfId="8513" xr:uid="{00000000-0005-0000-0000-0000E4200000}"/>
    <cellStyle name="3D.Button.LinksOben 14" xfId="8514" xr:uid="{00000000-0005-0000-0000-0000E5200000}"/>
    <cellStyle name="3D.Button.LinksOben 15" xfId="8515" xr:uid="{00000000-0005-0000-0000-0000E6200000}"/>
    <cellStyle name="3D.Button.LinksOben 16" xfId="8516" xr:uid="{00000000-0005-0000-0000-0000E7200000}"/>
    <cellStyle name="3D.Button.LinksOben 17" xfId="8517" xr:uid="{00000000-0005-0000-0000-0000E8200000}"/>
    <cellStyle name="3D.Button.LinksOben 18" xfId="8518" xr:uid="{00000000-0005-0000-0000-0000E9200000}"/>
    <cellStyle name="3D.Button.LinksOben 19" xfId="8519" xr:uid="{00000000-0005-0000-0000-0000EA200000}"/>
    <cellStyle name="3D.Button.LinksOben 2" xfId="8520" xr:uid="{00000000-0005-0000-0000-0000EB200000}"/>
    <cellStyle name="3D.Button.LinksOben 2 2" xfId="8521" xr:uid="{00000000-0005-0000-0000-0000EC200000}"/>
    <cellStyle name="3D.Button.LinksOben 2 2 2" xfId="8522" xr:uid="{00000000-0005-0000-0000-0000ED200000}"/>
    <cellStyle name="3D.Button.LinksOben 2 2 2 2" xfId="8523" xr:uid="{00000000-0005-0000-0000-0000EE200000}"/>
    <cellStyle name="3D.Button.LinksOben 2 2 3" xfId="8524" xr:uid="{00000000-0005-0000-0000-0000EF200000}"/>
    <cellStyle name="3D.Button.LinksOben 2 3" xfId="8525" xr:uid="{00000000-0005-0000-0000-0000F0200000}"/>
    <cellStyle name="3D.Button.LinksOben 2 3 2" xfId="8526" xr:uid="{00000000-0005-0000-0000-0000F1200000}"/>
    <cellStyle name="3D.Button.LinksOben 2 4" xfId="8527" xr:uid="{00000000-0005-0000-0000-0000F2200000}"/>
    <cellStyle name="3D.Button.LinksOben 20" xfId="8528" xr:uid="{00000000-0005-0000-0000-0000F3200000}"/>
    <cellStyle name="3D.Button.LinksOben 21" xfId="8529" xr:uid="{00000000-0005-0000-0000-0000F4200000}"/>
    <cellStyle name="3D.Button.LinksOben 22" xfId="8530" xr:uid="{00000000-0005-0000-0000-0000F5200000}"/>
    <cellStyle name="3D.Button.LinksOben 23" xfId="8531" xr:uid="{00000000-0005-0000-0000-0000F6200000}"/>
    <cellStyle name="3D.Button.LinksOben 24" xfId="8532" xr:uid="{00000000-0005-0000-0000-0000F7200000}"/>
    <cellStyle name="3D.Button.LinksOben 25" xfId="8533" xr:uid="{00000000-0005-0000-0000-0000F8200000}"/>
    <cellStyle name="3D.Button.LinksOben 26" xfId="8534" xr:uid="{00000000-0005-0000-0000-0000F9200000}"/>
    <cellStyle name="3D.Button.LinksOben 27" xfId="8535" xr:uid="{00000000-0005-0000-0000-0000FA200000}"/>
    <cellStyle name="3D.Button.LinksOben 28" xfId="8536" xr:uid="{00000000-0005-0000-0000-0000FB200000}"/>
    <cellStyle name="3D.Button.LinksOben 29" xfId="8537" xr:uid="{00000000-0005-0000-0000-0000FC200000}"/>
    <cellStyle name="3D.Button.LinksOben 3" xfId="8538" xr:uid="{00000000-0005-0000-0000-0000FD200000}"/>
    <cellStyle name="3D.Button.LinksOben 3 2" xfId="8539" xr:uid="{00000000-0005-0000-0000-0000FE200000}"/>
    <cellStyle name="3D.Button.LinksOben 3 3" xfId="8540" xr:uid="{00000000-0005-0000-0000-0000FF200000}"/>
    <cellStyle name="3D.Button.LinksOben 3 4" xfId="8541" xr:uid="{00000000-0005-0000-0000-000000210000}"/>
    <cellStyle name="3D.Button.LinksOben 30" xfId="8542" xr:uid="{00000000-0005-0000-0000-000001210000}"/>
    <cellStyle name="3D.Button.LinksOben 31" xfId="8543" xr:uid="{00000000-0005-0000-0000-000002210000}"/>
    <cellStyle name="3D.Button.LinksOben 32" xfId="8544" xr:uid="{00000000-0005-0000-0000-000003210000}"/>
    <cellStyle name="3D.Button.LinksOben 33" xfId="8545" xr:uid="{00000000-0005-0000-0000-000004210000}"/>
    <cellStyle name="3D.Button.LinksOben 34" xfId="8546" xr:uid="{00000000-0005-0000-0000-000005210000}"/>
    <cellStyle name="3D.Button.LinksOben 35" xfId="8547" xr:uid="{00000000-0005-0000-0000-000006210000}"/>
    <cellStyle name="3D.Button.LinksOben 36" xfId="8548" xr:uid="{00000000-0005-0000-0000-000007210000}"/>
    <cellStyle name="3D.Button.LinksOben 37" xfId="8549" xr:uid="{00000000-0005-0000-0000-000008210000}"/>
    <cellStyle name="3D.Button.LinksOben 38" xfId="8550" xr:uid="{00000000-0005-0000-0000-000009210000}"/>
    <cellStyle name="3D.Button.LinksOben 39" xfId="8551" xr:uid="{00000000-0005-0000-0000-00000A210000}"/>
    <cellStyle name="3D.Button.LinksOben 4" xfId="8552" xr:uid="{00000000-0005-0000-0000-00000B210000}"/>
    <cellStyle name="3D.Button.LinksOben 4 2" xfId="8553" xr:uid="{00000000-0005-0000-0000-00000C210000}"/>
    <cellStyle name="3D.Button.LinksOben 4 3" xfId="8554" xr:uid="{00000000-0005-0000-0000-00000D210000}"/>
    <cellStyle name="3D.Button.LinksOben 40" xfId="8555" xr:uid="{00000000-0005-0000-0000-00000E210000}"/>
    <cellStyle name="3D.Button.LinksOben 41" xfId="8556" xr:uid="{00000000-0005-0000-0000-00000F210000}"/>
    <cellStyle name="3D.Button.LinksOben 42" xfId="8557" xr:uid="{00000000-0005-0000-0000-000010210000}"/>
    <cellStyle name="3D.Button.LinksOben 43" xfId="8558" xr:uid="{00000000-0005-0000-0000-000011210000}"/>
    <cellStyle name="3D.Button.LinksOben 44" xfId="8559" xr:uid="{00000000-0005-0000-0000-000012210000}"/>
    <cellStyle name="3D.Button.LinksOben 45" xfId="8560" xr:uid="{00000000-0005-0000-0000-000013210000}"/>
    <cellStyle name="3D.Button.LinksOben 46" xfId="8561" xr:uid="{00000000-0005-0000-0000-000014210000}"/>
    <cellStyle name="3D.Button.LinksOben 47" xfId="8562" xr:uid="{00000000-0005-0000-0000-000015210000}"/>
    <cellStyle name="3D.Button.LinksOben 48" xfId="8563" xr:uid="{00000000-0005-0000-0000-000016210000}"/>
    <cellStyle name="3D.Button.LinksOben 49" xfId="8564" xr:uid="{00000000-0005-0000-0000-000017210000}"/>
    <cellStyle name="3D.Button.LinksOben 5" xfId="8565" xr:uid="{00000000-0005-0000-0000-000018210000}"/>
    <cellStyle name="3D.Button.LinksOben 5 2" xfId="8566" xr:uid="{00000000-0005-0000-0000-000019210000}"/>
    <cellStyle name="3D.Button.LinksOben 5 3" xfId="8567" xr:uid="{00000000-0005-0000-0000-00001A210000}"/>
    <cellStyle name="3D.Button.LinksOben 50" xfId="8568" xr:uid="{00000000-0005-0000-0000-00001B210000}"/>
    <cellStyle name="3D.Button.LinksOben 51" xfId="8569" xr:uid="{00000000-0005-0000-0000-00001C210000}"/>
    <cellStyle name="3D.Button.LinksOben 51 2" xfId="8570" xr:uid="{00000000-0005-0000-0000-00001D210000}"/>
    <cellStyle name="3D.Button.LinksOben 51 3" xfId="8571" xr:uid="{00000000-0005-0000-0000-00001E210000}"/>
    <cellStyle name="3D.Button.LinksOben 52" xfId="8572" xr:uid="{00000000-0005-0000-0000-00001F210000}"/>
    <cellStyle name="3D.Button.LinksOben 52 2" xfId="8573" xr:uid="{00000000-0005-0000-0000-000020210000}"/>
    <cellStyle name="3D.Button.LinksOben 52 3" xfId="8574" xr:uid="{00000000-0005-0000-0000-000021210000}"/>
    <cellStyle name="3D.Button.LinksOben 53" xfId="8575" xr:uid="{00000000-0005-0000-0000-000022210000}"/>
    <cellStyle name="3D.Button.LinksOben 53 2" xfId="8576" xr:uid="{00000000-0005-0000-0000-000023210000}"/>
    <cellStyle name="3D.Button.LinksOben 53 3" xfId="8577" xr:uid="{00000000-0005-0000-0000-000024210000}"/>
    <cellStyle name="3D.Button.LinksOben 54" xfId="8578" xr:uid="{00000000-0005-0000-0000-000025210000}"/>
    <cellStyle name="3D.Button.LinksOben 55" xfId="8579" xr:uid="{00000000-0005-0000-0000-000026210000}"/>
    <cellStyle name="3D.Button.LinksOben 56" xfId="8580" xr:uid="{00000000-0005-0000-0000-000027210000}"/>
    <cellStyle name="3D.Button.LinksOben 57" xfId="8581" xr:uid="{00000000-0005-0000-0000-000028210000}"/>
    <cellStyle name="3D.Button.LinksOben 58" xfId="8582" xr:uid="{00000000-0005-0000-0000-000029210000}"/>
    <cellStyle name="3D.Button.LinksOben 59" xfId="8583" xr:uid="{00000000-0005-0000-0000-00002A210000}"/>
    <cellStyle name="3D.Button.LinksOben 6" xfId="8584" xr:uid="{00000000-0005-0000-0000-00002B210000}"/>
    <cellStyle name="3D.Button.LinksOben 6 2" xfId="8585" xr:uid="{00000000-0005-0000-0000-00002C210000}"/>
    <cellStyle name="3D.Button.LinksOben 6 3" xfId="8586" xr:uid="{00000000-0005-0000-0000-00002D210000}"/>
    <cellStyle name="3D.Button.LinksOben 60" xfId="8587" xr:uid="{00000000-0005-0000-0000-00002E210000}"/>
    <cellStyle name="3D.Button.LinksOben 61" xfId="8588" xr:uid="{00000000-0005-0000-0000-00002F210000}"/>
    <cellStyle name="3D.Button.LinksOben 62" xfId="8589" xr:uid="{00000000-0005-0000-0000-000030210000}"/>
    <cellStyle name="3D.Button.LinksOben 63" xfId="8590" xr:uid="{00000000-0005-0000-0000-000031210000}"/>
    <cellStyle name="3D.Button.LinksOben 7" xfId="8591" xr:uid="{00000000-0005-0000-0000-000032210000}"/>
    <cellStyle name="3D.Button.LinksOben 7 2" xfId="8592" xr:uid="{00000000-0005-0000-0000-000033210000}"/>
    <cellStyle name="3D.Button.LinksOben 7 3" xfId="8593" xr:uid="{00000000-0005-0000-0000-000034210000}"/>
    <cellStyle name="3D.Button.LinksOben 8" xfId="8594" xr:uid="{00000000-0005-0000-0000-000035210000}"/>
    <cellStyle name="3D.Button.LinksOben 8 2" xfId="8595" xr:uid="{00000000-0005-0000-0000-000036210000}"/>
    <cellStyle name="3D.Button.LinksOben 8 3" xfId="8596" xr:uid="{00000000-0005-0000-0000-000037210000}"/>
    <cellStyle name="3D.Button.LinksOben 9" xfId="8597" xr:uid="{00000000-0005-0000-0000-000038210000}"/>
    <cellStyle name="3D.Button.LinksOben 9 2" xfId="8598" xr:uid="{00000000-0005-0000-0000-000039210000}"/>
    <cellStyle name="3D.Button.LinksOben 9 3" xfId="8599" xr:uid="{00000000-0005-0000-0000-00003A210000}"/>
    <cellStyle name="3D.Button.LinksOben_IFRS-Buchung" xfId="8600" xr:uid="{00000000-0005-0000-0000-00003B210000}"/>
    <cellStyle name="3D.Button.LinksUnten" xfId="8601" xr:uid="{00000000-0005-0000-0000-00003C210000}"/>
    <cellStyle name="3D.Button.LinksUnten 10" xfId="8602" xr:uid="{00000000-0005-0000-0000-00003D210000}"/>
    <cellStyle name="3D.Button.LinksUnten 10 2" xfId="8603" xr:uid="{00000000-0005-0000-0000-00003E210000}"/>
    <cellStyle name="3D.Button.LinksUnten 10 3" xfId="8604" xr:uid="{00000000-0005-0000-0000-00003F210000}"/>
    <cellStyle name="3D.Button.LinksUnten 11" xfId="8605" xr:uid="{00000000-0005-0000-0000-000040210000}"/>
    <cellStyle name="3D.Button.LinksUnten 12" xfId="8606" xr:uid="{00000000-0005-0000-0000-000041210000}"/>
    <cellStyle name="3D.Button.LinksUnten 13" xfId="8607" xr:uid="{00000000-0005-0000-0000-000042210000}"/>
    <cellStyle name="3D.Button.LinksUnten 14" xfId="8608" xr:uid="{00000000-0005-0000-0000-000043210000}"/>
    <cellStyle name="3D.Button.LinksUnten 15" xfId="8609" xr:uid="{00000000-0005-0000-0000-000044210000}"/>
    <cellStyle name="3D.Button.LinksUnten 16" xfId="8610" xr:uid="{00000000-0005-0000-0000-000045210000}"/>
    <cellStyle name="3D.Button.LinksUnten 17" xfId="8611" xr:uid="{00000000-0005-0000-0000-000046210000}"/>
    <cellStyle name="3D.Button.LinksUnten 18" xfId="8612" xr:uid="{00000000-0005-0000-0000-000047210000}"/>
    <cellStyle name="3D.Button.LinksUnten 19" xfId="8613" xr:uid="{00000000-0005-0000-0000-000048210000}"/>
    <cellStyle name="3D.Button.LinksUnten 2" xfId="8614" xr:uid="{00000000-0005-0000-0000-000049210000}"/>
    <cellStyle name="3D.Button.LinksUnten 2 2" xfId="8615" xr:uid="{00000000-0005-0000-0000-00004A210000}"/>
    <cellStyle name="3D.Button.LinksUnten 2 3" xfId="8616" xr:uid="{00000000-0005-0000-0000-00004B210000}"/>
    <cellStyle name="3D.Button.LinksUnten 20" xfId="8617" xr:uid="{00000000-0005-0000-0000-00004C210000}"/>
    <cellStyle name="3D.Button.LinksUnten 21" xfId="8618" xr:uid="{00000000-0005-0000-0000-00004D210000}"/>
    <cellStyle name="3D.Button.LinksUnten 22" xfId="8619" xr:uid="{00000000-0005-0000-0000-00004E210000}"/>
    <cellStyle name="3D.Button.LinksUnten 23" xfId="8620" xr:uid="{00000000-0005-0000-0000-00004F210000}"/>
    <cellStyle name="3D.Button.LinksUnten 24" xfId="8621" xr:uid="{00000000-0005-0000-0000-000050210000}"/>
    <cellStyle name="3D.Button.LinksUnten 25" xfId="8622" xr:uid="{00000000-0005-0000-0000-000051210000}"/>
    <cellStyle name="3D.Button.LinksUnten 26" xfId="8623" xr:uid="{00000000-0005-0000-0000-000052210000}"/>
    <cellStyle name="3D.Button.LinksUnten 27" xfId="8624" xr:uid="{00000000-0005-0000-0000-000053210000}"/>
    <cellStyle name="3D.Button.LinksUnten 28" xfId="8625" xr:uid="{00000000-0005-0000-0000-000054210000}"/>
    <cellStyle name="3D.Button.LinksUnten 29" xfId="8626" xr:uid="{00000000-0005-0000-0000-000055210000}"/>
    <cellStyle name="3D.Button.LinksUnten 3" xfId="8627" xr:uid="{00000000-0005-0000-0000-000056210000}"/>
    <cellStyle name="3D.Button.LinksUnten 3 2" xfId="8628" xr:uid="{00000000-0005-0000-0000-000057210000}"/>
    <cellStyle name="3D.Button.LinksUnten 3 3" xfId="8629" xr:uid="{00000000-0005-0000-0000-000058210000}"/>
    <cellStyle name="3D.Button.LinksUnten 30" xfId="8630" xr:uid="{00000000-0005-0000-0000-000059210000}"/>
    <cellStyle name="3D.Button.LinksUnten 31" xfId="8631" xr:uid="{00000000-0005-0000-0000-00005A210000}"/>
    <cellStyle name="3D.Button.LinksUnten 32" xfId="8632" xr:uid="{00000000-0005-0000-0000-00005B210000}"/>
    <cellStyle name="3D.Button.LinksUnten 33" xfId="8633" xr:uid="{00000000-0005-0000-0000-00005C210000}"/>
    <cellStyle name="3D.Button.LinksUnten 34" xfId="8634" xr:uid="{00000000-0005-0000-0000-00005D210000}"/>
    <cellStyle name="3D.Button.LinksUnten 35" xfId="8635" xr:uid="{00000000-0005-0000-0000-00005E210000}"/>
    <cellStyle name="3D.Button.LinksUnten 36" xfId="8636" xr:uid="{00000000-0005-0000-0000-00005F210000}"/>
    <cellStyle name="3D.Button.LinksUnten 37" xfId="8637" xr:uid="{00000000-0005-0000-0000-000060210000}"/>
    <cellStyle name="3D.Button.LinksUnten 38" xfId="8638" xr:uid="{00000000-0005-0000-0000-000061210000}"/>
    <cellStyle name="3D.Button.LinksUnten 39" xfId="8639" xr:uid="{00000000-0005-0000-0000-000062210000}"/>
    <cellStyle name="3D.Button.LinksUnten 4" xfId="8640" xr:uid="{00000000-0005-0000-0000-000063210000}"/>
    <cellStyle name="3D.Button.LinksUnten 4 2" xfId="8641" xr:uid="{00000000-0005-0000-0000-000064210000}"/>
    <cellStyle name="3D.Button.LinksUnten 4 3" xfId="8642" xr:uid="{00000000-0005-0000-0000-000065210000}"/>
    <cellStyle name="3D.Button.LinksUnten 40" xfId="8643" xr:uid="{00000000-0005-0000-0000-000066210000}"/>
    <cellStyle name="3D.Button.LinksUnten 41" xfId="8644" xr:uid="{00000000-0005-0000-0000-000067210000}"/>
    <cellStyle name="3D.Button.LinksUnten 42" xfId="8645" xr:uid="{00000000-0005-0000-0000-000068210000}"/>
    <cellStyle name="3D.Button.LinksUnten 43" xfId="8646" xr:uid="{00000000-0005-0000-0000-000069210000}"/>
    <cellStyle name="3D.Button.LinksUnten 44" xfId="8647" xr:uid="{00000000-0005-0000-0000-00006A210000}"/>
    <cellStyle name="3D.Button.LinksUnten 45" xfId="8648" xr:uid="{00000000-0005-0000-0000-00006B210000}"/>
    <cellStyle name="3D.Button.LinksUnten 46" xfId="8649" xr:uid="{00000000-0005-0000-0000-00006C210000}"/>
    <cellStyle name="3D.Button.LinksUnten 47" xfId="8650" xr:uid="{00000000-0005-0000-0000-00006D210000}"/>
    <cellStyle name="3D.Button.LinksUnten 48" xfId="8651" xr:uid="{00000000-0005-0000-0000-00006E210000}"/>
    <cellStyle name="3D.Button.LinksUnten 49" xfId="8652" xr:uid="{00000000-0005-0000-0000-00006F210000}"/>
    <cellStyle name="3D.Button.LinksUnten 5" xfId="8653" xr:uid="{00000000-0005-0000-0000-000070210000}"/>
    <cellStyle name="3D.Button.LinksUnten 5 2" xfId="8654" xr:uid="{00000000-0005-0000-0000-000071210000}"/>
    <cellStyle name="3D.Button.LinksUnten 5 3" xfId="8655" xr:uid="{00000000-0005-0000-0000-000072210000}"/>
    <cellStyle name="3D.Button.LinksUnten 50" xfId="8656" xr:uid="{00000000-0005-0000-0000-000073210000}"/>
    <cellStyle name="3D.Button.LinksUnten 51" xfId="8657" xr:uid="{00000000-0005-0000-0000-000074210000}"/>
    <cellStyle name="3D.Button.LinksUnten 51 2" xfId="8658" xr:uid="{00000000-0005-0000-0000-000075210000}"/>
    <cellStyle name="3D.Button.LinksUnten 51 3" xfId="8659" xr:uid="{00000000-0005-0000-0000-000076210000}"/>
    <cellStyle name="3D.Button.LinksUnten 52" xfId="8660" xr:uid="{00000000-0005-0000-0000-000077210000}"/>
    <cellStyle name="3D.Button.LinksUnten 52 2" xfId="8661" xr:uid="{00000000-0005-0000-0000-000078210000}"/>
    <cellStyle name="3D.Button.LinksUnten 52 3" xfId="8662" xr:uid="{00000000-0005-0000-0000-000079210000}"/>
    <cellStyle name="3D.Button.LinksUnten 53" xfId="8663" xr:uid="{00000000-0005-0000-0000-00007A210000}"/>
    <cellStyle name="3D.Button.LinksUnten 53 2" xfId="8664" xr:uid="{00000000-0005-0000-0000-00007B210000}"/>
    <cellStyle name="3D.Button.LinksUnten 53 3" xfId="8665" xr:uid="{00000000-0005-0000-0000-00007C210000}"/>
    <cellStyle name="3D.Button.LinksUnten 54" xfId="8666" xr:uid="{00000000-0005-0000-0000-00007D210000}"/>
    <cellStyle name="3D.Button.LinksUnten 55" xfId="8667" xr:uid="{00000000-0005-0000-0000-00007E210000}"/>
    <cellStyle name="3D.Button.LinksUnten 56" xfId="8668" xr:uid="{00000000-0005-0000-0000-00007F210000}"/>
    <cellStyle name="3D.Button.LinksUnten 57" xfId="8669" xr:uid="{00000000-0005-0000-0000-000080210000}"/>
    <cellStyle name="3D.Button.LinksUnten 58" xfId="8670" xr:uid="{00000000-0005-0000-0000-000081210000}"/>
    <cellStyle name="3D.Button.LinksUnten 59" xfId="8671" xr:uid="{00000000-0005-0000-0000-000082210000}"/>
    <cellStyle name="3D.Button.LinksUnten 6" xfId="8672" xr:uid="{00000000-0005-0000-0000-000083210000}"/>
    <cellStyle name="3D.Button.LinksUnten 6 2" xfId="8673" xr:uid="{00000000-0005-0000-0000-000084210000}"/>
    <cellStyle name="3D.Button.LinksUnten 6 3" xfId="8674" xr:uid="{00000000-0005-0000-0000-000085210000}"/>
    <cellStyle name="3D.Button.LinksUnten 60" xfId="8675" xr:uid="{00000000-0005-0000-0000-000086210000}"/>
    <cellStyle name="3D.Button.LinksUnten 61" xfId="8676" xr:uid="{00000000-0005-0000-0000-000087210000}"/>
    <cellStyle name="3D.Button.LinksUnten 62" xfId="8677" xr:uid="{00000000-0005-0000-0000-000088210000}"/>
    <cellStyle name="3D.Button.LinksUnten 7" xfId="8678" xr:uid="{00000000-0005-0000-0000-000089210000}"/>
    <cellStyle name="3D.Button.LinksUnten 7 2" xfId="8679" xr:uid="{00000000-0005-0000-0000-00008A210000}"/>
    <cellStyle name="3D.Button.LinksUnten 7 3" xfId="8680" xr:uid="{00000000-0005-0000-0000-00008B210000}"/>
    <cellStyle name="3D.Button.LinksUnten 8" xfId="8681" xr:uid="{00000000-0005-0000-0000-00008C210000}"/>
    <cellStyle name="3D.Button.LinksUnten 8 2" xfId="8682" xr:uid="{00000000-0005-0000-0000-00008D210000}"/>
    <cellStyle name="3D.Button.LinksUnten 8 3" xfId="8683" xr:uid="{00000000-0005-0000-0000-00008E210000}"/>
    <cellStyle name="3D.Button.LinksUnten 9" xfId="8684" xr:uid="{00000000-0005-0000-0000-00008F210000}"/>
    <cellStyle name="3D.Button.LinksUnten 9 2" xfId="8685" xr:uid="{00000000-0005-0000-0000-000090210000}"/>
    <cellStyle name="3D.Button.LinksUnten 9 3" xfId="8686" xr:uid="{00000000-0005-0000-0000-000091210000}"/>
    <cellStyle name="3D.Button.LinksUnten_IFRS-Buchung" xfId="8687" xr:uid="{00000000-0005-0000-0000-000092210000}"/>
    <cellStyle name="3D.Button.Oben" xfId="8688" xr:uid="{00000000-0005-0000-0000-000093210000}"/>
    <cellStyle name="3D.Button.Oben 10" xfId="8689" xr:uid="{00000000-0005-0000-0000-000094210000}"/>
    <cellStyle name="3D.Button.Oben 10 2" xfId="8690" xr:uid="{00000000-0005-0000-0000-000095210000}"/>
    <cellStyle name="3D.Button.Oben 10 3" xfId="8691" xr:uid="{00000000-0005-0000-0000-000096210000}"/>
    <cellStyle name="3D.Button.Oben 11" xfId="8692" xr:uid="{00000000-0005-0000-0000-000097210000}"/>
    <cellStyle name="3D.Button.Oben 12" xfId="8693" xr:uid="{00000000-0005-0000-0000-000098210000}"/>
    <cellStyle name="3D.Button.Oben 13" xfId="8694" xr:uid="{00000000-0005-0000-0000-000099210000}"/>
    <cellStyle name="3D.Button.Oben 14" xfId="8695" xr:uid="{00000000-0005-0000-0000-00009A210000}"/>
    <cellStyle name="3D.Button.Oben 15" xfId="8696" xr:uid="{00000000-0005-0000-0000-00009B210000}"/>
    <cellStyle name="3D.Button.Oben 16" xfId="8697" xr:uid="{00000000-0005-0000-0000-00009C210000}"/>
    <cellStyle name="3D.Button.Oben 17" xfId="8698" xr:uid="{00000000-0005-0000-0000-00009D210000}"/>
    <cellStyle name="3D.Button.Oben 18" xfId="8699" xr:uid="{00000000-0005-0000-0000-00009E210000}"/>
    <cellStyle name="3D.Button.Oben 19" xfId="8700" xr:uid="{00000000-0005-0000-0000-00009F210000}"/>
    <cellStyle name="3D.Button.Oben 2" xfId="8701" xr:uid="{00000000-0005-0000-0000-0000A0210000}"/>
    <cellStyle name="3D.Button.Oben 2 2" xfId="8702" xr:uid="{00000000-0005-0000-0000-0000A1210000}"/>
    <cellStyle name="3D.Button.Oben 2 3" xfId="8703" xr:uid="{00000000-0005-0000-0000-0000A2210000}"/>
    <cellStyle name="3D.Button.Oben 20" xfId="8704" xr:uid="{00000000-0005-0000-0000-0000A3210000}"/>
    <cellStyle name="3D.Button.Oben 21" xfId="8705" xr:uid="{00000000-0005-0000-0000-0000A4210000}"/>
    <cellStyle name="3D.Button.Oben 22" xfId="8706" xr:uid="{00000000-0005-0000-0000-0000A5210000}"/>
    <cellStyle name="3D.Button.Oben 23" xfId="8707" xr:uid="{00000000-0005-0000-0000-0000A6210000}"/>
    <cellStyle name="3D.Button.Oben 24" xfId="8708" xr:uid="{00000000-0005-0000-0000-0000A7210000}"/>
    <cellStyle name="3D.Button.Oben 25" xfId="8709" xr:uid="{00000000-0005-0000-0000-0000A8210000}"/>
    <cellStyle name="3D.Button.Oben 26" xfId="8710" xr:uid="{00000000-0005-0000-0000-0000A9210000}"/>
    <cellStyle name="3D.Button.Oben 27" xfId="8711" xr:uid="{00000000-0005-0000-0000-0000AA210000}"/>
    <cellStyle name="3D.Button.Oben 28" xfId="8712" xr:uid="{00000000-0005-0000-0000-0000AB210000}"/>
    <cellStyle name="3D.Button.Oben 29" xfId="8713" xr:uid="{00000000-0005-0000-0000-0000AC210000}"/>
    <cellStyle name="3D.Button.Oben 3" xfId="8714" xr:uid="{00000000-0005-0000-0000-0000AD210000}"/>
    <cellStyle name="3D.Button.Oben 3 2" xfId="8715" xr:uid="{00000000-0005-0000-0000-0000AE210000}"/>
    <cellStyle name="3D.Button.Oben 3 3" xfId="8716" xr:uid="{00000000-0005-0000-0000-0000AF210000}"/>
    <cellStyle name="3D.Button.Oben 30" xfId="8717" xr:uid="{00000000-0005-0000-0000-0000B0210000}"/>
    <cellStyle name="3D.Button.Oben 31" xfId="8718" xr:uid="{00000000-0005-0000-0000-0000B1210000}"/>
    <cellStyle name="3D.Button.Oben 32" xfId="8719" xr:uid="{00000000-0005-0000-0000-0000B2210000}"/>
    <cellStyle name="3D.Button.Oben 33" xfId="8720" xr:uid="{00000000-0005-0000-0000-0000B3210000}"/>
    <cellStyle name="3D.Button.Oben 34" xfId="8721" xr:uid="{00000000-0005-0000-0000-0000B4210000}"/>
    <cellStyle name="3D.Button.Oben 35" xfId="8722" xr:uid="{00000000-0005-0000-0000-0000B5210000}"/>
    <cellStyle name="3D.Button.Oben 36" xfId="8723" xr:uid="{00000000-0005-0000-0000-0000B6210000}"/>
    <cellStyle name="3D.Button.Oben 37" xfId="8724" xr:uid="{00000000-0005-0000-0000-0000B7210000}"/>
    <cellStyle name="3D.Button.Oben 38" xfId="8725" xr:uid="{00000000-0005-0000-0000-0000B8210000}"/>
    <cellStyle name="3D.Button.Oben 39" xfId="8726" xr:uid="{00000000-0005-0000-0000-0000B9210000}"/>
    <cellStyle name="3D.Button.Oben 4" xfId="8727" xr:uid="{00000000-0005-0000-0000-0000BA210000}"/>
    <cellStyle name="3D.Button.Oben 4 2" xfId="8728" xr:uid="{00000000-0005-0000-0000-0000BB210000}"/>
    <cellStyle name="3D.Button.Oben 4 3" xfId="8729" xr:uid="{00000000-0005-0000-0000-0000BC210000}"/>
    <cellStyle name="3D.Button.Oben 40" xfId="8730" xr:uid="{00000000-0005-0000-0000-0000BD210000}"/>
    <cellStyle name="3D.Button.Oben 41" xfId="8731" xr:uid="{00000000-0005-0000-0000-0000BE210000}"/>
    <cellStyle name="3D.Button.Oben 42" xfId="8732" xr:uid="{00000000-0005-0000-0000-0000BF210000}"/>
    <cellStyle name="3D.Button.Oben 43" xfId="8733" xr:uid="{00000000-0005-0000-0000-0000C0210000}"/>
    <cellStyle name="3D.Button.Oben 44" xfId="8734" xr:uid="{00000000-0005-0000-0000-0000C1210000}"/>
    <cellStyle name="3D.Button.Oben 45" xfId="8735" xr:uid="{00000000-0005-0000-0000-0000C2210000}"/>
    <cellStyle name="3D.Button.Oben 46" xfId="8736" xr:uid="{00000000-0005-0000-0000-0000C3210000}"/>
    <cellStyle name="3D.Button.Oben 47" xfId="8737" xr:uid="{00000000-0005-0000-0000-0000C4210000}"/>
    <cellStyle name="3D.Button.Oben 48" xfId="8738" xr:uid="{00000000-0005-0000-0000-0000C5210000}"/>
    <cellStyle name="3D.Button.Oben 49" xfId="8739" xr:uid="{00000000-0005-0000-0000-0000C6210000}"/>
    <cellStyle name="3D.Button.Oben 5" xfId="8740" xr:uid="{00000000-0005-0000-0000-0000C7210000}"/>
    <cellStyle name="3D.Button.Oben 5 2" xfId="8741" xr:uid="{00000000-0005-0000-0000-0000C8210000}"/>
    <cellStyle name="3D.Button.Oben 5 3" xfId="8742" xr:uid="{00000000-0005-0000-0000-0000C9210000}"/>
    <cellStyle name="3D.Button.Oben 50" xfId="8743" xr:uid="{00000000-0005-0000-0000-0000CA210000}"/>
    <cellStyle name="3D.Button.Oben 51" xfId="8744" xr:uid="{00000000-0005-0000-0000-0000CB210000}"/>
    <cellStyle name="3D.Button.Oben 51 2" xfId="8745" xr:uid="{00000000-0005-0000-0000-0000CC210000}"/>
    <cellStyle name="3D.Button.Oben 51 3" xfId="8746" xr:uid="{00000000-0005-0000-0000-0000CD210000}"/>
    <cellStyle name="3D.Button.Oben 52" xfId="8747" xr:uid="{00000000-0005-0000-0000-0000CE210000}"/>
    <cellStyle name="3D.Button.Oben 52 2" xfId="8748" xr:uid="{00000000-0005-0000-0000-0000CF210000}"/>
    <cellStyle name="3D.Button.Oben 52 3" xfId="8749" xr:uid="{00000000-0005-0000-0000-0000D0210000}"/>
    <cellStyle name="3D.Button.Oben 53" xfId="8750" xr:uid="{00000000-0005-0000-0000-0000D1210000}"/>
    <cellStyle name="3D.Button.Oben 53 2" xfId="8751" xr:uid="{00000000-0005-0000-0000-0000D2210000}"/>
    <cellStyle name="3D.Button.Oben 53 3" xfId="8752" xr:uid="{00000000-0005-0000-0000-0000D3210000}"/>
    <cellStyle name="3D.Button.Oben 54" xfId="8753" xr:uid="{00000000-0005-0000-0000-0000D4210000}"/>
    <cellStyle name="3D.Button.Oben 55" xfId="8754" xr:uid="{00000000-0005-0000-0000-0000D5210000}"/>
    <cellStyle name="3D.Button.Oben 56" xfId="8755" xr:uid="{00000000-0005-0000-0000-0000D6210000}"/>
    <cellStyle name="3D.Button.Oben 57" xfId="8756" xr:uid="{00000000-0005-0000-0000-0000D7210000}"/>
    <cellStyle name="3D.Button.Oben 58" xfId="8757" xr:uid="{00000000-0005-0000-0000-0000D8210000}"/>
    <cellStyle name="3D.Button.Oben 59" xfId="8758" xr:uid="{00000000-0005-0000-0000-0000D9210000}"/>
    <cellStyle name="3D.Button.Oben 6" xfId="8759" xr:uid="{00000000-0005-0000-0000-0000DA210000}"/>
    <cellStyle name="3D.Button.Oben 6 2" xfId="8760" xr:uid="{00000000-0005-0000-0000-0000DB210000}"/>
    <cellStyle name="3D.Button.Oben 6 3" xfId="8761" xr:uid="{00000000-0005-0000-0000-0000DC210000}"/>
    <cellStyle name="3D.Button.Oben 60" xfId="8762" xr:uid="{00000000-0005-0000-0000-0000DD210000}"/>
    <cellStyle name="3D.Button.Oben 61" xfId="8763" xr:uid="{00000000-0005-0000-0000-0000DE210000}"/>
    <cellStyle name="3D.Button.Oben 62" xfId="8764" xr:uid="{00000000-0005-0000-0000-0000DF210000}"/>
    <cellStyle name="3D.Button.Oben 7" xfId="8765" xr:uid="{00000000-0005-0000-0000-0000E0210000}"/>
    <cellStyle name="3D.Button.Oben 7 2" xfId="8766" xr:uid="{00000000-0005-0000-0000-0000E1210000}"/>
    <cellStyle name="3D.Button.Oben 7 3" xfId="8767" xr:uid="{00000000-0005-0000-0000-0000E2210000}"/>
    <cellStyle name="3D.Button.Oben 8" xfId="8768" xr:uid="{00000000-0005-0000-0000-0000E3210000}"/>
    <cellStyle name="3D.Button.Oben 8 2" xfId="8769" xr:uid="{00000000-0005-0000-0000-0000E4210000}"/>
    <cellStyle name="3D.Button.Oben 8 3" xfId="8770" xr:uid="{00000000-0005-0000-0000-0000E5210000}"/>
    <cellStyle name="3D.Button.Oben 9" xfId="8771" xr:uid="{00000000-0005-0000-0000-0000E6210000}"/>
    <cellStyle name="3D.Button.Oben 9 2" xfId="8772" xr:uid="{00000000-0005-0000-0000-0000E7210000}"/>
    <cellStyle name="3D.Button.Oben 9 3" xfId="8773" xr:uid="{00000000-0005-0000-0000-0000E8210000}"/>
    <cellStyle name="3D.Button.Oben_IFRS-Buchung" xfId="8774" xr:uid="{00000000-0005-0000-0000-0000E9210000}"/>
    <cellStyle name="3D.Button.Rechts" xfId="8775" xr:uid="{00000000-0005-0000-0000-0000EA210000}"/>
    <cellStyle name="3D.Button.Rechts 10" xfId="8776" xr:uid="{00000000-0005-0000-0000-0000EB210000}"/>
    <cellStyle name="3D.Button.Rechts 10 2" xfId="8777" xr:uid="{00000000-0005-0000-0000-0000EC210000}"/>
    <cellStyle name="3D.Button.Rechts 10 3" xfId="8778" xr:uid="{00000000-0005-0000-0000-0000ED210000}"/>
    <cellStyle name="3D.Button.Rechts 11" xfId="8779" xr:uid="{00000000-0005-0000-0000-0000EE210000}"/>
    <cellStyle name="3D.Button.Rechts 12" xfId="8780" xr:uid="{00000000-0005-0000-0000-0000EF210000}"/>
    <cellStyle name="3D.Button.Rechts 13" xfId="8781" xr:uid="{00000000-0005-0000-0000-0000F0210000}"/>
    <cellStyle name="3D.Button.Rechts 14" xfId="8782" xr:uid="{00000000-0005-0000-0000-0000F1210000}"/>
    <cellStyle name="3D.Button.Rechts 15" xfId="8783" xr:uid="{00000000-0005-0000-0000-0000F2210000}"/>
    <cellStyle name="3D.Button.Rechts 16" xfId="8784" xr:uid="{00000000-0005-0000-0000-0000F3210000}"/>
    <cellStyle name="3D.Button.Rechts 17" xfId="8785" xr:uid="{00000000-0005-0000-0000-0000F4210000}"/>
    <cellStyle name="3D.Button.Rechts 18" xfId="8786" xr:uid="{00000000-0005-0000-0000-0000F5210000}"/>
    <cellStyle name="3D.Button.Rechts 19" xfId="8787" xr:uid="{00000000-0005-0000-0000-0000F6210000}"/>
    <cellStyle name="3D.Button.Rechts 2" xfId="8788" xr:uid="{00000000-0005-0000-0000-0000F7210000}"/>
    <cellStyle name="3D.Button.Rechts 2 2" xfId="8789" xr:uid="{00000000-0005-0000-0000-0000F8210000}"/>
    <cellStyle name="3D.Button.Rechts 2 3" xfId="8790" xr:uid="{00000000-0005-0000-0000-0000F9210000}"/>
    <cellStyle name="3D.Button.Rechts 20" xfId="8791" xr:uid="{00000000-0005-0000-0000-0000FA210000}"/>
    <cellStyle name="3D.Button.Rechts 21" xfId="8792" xr:uid="{00000000-0005-0000-0000-0000FB210000}"/>
    <cellStyle name="3D.Button.Rechts 22" xfId="8793" xr:uid="{00000000-0005-0000-0000-0000FC210000}"/>
    <cellStyle name="3D.Button.Rechts 23" xfId="8794" xr:uid="{00000000-0005-0000-0000-0000FD210000}"/>
    <cellStyle name="3D.Button.Rechts 24" xfId="8795" xr:uid="{00000000-0005-0000-0000-0000FE210000}"/>
    <cellStyle name="3D.Button.Rechts 25" xfId="8796" xr:uid="{00000000-0005-0000-0000-0000FF210000}"/>
    <cellStyle name="3D.Button.Rechts 26" xfId="8797" xr:uid="{00000000-0005-0000-0000-000000220000}"/>
    <cellStyle name="3D.Button.Rechts 27" xfId="8798" xr:uid="{00000000-0005-0000-0000-000001220000}"/>
    <cellStyle name="3D.Button.Rechts 28" xfId="8799" xr:uid="{00000000-0005-0000-0000-000002220000}"/>
    <cellStyle name="3D.Button.Rechts 29" xfId="8800" xr:uid="{00000000-0005-0000-0000-000003220000}"/>
    <cellStyle name="3D.Button.Rechts 3" xfId="8801" xr:uid="{00000000-0005-0000-0000-000004220000}"/>
    <cellStyle name="3D.Button.Rechts 3 2" xfId="8802" xr:uid="{00000000-0005-0000-0000-000005220000}"/>
    <cellStyle name="3D.Button.Rechts 3 3" xfId="8803" xr:uid="{00000000-0005-0000-0000-000006220000}"/>
    <cellStyle name="3D.Button.Rechts 30" xfId="8804" xr:uid="{00000000-0005-0000-0000-000007220000}"/>
    <cellStyle name="3D.Button.Rechts 31" xfId="8805" xr:uid="{00000000-0005-0000-0000-000008220000}"/>
    <cellStyle name="3D.Button.Rechts 32" xfId="8806" xr:uid="{00000000-0005-0000-0000-000009220000}"/>
    <cellStyle name="3D.Button.Rechts 33" xfId="8807" xr:uid="{00000000-0005-0000-0000-00000A220000}"/>
    <cellStyle name="3D.Button.Rechts 34" xfId="8808" xr:uid="{00000000-0005-0000-0000-00000B220000}"/>
    <cellStyle name="3D.Button.Rechts 35" xfId="8809" xr:uid="{00000000-0005-0000-0000-00000C220000}"/>
    <cellStyle name="3D.Button.Rechts 36" xfId="8810" xr:uid="{00000000-0005-0000-0000-00000D220000}"/>
    <cellStyle name="3D.Button.Rechts 37" xfId="8811" xr:uid="{00000000-0005-0000-0000-00000E220000}"/>
    <cellStyle name="3D.Button.Rechts 38" xfId="8812" xr:uid="{00000000-0005-0000-0000-00000F220000}"/>
    <cellStyle name="3D.Button.Rechts 39" xfId="8813" xr:uid="{00000000-0005-0000-0000-000010220000}"/>
    <cellStyle name="3D.Button.Rechts 4" xfId="8814" xr:uid="{00000000-0005-0000-0000-000011220000}"/>
    <cellStyle name="3D.Button.Rechts 4 2" xfId="8815" xr:uid="{00000000-0005-0000-0000-000012220000}"/>
    <cellStyle name="3D.Button.Rechts 4 3" xfId="8816" xr:uid="{00000000-0005-0000-0000-000013220000}"/>
    <cellStyle name="3D.Button.Rechts 40" xfId="8817" xr:uid="{00000000-0005-0000-0000-000014220000}"/>
    <cellStyle name="3D.Button.Rechts 41" xfId="8818" xr:uid="{00000000-0005-0000-0000-000015220000}"/>
    <cellStyle name="3D.Button.Rechts 42" xfId="8819" xr:uid="{00000000-0005-0000-0000-000016220000}"/>
    <cellStyle name="3D.Button.Rechts 43" xfId="8820" xr:uid="{00000000-0005-0000-0000-000017220000}"/>
    <cellStyle name="3D.Button.Rechts 44" xfId="8821" xr:uid="{00000000-0005-0000-0000-000018220000}"/>
    <cellStyle name="3D.Button.Rechts 45" xfId="8822" xr:uid="{00000000-0005-0000-0000-000019220000}"/>
    <cellStyle name="3D.Button.Rechts 46" xfId="8823" xr:uid="{00000000-0005-0000-0000-00001A220000}"/>
    <cellStyle name="3D.Button.Rechts 47" xfId="8824" xr:uid="{00000000-0005-0000-0000-00001B220000}"/>
    <cellStyle name="3D.Button.Rechts 48" xfId="8825" xr:uid="{00000000-0005-0000-0000-00001C220000}"/>
    <cellStyle name="3D.Button.Rechts 49" xfId="8826" xr:uid="{00000000-0005-0000-0000-00001D220000}"/>
    <cellStyle name="3D.Button.Rechts 5" xfId="8827" xr:uid="{00000000-0005-0000-0000-00001E220000}"/>
    <cellStyle name="3D.Button.Rechts 5 2" xfId="8828" xr:uid="{00000000-0005-0000-0000-00001F220000}"/>
    <cellStyle name="3D.Button.Rechts 5 3" xfId="8829" xr:uid="{00000000-0005-0000-0000-000020220000}"/>
    <cellStyle name="3D.Button.Rechts 50" xfId="8830" xr:uid="{00000000-0005-0000-0000-000021220000}"/>
    <cellStyle name="3D.Button.Rechts 51" xfId="8831" xr:uid="{00000000-0005-0000-0000-000022220000}"/>
    <cellStyle name="3D.Button.Rechts 51 2" xfId="8832" xr:uid="{00000000-0005-0000-0000-000023220000}"/>
    <cellStyle name="3D.Button.Rechts 51 3" xfId="8833" xr:uid="{00000000-0005-0000-0000-000024220000}"/>
    <cellStyle name="3D.Button.Rechts 52" xfId="8834" xr:uid="{00000000-0005-0000-0000-000025220000}"/>
    <cellStyle name="3D.Button.Rechts 52 2" xfId="8835" xr:uid="{00000000-0005-0000-0000-000026220000}"/>
    <cellStyle name="3D.Button.Rechts 52 3" xfId="8836" xr:uid="{00000000-0005-0000-0000-000027220000}"/>
    <cellStyle name="3D.Button.Rechts 53" xfId="8837" xr:uid="{00000000-0005-0000-0000-000028220000}"/>
    <cellStyle name="3D.Button.Rechts 53 2" xfId="8838" xr:uid="{00000000-0005-0000-0000-000029220000}"/>
    <cellStyle name="3D.Button.Rechts 53 3" xfId="8839" xr:uid="{00000000-0005-0000-0000-00002A220000}"/>
    <cellStyle name="3D.Button.Rechts 54" xfId="8840" xr:uid="{00000000-0005-0000-0000-00002B220000}"/>
    <cellStyle name="3D.Button.Rechts 55" xfId="8841" xr:uid="{00000000-0005-0000-0000-00002C220000}"/>
    <cellStyle name="3D.Button.Rechts 56" xfId="8842" xr:uid="{00000000-0005-0000-0000-00002D220000}"/>
    <cellStyle name="3D.Button.Rechts 57" xfId="8843" xr:uid="{00000000-0005-0000-0000-00002E220000}"/>
    <cellStyle name="3D.Button.Rechts 58" xfId="8844" xr:uid="{00000000-0005-0000-0000-00002F220000}"/>
    <cellStyle name="3D.Button.Rechts 59" xfId="8845" xr:uid="{00000000-0005-0000-0000-000030220000}"/>
    <cellStyle name="3D.Button.Rechts 6" xfId="8846" xr:uid="{00000000-0005-0000-0000-000031220000}"/>
    <cellStyle name="3D.Button.Rechts 6 2" xfId="8847" xr:uid="{00000000-0005-0000-0000-000032220000}"/>
    <cellStyle name="3D.Button.Rechts 6 3" xfId="8848" xr:uid="{00000000-0005-0000-0000-000033220000}"/>
    <cellStyle name="3D.Button.Rechts 60" xfId="8849" xr:uid="{00000000-0005-0000-0000-000034220000}"/>
    <cellStyle name="3D.Button.Rechts 61" xfId="8850" xr:uid="{00000000-0005-0000-0000-000035220000}"/>
    <cellStyle name="3D.Button.Rechts 62" xfId="8851" xr:uid="{00000000-0005-0000-0000-000036220000}"/>
    <cellStyle name="3D.Button.Rechts 7" xfId="8852" xr:uid="{00000000-0005-0000-0000-000037220000}"/>
    <cellStyle name="3D.Button.Rechts 7 2" xfId="8853" xr:uid="{00000000-0005-0000-0000-000038220000}"/>
    <cellStyle name="3D.Button.Rechts 7 3" xfId="8854" xr:uid="{00000000-0005-0000-0000-000039220000}"/>
    <cellStyle name="3D.Button.Rechts 8" xfId="8855" xr:uid="{00000000-0005-0000-0000-00003A220000}"/>
    <cellStyle name="3D.Button.Rechts 8 2" xfId="8856" xr:uid="{00000000-0005-0000-0000-00003B220000}"/>
    <cellStyle name="3D.Button.Rechts 8 3" xfId="8857" xr:uid="{00000000-0005-0000-0000-00003C220000}"/>
    <cellStyle name="3D.Button.Rechts 9" xfId="8858" xr:uid="{00000000-0005-0000-0000-00003D220000}"/>
    <cellStyle name="3D.Button.Rechts 9 2" xfId="8859" xr:uid="{00000000-0005-0000-0000-00003E220000}"/>
    <cellStyle name="3D.Button.Rechts 9 3" xfId="8860" xr:uid="{00000000-0005-0000-0000-00003F220000}"/>
    <cellStyle name="3D.Button.Rechts_IFRS-Buchung" xfId="8861" xr:uid="{00000000-0005-0000-0000-000040220000}"/>
    <cellStyle name="3D.Button.RechtsOben" xfId="8862" xr:uid="{00000000-0005-0000-0000-000041220000}"/>
    <cellStyle name="3D.Button.RechtsOben 10" xfId="8863" xr:uid="{00000000-0005-0000-0000-000042220000}"/>
    <cellStyle name="3D.Button.RechtsOben 10 2" xfId="8864" xr:uid="{00000000-0005-0000-0000-000043220000}"/>
    <cellStyle name="3D.Button.RechtsOben 10 3" xfId="8865" xr:uid="{00000000-0005-0000-0000-000044220000}"/>
    <cellStyle name="3D.Button.RechtsOben 11" xfId="8866" xr:uid="{00000000-0005-0000-0000-000045220000}"/>
    <cellStyle name="3D.Button.RechtsOben 12" xfId="8867" xr:uid="{00000000-0005-0000-0000-000046220000}"/>
    <cellStyle name="3D.Button.RechtsOben 13" xfId="8868" xr:uid="{00000000-0005-0000-0000-000047220000}"/>
    <cellStyle name="3D.Button.RechtsOben 14" xfId="8869" xr:uid="{00000000-0005-0000-0000-000048220000}"/>
    <cellStyle name="3D.Button.RechtsOben 15" xfId="8870" xr:uid="{00000000-0005-0000-0000-000049220000}"/>
    <cellStyle name="3D.Button.RechtsOben 16" xfId="8871" xr:uid="{00000000-0005-0000-0000-00004A220000}"/>
    <cellStyle name="3D.Button.RechtsOben 17" xfId="8872" xr:uid="{00000000-0005-0000-0000-00004B220000}"/>
    <cellStyle name="3D.Button.RechtsOben 18" xfId="8873" xr:uid="{00000000-0005-0000-0000-00004C220000}"/>
    <cellStyle name="3D.Button.RechtsOben 19" xfId="8874" xr:uid="{00000000-0005-0000-0000-00004D220000}"/>
    <cellStyle name="3D.Button.RechtsOben 2" xfId="8875" xr:uid="{00000000-0005-0000-0000-00004E220000}"/>
    <cellStyle name="3D.Button.RechtsOben 2 2" xfId="8876" xr:uid="{00000000-0005-0000-0000-00004F220000}"/>
    <cellStyle name="3D.Button.RechtsOben 2 2 2" xfId="8877" xr:uid="{00000000-0005-0000-0000-000050220000}"/>
    <cellStyle name="3D.Button.RechtsOben 2 2 2 2" xfId="8878" xr:uid="{00000000-0005-0000-0000-000051220000}"/>
    <cellStyle name="3D.Button.RechtsOben 2 2 3" xfId="8879" xr:uid="{00000000-0005-0000-0000-000052220000}"/>
    <cellStyle name="3D.Button.RechtsOben 2 3" xfId="8880" xr:uid="{00000000-0005-0000-0000-000053220000}"/>
    <cellStyle name="3D.Button.RechtsOben 2 3 2" xfId="8881" xr:uid="{00000000-0005-0000-0000-000054220000}"/>
    <cellStyle name="3D.Button.RechtsOben 2 4" xfId="8882" xr:uid="{00000000-0005-0000-0000-000055220000}"/>
    <cellStyle name="3D.Button.RechtsOben 20" xfId="8883" xr:uid="{00000000-0005-0000-0000-000056220000}"/>
    <cellStyle name="3D.Button.RechtsOben 21" xfId="8884" xr:uid="{00000000-0005-0000-0000-000057220000}"/>
    <cellStyle name="3D.Button.RechtsOben 22" xfId="8885" xr:uid="{00000000-0005-0000-0000-000058220000}"/>
    <cellStyle name="3D.Button.RechtsOben 23" xfId="8886" xr:uid="{00000000-0005-0000-0000-000059220000}"/>
    <cellStyle name="3D.Button.RechtsOben 24" xfId="8887" xr:uid="{00000000-0005-0000-0000-00005A220000}"/>
    <cellStyle name="3D.Button.RechtsOben 25" xfId="8888" xr:uid="{00000000-0005-0000-0000-00005B220000}"/>
    <cellStyle name="3D.Button.RechtsOben 26" xfId="8889" xr:uid="{00000000-0005-0000-0000-00005C220000}"/>
    <cellStyle name="3D.Button.RechtsOben 27" xfId="8890" xr:uid="{00000000-0005-0000-0000-00005D220000}"/>
    <cellStyle name="3D.Button.RechtsOben 28" xfId="8891" xr:uid="{00000000-0005-0000-0000-00005E220000}"/>
    <cellStyle name="3D.Button.RechtsOben 29" xfId="8892" xr:uid="{00000000-0005-0000-0000-00005F220000}"/>
    <cellStyle name="3D.Button.RechtsOben 3" xfId="8893" xr:uid="{00000000-0005-0000-0000-000060220000}"/>
    <cellStyle name="3D.Button.RechtsOben 3 2" xfId="8894" xr:uid="{00000000-0005-0000-0000-000061220000}"/>
    <cellStyle name="3D.Button.RechtsOben 3 3" xfId="8895" xr:uid="{00000000-0005-0000-0000-000062220000}"/>
    <cellStyle name="3D.Button.RechtsOben 3 4" xfId="8896" xr:uid="{00000000-0005-0000-0000-000063220000}"/>
    <cellStyle name="3D.Button.RechtsOben 30" xfId="8897" xr:uid="{00000000-0005-0000-0000-000064220000}"/>
    <cellStyle name="3D.Button.RechtsOben 31" xfId="8898" xr:uid="{00000000-0005-0000-0000-000065220000}"/>
    <cellStyle name="3D.Button.RechtsOben 32" xfId="8899" xr:uid="{00000000-0005-0000-0000-000066220000}"/>
    <cellStyle name="3D.Button.RechtsOben 33" xfId="8900" xr:uid="{00000000-0005-0000-0000-000067220000}"/>
    <cellStyle name="3D.Button.RechtsOben 34" xfId="8901" xr:uid="{00000000-0005-0000-0000-000068220000}"/>
    <cellStyle name="3D.Button.RechtsOben 35" xfId="8902" xr:uid="{00000000-0005-0000-0000-000069220000}"/>
    <cellStyle name="3D.Button.RechtsOben 36" xfId="8903" xr:uid="{00000000-0005-0000-0000-00006A220000}"/>
    <cellStyle name="3D.Button.RechtsOben 37" xfId="8904" xr:uid="{00000000-0005-0000-0000-00006B220000}"/>
    <cellStyle name="3D.Button.RechtsOben 38" xfId="8905" xr:uid="{00000000-0005-0000-0000-00006C220000}"/>
    <cellStyle name="3D.Button.RechtsOben 39" xfId="8906" xr:uid="{00000000-0005-0000-0000-00006D220000}"/>
    <cellStyle name="3D.Button.RechtsOben 4" xfId="8907" xr:uid="{00000000-0005-0000-0000-00006E220000}"/>
    <cellStyle name="3D.Button.RechtsOben 4 2" xfId="8908" xr:uid="{00000000-0005-0000-0000-00006F220000}"/>
    <cellStyle name="3D.Button.RechtsOben 4 3" xfId="8909" xr:uid="{00000000-0005-0000-0000-000070220000}"/>
    <cellStyle name="3D.Button.RechtsOben 40" xfId="8910" xr:uid="{00000000-0005-0000-0000-000071220000}"/>
    <cellStyle name="3D.Button.RechtsOben 41" xfId="8911" xr:uid="{00000000-0005-0000-0000-000072220000}"/>
    <cellStyle name="3D.Button.RechtsOben 42" xfId="8912" xr:uid="{00000000-0005-0000-0000-000073220000}"/>
    <cellStyle name="3D.Button.RechtsOben 43" xfId="8913" xr:uid="{00000000-0005-0000-0000-000074220000}"/>
    <cellStyle name="3D.Button.RechtsOben 44" xfId="8914" xr:uid="{00000000-0005-0000-0000-000075220000}"/>
    <cellStyle name="3D.Button.RechtsOben 45" xfId="8915" xr:uid="{00000000-0005-0000-0000-000076220000}"/>
    <cellStyle name="3D.Button.RechtsOben 46" xfId="8916" xr:uid="{00000000-0005-0000-0000-000077220000}"/>
    <cellStyle name="3D.Button.RechtsOben 47" xfId="8917" xr:uid="{00000000-0005-0000-0000-000078220000}"/>
    <cellStyle name="3D.Button.RechtsOben 48" xfId="8918" xr:uid="{00000000-0005-0000-0000-000079220000}"/>
    <cellStyle name="3D.Button.RechtsOben 49" xfId="8919" xr:uid="{00000000-0005-0000-0000-00007A220000}"/>
    <cellStyle name="3D.Button.RechtsOben 5" xfId="8920" xr:uid="{00000000-0005-0000-0000-00007B220000}"/>
    <cellStyle name="3D.Button.RechtsOben 5 2" xfId="8921" xr:uid="{00000000-0005-0000-0000-00007C220000}"/>
    <cellStyle name="3D.Button.RechtsOben 5 3" xfId="8922" xr:uid="{00000000-0005-0000-0000-00007D220000}"/>
    <cellStyle name="3D.Button.RechtsOben 50" xfId="8923" xr:uid="{00000000-0005-0000-0000-00007E220000}"/>
    <cellStyle name="3D.Button.RechtsOben 51" xfId="8924" xr:uid="{00000000-0005-0000-0000-00007F220000}"/>
    <cellStyle name="3D.Button.RechtsOben 51 2" xfId="8925" xr:uid="{00000000-0005-0000-0000-000080220000}"/>
    <cellStyle name="3D.Button.RechtsOben 51 3" xfId="8926" xr:uid="{00000000-0005-0000-0000-000081220000}"/>
    <cellStyle name="3D.Button.RechtsOben 52" xfId="8927" xr:uid="{00000000-0005-0000-0000-000082220000}"/>
    <cellStyle name="3D.Button.RechtsOben 52 2" xfId="8928" xr:uid="{00000000-0005-0000-0000-000083220000}"/>
    <cellStyle name="3D.Button.RechtsOben 52 3" xfId="8929" xr:uid="{00000000-0005-0000-0000-000084220000}"/>
    <cellStyle name="3D.Button.RechtsOben 53" xfId="8930" xr:uid="{00000000-0005-0000-0000-000085220000}"/>
    <cellStyle name="3D.Button.RechtsOben 53 2" xfId="8931" xr:uid="{00000000-0005-0000-0000-000086220000}"/>
    <cellStyle name="3D.Button.RechtsOben 53 3" xfId="8932" xr:uid="{00000000-0005-0000-0000-000087220000}"/>
    <cellStyle name="3D.Button.RechtsOben 54" xfId="8933" xr:uid="{00000000-0005-0000-0000-000088220000}"/>
    <cellStyle name="3D.Button.RechtsOben 55" xfId="8934" xr:uid="{00000000-0005-0000-0000-000089220000}"/>
    <cellStyle name="3D.Button.RechtsOben 56" xfId="8935" xr:uid="{00000000-0005-0000-0000-00008A220000}"/>
    <cellStyle name="3D.Button.RechtsOben 57" xfId="8936" xr:uid="{00000000-0005-0000-0000-00008B220000}"/>
    <cellStyle name="3D.Button.RechtsOben 58" xfId="8937" xr:uid="{00000000-0005-0000-0000-00008C220000}"/>
    <cellStyle name="3D.Button.RechtsOben 59" xfId="8938" xr:uid="{00000000-0005-0000-0000-00008D220000}"/>
    <cellStyle name="3D.Button.RechtsOben 6" xfId="8939" xr:uid="{00000000-0005-0000-0000-00008E220000}"/>
    <cellStyle name="3D.Button.RechtsOben 6 2" xfId="8940" xr:uid="{00000000-0005-0000-0000-00008F220000}"/>
    <cellStyle name="3D.Button.RechtsOben 6 3" xfId="8941" xr:uid="{00000000-0005-0000-0000-000090220000}"/>
    <cellStyle name="3D.Button.RechtsOben 60" xfId="8942" xr:uid="{00000000-0005-0000-0000-000091220000}"/>
    <cellStyle name="3D.Button.RechtsOben 61" xfId="8943" xr:uid="{00000000-0005-0000-0000-000092220000}"/>
    <cellStyle name="3D.Button.RechtsOben 62" xfId="8944" xr:uid="{00000000-0005-0000-0000-000093220000}"/>
    <cellStyle name="3D.Button.RechtsOben 63" xfId="8945" xr:uid="{00000000-0005-0000-0000-000094220000}"/>
    <cellStyle name="3D.Button.RechtsOben 7" xfId="8946" xr:uid="{00000000-0005-0000-0000-000095220000}"/>
    <cellStyle name="3D.Button.RechtsOben 7 2" xfId="8947" xr:uid="{00000000-0005-0000-0000-000096220000}"/>
    <cellStyle name="3D.Button.RechtsOben 7 3" xfId="8948" xr:uid="{00000000-0005-0000-0000-000097220000}"/>
    <cellStyle name="3D.Button.RechtsOben 8" xfId="8949" xr:uid="{00000000-0005-0000-0000-000098220000}"/>
    <cellStyle name="3D.Button.RechtsOben 8 2" xfId="8950" xr:uid="{00000000-0005-0000-0000-000099220000}"/>
    <cellStyle name="3D.Button.RechtsOben 8 3" xfId="8951" xr:uid="{00000000-0005-0000-0000-00009A220000}"/>
    <cellStyle name="3D.Button.RechtsOben 9" xfId="8952" xr:uid="{00000000-0005-0000-0000-00009B220000}"/>
    <cellStyle name="3D.Button.RechtsOben 9 2" xfId="8953" xr:uid="{00000000-0005-0000-0000-00009C220000}"/>
    <cellStyle name="3D.Button.RechtsOben 9 3" xfId="8954" xr:uid="{00000000-0005-0000-0000-00009D220000}"/>
    <cellStyle name="3D.Button.RechtsOben_IFRS-Buchung" xfId="8955" xr:uid="{00000000-0005-0000-0000-00009E220000}"/>
    <cellStyle name="3D.Button.RechtsUnten" xfId="8956" xr:uid="{00000000-0005-0000-0000-00009F220000}"/>
    <cellStyle name="3D.Button.RechtsUnten 10" xfId="8957" xr:uid="{00000000-0005-0000-0000-0000A0220000}"/>
    <cellStyle name="3D.Button.RechtsUnten 10 2" xfId="8958" xr:uid="{00000000-0005-0000-0000-0000A1220000}"/>
    <cellStyle name="3D.Button.RechtsUnten 10 3" xfId="8959" xr:uid="{00000000-0005-0000-0000-0000A2220000}"/>
    <cellStyle name="3D.Button.RechtsUnten 11" xfId="8960" xr:uid="{00000000-0005-0000-0000-0000A3220000}"/>
    <cellStyle name="3D.Button.RechtsUnten 12" xfId="8961" xr:uid="{00000000-0005-0000-0000-0000A4220000}"/>
    <cellStyle name="3D.Button.RechtsUnten 13" xfId="8962" xr:uid="{00000000-0005-0000-0000-0000A5220000}"/>
    <cellStyle name="3D.Button.RechtsUnten 14" xfId="8963" xr:uid="{00000000-0005-0000-0000-0000A6220000}"/>
    <cellStyle name="3D.Button.RechtsUnten 15" xfId="8964" xr:uid="{00000000-0005-0000-0000-0000A7220000}"/>
    <cellStyle name="3D.Button.RechtsUnten 16" xfId="8965" xr:uid="{00000000-0005-0000-0000-0000A8220000}"/>
    <cellStyle name="3D.Button.RechtsUnten 17" xfId="8966" xr:uid="{00000000-0005-0000-0000-0000A9220000}"/>
    <cellStyle name="3D.Button.RechtsUnten 18" xfId="8967" xr:uid="{00000000-0005-0000-0000-0000AA220000}"/>
    <cellStyle name="3D.Button.RechtsUnten 19" xfId="8968" xr:uid="{00000000-0005-0000-0000-0000AB220000}"/>
    <cellStyle name="3D.Button.RechtsUnten 2" xfId="8969" xr:uid="{00000000-0005-0000-0000-0000AC220000}"/>
    <cellStyle name="3D.Button.RechtsUnten 2 2" xfId="8970" xr:uid="{00000000-0005-0000-0000-0000AD220000}"/>
    <cellStyle name="3D.Button.RechtsUnten 2 3" xfId="8971" xr:uid="{00000000-0005-0000-0000-0000AE220000}"/>
    <cellStyle name="3D.Button.RechtsUnten 20" xfId="8972" xr:uid="{00000000-0005-0000-0000-0000AF220000}"/>
    <cellStyle name="3D.Button.RechtsUnten 21" xfId="8973" xr:uid="{00000000-0005-0000-0000-0000B0220000}"/>
    <cellStyle name="3D.Button.RechtsUnten 22" xfId="8974" xr:uid="{00000000-0005-0000-0000-0000B1220000}"/>
    <cellStyle name="3D.Button.RechtsUnten 23" xfId="8975" xr:uid="{00000000-0005-0000-0000-0000B2220000}"/>
    <cellStyle name="3D.Button.RechtsUnten 24" xfId="8976" xr:uid="{00000000-0005-0000-0000-0000B3220000}"/>
    <cellStyle name="3D.Button.RechtsUnten 25" xfId="8977" xr:uid="{00000000-0005-0000-0000-0000B4220000}"/>
    <cellStyle name="3D.Button.RechtsUnten 26" xfId="8978" xr:uid="{00000000-0005-0000-0000-0000B5220000}"/>
    <cellStyle name="3D.Button.RechtsUnten 27" xfId="8979" xr:uid="{00000000-0005-0000-0000-0000B6220000}"/>
    <cellStyle name="3D.Button.RechtsUnten 28" xfId="8980" xr:uid="{00000000-0005-0000-0000-0000B7220000}"/>
    <cellStyle name="3D.Button.RechtsUnten 29" xfId="8981" xr:uid="{00000000-0005-0000-0000-0000B8220000}"/>
    <cellStyle name="3D.Button.RechtsUnten 3" xfId="8982" xr:uid="{00000000-0005-0000-0000-0000B9220000}"/>
    <cellStyle name="3D.Button.RechtsUnten 3 2" xfId="8983" xr:uid="{00000000-0005-0000-0000-0000BA220000}"/>
    <cellStyle name="3D.Button.RechtsUnten 3 3" xfId="8984" xr:uid="{00000000-0005-0000-0000-0000BB220000}"/>
    <cellStyle name="3D.Button.RechtsUnten 30" xfId="8985" xr:uid="{00000000-0005-0000-0000-0000BC220000}"/>
    <cellStyle name="3D.Button.RechtsUnten 31" xfId="8986" xr:uid="{00000000-0005-0000-0000-0000BD220000}"/>
    <cellStyle name="3D.Button.RechtsUnten 32" xfId="8987" xr:uid="{00000000-0005-0000-0000-0000BE220000}"/>
    <cellStyle name="3D.Button.RechtsUnten 33" xfId="8988" xr:uid="{00000000-0005-0000-0000-0000BF220000}"/>
    <cellStyle name="3D.Button.RechtsUnten 34" xfId="8989" xr:uid="{00000000-0005-0000-0000-0000C0220000}"/>
    <cellStyle name="3D.Button.RechtsUnten 35" xfId="8990" xr:uid="{00000000-0005-0000-0000-0000C1220000}"/>
    <cellStyle name="3D.Button.RechtsUnten 36" xfId="8991" xr:uid="{00000000-0005-0000-0000-0000C2220000}"/>
    <cellStyle name="3D.Button.RechtsUnten 37" xfId="8992" xr:uid="{00000000-0005-0000-0000-0000C3220000}"/>
    <cellStyle name="3D.Button.RechtsUnten 38" xfId="8993" xr:uid="{00000000-0005-0000-0000-0000C4220000}"/>
    <cellStyle name="3D.Button.RechtsUnten 39" xfId="8994" xr:uid="{00000000-0005-0000-0000-0000C5220000}"/>
    <cellStyle name="3D.Button.RechtsUnten 4" xfId="8995" xr:uid="{00000000-0005-0000-0000-0000C6220000}"/>
    <cellStyle name="3D.Button.RechtsUnten 4 2" xfId="8996" xr:uid="{00000000-0005-0000-0000-0000C7220000}"/>
    <cellStyle name="3D.Button.RechtsUnten 4 3" xfId="8997" xr:uid="{00000000-0005-0000-0000-0000C8220000}"/>
    <cellStyle name="3D.Button.RechtsUnten 40" xfId="8998" xr:uid="{00000000-0005-0000-0000-0000C9220000}"/>
    <cellStyle name="3D.Button.RechtsUnten 41" xfId="8999" xr:uid="{00000000-0005-0000-0000-0000CA220000}"/>
    <cellStyle name="3D.Button.RechtsUnten 42" xfId="9000" xr:uid="{00000000-0005-0000-0000-0000CB220000}"/>
    <cellStyle name="3D.Button.RechtsUnten 43" xfId="9001" xr:uid="{00000000-0005-0000-0000-0000CC220000}"/>
    <cellStyle name="3D.Button.RechtsUnten 44" xfId="9002" xr:uid="{00000000-0005-0000-0000-0000CD220000}"/>
    <cellStyle name="3D.Button.RechtsUnten 45" xfId="9003" xr:uid="{00000000-0005-0000-0000-0000CE220000}"/>
    <cellStyle name="3D.Button.RechtsUnten 46" xfId="9004" xr:uid="{00000000-0005-0000-0000-0000CF220000}"/>
    <cellStyle name="3D.Button.RechtsUnten 47" xfId="9005" xr:uid="{00000000-0005-0000-0000-0000D0220000}"/>
    <cellStyle name="3D.Button.RechtsUnten 48" xfId="9006" xr:uid="{00000000-0005-0000-0000-0000D1220000}"/>
    <cellStyle name="3D.Button.RechtsUnten 49" xfId="9007" xr:uid="{00000000-0005-0000-0000-0000D2220000}"/>
    <cellStyle name="3D.Button.RechtsUnten 5" xfId="9008" xr:uid="{00000000-0005-0000-0000-0000D3220000}"/>
    <cellStyle name="3D.Button.RechtsUnten 5 2" xfId="9009" xr:uid="{00000000-0005-0000-0000-0000D4220000}"/>
    <cellStyle name="3D.Button.RechtsUnten 5 3" xfId="9010" xr:uid="{00000000-0005-0000-0000-0000D5220000}"/>
    <cellStyle name="3D.Button.RechtsUnten 50" xfId="9011" xr:uid="{00000000-0005-0000-0000-0000D6220000}"/>
    <cellStyle name="3D.Button.RechtsUnten 51" xfId="9012" xr:uid="{00000000-0005-0000-0000-0000D7220000}"/>
    <cellStyle name="3D.Button.RechtsUnten 51 2" xfId="9013" xr:uid="{00000000-0005-0000-0000-0000D8220000}"/>
    <cellStyle name="3D.Button.RechtsUnten 51 3" xfId="9014" xr:uid="{00000000-0005-0000-0000-0000D9220000}"/>
    <cellStyle name="3D.Button.RechtsUnten 52" xfId="9015" xr:uid="{00000000-0005-0000-0000-0000DA220000}"/>
    <cellStyle name="3D.Button.RechtsUnten 52 2" xfId="9016" xr:uid="{00000000-0005-0000-0000-0000DB220000}"/>
    <cellStyle name="3D.Button.RechtsUnten 52 3" xfId="9017" xr:uid="{00000000-0005-0000-0000-0000DC220000}"/>
    <cellStyle name="3D.Button.RechtsUnten 53" xfId="9018" xr:uid="{00000000-0005-0000-0000-0000DD220000}"/>
    <cellStyle name="3D.Button.RechtsUnten 53 2" xfId="9019" xr:uid="{00000000-0005-0000-0000-0000DE220000}"/>
    <cellStyle name="3D.Button.RechtsUnten 53 3" xfId="9020" xr:uid="{00000000-0005-0000-0000-0000DF220000}"/>
    <cellStyle name="3D.Button.RechtsUnten 54" xfId="9021" xr:uid="{00000000-0005-0000-0000-0000E0220000}"/>
    <cellStyle name="3D.Button.RechtsUnten 55" xfId="9022" xr:uid="{00000000-0005-0000-0000-0000E1220000}"/>
    <cellStyle name="3D.Button.RechtsUnten 56" xfId="9023" xr:uid="{00000000-0005-0000-0000-0000E2220000}"/>
    <cellStyle name="3D.Button.RechtsUnten 57" xfId="9024" xr:uid="{00000000-0005-0000-0000-0000E3220000}"/>
    <cellStyle name="3D.Button.RechtsUnten 58" xfId="9025" xr:uid="{00000000-0005-0000-0000-0000E4220000}"/>
    <cellStyle name="3D.Button.RechtsUnten 59" xfId="9026" xr:uid="{00000000-0005-0000-0000-0000E5220000}"/>
    <cellStyle name="3D.Button.RechtsUnten 6" xfId="9027" xr:uid="{00000000-0005-0000-0000-0000E6220000}"/>
    <cellStyle name="3D.Button.RechtsUnten 6 2" xfId="9028" xr:uid="{00000000-0005-0000-0000-0000E7220000}"/>
    <cellStyle name="3D.Button.RechtsUnten 6 3" xfId="9029" xr:uid="{00000000-0005-0000-0000-0000E8220000}"/>
    <cellStyle name="3D.Button.RechtsUnten 60" xfId="9030" xr:uid="{00000000-0005-0000-0000-0000E9220000}"/>
    <cellStyle name="3D.Button.RechtsUnten 61" xfId="9031" xr:uid="{00000000-0005-0000-0000-0000EA220000}"/>
    <cellStyle name="3D.Button.RechtsUnten 62" xfId="9032" xr:uid="{00000000-0005-0000-0000-0000EB220000}"/>
    <cellStyle name="3D.Button.RechtsUnten 7" xfId="9033" xr:uid="{00000000-0005-0000-0000-0000EC220000}"/>
    <cellStyle name="3D.Button.RechtsUnten 7 2" xfId="9034" xr:uid="{00000000-0005-0000-0000-0000ED220000}"/>
    <cellStyle name="3D.Button.RechtsUnten 7 3" xfId="9035" xr:uid="{00000000-0005-0000-0000-0000EE220000}"/>
    <cellStyle name="3D.Button.RechtsUnten 8" xfId="9036" xr:uid="{00000000-0005-0000-0000-0000EF220000}"/>
    <cellStyle name="3D.Button.RechtsUnten 8 2" xfId="9037" xr:uid="{00000000-0005-0000-0000-0000F0220000}"/>
    <cellStyle name="3D.Button.RechtsUnten 8 3" xfId="9038" xr:uid="{00000000-0005-0000-0000-0000F1220000}"/>
    <cellStyle name="3D.Button.RechtsUnten 9" xfId="9039" xr:uid="{00000000-0005-0000-0000-0000F2220000}"/>
    <cellStyle name="3D.Button.RechtsUnten 9 2" xfId="9040" xr:uid="{00000000-0005-0000-0000-0000F3220000}"/>
    <cellStyle name="3D.Button.RechtsUnten 9 3" xfId="9041" xr:uid="{00000000-0005-0000-0000-0000F4220000}"/>
    <cellStyle name="3D.Button.RechtsUnten_IFRS-Buchung" xfId="9042" xr:uid="{00000000-0005-0000-0000-0000F5220000}"/>
    <cellStyle name="3D.Button.Unten" xfId="9043" xr:uid="{00000000-0005-0000-0000-0000F6220000}"/>
    <cellStyle name="3D.Button.Unten 10" xfId="9044" xr:uid="{00000000-0005-0000-0000-0000F7220000}"/>
    <cellStyle name="3D.Button.Unten 10 2" xfId="9045" xr:uid="{00000000-0005-0000-0000-0000F8220000}"/>
    <cellStyle name="3D.Button.Unten 10 3" xfId="9046" xr:uid="{00000000-0005-0000-0000-0000F9220000}"/>
    <cellStyle name="3D.Button.Unten 11" xfId="9047" xr:uid="{00000000-0005-0000-0000-0000FA220000}"/>
    <cellStyle name="3D.Button.Unten 12" xfId="9048" xr:uid="{00000000-0005-0000-0000-0000FB220000}"/>
    <cellStyle name="3D.Button.Unten 13" xfId="9049" xr:uid="{00000000-0005-0000-0000-0000FC220000}"/>
    <cellStyle name="3D.Button.Unten 14" xfId="9050" xr:uid="{00000000-0005-0000-0000-0000FD220000}"/>
    <cellStyle name="3D.Button.Unten 15" xfId="9051" xr:uid="{00000000-0005-0000-0000-0000FE220000}"/>
    <cellStyle name="3D.Button.Unten 16" xfId="9052" xr:uid="{00000000-0005-0000-0000-0000FF220000}"/>
    <cellStyle name="3D.Button.Unten 17" xfId="9053" xr:uid="{00000000-0005-0000-0000-000000230000}"/>
    <cellStyle name="3D.Button.Unten 18" xfId="9054" xr:uid="{00000000-0005-0000-0000-000001230000}"/>
    <cellStyle name="3D.Button.Unten 19" xfId="9055" xr:uid="{00000000-0005-0000-0000-000002230000}"/>
    <cellStyle name="3D.Button.Unten 2" xfId="9056" xr:uid="{00000000-0005-0000-0000-000003230000}"/>
    <cellStyle name="3D.Button.Unten 2 2" xfId="9057" xr:uid="{00000000-0005-0000-0000-000004230000}"/>
    <cellStyle name="3D.Button.Unten 2 3" xfId="9058" xr:uid="{00000000-0005-0000-0000-000005230000}"/>
    <cellStyle name="3D.Button.Unten 20" xfId="9059" xr:uid="{00000000-0005-0000-0000-000006230000}"/>
    <cellStyle name="3D.Button.Unten 21" xfId="9060" xr:uid="{00000000-0005-0000-0000-000007230000}"/>
    <cellStyle name="3D.Button.Unten 22" xfId="9061" xr:uid="{00000000-0005-0000-0000-000008230000}"/>
    <cellStyle name="3D.Button.Unten 23" xfId="9062" xr:uid="{00000000-0005-0000-0000-000009230000}"/>
    <cellStyle name="3D.Button.Unten 24" xfId="9063" xr:uid="{00000000-0005-0000-0000-00000A230000}"/>
    <cellStyle name="3D.Button.Unten 25" xfId="9064" xr:uid="{00000000-0005-0000-0000-00000B230000}"/>
    <cellStyle name="3D.Button.Unten 26" xfId="9065" xr:uid="{00000000-0005-0000-0000-00000C230000}"/>
    <cellStyle name="3D.Button.Unten 27" xfId="9066" xr:uid="{00000000-0005-0000-0000-00000D230000}"/>
    <cellStyle name="3D.Button.Unten 28" xfId="9067" xr:uid="{00000000-0005-0000-0000-00000E230000}"/>
    <cellStyle name="3D.Button.Unten 29" xfId="9068" xr:uid="{00000000-0005-0000-0000-00000F230000}"/>
    <cellStyle name="3D.Button.Unten 3" xfId="9069" xr:uid="{00000000-0005-0000-0000-000010230000}"/>
    <cellStyle name="3D.Button.Unten 3 2" xfId="9070" xr:uid="{00000000-0005-0000-0000-000011230000}"/>
    <cellStyle name="3D.Button.Unten 3 3" xfId="9071" xr:uid="{00000000-0005-0000-0000-000012230000}"/>
    <cellStyle name="3D.Button.Unten 30" xfId="9072" xr:uid="{00000000-0005-0000-0000-000013230000}"/>
    <cellStyle name="3D.Button.Unten 31" xfId="9073" xr:uid="{00000000-0005-0000-0000-000014230000}"/>
    <cellStyle name="3D.Button.Unten 32" xfId="9074" xr:uid="{00000000-0005-0000-0000-000015230000}"/>
    <cellStyle name="3D.Button.Unten 33" xfId="9075" xr:uid="{00000000-0005-0000-0000-000016230000}"/>
    <cellStyle name="3D.Button.Unten 34" xfId="9076" xr:uid="{00000000-0005-0000-0000-000017230000}"/>
    <cellStyle name="3D.Button.Unten 35" xfId="9077" xr:uid="{00000000-0005-0000-0000-000018230000}"/>
    <cellStyle name="3D.Button.Unten 36" xfId="9078" xr:uid="{00000000-0005-0000-0000-000019230000}"/>
    <cellStyle name="3D.Button.Unten 37" xfId="9079" xr:uid="{00000000-0005-0000-0000-00001A230000}"/>
    <cellStyle name="3D.Button.Unten 38" xfId="9080" xr:uid="{00000000-0005-0000-0000-00001B230000}"/>
    <cellStyle name="3D.Button.Unten 39" xfId="9081" xr:uid="{00000000-0005-0000-0000-00001C230000}"/>
    <cellStyle name="3D.Button.Unten 4" xfId="9082" xr:uid="{00000000-0005-0000-0000-00001D230000}"/>
    <cellStyle name="3D.Button.Unten 4 2" xfId="9083" xr:uid="{00000000-0005-0000-0000-00001E230000}"/>
    <cellStyle name="3D.Button.Unten 4 3" xfId="9084" xr:uid="{00000000-0005-0000-0000-00001F230000}"/>
    <cellStyle name="3D.Button.Unten 40" xfId="9085" xr:uid="{00000000-0005-0000-0000-000020230000}"/>
    <cellStyle name="3D.Button.Unten 41" xfId="9086" xr:uid="{00000000-0005-0000-0000-000021230000}"/>
    <cellStyle name="3D.Button.Unten 42" xfId="9087" xr:uid="{00000000-0005-0000-0000-000022230000}"/>
    <cellStyle name="3D.Button.Unten 43" xfId="9088" xr:uid="{00000000-0005-0000-0000-000023230000}"/>
    <cellStyle name="3D.Button.Unten 44" xfId="9089" xr:uid="{00000000-0005-0000-0000-000024230000}"/>
    <cellStyle name="3D.Button.Unten 45" xfId="9090" xr:uid="{00000000-0005-0000-0000-000025230000}"/>
    <cellStyle name="3D.Button.Unten 46" xfId="9091" xr:uid="{00000000-0005-0000-0000-000026230000}"/>
    <cellStyle name="3D.Button.Unten 47" xfId="9092" xr:uid="{00000000-0005-0000-0000-000027230000}"/>
    <cellStyle name="3D.Button.Unten 48" xfId="9093" xr:uid="{00000000-0005-0000-0000-000028230000}"/>
    <cellStyle name="3D.Button.Unten 49" xfId="9094" xr:uid="{00000000-0005-0000-0000-000029230000}"/>
    <cellStyle name="3D.Button.Unten 5" xfId="9095" xr:uid="{00000000-0005-0000-0000-00002A230000}"/>
    <cellStyle name="3D.Button.Unten 5 2" xfId="9096" xr:uid="{00000000-0005-0000-0000-00002B230000}"/>
    <cellStyle name="3D.Button.Unten 5 3" xfId="9097" xr:uid="{00000000-0005-0000-0000-00002C230000}"/>
    <cellStyle name="3D.Button.Unten 50" xfId="9098" xr:uid="{00000000-0005-0000-0000-00002D230000}"/>
    <cellStyle name="3D.Button.Unten 51" xfId="9099" xr:uid="{00000000-0005-0000-0000-00002E230000}"/>
    <cellStyle name="3D.Button.Unten 51 2" xfId="9100" xr:uid="{00000000-0005-0000-0000-00002F230000}"/>
    <cellStyle name="3D.Button.Unten 51 3" xfId="9101" xr:uid="{00000000-0005-0000-0000-000030230000}"/>
    <cellStyle name="3D.Button.Unten 52" xfId="9102" xr:uid="{00000000-0005-0000-0000-000031230000}"/>
    <cellStyle name="3D.Button.Unten 52 2" xfId="9103" xr:uid="{00000000-0005-0000-0000-000032230000}"/>
    <cellStyle name="3D.Button.Unten 52 3" xfId="9104" xr:uid="{00000000-0005-0000-0000-000033230000}"/>
    <cellStyle name="3D.Button.Unten 53" xfId="9105" xr:uid="{00000000-0005-0000-0000-000034230000}"/>
    <cellStyle name="3D.Button.Unten 53 2" xfId="9106" xr:uid="{00000000-0005-0000-0000-000035230000}"/>
    <cellStyle name="3D.Button.Unten 53 3" xfId="9107" xr:uid="{00000000-0005-0000-0000-000036230000}"/>
    <cellStyle name="3D.Button.Unten 54" xfId="9108" xr:uid="{00000000-0005-0000-0000-000037230000}"/>
    <cellStyle name="3D.Button.Unten 55" xfId="9109" xr:uid="{00000000-0005-0000-0000-000038230000}"/>
    <cellStyle name="3D.Button.Unten 56" xfId="9110" xr:uid="{00000000-0005-0000-0000-000039230000}"/>
    <cellStyle name="3D.Button.Unten 57" xfId="9111" xr:uid="{00000000-0005-0000-0000-00003A230000}"/>
    <cellStyle name="3D.Button.Unten 58" xfId="9112" xr:uid="{00000000-0005-0000-0000-00003B230000}"/>
    <cellStyle name="3D.Button.Unten 59" xfId="9113" xr:uid="{00000000-0005-0000-0000-00003C230000}"/>
    <cellStyle name="3D.Button.Unten 6" xfId="9114" xr:uid="{00000000-0005-0000-0000-00003D230000}"/>
    <cellStyle name="3D.Button.Unten 6 2" xfId="9115" xr:uid="{00000000-0005-0000-0000-00003E230000}"/>
    <cellStyle name="3D.Button.Unten 6 3" xfId="9116" xr:uid="{00000000-0005-0000-0000-00003F230000}"/>
    <cellStyle name="3D.Button.Unten 60" xfId="9117" xr:uid="{00000000-0005-0000-0000-000040230000}"/>
    <cellStyle name="3D.Button.Unten 61" xfId="9118" xr:uid="{00000000-0005-0000-0000-000041230000}"/>
    <cellStyle name="3D.Button.Unten 62" xfId="9119" xr:uid="{00000000-0005-0000-0000-000042230000}"/>
    <cellStyle name="3D.Button.Unten 7" xfId="9120" xr:uid="{00000000-0005-0000-0000-000043230000}"/>
    <cellStyle name="3D.Button.Unten 7 2" xfId="9121" xr:uid="{00000000-0005-0000-0000-000044230000}"/>
    <cellStyle name="3D.Button.Unten 7 3" xfId="9122" xr:uid="{00000000-0005-0000-0000-000045230000}"/>
    <cellStyle name="3D.Button.Unten 8" xfId="9123" xr:uid="{00000000-0005-0000-0000-000046230000}"/>
    <cellStyle name="3D.Button.Unten 8 2" xfId="9124" xr:uid="{00000000-0005-0000-0000-000047230000}"/>
    <cellStyle name="3D.Button.Unten 8 3" xfId="9125" xr:uid="{00000000-0005-0000-0000-000048230000}"/>
    <cellStyle name="3D.Button.Unten 9" xfId="9126" xr:uid="{00000000-0005-0000-0000-000049230000}"/>
    <cellStyle name="3D.Button.Unten 9 2" xfId="9127" xr:uid="{00000000-0005-0000-0000-00004A230000}"/>
    <cellStyle name="3D.Button.Unten 9 3" xfId="9128" xr:uid="{00000000-0005-0000-0000-00004B230000}"/>
    <cellStyle name="3D.Button.Unten_IFRS-Buchung" xfId="9129" xr:uid="{00000000-0005-0000-0000-00004C230000}"/>
    <cellStyle name="3D.Zelle.Inhalt" xfId="9130" xr:uid="{00000000-0005-0000-0000-00004D230000}"/>
    <cellStyle name="3D.Zelle.Inhalt 2" xfId="9131" xr:uid="{00000000-0005-0000-0000-00004E230000}"/>
    <cellStyle name="3D.Zelle.Inhalt 2 2" xfId="9132" xr:uid="{00000000-0005-0000-0000-00004F230000}"/>
    <cellStyle name="3D.Zelle.Inhalt 2 3" xfId="9133" xr:uid="{00000000-0005-0000-0000-000050230000}"/>
    <cellStyle name="3D.Zelle.Inhalt 3" xfId="9134" xr:uid="{00000000-0005-0000-0000-000051230000}"/>
    <cellStyle name="3D.Zelle.Inhalt 3 2" xfId="9135" xr:uid="{00000000-0005-0000-0000-000052230000}"/>
    <cellStyle name="3D.Zelle.Inhalt 3 3" xfId="9136" xr:uid="{00000000-0005-0000-0000-000053230000}"/>
    <cellStyle name="3D.Zelle.Inhalt 4" xfId="9137" xr:uid="{00000000-0005-0000-0000-000054230000}"/>
    <cellStyle name="3D.Zelle.Inhalt 4 2" xfId="9138" xr:uid="{00000000-0005-0000-0000-000055230000}"/>
    <cellStyle name="3D.Zelle.Inhalt 4 3" xfId="9139" xr:uid="{00000000-0005-0000-0000-000056230000}"/>
    <cellStyle name="3D.Zelle.Inhalt 5" xfId="9140" xr:uid="{00000000-0005-0000-0000-000057230000}"/>
    <cellStyle name="3D.Zelle.Inhalt 6" xfId="9141" xr:uid="{00000000-0005-0000-0000-000058230000}"/>
    <cellStyle name="3D.Zelle.Inhalt 7" xfId="9142" xr:uid="{00000000-0005-0000-0000-000059230000}"/>
    <cellStyle name="3D.Zelle.Inhalt 8" xfId="9143" xr:uid="{00000000-0005-0000-0000-00005A230000}"/>
    <cellStyle name="3D.Zelle.Links" xfId="9144" xr:uid="{00000000-0005-0000-0000-00005B230000}"/>
    <cellStyle name="3D.Zelle.Links 2" xfId="9145" xr:uid="{00000000-0005-0000-0000-00005C230000}"/>
    <cellStyle name="3D.Zelle.Links 2 2" xfId="9146" xr:uid="{00000000-0005-0000-0000-00005D230000}"/>
    <cellStyle name="3D.Zelle.Links 2 3" xfId="9147" xr:uid="{00000000-0005-0000-0000-00005E230000}"/>
    <cellStyle name="3D.Zelle.Links 3" xfId="9148" xr:uid="{00000000-0005-0000-0000-00005F230000}"/>
    <cellStyle name="3D.Zelle.Links 3 2" xfId="9149" xr:uid="{00000000-0005-0000-0000-000060230000}"/>
    <cellStyle name="3D.Zelle.Links 3 3" xfId="9150" xr:uid="{00000000-0005-0000-0000-000061230000}"/>
    <cellStyle name="3D.Zelle.Links 4" xfId="9151" xr:uid="{00000000-0005-0000-0000-000062230000}"/>
    <cellStyle name="3D.Zelle.Links 4 2" xfId="9152" xr:uid="{00000000-0005-0000-0000-000063230000}"/>
    <cellStyle name="3D.Zelle.Links 4 3" xfId="9153" xr:uid="{00000000-0005-0000-0000-000064230000}"/>
    <cellStyle name="3D.Zelle.Links 5" xfId="9154" xr:uid="{00000000-0005-0000-0000-000065230000}"/>
    <cellStyle name="3D.Zelle.Links 6" xfId="9155" xr:uid="{00000000-0005-0000-0000-000066230000}"/>
    <cellStyle name="3D.Zelle.Links 7" xfId="9156" xr:uid="{00000000-0005-0000-0000-000067230000}"/>
    <cellStyle name="3D.Zelle.Links 8" xfId="9157" xr:uid="{00000000-0005-0000-0000-000068230000}"/>
    <cellStyle name="3D.Zelle.LinksOben" xfId="9158" xr:uid="{00000000-0005-0000-0000-000069230000}"/>
    <cellStyle name="3D.Zelle.LinksOben 2" xfId="9159" xr:uid="{00000000-0005-0000-0000-00006A230000}"/>
    <cellStyle name="3D.Zelle.LinksOben 2 2" xfId="9160" xr:uid="{00000000-0005-0000-0000-00006B230000}"/>
    <cellStyle name="3D.Zelle.LinksOben 2 3" xfId="9161" xr:uid="{00000000-0005-0000-0000-00006C230000}"/>
    <cellStyle name="3D.Zelle.LinksOben 3" xfId="9162" xr:uid="{00000000-0005-0000-0000-00006D230000}"/>
    <cellStyle name="3D.Zelle.LinksOben 3 2" xfId="9163" xr:uid="{00000000-0005-0000-0000-00006E230000}"/>
    <cellStyle name="3D.Zelle.LinksOben 3 3" xfId="9164" xr:uid="{00000000-0005-0000-0000-00006F230000}"/>
    <cellStyle name="3D.Zelle.LinksOben 4" xfId="9165" xr:uid="{00000000-0005-0000-0000-000070230000}"/>
    <cellStyle name="3D.Zelle.LinksOben 4 2" xfId="9166" xr:uid="{00000000-0005-0000-0000-000071230000}"/>
    <cellStyle name="3D.Zelle.LinksOben 4 3" xfId="9167" xr:uid="{00000000-0005-0000-0000-000072230000}"/>
    <cellStyle name="3D.Zelle.LinksOben 5" xfId="9168" xr:uid="{00000000-0005-0000-0000-000073230000}"/>
    <cellStyle name="3D.Zelle.LinksOben 6" xfId="9169" xr:uid="{00000000-0005-0000-0000-000074230000}"/>
    <cellStyle name="3D.Zelle.LinksOben 7" xfId="9170" xr:uid="{00000000-0005-0000-0000-000075230000}"/>
    <cellStyle name="3D.Zelle.LinksOben 8" xfId="9171" xr:uid="{00000000-0005-0000-0000-000076230000}"/>
    <cellStyle name="3D.Zelle.LinksUnten" xfId="9172" xr:uid="{00000000-0005-0000-0000-000077230000}"/>
    <cellStyle name="3D.Zelle.LinksUnten 2" xfId="9173" xr:uid="{00000000-0005-0000-0000-000078230000}"/>
    <cellStyle name="3D.Zelle.LinksUnten 2 2" xfId="9174" xr:uid="{00000000-0005-0000-0000-000079230000}"/>
    <cellStyle name="3D.Zelle.LinksUnten 2 3" xfId="9175" xr:uid="{00000000-0005-0000-0000-00007A230000}"/>
    <cellStyle name="3D.Zelle.LinksUnten 3" xfId="9176" xr:uid="{00000000-0005-0000-0000-00007B230000}"/>
    <cellStyle name="3D.Zelle.LinksUnten 3 2" xfId="9177" xr:uid="{00000000-0005-0000-0000-00007C230000}"/>
    <cellStyle name="3D.Zelle.LinksUnten 3 3" xfId="9178" xr:uid="{00000000-0005-0000-0000-00007D230000}"/>
    <cellStyle name="3D.Zelle.LinksUnten 4" xfId="9179" xr:uid="{00000000-0005-0000-0000-00007E230000}"/>
    <cellStyle name="3D.Zelle.LinksUnten 4 2" xfId="9180" xr:uid="{00000000-0005-0000-0000-00007F230000}"/>
    <cellStyle name="3D.Zelle.LinksUnten 4 3" xfId="9181" xr:uid="{00000000-0005-0000-0000-000080230000}"/>
    <cellStyle name="3D.Zelle.LinksUnten 5" xfId="9182" xr:uid="{00000000-0005-0000-0000-000081230000}"/>
    <cellStyle name="3D.Zelle.LinksUnten 6" xfId="9183" xr:uid="{00000000-0005-0000-0000-000082230000}"/>
    <cellStyle name="3D.Zelle.LinksUnten 7" xfId="9184" xr:uid="{00000000-0005-0000-0000-000083230000}"/>
    <cellStyle name="3D.Zelle.LinksUnten 8" xfId="9185" xr:uid="{00000000-0005-0000-0000-000084230000}"/>
    <cellStyle name="3D.Zelle.Oben" xfId="9186" xr:uid="{00000000-0005-0000-0000-000085230000}"/>
    <cellStyle name="3D.Zelle.Oben 2" xfId="9187" xr:uid="{00000000-0005-0000-0000-000086230000}"/>
    <cellStyle name="3D.Zelle.Oben 2 2" xfId="9188" xr:uid="{00000000-0005-0000-0000-000087230000}"/>
    <cellStyle name="3D.Zelle.Oben 2 3" xfId="9189" xr:uid="{00000000-0005-0000-0000-000088230000}"/>
    <cellStyle name="3D.Zelle.Oben 3" xfId="9190" xr:uid="{00000000-0005-0000-0000-000089230000}"/>
    <cellStyle name="3D.Zelle.Oben 3 2" xfId="9191" xr:uid="{00000000-0005-0000-0000-00008A230000}"/>
    <cellStyle name="3D.Zelle.Oben 3 3" xfId="9192" xr:uid="{00000000-0005-0000-0000-00008B230000}"/>
    <cellStyle name="3D.Zelle.Oben 4" xfId="9193" xr:uid="{00000000-0005-0000-0000-00008C230000}"/>
    <cellStyle name="3D.Zelle.Oben 4 2" xfId="9194" xr:uid="{00000000-0005-0000-0000-00008D230000}"/>
    <cellStyle name="3D.Zelle.Oben 4 3" xfId="9195" xr:uid="{00000000-0005-0000-0000-00008E230000}"/>
    <cellStyle name="3D.Zelle.Oben 5" xfId="9196" xr:uid="{00000000-0005-0000-0000-00008F230000}"/>
    <cellStyle name="3D.Zelle.Oben 6" xfId="9197" xr:uid="{00000000-0005-0000-0000-000090230000}"/>
    <cellStyle name="3D.Zelle.Oben 7" xfId="9198" xr:uid="{00000000-0005-0000-0000-000091230000}"/>
    <cellStyle name="3D.Zelle.Oben 8" xfId="9199" xr:uid="{00000000-0005-0000-0000-000092230000}"/>
    <cellStyle name="3D.Zelle.Rechts" xfId="9200" xr:uid="{00000000-0005-0000-0000-000093230000}"/>
    <cellStyle name="3D.Zelle.Rechts 2" xfId="9201" xr:uid="{00000000-0005-0000-0000-000094230000}"/>
    <cellStyle name="3D.Zelle.Rechts 2 2" xfId="9202" xr:uid="{00000000-0005-0000-0000-000095230000}"/>
    <cellStyle name="3D.Zelle.Rechts 2 3" xfId="9203" xr:uid="{00000000-0005-0000-0000-000096230000}"/>
    <cellStyle name="3D.Zelle.Rechts 3" xfId="9204" xr:uid="{00000000-0005-0000-0000-000097230000}"/>
    <cellStyle name="3D.Zelle.Rechts 3 2" xfId="9205" xr:uid="{00000000-0005-0000-0000-000098230000}"/>
    <cellStyle name="3D.Zelle.Rechts 3 3" xfId="9206" xr:uid="{00000000-0005-0000-0000-000099230000}"/>
    <cellStyle name="3D.Zelle.Rechts 4" xfId="9207" xr:uid="{00000000-0005-0000-0000-00009A230000}"/>
    <cellStyle name="3D.Zelle.Rechts 4 2" xfId="9208" xr:uid="{00000000-0005-0000-0000-00009B230000}"/>
    <cellStyle name="3D.Zelle.Rechts 4 3" xfId="9209" xr:uid="{00000000-0005-0000-0000-00009C230000}"/>
    <cellStyle name="3D.Zelle.Rechts 5" xfId="9210" xr:uid="{00000000-0005-0000-0000-00009D230000}"/>
    <cellStyle name="3D.Zelle.Rechts 6" xfId="9211" xr:uid="{00000000-0005-0000-0000-00009E230000}"/>
    <cellStyle name="3D.Zelle.Rechts 7" xfId="9212" xr:uid="{00000000-0005-0000-0000-00009F230000}"/>
    <cellStyle name="3D.Zelle.Rechts 8" xfId="9213" xr:uid="{00000000-0005-0000-0000-0000A0230000}"/>
    <cellStyle name="3D.Zelle.RechtsOben" xfId="9214" xr:uid="{00000000-0005-0000-0000-0000A1230000}"/>
    <cellStyle name="3D.Zelle.RechtsOben 2" xfId="9215" xr:uid="{00000000-0005-0000-0000-0000A2230000}"/>
    <cellStyle name="3D.Zelle.RechtsOben 2 2" xfId="9216" xr:uid="{00000000-0005-0000-0000-0000A3230000}"/>
    <cellStyle name="3D.Zelle.RechtsOben 2 3" xfId="9217" xr:uid="{00000000-0005-0000-0000-0000A4230000}"/>
    <cellStyle name="3D.Zelle.RechtsOben 3" xfId="9218" xr:uid="{00000000-0005-0000-0000-0000A5230000}"/>
    <cellStyle name="3D.Zelle.RechtsOben 3 2" xfId="9219" xr:uid="{00000000-0005-0000-0000-0000A6230000}"/>
    <cellStyle name="3D.Zelle.RechtsOben 3 3" xfId="9220" xr:uid="{00000000-0005-0000-0000-0000A7230000}"/>
    <cellStyle name="3D.Zelle.RechtsOben 4" xfId="9221" xr:uid="{00000000-0005-0000-0000-0000A8230000}"/>
    <cellStyle name="3D.Zelle.RechtsOben 4 2" xfId="9222" xr:uid="{00000000-0005-0000-0000-0000A9230000}"/>
    <cellStyle name="3D.Zelle.RechtsOben 4 3" xfId="9223" xr:uid="{00000000-0005-0000-0000-0000AA230000}"/>
    <cellStyle name="3D.Zelle.RechtsOben 5" xfId="9224" xr:uid="{00000000-0005-0000-0000-0000AB230000}"/>
    <cellStyle name="3D.Zelle.RechtsOben 6" xfId="9225" xr:uid="{00000000-0005-0000-0000-0000AC230000}"/>
    <cellStyle name="3D.Zelle.RechtsOben 7" xfId="9226" xr:uid="{00000000-0005-0000-0000-0000AD230000}"/>
    <cellStyle name="3D.Zelle.RechtsOben 8" xfId="9227" xr:uid="{00000000-0005-0000-0000-0000AE230000}"/>
    <cellStyle name="3D.Zelle.RechtsUnten" xfId="9228" xr:uid="{00000000-0005-0000-0000-0000AF230000}"/>
    <cellStyle name="3D.Zelle.RechtsUnten 2" xfId="9229" xr:uid="{00000000-0005-0000-0000-0000B0230000}"/>
    <cellStyle name="3D.Zelle.RechtsUnten 2 2" xfId="9230" xr:uid="{00000000-0005-0000-0000-0000B1230000}"/>
    <cellStyle name="3D.Zelle.RechtsUnten 2 3" xfId="9231" xr:uid="{00000000-0005-0000-0000-0000B2230000}"/>
    <cellStyle name="3D.Zelle.RechtsUnten 3" xfId="9232" xr:uid="{00000000-0005-0000-0000-0000B3230000}"/>
    <cellStyle name="3D.Zelle.RechtsUnten 3 2" xfId="9233" xr:uid="{00000000-0005-0000-0000-0000B4230000}"/>
    <cellStyle name="3D.Zelle.RechtsUnten 3 3" xfId="9234" xr:uid="{00000000-0005-0000-0000-0000B5230000}"/>
    <cellStyle name="3D.Zelle.RechtsUnten 4" xfId="9235" xr:uid="{00000000-0005-0000-0000-0000B6230000}"/>
    <cellStyle name="3D.Zelle.RechtsUnten 4 2" xfId="9236" xr:uid="{00000000-0005-0000-0000-0000B7230000}"/>
    <cellStyle name="3D.Zelle.RechtsUnten 4 3" xfId="9237" xr:uid="{00000000-0005-0000-0000-0000B8230000}"/>
    <cellStyle name="3D.Zelle.RechtsUnten 5" xfId="9238" xr:uid="{00000000-0005-0000-0000-0000B9230000}"/>
    <cellStyle name="3D.Zelle.RechtsUnten 6" xfId="9239" xr:uid="{00000000-0005-0000-0000-0000BA230000}"/>
    <cellStyle name="3D.Zelle.RechtsUnten 7" xfId="9240" xr:uid="{00000000-0005-0000-0000-0000BB230000}"/>
    <cellStyle name="3D.Zelle.RechtsUnten 8" xfId="9241" xr:uid="{00000000-0005-0000-0000-0000BC230000}"/>
    <cellStyle name="3D.Zelle.Unten" xfId="9242" xr:uid="{00000000-0005-0000-0000-0000BD230000}"/>
    <cellStyle name="3D.Zelle.Unten 2" xfId="9243" xr:uid="{00000000-0005-0000-0000-0000BE230000}"/>
    <cellStyle name="3D.Zelle.Unten 2 2" xfId="9244" xr:uid="{00000000-0005-0000-0000-0000BF230000}"/>
    <cellStyle name="3D.Zelle.Unten 2 3" xfId="9245" xr:uid="{00000000-0005-0000-0000-0000C0230000}"/>
    <cellStyle name="3D.Zelle.Unten 3" xfId="9246" xr:uid="{00000000-0005-0000-0000-0000C1230000}"/>
    <cellStyle name="3D.Zelle.Unten 3 2" xfId="9247" xr:uid="{00000000-0005-0000-0000-0000C2230000}"/>
    <cellStyle name="3D.Zelle.Unten 3 3" xfId="9248" xr:uid="{00000000-0005-0000-0000-0000C3230000}"/>
    <cellStyle name="3D.Zelle.Unten 4" xfId="9249" xr:uid="{00000000-0005-0000-0000-0000C4230000}"/>
    <cellStyle name="3D.Zelle.Unten 4 2" xfId="9250" xr:uid="{00000000-0005-0000-0000-0000C5230000}"/>
    <cellStyle name="3D.Zelle.Unten 4 3" xfId="9251" xr:uid="{00000000-0005-0000-0000-0000C6230000}"/>
    <cellStyle name="3D.Zelle.Unten 5" xfId="9252" xr:uid="{00000000-0005-0000-0000-0000C7230000}"/>
    <cellStyle name="3D.Zelle.Unten 6" xfId="9253" xr:uid="{00000000-0005-0000-0000-0000C8230000}"/>
    <cellStyle name="3D.Zelle.Unten 7" xfId="9254" xr:uid="{00000000-0005-0000-0000-0000C9230000}"/>
    <cellStyle name="3D.Zelle.Unten 8" xfId="9255" xr:uid="{00000000-0005-0000-0000-0000CA230000}"/>
    <cellStyle name="40% - Accent1" xfId="9256" xr:uid="{00000000-0005-0000-0000-0000CB230000}"/>
    <cellStyle name="40% - Accent1 2" xfId="9257" xr:uid="{00000000-0005-0000-0000-0000CC230000}"/>
    <cellStyle name="40% - Accent2" xfId="9258" xr:uid="{00000000-0005-0000-0000-0000CD230000}"/>
    <cellStyle name="40% - Accent2 2" xfId="9259" xr:uid="{00000000-0005-0000-0000-0000CE230000}"/>
    <cellStyle name="40% - Accent3" xfId="9260" xr:uid="{00000000-0005-0000-0000-0000CF230000}"/>
    <cellStyle name="40% - Accent3 2" xfId="9261" xr:uid="{00000000-0005-0000-0000-0000D0230000}"/>
    <cellStyle name="40% - Accent4" xfId="9262" xr:uid="{00000000-0005-0000-0000-0000D1230000}"/>
    <cellStyle name="40% - Accent4 2" xfId="9263" xr:uid="{00000000-0005-0000-0000-0000D2230000}"/>
    <cellStyle name="40% - Accent5" xfId="9264" xr:uid="{00000000-0005-0000-0000-0000D3230000}"/>
    <cellStyle name="40% - Accent5 2" xfId="9265" xr:uid="{00000000-0005-0000-0000-0000D4230000}"/>
    <cellStyle name="40% - Accent6" xfId="9266" xr:uid="{00000000-0005-0000-0000-0000D5230000}"/>
    <cellStyle name="40% - Accent6 2" xfId="9267" xr:uid="{00000000-0005-0000-0000-0000D6230000}"/>
    <cellStyle name="40% - Akzent1 10" xfId="9268" xr:uid="{00000000-0005-0000-0000-0000D7230000}"/>
    <cellStyle name="40% - Akzent1 10 10" xfId="9269" xr:uid="{00000000-0005-0000-0000-0000D8230000}"/>
    <cellStyle name="40% - Akzent1 10 11" xfId="9270" xr:uid="{00000000-0005-0000-0000-0000D9230000}"/>
    <cellStyle name="40% - Akzent1 10 12" xfId="9271" xr:uid="{00000000-0005-0000-0000-0000DA230000}"/>
    <cellStyle name="40% - Akzent1 10 13" xfId="9272" xr:uid="{00000000-0005-0000-0000-0000DB230000}"/>
    <cellStyle name="40% - Akzent1 10 14" xfId="9273" xr:uid="{00000000-0005-0000-0000-0000DC230000}"/>
    <cellStyle name="40% - Akzent1 10 15" xfId="9274" xr:uid="{00000000-0005-0000-0000-0000DD230000}"/>
    <cellStyle name="40% - Akzent1 10 16" xfId="9275" xr:uid="{00000000-0005-0000-0000-0000DE230000}"/>
    <cellStyle name="40% - Akzent1 10 17" xfId="9276" xr:uid="{00000000-0005-0000-0000-0000DF230000}"/>
    <cellStyle name="40% - Akzent1 10 18" xfId="9277" xr:uid="{00000000-0005-0000-0000-0000E0230000}"/>
    <cellStyle name="40% - Akzent1 10 2" xfId="9278" xr:uid="{00000000-0005-0000-0000-0000E1230000}"/>
    <cellStyle name="40% - Akzent1 10 3" xfId="9279" xr:uid="{00000000-0005-0000-0000-0000E2230000}"/>
    <cellStyle name="40% - Akzent1 10 4" xfId="9280" xr:uid="{00000000-0005-0000-0000-0000E3230000}"/>
    <cellStyle name="40% - Akzent1 10 4 2" xfId="9281" xr:uid="{00000000-0005-0000-0000-0000E4230000}"/>
    <cellStyle name="40% - Akzent1 10 4 2 2" xfId="9282" xr:uid="{00000000-0005-0000-0000-0000E5230000}"/>
    <cellStyle name="40% - Akzent1 10 4 2 2 2" xfId="9283" xr:uid="{00000000-0005-0000-0000-0000E6230000}"/>
    <cellStyle name="40% - Akzent1 10 4 2 2 3" xfId="9284" xr:uid="{00000000-0005-0000-0000-0000E7230000}"/>
    <cellStyle name="40% - Akzent1 10 4 2 3" xfId="9285" xr:uid="{00000000-0005-0000-0000-0000E8230000}"/>
    <cellStyle name="40% - Akzent1 10 4 2 4" xfId="9286" xr:uid="{00000000-0005-0000-0000-0000E9230000}"/>
    <cellStyle name="40% - Akzent1 10 4 3" xfId="9287" xr:uid="{00000000-0005-0000-0000-0000EA230000}"/>
    <cellStyle name="40% - Akzent1 10 4 3 2" xfId="9288" xr:uid="{00000000-0005-0000-0000-0000EB230000}"/>
    <cellStyle name="40% - Akzent1 10 4 3 2 2" xfId="9289" xr:uid="{00000000-0005-0000-0000-0000EC230000}"/>
    <cellStyle name="40% - Akzent1 10 4 3 2 3" xfId="9290" xr:uid="{00000000-0005-0000-0000-0000ED230000}"/>
    <cellStyle name="40% - Akzent1 10 4 3 3" xfId="9291" xr:uid="{00000000-0005-0000-0000-0000EE230000}"/>
    <cellStyle name="40% - Akzent1 10 4 3 4" xfId="9292" xr:uid="{00000000-0005-0000-0000-0000EF230000}"/>
    <cellStyle name="40% - Akzent1 10 4 4" xfId="9293" xr:uid="{00000000-0005-0000-0000-0000F0230000}"/>
    <cellStyle name="40% - Akzent1 10 4 4 2" xfId="9294" xr:uid="{00000000-0005-0000-0000-0000F1230000}"/>
    <cellStyle name="40% - Akzent1 10 4 4 2 2" xfId="9295" xr:uid="{00000000-0005-0000-0000-0000F2230000}"/>
    <cellStyle name="40% - Akzent1 10 4 4 2 3" xfId="9296" xr:uid="{00000000-0005-0000-0000-0000F3230000}"/>
    <cellStyle name="40% - Akzent1 10 4 4 3" xfId="9297" xr:uid="{00000000-0005-0000-0000-0000F4230000}"/>
    <cellStyle name="40% - Akzent1 10 4 4 4" xfId="9298" xr:uid="{00000000-0005-0000-0000-0000F5230000}"/>
    <cellStyle name="40% - Akzent1 10 4 5" xfId="9299" xr:uid="{00000000-0005-0000-0000-0000F6230000}"/>
    <cellStyle name="40% - Akzent1 10 4 5 2" xfId="9300" xr:uid="{00000000-0005-0000-0000-0000F7230000}"/>
    <cellStyle name="40% - Akzent1 10 4 5 2 2" xfId="9301" xr:uid="{00000000-0005-0000-0000-0000F8230000}"/>
    <cellStyle name="40% - Akzent1 10 4 5 2 3" xfId="9302" xr:uid="{00000000-0005-0000-0000-0000F9230000}"/>
    <cellStyle name="40% - Akzent1 10 4 5 3" xfId="9303" xr:uid="{00000000-0005-0000-0000-0000FA230000}"/>
    <cellStyle name="40% - Akzent1 10 4 5 4" xfId="9304" xr:uid="{00000000-0005-0000-0000-0000FB230000}"/>
    <cellStyle name="40% - Akzent1 10 4 6" xfId="9305" xr:uid="{00000000-0005-0000-0000-0000FC230000}"/>
    <cellStyle name="40% - Akzent1 10 4 6 2" xfId="9306" xr:uid="{00000000-0005-0000-0000-0000FD230000}"/>
    <cellStyle name="40% - Akzent1 10 4 6 2 2" xfId="9307" xr:uid="{00000000-0005-0000-0000-0000FE230000}"/>
    <cellStyle name="40% - Akzent1 10 4 6 2 3" xfId="9308" xr:uid="{00000000-0005-0000-0000-0000FF230000}"/>
    <cellStyle name="40% - Akzent1 10 4 6 3" xfId="9309" xr:uid="{00000000-0005-0000-0000-000000240000}"/>
    <cellStyle name="40% - Akzent1 10 4 6 4" xfId="9310" xr:uid="{00000000-0005-0000-0000-000001240000}"/>
    <cellStyle name="40% - Akzent1 10 4 7" xfId="9311" xr:uid="{00000000-0005-0000-0000-000002240000}"/>
    <cellStyle name="40% - Akzent1 10 4 7 2" xfId="9312" xr:uid="{00000000-0005-0000-0000-000003240000}"/>
    <cellStyle name="40% - Akzent1 10 4 7 3" xfId="9313" xr:uid="{00000000-0005-0000-0000-000004240000}"/>
    <cellStyle name="40% - Akzent1 10 4 8" xfId="9314" xr:uid="{00000000-0005-0000-0000-000005240000}"/>
    <cellStyle name="40% - Akzent1 10 4 8 2" xfId="9315" xr:uid="{00000000-0005-0000-0000-000006240000}"/>
    <cellStyle name="40% - Akzent1 10 4 8 3" xfId="9316" xr:uid="{00000000-0005-0000-0000-000007240000}"/>
    <cellStyle name="40% - Akzent1 10 4 9" xfId="9317" xr:uid="{00000000-0005-0000-0000-000008240000}"/>
    <cellStyle name="40% - Akzent1 10 4 9 2" xfId="9318" xr:uid="{00000000-0005-0000-0000-000009240000}"/>
    <cellStyle name="40% - Akzent1 10 4 9 3" xfId="9319" xr:uid="{00000000-0005-0000-0000-00000A240000}"/>
    <cellStyle name="40% - Akzent1 10 5" xfId="9320" xr:uid="{00000000-0005-0000-0000-00000B240000}"/>
    <cellStyle name="40% - Akzent1 10 5 2" xfId="9321" xr:uid="{00000000-0005-0000-0000-00000C240000}"/>
    <cellStyle name="40% - Akzent1 10 5 2 2" xfId="9322" xr:uid="{00000000-0005-0000-0000-00000D240000}"/>
    <cellStyle name="40% - Akzent1 10 5 2 3" xfId="9323" xr:uid="{00000000-0005-0000-0000-00000E240000}"/>
    <cellStyle name="40% - Akzent1 10 6" xfId="9324" xr:uid="{00000000-0005-0000-0000-00000F240000}"/>
    <cellStyle name="40% - Akzent1 10 6 2" xfId="9325" xr:uid="{00000000-0005-0000-0000-000010240000}"/>
    <cellStyle name="40% - Akzent1 10 6 2 2" xfId="9326" xr:uid="{00000000-0005-0000-0000-000011240000}"/>
    <cellStyle name="40% - Akzent1 10 6 2 3" xfId="9327" xr:uid="{00000000-0005-0000-0000-000012240000}"/>
    <cellStyle name="40% - Akzent1 10 7" xfId="9328" xr:uid="{00000000-0005-0000-0000-000013240000}"/>
    <cellStyle name="40% - Akzent1 10 7 2" xfId="9329" xr:uid="{00000000-0005-0000-0000-000014240000}"/>
    <cellStyle name="40% - Akzent1 10 7 2 2" xfId="9330" xr:uid="{00000000-0005-0000-0000-000015240000}"/>
    <cellStyle name="40% - Akzent1 10 7 2 3" xfId="9331" xr:uid="{00000000-0005-0000-0000-000016240000}"/>
    <cellStyle name="40% - Akzent1 10 8" xfId="9332" xr:uid="{00000000-0005-0000-0000-000017240000}"/>
    <cellStyle name="40% - Akzent1 10 8 2" xfId="9333" xr:uid="{00000000-0005-0000-0000-000018240000}"/>
    <cellStyle name="40% - Akzent1 10 8 2 2" xfId="9334" xr:uid="{00000000-0005-0000-0000-000019240000}"/>
    <cellStyle name="40% - Akzent1 10 8 2 3" xfId="9335" xr:uid="{00000000-0005-0000-0000-00001A240000}"/>
    <cellStyle name="40% - Akzent1 10 9" xfId="9336" xr:uid="{00000000-0005-0000-0000-00001B240000}"/>
    <cellStyle name="40% - Akzent1 10 9 2" xfId="9337" xr:uid="{00000000-0005-0000-0000-00001C240000}"/>
    <cellStyle name="40% - Akzent1 10 9 2 2" xfId="9338" xr:uid="{00000000-0005-0000-0000-00001D240000}"/>
    <cellStyle name="40% - Akzent1 10 9 2 3" xfId="9339" xr:uid="{00000000-0005-0000-0000-00001E240000}"/>
    <cellStyle name="40% - Akzent1 11" xfId="9340" xr:uid="{00000000-0005-0000-0000-00001F240000}"/>
    <cellStyle name="40% - Akzent1 11 10" xfId="9341" xr:uid="{00000000-0005-0000-0000-000020240000}"/>
    <cellStyle name="40% - Akzent1 11 11" xfId="9342" xr:uid="{00000000-0005-0000-0000-000021240000}"/>
    <cellStyle name="40% - Akzent1 11 12" xfId="9343" xr:uid="{00000000-0005-0000-0000-000022240000}"/>
    <cellStyle name="40% - Akzent1 11 13" xfId="9344" xr:uid="{00000000-0005-0000-0000-000023240000}"/>
    <cellStyle name="40% - Akzent1 11 14" xfId="9345" xr:uid="{00000000-0005-0000-0000-000024240000}"/>
    <cellStyle name="40% - Akzent1 11 15" xfId="9346" xr:uid="{00000000-0005-0000-0000-000025240000}"/>
    <cellStyle name="40% - Akzent1 11 16" xfId="9347" xr:uid="{00000000-0005-0000-0000-000026240000}"/>
    <cellStyle name="40% - Akzent1 11 17" xfId="9348" xr:uid="{00000000-0005-0000-0000-000027240000}"/>
    <cellStyle name="40% - Akzent1 11 18" xfId="9349" xr:uid="{00000000-0005-0000-0000-000028240000}"/>
    <cellStyle name="40% - Akzent1 11 2" xfId="9350" xr:uid="{00000000-0005-0000-0000-000029240000}"/>
    <cellStyle name="40% - Akzent1 11 3" xfId="9351" xr:uid="{00000000-0005-0000-0000-00002A240000}"/>
    <cellStyle name="40% - Akzent1 11 4" xfId="9352" xr:uid="{00000000-0005-0000-0000-00002B240000}"/>
    <cellStyle name="40% - Akzent1 11 4 2" xfId="9353" xr:uid="{00000000-0005-0000-0000-00002C240000}"/>
    <cellStyle name="40% - Akzent1 11 4 2 2" xfId="9354" xr:uid="{00000000-0005-0000-0000-00002D240000}"/>
    <cellStyle name="40% - Akzent1 11 4 2 2 2" xfId="9355" xr:uid="{00000000-0005-0000-0000-00002E240000}"/>
    <cellStyle name="40% - Akzent1 11 4 2 2 3" xfId="9356" xr:uid="{00000000-0005-0000-0000-00002F240000}"/>
    <cellStyle name="40% - Akzent1 11 4 2 3" xfId="9357" xr:uid="{00000000-0005-0000-0000-000030240000}"/>
    <cellStyle name="40% - Akzent1 11 4 2 4" xfId="9358" xr:uid="{00000000-0005-0000-0000-000031240000}"/>
    <cellStyle name="40% - Akzent1 11 4 3" xfId="9359" xr:uid="{00000000-0005-0000-0000-000032240000}"/>
    <cellStyle name="40% - Akzent1 11 4 3 2" xfId="9360" xr:uid="{00000000-0005-0000-0000-000033240000}"/>
    <cellStyle name="40% - Akzent1 11 4 3 2 2" xfId="9361" xr:uid="{00000000-0005-0000-0000-000034240000}"/>
    <cellStyle name="40% - Akzent1 11 4 3 2 3" xfId="9362" xr:uid="{00000000-0005-0000-0000-000035240000}"/>
    <cellStyle name="40% - Akzent1 11 4 3 3" xfId="9363" xr:uid="{00000000-0005-0000-0000-000036240000}"/>
    <cellStyle name="40% - Akzent1 11 4 3 4" xfId="9364" xr:uid="{00000000-0005-0000-0000-000037240000}"/>
    <cellStyle name="40% - Akzent1 11 4 4" xfId="9365" xr:uid="{00000000-0005-0000-0000-000038240000}"/>
    <cellStyle name="40% - Akzent1 11 4 4 2" xfId="9366" xr:uid="{00000000-0005-0000-0000-000039240000}"/>
    <cellStyle name="40% - Akzent1 11 4 4 2 2" xfId="9367" xr:uid="{00000000-0005-0000-0000-00003A240000}"/>
    <cellStyle name="40% - Akzent1 11 4 4 2 3" xfId="9368" xr:uid="{00000000-0005-0000-0000-00003B240000}"/>
    <cellStyle name="40% - Akzent1 11 4 4 3" xfId="9369" xr:uid="{00000000-0005-0000-0000-00003C240000}"/>
    <cellStyle name="40% - Akzent1 11 4 4 4" xfId="9370" xr:uid="{00000000-0005-0000-0000-00003D240000}"/>
    <cellStyle name="40% - Akzent1 11 4 5" xfId="9371" xr:uid="{00000000-0005-0000-0000-00003E240000}"/>
    <cellStyle name="40% - Akzent1 11 4 5 2" xfId="9372" xr:uid="{00000000-0005-0000-0000-00003F240000}"/>
    <cellStyle name="40% - Akzent1 11 4 5 2 2" xfId="9373" xr:uid="{00000000-0005-0000-0000-000040240000}"/>
    <cellStyle name="40% - Akzent1 11 4 5 2 3" xfId="9374" xr:uid="{00000000-0005-0000-0000-000041240000}"/>
    <cellStyle name="40% - Akzent1 11 4 5 3" xfId="9375" xr:uid="{00000000-0005-0000-0000-000042240000}"/>
    <cellStyle name="40% - Akzent1 11 4 5 4" xfId="9376" xr:uid="{00000000-0005-0000-0000-000043240000}"/>
    <cellStyle name="40% - Akzent1 11 4 6" xfId="9377" xr:uid="{00000000-0005-0000-0000-000044240000}"/>
    <cellStyle name="40% - Akzent1 11 4 6 2" xfId="9378" xr:uid="{00000000-0005-0000-0000-000045240000}"/>
    <cellStyle name="40% - Akzent1 11 4 6 2 2" xfId="9379" xr:uid="{00000000-0005-0000-0000-000046240000}"/>
    <cellStyle name="40% - Akzent1 11 4 6 2 3" xfId="9380" xr:uid="{00000000-0005-0000-0000-000047240000}"/>
    <cellStyle name="40% - Akzent1 11 4 6 3" xfId="9381" xr:uid="{00000000-0005-0000-0000-000048240000}"/>
    <cellStyle name="40% - Akzent1 11 4 6 4" xfId="9382" xr:uid="{00000000-0005-0000-0000-000049240000}"/>
    <cellStyle name="40% - Akzent1 11 4 7" xfId="9383" xr:uid="{00000000-0005-0000-0000-00004A240000}"/>
    <cellStyle name="40% - Akzent1 11 4 7 2" xfId="9384" xr:uid="{00000000-0005-0000-0000-00004B240000}"/>
    <cellStyle name="40% - Akzent1 11 4 7 3" xfId="9385" xr:uid="{00000000-0005-0000-0000-00004C240000}"/>
    <cellStyle name="40% - Akzent1 11 4 8" xfId="9386" xr:uid="{00000000-0005-0000-0000-00004D240000}"/>
    <cellStyle name="40% - Akzent1 11 4 8 2" xfId="9387" xr:uid="{00000000-0005-0000-0000-00004E240000}"/>
    <cellStyle name="40% - Akzent1 11 4 8 3" xfId="9388" xr:uid="{00000000-0005-0000-0000-00004F240000}"/>
    <cellStyle name="40% - Akzent1 11 4 9" xfId="9389" xr:uid="{00000000-0005-0000-0000-000050240000}"/>
    <cellStyle name="40% - Akzent1 11 4 9 2" xfId="9390" xr:uid="{00000000-0005-0000-0000-000051240000}"/>
    <cellStyle name="40% - Akzent1 11 4 9 3" xfId="9391" xr:uid="{00000000-0005-0000-0000-000052240000}"/>
    <cellStyle name="40% - Akzent1 11 5" xfId="9392" xr:uid="{00000000-0005-0000-0000-000053240000}"/>
    <cellStyle name="40% - Akzent1 11 5 2" xfId="9393" xr:uid="{00000000-0005-0000-0000-000054240000}"/>
    <cellStyle name="40% - Akzent1 11 5 2 2" xfId="9394" xr:uid="{00000000-0005-0000-0000-000055240000}"/>
    <cellStyle name="40% - Akzent1 11 5 2 3" xfId="9395" xr:uid="{00000000-0005-0000-0000-000056240000}"/>
    <cellStyle name="40% - Akzent1 11 6" xfId="9396" xr:uid="{00000000-0005-0000-0000-000057240000}"/>
    <cellStyle name="40% - Akzent1 11 6 2" xfId="9397" xr:uid="{00000000-0005-0000-0000-000058240000}"/>
    <cellStyle name="40% - Akzent1 11 6 2 2" xfId="9398" xr:uid="{00000000-0005-0000-0000-000059240000}"/>
    <cellStyle name="40% - Akzent1 11 6 2 3" xfId="9399" xr:uid="{00000000-0005-0000-0000-00005A240000}"/>
    <cellStyle name="40% - Akzent1 11 7" xfId="9400" xr:uid="{00000000-0005-0000-0000-00005B240000}"/>
    <cellStyle name="40% - Akzent1 11 7 2" xfId="9401" xr:uid="{00000000-0005-0000-0000-00005C240000}"/>
    <cellStyle name="40% - Akzent1 11 7 2 2" xfId="9402" xr:uid="{00000000-0005-0000-0000-00005D240000}"/>
    <cellStyle name="40% - Akzent1 11 7 2 3" xfId="9403" xr:uid="{00000000-0005-0000-0000-00005E240000}"/>
    <cellStyle name="40% - Akzent1 11 8" xfId="9404" xr:uid="{00000000-0005-0000-0000-00005F240000}"/>
    <cellStyle name="40% - Akzent1 11 8 2" xfId="9405" xr:uid="{00000000-0005-0000-0000-000060240000}"/>
    <cellStyle name="40% - Akzent1 11 8 2 2" xfId="9406" xr:uid="{00000000-0005-0000-0000-000061240000}"/>
    <cellStyle name="40% - Akzent1 11 8 2 3" xfId="9407" xr:uid="{00000000-0005-0000-0000-000062240000}"/>
    <cellStyle name="40% - Akzent1 11 9" xfId="9408" xr:uid="{00000000-0005-0000-0000-000063240000}"/>
    <cellStyle name="40% - Akzent1 11 9 2" xfId="9409" xr:uid="{00000000-0005-0000-0000-000064240000}"/>
    <cellStyle name="40% - Akzent1 11 9 2 2" xfId="9410" xr:uid="{00000000-0005-0000-0000-000065240000}"/>
    <cellStyle name="40% - Akzent1 11 9 2 3" xfId="9411" xr:uid="{00000000-0005-0000-0000-000066240000}"/>
    <cellStyle name="40% - Akzent1 12" xfId="9412" xr:uid="{00000000-0005-0000-0000-000067240000}"/>
    <cellStyle name="40% - Akzent1 12 10" xfId="9413" xr:uid="{00000000-0005-0000-0000-000068240000}"/>
    <cellStyle name="40% - Akzent1 12 11" xfId="9414" xr:uid="{00000000-0005-0000-0000-000069240000}"/>
    <cellStyle name="40% - Akzent1 12 12" xfId="9415" xr:uid="{00000000-0005-0000-0000-00006A240000}"/>
    <cellStyle name="40% - Akzent1 12 13" xfId="9416" xr:uid="{00000000-0005-0000-0000-00006B240000}"/>
    <cellStyle name="40% - Akzent1 12 14" xfId="9417" xr:uid="{00000000-0005-0000-0000-00006C240000}"/>
    <cellStyle name="40% - Akzent1 12 15" xfId="9418" xr:uid="{00000000-0005-0000-0000-00006D240000}"/>
    <cellStyle name="40% - Akzent1 12 16" xfId="9419" xr:uid="{00000000-0005-0000-0000-00006E240000}"/>
    <cellStyle name="40% - Akzent1 12 17" xfId="9420" xr:uid="{00000000-0005-0000-0000-00006F240000}"/>
    <cellStyle name="40% - Akzent1 12 18" xfId="9421" xr:uid="{00000000-0005-0000-0000-000070240000}"/>
    <cellStyle name="40% - Akzent1 12 2" xfId="9422" xr:uid="{00000000-0005-0000-0000-000071240000}"/>
    <cellStyle name="40% - Akzent1 12 3" xfId="9423" xr:uid="{00000000-0005-0000-0000-000072240000}"/>
    <cellStyle name="40% - Akzent1 12 4" xfId="9424" xr:uid="{00000000-0005-0000-0000-000073240000}"/>
    <cellStyle name="40% - Akzent1 12 4 2" xfId="9425" xr:uid="{00000000-0005-0000-0000-000074240000}"/>
    <cellStyle name="40% - Akzent1 12 4 2 2" xfId="9426" xr:uid="{00000000-0005-0000-0000-000075240000}"/>
    <cellStyle name="40% - Akzent1 12 4 2 2 2" xfId="9427" xr:uid="{00000000-0005-0000-0000-000076240000}"/>
    <cellStyle name="40% - Akzent1 12 4 2 2 3" xfId="9428" xr:uid="{00000000-0005-0000-0000-000077240000}"/>
    <cellStyle name="40% - Akzent1 12 4 2 3" xfId="9429" xr:uid="{00000000-0005-0000-0000-000078240000}"/>
    <cellStyle name="40% - Akzent1 12 4 2 4" xfId="9430" xr:uid="{00000000-0005-0000-0000-000079240000}"/>
    <cellStyle name="40% - Akzent1 12 4 3" xfId="9431" xr:uid="{00000000-0005-0000-0000-00007A240000}"/>
    <cellStyle name="40% - Akzent1 12 4 3 2" xfId="9432" xr:uid="{00000000-0005-0000-0000-00007B240000}"/>
    <cellStyle name="40% - Akzent1 12 4 3 2 2" xfId="9433" xr:uid="{00000000-0005-0000-0000-00007C240000}"/>
    <cellStyle name="40% - Akzent1 12 4 3 2 3" xfId="9434" xr:uid="{00000000-0005-0000-0000-00007D240000}"/>
    <cellStyle name="40% - Akzent1 12 4 3 3" xfId="9435" xr:uid="{00000000-0005-0000-0000-00007E240000}"/>
    <cellStyle name="40% - Akzent1 12 4 3 4" xfId="9436" xr:uid="{00000000-0005-0000-0000-00007F240000}"/>
    <cellStyle name="40% - Akzent1 12 4 4" xfId="9437" xr:uid="{00000000-0005-0000-0000-000080240000}"/>
    <cellStyle name="40% - Akzent1 12 4 4 2" xfId="9438" xr:uid="{00000000-0005-0000-0000-000081240000}"/>
    <cellStyle name="40% - Akzent1 12 4 4 2 2" xfId="9439" xr:uid="{00000000-0005-0000-0000-000082240000}"/>
    <cellStyle name="40% - Akzent1 12 4 4 2 3" xfId="9440" xr:uid="{00000000-0005-0000-0000-000083240000}"/>
    <cellStyle name="40% - Akzent1 12 4 4 3" xfId="9441" xr:uid="{00000000-0005-0000-0000-000084240000}"/>
    <cellStyle name="40% - Akzent1 12 4 4 4" xfId="9442" xr:uid="{00000000-0005-0000-0000-000085240000}"/>
    <cellStyle name="40% - Akzent1 12 4 5" xfId="9443" xr:uid="{00000000-0005-0000-0000-000086240000}"/>
    <cellStyle name="40% - Akzent1 12 4 5 2" xfId="9444" xr:uid="{00000000-0005-0000-0000-000087240000}"/>
    <cellStyle name="40% - Akzent1 12 4 5 2 2" xfId="9445" xr:uid="{00000000-0005-0000-0000-000088240000}"/>
    <cellStyle name="40% - Akzent1 12 4 5 2 3" xfId="9446" xr:uid="{00000000-0005-0000-0000-000089240000}"/>
    <cellStyle name="40% - Akzent1 12 4 5 3" xfId="9447" xr:uid="{00000000-0005-0000-0000-00008A240000}"/>
    <cellStyle name="40% - Akzent1 12 4 5 4" xfId="9448" xr:uid="{00000000-0005-0000-0000-00008B240000}"/>
    <cellStyle name="40% - Akzent1 12 4 6" xfId="9449" xr:uid="{00000000-0005-0000-0000-00008C240000}"/>
    <cellStyle name="40% - Akzent1 12 4 6 2" xfId="9450" xr:uid="{00000000-0005-0000-0000-00008D240000}"/>
    <cellStyle name="40% - Akzent1 12 4 6 2 2" xfId="9451" xr:uid="{00000000-0005-0000-0000-00008E240000}"/>
    <cellStyle name="40% - Akzent1 12 4 6 2 3" xfId="9452" xr:uid="{00000000-0005-0000-0000-00008F240000}"/>
    <cellStyle name="40% - Akzent1 12 4 6 3" xfId="9453" xr:uid="{00000000-0005-0000-0000-000090240000}"/>
    <cellStyle name="40% - Akzent1 12 4 6 4" xfId="9454" xr:uid="{00000000-0005-0000-0000-000091240000}"/>
    <cellStyle name="40% - Akzent1 12 4 7" xfId="9455" xr:uid="{00000000-0005-0000-0000-000092240000}"/>
    <cellStyle name="40% - Akzent1 12 4 7 2" xfId="9456" xr:uid="{00000000-0005-0000-0000-000093240000}"/>
    <cellStyle name="40% - Akzent1 12 4 7 3" xfId="9457" xr:uid="{00000000-0005-0000-0000-000094240000}"/>
    <cellStyle name="40% - Akzent1 12 4 8" xfId="9458" xr:uid="{00000000-0005-0000-0000-000095240000}"/>
    <cellStyle name="40% - Akzent1 12 4 8 2" xfId="9459" xr:uid="{00000000-0005-0000-0000-000096240000}"/>
    <cellStyle name="40% - Akzent1 12 4 8 3" xfId="9460" xr:uid="{00000000-0005-0000-0000-000097240000}"/>
    <cellStyle name="40% - Akzent1 12 4 9" xfId="9461" xr:uid="{00000000-0005-0000-0000-000098240000}"/>
    <cellStyle name="40% - Akzent1 12 4 9 2" xfId="9462" xr:uid="{00000000-0005-0000-0000-000099240000}"/>
    <cellStyle name="40% - Akzent1 12 4 9 3" xfId="9463" xr:uid="{00000000-0005-0000-0000-00009A240000}"/>
    <cellStyle name="40% - Akzent1 12 5" xfId="9464" xr:uid="{00000000-0005-0000-0000-00009B240000}"/>
    <cellStyle name="40% - Akzent1 12 5 2" xfId="9465" xr:uid="{00000000-0005-0000-0000-00009C240000}"/>
    <cellStyle name="40% - Akzent1 12 5 2 2" xfId="9466" xr:uid="{00000000-0005-0000-0000-00009D240000}"/>
    <cellStyle name="40% - Akzent1 12 5 2 3" xfId="9467" xr:uid="{00000000-0005-0000-0000-00009E240000}"/>
    <cellStyle name="40% - Akzent1 12 6" xfId="9468" xr:uid="{00000000-0005-0000-0000-00009F240000}"/>
    <cellStyle name="40% - Akzent1 12 6 2" xfId="9469" xr:uid="{00000000-0005-0000-0000-0000A0240000}"/>
    <cellStyle name="40% - Akzent1 12 6 2 2" xfId="9470" xr:uid="{00000000-0005-0000-0000-0000A1240000}"/>
    <cellStyle name="40% - Akzent1 12 6 2 3" xfId="9471" xr:uid="{00000000-0005-0000-0000-0000A2240000}"/>
    <cellStyle name="40% - Akzent1 12 7" xfId="9472" xr:uid="{00000000-0005-0000-0000-0000A3240000}"/>
    <cellStyle name="40% - Akzent1 12 7 2" xfId="9473" xr:uid="{00000000-0005-0000-0000-0000A4240000}"/>
    <cellStyle name="40% - Akzent1 12 7 2 2" xfId="9474" xr:uid="{00000000-0005-0000-0000-0000A5240000}"/>
    <cellStyle name="40% - Akzent1 12 7 2 3" xfId="9475" xr:uid="{00000000-0005-0000-0000-0000A6240000}"/>
    <cellStyle name="40% - Akzent1 12 8" xfId="9476" xr:uid="{00000000-0005-0000-0000-0000A7240000}"/>
    <cellStyle name="40% - Akzent1 12 8 2" xfId="9477" xr:uid="{00000000-0005-0000-0000-0000A8240000}"/>
    <cellStyle name="40% - Akzent1 12 8 2 2" xfId="9478" xr:uid="{00000000-0005-0000-0000-0000A9240000}"/>
    <cellStyle name="40% - Akzent1 12 8 2 3" xfId="9479" xr:uid="{00000000-0005-0000-0000-0000AA240000}"/>
    <cellStyle name="40% - Akzent1 12 9" xfId="9480" xr:uid="{00000000-0005-0000-0000-0000AB240000}"/>
    <cellStyle name="40% - Akzent1 12 9 2" xfId="9481" xr:uid="{00000000-0005-0000-0000-0000AC240000}"/>
    <cellStyle name="40% - Akzent1 12 9 2 2" xfId="9482" xr:uid="{00000000-0005-0000-0000-0000AD240000}"/>
    <cellStyle name="40% - Akzent1 12 9 2 3" xfId="9483" xr:uid="{00000000-0005-0000-0000-0000AE240000}"/>
    <cellStyle name="40% - Akzent1 13" xfId="9484" xr:uid="{00000000-0005-0000-0000-0000AF240000}"/>
    <cellStyle name="40% - Akzent1 13 10" xfId="9485" xr:uid="{00000000-0005-0000-0000-0000B0240000}"/>
    <cellStyle name="40% - Akzent1 13 11" xfId="9486" xr:uid="{00000000-0005-0000-0000-0000B1240000}"/>
    <cellStyle name="40% - Akzent1 13 12" xfId="9487" xr:uid="{00000000-0005-0000-0000-0000B2240000}"/>
    <cellStyle name="40% - Akzent1 13 13" xfId="9488" xr:uid="{00000000-0005-0000-0000-0000B3240000}"/>
    <cellStyle name="40% - Akzent1 13 14" xfId="9489" xr:uid="{00000000-0005-0000-0000-0000B4240000}"/>
    <cellStyle name="40% - Akzent1 13 15" xfId="9490" xr:uid="{00000000-0005-0000-0000-0000B5240000}"/>
    <cellStyle name="40% - Akzent1 13 16" xfId="9491" xr:uid="{00000000-0005-0000-0000-0000B6240000}"/>
    <cellStyle name="40% - Akzent1 13 17" xfId="9492" xr:uid="{00000000-0005-0000-0000-0000B7240000}"/>
    <cellStyle name="40% - Akzent1 13 18" xfId="9493" xr:uid="{00000000-0005-0000-0000-0000B8240000}"/>
    <cellStyle name="40% - Akzent1 13 2" xfId="9494" xr:uid="{00000000-0005-0000-0000-0000B9240000}"/>
    <cellStyle name="40% - Akzent1 13 3" xfId="9495" xr:uid="{00000000-0005-0000-0000-0000BA240000}"/>
    <cellStyle name="40% - Akzent1 13 4" xfId="9496" xr:uid="{00000000-0005-0000-0000-0000BB240000}"/>
    <cellStyle name="40% - Akzent1 13 4 2" xfId="9497" xr:uid="{00000000-0005-0000-0000-0000BC240000}"/>
    <cellStyle name="40% - Akzent1 13 4 2 2" xfId="9498" xr:uid="{00000000-0005-0000-0000-0000BD240000}"/>
    <cellStyle name="40% - Akzent1 13 4 2 2 2" xfId="9499" xr:uid="{00000000-0005-0000-0000-0000BE240000}"/>
    <cellStyle name="40% - Akzent1 13 4 2 2 3" xfId="9500" xr:uid="{00000000-0005-0000-0000-0000BF240000}"/>
    <cellStyle name="40% - Akzent1 13 4 2 3" xfId="9501" xr:uid="{00000000-0005-0000-0000-0000C0240000}"/>
    <cellStyle name="40% - Akzent1 13 4 2 4" xfId="9502" xr:uid="{00000000-0005-0000-0000-0000C1240000}"/>
    <cellStyle name="40% - Akzent1 13 4 3" xfId="9503" xr:uid="{00000000-0005-0000-0000-0000C2240000}"/>
    <cellStyle name="40% - Akzent1 13 4 3 2" xfId="9504" xr:uid="{00000000-0005-0000-0000-0000C3240000}"/>
    <cellStyle name="40% - Akzent1 13 4 3 2 2" xfId="9505" xr:uid="{00000000-0005-0000-0000-0000C4240000}"/>
    <cellStyle name="40% - Akzent1 13 4 3 2 3" xfId="9506" xr:uid="{00000000-0005-0000-0000-0000C5240000}"/>
    <cellStyle name="40% - Akzent1 13 4 3 3" xfId="9507" xr:uid="{00000000-0005-0000-0000-0000C6240000}"/>
    <cellStyle name="40% - Akzent1 13 4 3 4" xfId="9508" xr:uid="{00000000-0005-0000-0000-0000C7240000}"/>
    <cellStyle name="40% - Akzent1 13 4 4" xfId="9509" xr:uid="{00000000-0005-0000-0000-0000C8240000}"/>
    <cellStyle name="40% - Akzent1 13 4 4 2" xfId="9510" xr:uid="{00000000-0005-0000-0000-0000C9240000}"/>
    <cellStyle name="40% - Akzent1 13 4 4 2 2" xfId="9511" xr:uid="{00000000-0005-0000-0000-0000CA240000}"/>
    <cellStyle name="40% - Akzent1 13 4 4 2 3" xfId="9512" xr:uid="{00000000-0005-0000-0000-0000CB240000}"/>
    <cellStyle name="40% - Akzent1 13 4 4 3" xfId="9513" xr:uid="{00000000-0005-0000-0000-0000CC240000}"/>
    <cellStyle name="40% - Akzent1 13 4 4 4" xfId="9514" xr:uid="{00000000-0005-0000-0000-0000CD240000}"/>
    <cellStyle name="40% - Akzent1 13 4 5" xfId="9515" xr:uid="{00000000-0005-0000-0000-0000CE240000}"/>
    <cellStyle name="40% - Akzent1 13 4 5 2" xfId="9516" xr:uid="{00000000-0005-0000-0000-0000CF240000}"/>
    <cellStyle name="40% - Akzent1 13 4 5 2 2" xfId="9517" xr:uid="{00000000-0005-0000-0000-0000D0240000}"/>
    <cellStyle name="40% - Akzent1 13 4 5 2 3" xfId="9518" xr:uid="{00000000-0005-0000-0000-0000D1240000}"/>
    <cellStyle name="40% - Akzent1 13 4 5 3" xfId="9519" xr:uid="{00000000-0005-0000-0000-0000D2240000}"/>
    <cellStyle name="40% - Akzent1 13 4 5 4" xfId="9520" xr:uid="{00000000-0005-0000-0000-0000D3240000}"/>
    <cellStyle name="40% - Akzent1 13 4 6" xfId="9521" xr:uid="{00000000-0005-0000-0000-0000D4240000}"/>
    <cellStyle name="40% - Akzent1 13 4 6 2" xfId="9522" xr:uid="{00000000-0005-0000-0000-0000D5240000}"/>
    <cellStyle name="40% - Akzent1 13 4 6 2 2" xfId="9523" xr:uid="{00000000-0005-0000-0000-0000D6240000}"/>
    <cellStyle name="40% - Akzent1 13 4 6 2 3" xfId="9524" xr:uid="{00000000-0005-0000-0000-0000D7240000}"/>
    <cellStyle name="40% - Akzent1 13 4 6 3" xfId="9525" xr:uid="{00000000-0005-0000-0000-0000D8240000}"/>
    <cellStyle name="40% - Akzent1 13 4 6 4" xfId="9526" xr:uid="{00000000-0005-0000-0000-0000D9240000}"/>
    <cellStyle name="40% - Akzent1 13 4 7" xfId="9527" xr:uid="{00000000-0005-0000-0000-0000DA240000}"/>
    <cellStyle name="40% - Akzent1 13 4 7 2" xfId="9528" xr:uid="{00000000-0005-0000-0000-0000DB240000}"/>
    <cellStyle name="40% - Akzent1 13 4 7 3" xfId="9529" xr:uid="{00000000-0005-0000-0000-0000DC240000}"/>
    <cellStyle name="40% - Akzent1 13 4 8" xfId="9530" xr:uid="{00000000-0005-0000-0000-0000DD240000}"/>
    <cellStyle name="40% - Akzent1 13 4 8 2" xfId="9531" xr:uid="{00000000-0005-0000-0000-0000DE240000}"/>
    <cellStyle name="40% - Akzent1 13 4 8 3" xfId="9532" xr:uid="{00000000-0005-0000-0000-0000DF240000}"/>
    <cellStyle name="40% - Akzent1 13 4 9" xfId="9533" xr:uid="{00000000-0005-0000-0000-0000E0240000}"/>
    <cellStyle name="40% - Akzent1 13 4 9 2" xfId="9534" xr:uid="{00000000-0005-0000-0000-0000E1240000}"/>
    <cellStyle name="40% - Akzent1 13 4 9 3" xfId="9535" xr:uid="{00000000-0005-0000-0000-0000E2240000}"/>
    <cellStyle name="40% - Akzent1 13 5" xfId="9536" xr:uid="{00000000-0005-0000-0000-0000E3240000}"/>
    <cellStyle name="40% - Akzent1 13 5 2" xfId="9537" xr:uid="{00000000-0005-0000-0000-0000E4240000}"/>
    <cellStyle name="40% - Akzent1 13 5 2 2" xfId="9538" xr:uid="{00000000-0005-0000-0000-0000E5240000}"/>
    <cellStyle name="40% - Akzent1 13 5 2 3" xfId="9539" xr:uid="{00000000-0005-0000-0000-0000E6240000}"/>
    <cellStyle name="40% - Akzent1 13 6" xfId="9540" xr:uid="{00000000-0005-0000-0000-0000E7240000}"/>
    <cellStyle name="40% - Akzent1 13 6 2" xfId="9541" xr:uid="{00000000-0005-0000-0000-0000E8240000}"/>
    <cellStyle name="40% - Akzent1 13 6 2 2" xfId="9542" xr:uid="{00000000-0005-0000-0000-0000E9240000}"/>
    <cellStyle name="40% - Akzent1 13 6 2 3" xfId="9543" xr:uid="{00000000-0005-0000-0000-0000EA240000}"/>
    <cellStyle name="40% - Akzent1 13 7" xfId="9544" xr:uid="{00000000-0005-0000-0000-0000EB240000}"/>
    <cellStyle name="40% - Akzent1 13 7 2" xfId="9545" xr:uid="{00000000-0005-0000-0000-0000EC240000}"/>
    <cellStyle name="40% - Akzent1 13 7 2 2" xfId="9546" xr:uid="{00000000-0005-0000-0000-0000ED240000}"/>
    <cellStyle name="40% - Akzent1 13 7 2 3" xfId="9547" xr:uid="{00000000-0005-0000-0000-0000EE240000}"/>
    <cellStyle name="40% - Akzent1 13 8" xfId="9548" xr:uid="{00000000-0005-0000-0000-0000EF240000}"/>
    <cellStyle name="40% - Akzent1 13 8 2" xfId="9549" xr:uid="{00000000-0005-0000-0000-0000F0240000}"/>
    <cellStyle name="40% - Akzent1 13 8 2 2" xfId="9550" xr:uid="{00000000-0005-0000-0000-0000F1240000}"/>
    <cellStyle name="40% - Akzent1 13 8 2 3" xfId="9551" xr:uid="{00000000-0005-0000-0000-0000F2240000}"/>
    <cellStyle name="40% - Akzent1 13 9" xfId="9552" xr:uid="{00000000-0005-0000-0000-0000F3240000}"/>
    <cellStyle name="40% - Akzent1 13 9 2" xfId="9553" xr:uid="{00000000-0005-0000-0000-0000F4240000}"/>
    <cellStyle name="40% - Akzent1 13 9 2 2" xfId="9554" xr:uid="{00000000-0005-0000-0000-0000F5240000}"/>
    <cellStyle name="40% - Akzent1 13 9 2 3" xfId="9555" xr:uid="{00000000-0005-0000-0000-0000F6240000}"/>
    <cellStyle name="40% - Akzent1 14" xfId="9556" xr:uid="{00000000-0005-0000-0000-0000F7240000}"/>
    <cellStyle name="40% - Akzent1 14 10" xfId="9557" xr:uid="{00000000-0005-0000-0000-0000F8240000}"/>
    <cellStyle name="40% - Akzent1 14 11" xfId="9558" xr:uid="{00000000-0005-0000-0000-0000F9240000}"/>
    <cellStyle name="40% - Akzent1 14 12" xfId="9559" xr:uid="{00000000-0005-0000-0000-0000FA240000}"/>
    <cellStyle name="40% - Akzent1 14 13" xfId="9560" xr:uid="{00000000-0005-0000-0000-0000FB240000}"/>
    <cellStyle name="40% - Akzent1 14 14" xfId="9561" xr:uid="{00000000-0005-0000-0000-0000FC240000}"/>
    <cellStyle name="40% - Akzent1 14 15" xfId="9562" xr:uid="{00000000-0005-0000-0000-0000FD240000}"/>
    <cellStyle name="40% - Akzent1 14 16" xfId="9563" xr:uid="{00000000-0005-0000-0000-0000FE240000}"/>
    <cellStyle name="40% - Akzent1 14 17" xfId="9564" xr:uid="{00000000-0005-0000-0000-0000FF240000}"/>
    <cellStyle name="40% - Akzent1 14 18" xfId="9565" xr:uid="{00000000-0005-0000-0000-000000250000}"/>
    <cellStyle name="40% - Akzent1 14 2" xfId="9566" xr:uid="{00000000-0005-0000-0000-000001250000}"/>
    <cellStyle name="40% - Akzent1 14 3" xfId="9567" xr:uid="{00000000-0005-0000-0000-000002250000}"/>
    <cellStyle name="40% - Akzent1 14 4" xfId="9568" xr:uid="{00000000-0005-0000-0000-000003250000}"/>
    <cellStyle name="40% - Akzent1 14 4 2" xfId="9569" xr:uid="{00000000-0005-0000-0000-000004250000}"/>
    <cellStyle name="40% - Akzent1 14 4 2 2" xfId="9570" xr:uid="{00000000-0005-0000-0000-000005250000}"/>
    <cellStyle name="40% - Akzent1 14 4 2 2 2" xfId="9571" xr:uid="{00000000-0005-0000-0000-000006250000}"/>
    <cellStyle name="40% - Akzent1 14 4 2 2 3" xfId="9572" xr:uid="{00000000-0005-0000-0000-000007250000}"/>
    <cellStyle name="40% - Akzent1 14 4 2 3" xfId="9573" xr:uid="{00000000-0005-0000-0000-000008250000}"/>
    <cellStyle name="40% - Akzent1 14 4 2 4" xfId="9574" xr:uid="{00000000-0005-0000-0000-000009250000}"/>
    <cellStyle name="40% - Akzent1 14 4 3" xfId="9575" xr:uid="{00000000-0005-0000-0000-00000A250000}"/>
    <cellStyle name="40% - Akzent1 14 4 3 2" xfId="9576" xr:uid="{00000000-0005-0000-0000-00000B250000}"/>
    <cellStyle name="40% - Akzent1 14 4 3 2 2" xfId="9577" xr:uid="{00000000-0005-0000-0000-00000C250000}"/>
    <cellStyle name="40% - Akzent1 14 4 3 2 3" xfId="9578" xr:uid="{00000000-0005-0000-0000-00000D250000}"/>
    <cellStyle name="40% - Akzent1 14 4 3 3" xfId="9579" xr:uid="{00000000-0005-0000-0000-00000E250000}"/>
    <cellStyle name="40% - Akzent1 14 4 3 4" xfId="9580" xr:uid="{00000000-0005-0000-0000-00000F250000}"/>
    <cellStyle name="40% - Akzent1 14 4 4" xfId="9581" xr:uid="{00000000-0005-0000-0000-000010250000}"/>
    <cellStyle name="40% - Akzent1 14 4 4 2" xfId="9582" xr:uid="{00000000-0005-0000-0000-000011250000}"/>
    <cellStyle name="40% - Akzent1 14 4 4 2 2" xfId="9583" xr:uid="{00000000-0005-0000-0000-000012250000}"/>
    <cellStyle name="40% - Akzent1 14 4 4 2 3" xfId="9584" xr:uid="{00000000-0005-0000-0000-000013250000}"/>
    <cellStyle name="40% - Akzent1 14 4 4 3" xfId="9585" xr:uid="{00000000-0005-0000-0000-000014250000}"/>
    <cellStyle name="40% - Akzent1 14 4 4 4" xfId="9586" xr:uid="{00000000-0005-0000-0000-000015250000}"/>
    <cellStyle name="40% - Akzent1 14 4 5" xfId="9587" xr:uid="{00000000-0005-0000-0000-000016250000}"/>
    <cellStyle name="40% - Akzent1 14 4 5 2" xfId="9588" xr:uid="{00000000-0005-0000-0000-000017250000}"/>
    <cellStyle name="40% - Akzent1 14 4 5 2 2" xfId="9589" xr:uid="{00000000-0005-0000-0000-000018250000}"/>
    <cellStyle name="40% - Akzent1 14 4 5 2 3" xfId="9590" xr:uid="{00000000-0005-0000-0000-000019250000}"/>
    <cellStyle name="40% - Akzent1 14 4 5 3" xfId="9591" xr:uid="{00000000-0005-0000-0000-00001A250000}"/>
    <cellStyle name="40% - Akzent1 14 4 5 4" xfId="9592" xr:uid="{00000000-0005-0000-0000-00001B250000}"/>
    <cellStyle name="40% - Akzent1 14 4 6" xfId="9593" xr:uid="{00000000-0005-0000-0000-00001C250000}"/>
    <cellStyle name="40% - Akzent1 14 4 6 2" xfId="9594" xr:uid="{00000000-0005-0000-0000-00001D250000}"/>
    <cellStyle name="40% - Akzent1 14 4 6 2 2" xfId="9595" xr:uid="{00000000-0005-0000-0000-00001E250000}"/>
    <cellStyle name="40% - Akzent1 14 4 6 2 3" xfId="9596" xr:uid="{00000000-0005-0000-0000-00001F250000}"/>
    <cellStyle name="40% - Akzent1 14 4 6 3" xfId="9597" xr:uid="{00000000-0005-0000-0000-000020250000}"/>
    <cellStyle name="40% - Akzent1 14 4 6 4" xfId="9598" xr:uid="{00000000-0005-0000-0000-000021250000}"/>
    <cellStyle name="40% - Akzent1 14 4 7" xfId="9599" xr:uid="{00000000-0005-0000-0000-000022250000}"/>
    <cellStyle name="40% - Akzent1 14 4 7 2" xfId="9600" xr:uid="{00000000-0005-0000-0000-000023250000}"/>
    <cellStyle name="40% - Akzent1 14 4 7 3" xfId="9601" xr:uid="{00000000-0005-0000-0000-000024250000}"/>
    <cellStyle name="40% - Akzent1 14 4 8" xfId="9602" xr:uid="{00000000-0005-0000-0000-000025250000}"/>
    <cellStyle name="40% - Akzent1 14 4 8 2" xfId="9603" xr:uid="{00000000-0005-0000-0000-000026250000}"/>
    <cellStyle name="40% - Akzent1 14 4 8 3" xfId="9604" xr:uid="{00000000-0005-0000-0000-000027250000}"/>
    <cellStyle name="40% - Akzent1 14 4 9" xfId="9605" xr:uid="{00000000-0005-0000-0000-000028250000}"/>
    <cellStyle name="40% - Akzent1 14 4 9 2" xfId="9606" xr:uid="{00000000-0005-0000-0000-000029250000}"/>
    <cellStyle name="40% - Akzent1 14 4 9 3" xfId="9607" xr:uid="{00000000-0005-0000-0000-00002A250000}"/>
    <cellStyle name="40% - Akzent1 14 5" xfId="9608" xr:uid="{00000000-0005-0000-0000-00002B250000}"/>
    <cellStyle name="40% - Akzent1 14 5 2" xfId="9609" xr:uid="{00000000-0005-0000-0000-00002C250000}"/>
    <cellStyle name="40% - Akzent1 14 5 2 2" xfId="9610" xr:uid="{00000000-0005-0000-0000-00002D250000}"/>
    <cellStyle name="40% - Akzent1 14 5 2 3" xfId="9611" xr:uid="{00000000-0005-0000-0000-00002E250000}"/>
    <cellStyle name="40% - Akzent1 14 6" xfId="9612" xr:uid="{00000000-0005-0000-0000-00002F250000}"/>
    <cellStyle name="40% - Akzent1 14 6 2" xfId="9613" xr:uid="{00000000-0005-0000-0000-000030250000}"/>
    <cellStyle name="40% - Akzent1 14 6 2 2" xfId="9614" xr:uid="{00000000-0005-0000-0000-000031250000}"/>
    <cellStyle name="40% - Akzent1 14 6 2 3" xfId="9615" xr:uid="{00000000-0005-0000-0000-000032250000}"/>
    <cellStyle name="40% - Akzent1 14 7" xfId="9616" xr:uid="{00000000-0005-0000-0000-000033250000}"/>
    <cellStyle name="40% - Akzent1 14 7 2" xfId="9617" xr:uid="{00000000-0005-0000-0000-000034250000}"/>
    <cellStyle name="40% - Akzent1 14 7 2 2" xfId="9618" xr:uid="{00000000-0005-0000-0000-000035250000}"/>
    <cellStyle name="40% - Akzent1 14 7 2 3" xfId="9619" xr:uid="{00000000-0005-0000-0000-000036250000}"/>
    <cellStyle name="40% - Akzent1 14 8" xfId="9620" xr:uid="{00000000-0005-0000-0000-000037250000}"/>
    <cellStyle name="40% - Akzent1 14 8 2" xfId="9621" xr:uid="{00000000-0005-0000-0000-000038250000}"/>
    <cellStyle name="40% - Akzent1 14 8 2 2" xfId="9622" xr:uid="{00000000-0005-0000-0000-000039250000}"/>
    <cellStyle name="40% - Akzent1 14 8 2 3" xfId="9623" xr:uid="{00000000-0005-0000-0000-00003A250000}"/>
    <cellStyle name="40% - Akzent1 14 9" xfId="9624" xr:uid="{00000000-0005-0000-0000-00003B250000}"/>
    <cellStyle name="40% - Akzent1 14 9 2" xfId="9625" xr:uid="{00000000-0005-0000-0000-00003C250000}"/>
    <cellStyle name="40% - Akzent1 14 9 2 2" xfId="9626" xr:uid="{00000000-0005-0000-0000-00003D250000}"/>
    <cellStyle name="40% - Akzent1 14 9 2 3" xfId="9627" xr:uid="{00000000-0005-0000-0000-00003E250000}"/>
    <cellStyle name="40% - Akzent1 15" xfId="9628" xr:uid="{00000000-0005-0000-0000-00003F250000}"/>
    <cellStyle name="40% - Akzent1 15 10" xfId="9629" xr:uid="{00000000-0005-0000-0000-000040250000}"/>
    <cellStyle name="40% - Akzent1 15 11" xfId="9630" xr:uid="{00000000-0005-0000-0000-000041250000}"/>
    <cellStyle name="40% - Akzent1 15 12" xfId="9631" xr:uid="{00000000-0005-0000-0000-000042250000}"/>
    <cellStyle name="40% - Akzent1 15 13" xfId="9632" xr:uid="{00000000-0005-0000-0000-000043250000}"/>
    <cellStyle name="40% - Akzent1 15 14" xfId="9633" xr:uid="{00000000-0005-0000-0000-000044250000}"/>
    <cellStyle name="40% - Akzent1 15 15" xfId="9634" xr:uid="{00000000-0005-0000-0000-000045250000}"/>
    <cellStyle name="40% - Akzent1 15 16" xfId="9635" xr:uid="{00000000-0005-0000-0000-000046250000}"/>
    <cellStyle name="40% - Akzent1 15 17" xfId="9636" xr:uid="{00000000-0005-0000-0000-000047250000}"/>
    <cellStyle name="40% - Akzent1 15 18" xfId="9637" xr:uid="{00000000-0005-0000-0000-000048250000}"/>
    <cellStyle name="40% - Akzent1 15 2" xfId="9638" xr:uid="{00000000-0005-0000-0000-000049250000}"/>
    <cellStyle name="40% - Akzent1 15 3" xfId="9639" xr:uid="{00000000-0005-0000-0000-00004A250000}"/>
    <cellStyle name="40% - Akzent1 15 4" xfId="9640" xr:uid="{00000000-0005-0000-0000-00004B250000}"/>
    <cellStyle name="40% - Akzent1 15 4 2" xfId="9641" xr:uid="{00000000-0005-0000-0000-00004C250000}"/>
    <cellStyle name="40% - Akzent1 15 4 2 2" xfId="9642" xr:uid="{00000000-0005-0000-0000-00004D250000}"/>
    <cellStyle name="40% - Akzent1 15 4 2 2 2" xfId="9643" xr:uid="{00000000-0005-0000-0000-00004E250000}"/>
    <cellStyle name="40% - Akzent1 15 4 2 2 3" xfId="9644" xr:uid="{00000000-0005-0000-0000-00004F250000}"/>
    <cellStyle name="40% - Akzent1 15 4 2 3" xfId="9645" xr:uid="{00000000-0005-0000-0000-000050250000}"/>
    <cellStyle name="40% - Akzent1 15 4 2 4" xfId="9646" xr:uid="{00000000-0005-0000-0000-000051250000}"/>
    <cellStyle name="40% - Akzent1 15 4 3" xfId="9647" xr:uid="{00000000-0005-0000-0000-000052250000}"/>
    <cellStyle name="40% - Akzent1 15 4 3 2" xfId="9648" xr:uid="{00000000-0005-0000-0000-000053250000}"/>
    <cellStyle name="40% - Akzent1 15 4 3 2 2" xfId="9649" xr:uid="{00000000-0005-0000-0000-000054250000}"/>
    <cellStyle name="40% - Akzent1 15 4 3 2 3" xfId="9650" xr:uid="{00000000-0005-0000-0000-000055250000}"/>
    <cellStyle name="40% - Akzent1 15 4 3 3" xfId="9651" xr:uid="{00000000-0005-0000-0000-000056250000}"/>
    <cellStyle name="40% - Akzent1 15 4 3 4" xfId="9652" xr:uid="{00000000-0005-0000-0000-000057250000}"/>
    <cellStyle name="40% - Akzent1 15 4 4" xfId="9653" xr:uid="{00000000-0005-0000-0000-000058250000}"/>
    <cellStyle name="40% - Akzent1 15 4 4 2" xfId="9654" xr:uid="{00000000-0005-0000-0000-000059250000}"/>
    <cellStyle name="40% - Akzent1 15 4 4 2 2" xfId="9655" xr:uid="{00000000-0005-0000-0000-00005A250000}"/>
    <cellStyle name="40% - Akzent1 15 4 4 2 3" xfId="9656" xr:uid="{00000000-0005-0000-0000-00005B250000}"/>
    <cellStyle name="40% - Akzent1 15 4 4 3" xfId="9657" xr:uid="{00000000-0005-0000-0000-00005C250000}"/>
    <cellStyle name="40% - Akzent1 15 4 4 4" xfId="9658" xr:uid="{00000000-0005-0000-0000-00005D250000}"/>
    <cellStyle name="40% - Akzent1 15 4 5" xfId="9659" xr:uid="{00000000-0005-0000-0000-00005E250000}"/>
    <cellStyle name="40% - Akzent1 15 4 5 2" xfId="9660" xr:uid="{00000000-0005-0000-0000-00005F250000}"/>
    <cellStyle name="40% - Akzent1 15 4 5 2 2" xfId="9661" xr:uid="{00000000-0005-0000-0000-000060250000}"/>
    <cellStyle name="40% - Akzent1 15 4 5 2 3" xfId="9662" xr:uid="{00000000-0005-0000-0000-000061250000}"/>
    <cellStyle name="40% - Akzent1 15 4 5 3" xfId="9663" xr:uid="{00000000-0005-0000-0000-000062250000}"/>
    <cellStyle name="40% - Akzent1 15 4 5 4" xfId="9664" xr:uid="{00000000-0005-0000-0000-000063250000}"/>
    <cellStyle name="40% - Akzent1 15 4 6" xfId="9665" xr:uid="{00000000-0005-0000-0000-000064250000}"/>
    <cellStyle name="40% - Akzent1 15 4 6 2" xfId="9666" xr:uid="{00000000-0005-0000-0000-000065250000}"/>
    <cellStyle name="40% - Akzent1 15 4 6 2 2" xfId="9667" xr:uid="{00000000-0005-0000-0000-000066250000}"/>
    <cellStyle name="40% - Akzent1 15 4 6 2 3" xfId="9668" xr:uid="{00000000-0005-0000-0000-000067250000}"/>
    <cellStyle name="40% - Akzent1 15 4 6 3" xfId="9669" xr:uid="{00000000-0005-0000-0000-000068250000}"/>
    <cellStyle name="40% - Akzent1 15 4 6 4" xfId="9670" xr:uid="{00000000-0005-0000-0000-000069250000}"/>
    <cellStyle name="40% - Akzent1 15 4 7" xfId="9671" xr:uid="{00000000-0005-0000-0000-00006A250000}"/>
    <cellStyle name="40% - Akzent1 15 4 7 2" xfId="9672" xr:uid="{00000000-0005-0000-0000-00006B250000}"/>
    <cellStyle name="40% - Akzent1 15 4 7 3" xfId="9673" xr:uid="{00000000-0005-0000-0000-00006C250000}"/>
    <cellStyle name="40% - Akzent1 15 4 8" xfId="9674" xr:uid="{00000000-0005-0000-0000-00006D250000}"/>
    <cellStyle name="40% - Akzent1 15 4 8 2" xfId="9675" xr:uid="{00000000-0005-0000-0000-00006E250000}"/>
    <cellStyle name="40% - Akzent1 15 4 8 3" xfId="9676" xr:uid="{00000000-0005-0000-0000-00006F250000}"/>
    <cellStyle name="40% - Akzent1 15 4 9" xfId="9677" xr:uid="{00000000-0005-0000-0000-000070250000}"/>
    <cellStyle name="40% - Akzent1 15 4 9 2" xfId="9678" xr:uid="{00000000-0005-0000-0000-000071250000}"/>
    <cellStyle name="40% - Akzent1 15 4 9 3" xfId="9679" xr:uid="{00000000-0005-0000-0000-000072250000}"/>
    <cellStyle name="40% - Akzent1 15 5" xfId="9680" xr:uid="{00000000-0005-0000-0000-000073250000}"/>
    <cellStyle name="40% - Akzent1 15 5 2" xfId="9681" xr:uid="{00000000-0005-0000-0000-000074250000}"/>
    <cellStyle name="40% - Akzent1 15 5 2 2" xfId="9682" xr:uid="{00000000-0005-0000-0000-000075250000}"/>
    <cellStyle name="40% - Akzent1 15 5 2 3" xfId="9683" xr:uid="{00000000-0005-0000-0000-000076250000}"/>
    <cellStyle name="40% - Akzent1 15 6" xfId="9684" xr:uid="{00000000-0005-0000-0000-000077250000}"/>
    <cellStyle name="40% - Akzent1 15 6 2" xfId="9685" xr:uid="{00000000-0005-0000-0000-000078250000}"/>
    <cellStyle name="40% - Akzent1 15 6 2 2" xfId="9686" xr:uid="{00000000-0005-0000-0000-000079250000}"/>
    <cellStyle name="40% - Akzent1 15 6 2 3" xfId="9687" xr:uid="{00000000-0005-0000-0000-00007A250000}"/>
    <cellStyle name="40% - Akzent1 15 7" xfId="9688" xr:uid="{00000000-0005-0000-0000-00007B250000}"/>
    <cellStyle name="40% - Akzent1 15 7 2" xfId="9689" xr:uid="{00000000-0005-0000-0000-00007C250000}"/>
    <cellStyle name="40% - Akzent1 15 7 2 2" xfId="9690" xr:uid="{00000000-0005-0000-0000-00007D250000}"/>
    <cellStyle name="40% - Akzent1 15 7 2 3" xfId="9691" xr:uid="{00000000-0005-0000-0000-00007E250000}"/>
    <cellStyle name="40% - Akzent1 15 8" xfId="9692" xr:uid="{00000000-0005-0000-0000-00007F250000}"/>
    <cellStyle name="40% - Akzent1 15 8 2" xfId="9693" xr:uid="{00000000-0005-0000-0000-000080250000}"/>
    <cellStyle name="40% - Akzent1 15 8 2 2" xfId="9694" xr:uid="{00000000-0005-0000-0000-000081250000}"/>
    <cellStyle name="40% - Akzent1 15 8 2 3" xfId="9695" xr:uid="{00000000-0005-0000-0000-000082250000}"/>
    <cellStyle name="40% - Akzent1 15 9" xfId="9696" xr:uid="{00000000-0005-0000-0000-000083250000}"/>
    <cellStyle name="40% - Akzent1 15 9 2" xfId="9697" xr:uid="{00000000-0005-0000-0000-000084250000}"/>
    <cellStyle name="40% - Akzent1 15 9 2 2" xfId="9698" xr:uid="{00000000-0005-0000-0000-000085250000}"/>
    <cellStyle name="40% - Akzent1 15 9 2 3" xfId="9699" xr:uid="{00000000-0005-0000-0000-000086250000}"/>
    <cellStyle name="40% - Akzent1 16" xfId="9700" xr:uid="{00000000-0005-0000-0000-000087250000}"/>
    <cellStyle name="40% - Akzent1 16 10" xfId="9701" xr:uid="{00000000-0005-0000-0000-000088250000}"/>
    <cellStyle name="40% - Akzent1 16 11" xfId="9702" xr:uid="{00000000-0005-0000-0000-000089250000}"/>
    <cellStyle name="40% - Akzent1 16 12" xfId="9703" xr:uid="{00000000-0005-0000-0000-00008A250000}"/>
    <cellStyle name="40% - Akzent1 16 13" xfId="9704" xr:uid="{00000000-0005-0000-0000-00008B250000}"/>
    <cellStyle name="40% - Akzent1 16 14" xfId="9705" xr:uid="{00000000-0005-0000-0000-00008C250000}"/>
    <cellStyle name="40% - Akzent1 16 15" xfId="9706" xr:uid="{00000000-0005-0000-0000-00008D250000}"/>
    <cellStyle name="40% - Akzent1 16 16" xfId="9707" xr:uid="{00000000-0005-0000-0000-00008E250000}"/>
    <cellStyle name="40% - Akzent1 16 17" xfId="9708" xr:uid="{00000000-0005-0000-0000-00008F250000}"/>
    <cellStyle name="40% - Akzent1 16 18" xfId="9709" xr:uid="{00000000-0005-0000-0000-000090250000}"/>
    <cellStyle name="40% - Akzent1 16 2" xfId="9710" xr:uid="{00000000-0005-0000-0000-000091250000}"/>
    <cellStyle name="40% - Akzent1 16 3" xfId="9711" xr:uid="{00000000-0005-0000-0000-000092250000}"/>
    <cellStyle name="40% - Akzent1 16 4" xfId="9712" xr:uid="{00000000-0005-0000-0000-000093250000}"/>
    <cellStyle name="40% - Akzent1 16 4 2" xfId="9713" xr:uid="{00000000-0005-0000-0000-000094250000}"/>
    <cellStyle name="40% - Akzent1 16 4 2 2" xfId="9714" xr:uid="{00000000-0005-0000-0000-000095250000}"/>
    <cellStyle name="40% - Akzent1 16 4 2 2 2" xfId="9715" xr:uid="{00000000-0005-0000-0000-000096250000}"/>
    <cellStyle name="40% - Akzent1 16 4 2 2 3" xfId="9716" xr:uid="{00000000-0005-0000-0000-000097250000}"/>
    <cellStyle name="40% - Akzent1 16 4 2 3" xfId="9717" xr:uid="{00000000-0005-0000-0000-000098250000}"/>
    <cellStyle name="40% - Akzent1 16 4 2 4" xfId="9718" xr:uid="{00000000-0005-0000-0000-000099250000}"/>
    <cellStyle name="40% - Akzent1 16 4 3" xfId="9719" xr:uid="{00000000-0005-0000-0000-00009A250000}"/>
    <cellStyle name="40% - Akzent1 16 4 3 2" xfId="9720" xr:uid="{00000000-0005-0000-0000-00009B250000}"/>
    <cellStyle name="40% - Akzent1 16 4 3 2 2" xfId="9721" xr:uid="{00000000-0005-0000-0000-00009C250000}"/>
    <cellStyle name="40% - Akzent1 16 4 3 2 3" xfId="9722" xr:uid="{00000000-0005-0000-0000-00009D250000}"/>
    <cellStyle name="40% - Akzent1 16 4 3 3" xfId="9723" xr:uid="{00000000-0005-0000-0000-00009E250000}"/>
    <cellStyle name="40% - Akzent1 16 4 3 4" xfId="9724" xr:uid="{00000000-0005-0000-0000-00009F250000}"/>
    <cellStyle name="40% - Akzent1 16 4 4" xfId="9725" xr:uid="{00000000-0005-0000-0000-0000A0250000}"/>
    <cellStyle name="40% - Akzent1 16 4 4 2" xfId="9726" xr:uid="{00000000-0005-0000-0000-0000A1250000}"/>
    <cellStyle name="40% - Akzent1 16 4 4 2 2" xfId="9727" xr:uid="{00000000-0005-0000-0000-0000A2250000}"/>
    <cellStyle name="40% - Akzent1 16 4 4 2 3" xfId="9728" xr:uid="{00000000-0005-0000-0000-0000A3250000}"/>
    <cellStyle name="40% - Akzent1 16 4 4 3" xfId="9729" xr:uid="{00000000-0005-0000-0000-0000A4250000}"/>
    <cellStyle name="40% - Akzent1 16 4 4 4" xfId="9730" xr:uid="{00000000-0005-0000-0000-0000A5250000}"/>
    <cellStyle name="40% - Akzent1 16 4 5" xfId="9731" xr:uid="{00000000-0005-0000-0000-0000A6250000}"/>
    <cellStyle name="40% - Akzent1 16 4 5 2" xfId="9732" xr:uid="{00000000-0005-0000-0000-0000A7250000}"/>
    <cellStyle name="40% - Akzent1 16 4 5 2 2" xfId="9733" xr:uid="{00000000-0005-0000-0000-0000A8250000}"/>
    <cellStyle name="40% - Akzent1 16 4 5 2 3" xfId="9734" xr:uid="{00000000-0005-0000-0000-0000A9250000}"/>
    <cellStyle name="40% - Akzent1 16 4 5 3" xfId="9735" xr:uid="{00000000-0005-0000-0000-0000AA250000}"/>
    <cellStyle name="40% - Akzent1 16 4 5 4" xfId="9736" xr:uid="{00000000-0005-0000-0000-0000AB250000}"/>
    <cellStyle name="40% - Akzent1 16 4 6" xfId="9737" xr:uid="{00000000-0005-0000-0000-0000AC250000}"/>
    <cellStyle name="40% - Akzent1 16 4 6 2" xfId="9738" xr:uid="{00000000-0005-0000-0000-0000AD250000}"/>
    <cellStyle name="40% - Akzent1 16 4 6 2 2" xfId="9739" xr:uid="{00000000-0005-0000-0000-0000AE250000}"/>
    <cellStyle name="40% - Akzent1 16 4 6 2 3" xfId="9740" xr:uid="{00000000-0005-0000-0000-0000AF250000}"/>
    <cellStyle name="40% - Akzent1 16 4 6 3" xfId="9741" xr:uid="{00000000-0005-0000-0000-0000B0250000}"/>
    <cellStyle name="40% - Akzent1 16 4 6 4" xfId="9742" xr:uid="{00000000-0005-0000-0000-0000B1250000}"/>
    <cellStyle name="40% - Akzent1 16 4 7" xfId="9743" xr:uid="{00000000-0005-0000-0000-0000B2250000}"/>
    <cellStyle name="40% - Akzent1 16 4 7 2" xfId="9744" xr:uid="{00000000-0005-0000-0000-0000B3250000}"/>
    <cellStyle name="40% - Akzent1 16 4 7 3" xfId="9745" xr:uid="{00000000-0005-0000-0000-0000B4250000}"/>
    <cellStyle name="40% - Akzent1 16 4 8" xfId="9746" xr:uid="{00000000-0005-0000-0000-0000B5250000}"/>
    <cellStyle name="40% - Akzent1 16 4 8 2" xfId="9747" xr:uid="{00000000-0005-0000-0000-0000B6250000}"/>
    <cellStyle name="40% - Akzent1 16 4 8 3" xfId="9748" xr:uid="{00000000-0005-0000-0000-0000B7250000}"/>
    <cellStyle name="40% - Akzent1 16 4 9" xfId="9749" xr:uid="{00000000-0005-0000-0000-0000B8250000}"/>
    <cellStyle name="40% - Akzent1 16 4 9 2" xfId="9750" xr:uid="{00000000-0005-0000-0000-0000B9250000}"/>
    <cellStyle name="40% - Akzent1 16 4 9 3" xfId="9751" xr:uid="{00000000-0005-0000-0000-0000BA250000}"/>
    <cellStyle name="40% - Akzent1 16 5" xfId="9752" xr:uid="{00000000-0005-0000-0000-0000BB250000}"/>
    <cellStyle name="40% - Akzent1 16 5 2" xfId="9753" xr:uid="{00000000-0005-0000-0000-0000BC250000}"/>
    <cellStyle name="40% - Akzent1 16 5 2 2" xfId="9754" xr:uid="{00000000-0005-0000-0000-0000BD250000}"/>
    <cellStyle name="40% - Akzent1 16 5 2 3" xfId="9755" xr:uid="{00000000-0005-0000-0000-0000BE250000}"/>
    <cellStyle name="40% - Akzent1 16 6" xfId="9756" xr:uid="{00000000-0005-0000-0000-0000BF250000}"/>
    <cellStyle name="40% - Akzent1 16 6 2" xfId="9757" xr:uid="{00000000-0005-0000-0000-0000C0250000}"/>
    <cellStyle name="40% - Akzent1 16 6 2 2" xfId="9758" xr:uid="{00000000-0005-0000-0000-0000C1250000}"/>
    <cellStyle name="40% - Akzent1 16 6 2 3" xfId="9759" xr:uid="{00000000-0005-0000-0000-0000C2250000}"/>
    <cellStyle name="40% - Akzent1 16 7" xfId="9760" xr:uid="{00000000-0005-0000-0000-0000C3250000}"/>
    <cellStyle name="40% - Akzent1 16 7 2" xfId="9761" xr:uid="{00000000-0005-0000-0000-0000C4250000}"/>
    <cellStyle name="40% - Akzent1 16 7 2 2" xfId="9762" xr:uid="{00000000-0005-0000-0000-0000C5250000}"/>
    <cellStyle name="40% - Akzent1 16 7 2 3" xfId="9763" xr:uid="{00000000-0005-0000-0000-0000C6250000}"/>
    <cellStyle name="40% - Akzent1 16 8" xfId="9764" xr:uid="{00000000-0005-0000-0000-0000C7250000}"/>
    <cellStyle name="40% - Akzent1 16 8 2" xfId="9765" xr:uid="{00000000-0005-0000-0000-0000C8250000}"/>
    <cellStyle name="40% - Akzent1 16 8 2 2" xfId="9766" xr:uid="{00000000-0005-0000-0000-0000C9250000}"/>
    <cellStyle name="40% - Akzent1 16 8 2 3" xfId="9767" xr:uid="{00000000-0005-0000-0000-0000CA250000}"/>
    <cellStyle name="40% - Akzent1 16 9" xfId="9768" xr:uid="{00000000-0005-0000-0000-0000CB250000}"/>
    <cellStyle name="40% - Akzent1 16 9 2" xfId="9769" xr:uid="{00000000-0005-0000-0000-0000CC250000}"/>
    <cellStyle name="40% - Akzent1 16 9 2 2" xfId="9770" xr:uid="{00000000-0005-0000-0000-0000CD250000}"/>
    <cellStyle name="40% - Akzent1 16 9 2 3" xfId="9771" xr:uid="{00000000-0005-0000-0000-0000CE250000}"/>
    <cellStyle name="40% - Akzent1 17" xfId="9772" xr:uid="{00000000-0005-0000-0000-0000CF250000}"/>
    <cellStyle name="40% - Akzent1 17 10" xfId="9773" xr:uid="{00000000-0005-0000-0000-0000D0250000}"/>
    <cellStyle name="40% - Akzent1 17 11" xfId="9774" xr:uid="{00000000-0005-0000-0000-0000D1250000}"/>
    <cellStyle name="40% - Akzent1 17 12" xfId="9775" xr:uid="{00000000-0005-0000-0000-0000D2250000}"/>
    <cellStyle name="40% - Akzent1 17 13" xfId="9776" xr:uid="{00000000-0005-0000-0000-0000D3250000}"/>
    <cellStyle name="40% - Akzent1 17 14" xfId="9777" xr:uid="{00000000-0005-0000-0000-0000D4250000}"/>
    <cellStyle name="40% - Akzent1 17 15" xfId="9778" xr:uid="{00000000-0005-0000-0000-0000D5250000}"/>
    <cellStyle name="40% - Akzent1 17 16" xfId="9779" xr:uid="{00000000-0005-0000-0000-0000D6250000}"/>
    <cellStyle name="40% - Akzent1 17 17" xfId="9780" xr:uid="{00000000-0005-0000-0000-0000D7250000}"/>
    <cellStyle name="40% - Akzent1 17 18" xfId="9781" xr:uid="{00000000-0005-0000-0000-0000D8250000}"/>
    <cellStyle name="40% - Akzent1 17 2" xfId="9782" xr:uid="{00000000-0005-0000-0000-0000D9250000}"/>
    <cellStyle name="40% - Akzent1 17 3" xfId="9783" xr:uid="{00000000-0005-0000-0000-0000DA250000}"/>
    <cellStyle name="40% - Akzent1 17 4" xfId="9784" xr:uid="{00000000-0005-0000-0000-0000DB250000}"/>
    <cellStyle name="40% - Akzent1 17 5" xfId="9785" xr:uid="{00000000-0005-0000-0000-0000DC250000}"/>
    <cellStyle name="40% - Akzent1 17 6" xfId="9786" xr:uid="{00000000-0005-0000-0000-0000DD250000}"/>
    <cellStyle name="40% - Akzent1 17 7" xfId="9787" xr:uid="{00000000-0005-0000-0000-0000DE250000}"/>
    <cellStyle name="40% - Akzent1 17 8" xfId="9788" xr:uid="{00000000-0005-0000-0000-0000DF250000}"/>
    <cellStyle name="40% - Akzent1 17 9" xfId="9789" xr:uid="{00000000-0005-0000-0000-0000E0250000}"/>
    <cellStyle name="40% - Akzent1 18" xfId="9790" xr:uid="{00000000-0005-0000-0000-0000E1250000}"/>
    <cellStyle name="40% - Akzent1 18 10" xfId="9791" xr:uid="{00000000-0005-0000-0000-0000E2250000}"/>
    <cellStyle name="40% - Akzent1 18 11" xfId="9792" xr:uid="{00000000-0005-0000-0000-0000E3250000}"/>
    <cellStyle name="40% - Akzent1 18 12" xfId="9793" xr:uid="{00000000-0005-0000-0000-0000E4250000}"/>
    <cellStyle name="40% - Akzent1 18 13" xfId="9794" xr:uid="{00000000-0005-0000-0000-0000E5250000}"/>
    <cellStyle name="40% - Akzent1 18 14" xfId="9795" xr:uid="{00000000-0005-0000-0000-0000E6250000}"/>
    <cellStyle name="40% - Akzent1 18 15" xfId="9796" xr:uid="{00000000-0005-0000-0000-0000E7250000}"/>
    <cellStyle name="40% - Akzent1 18 16" xfId="9797" xr:uid="{00000000-0005-0000-0000-0000E8250000}"/>
    <cellStyle name="40% - Akzent1 18 17" xfId="9798" xr:uid="{00000000-0005-0000-0000-0000E9250000}"/>
    <cellStyle name="40% - Akzent1 18 18" xfId="9799" xr:uid="{00000000-0005-0000-0000-0000EA250000}"/>
    <cellStyle name="40% - Akzent1 18 2" xfId="9800" xr:uid="{00000000-0005-0000-0000-0000EB250000}"/>
    <cellStyle name="40% - Akzent1 18 3" xfId="9801" xr:uid="{00000000-0005-0000-0000-0000EC250000}"/>
    <cellStyle name="40% - Akzent1 18 4" xfId="9802" xr:uid="{00000000-0005-0000-0000-0000ED250000}"/>
    <cellStyle name="40% - Akzent1 18 5" xfId="9803" xr:uid="{00000000-0005-0000-0000-0000EE250000}"/>
    <cellStyle name="40% - Akzent1 18 6" xfId="9804" xr:uid="{00000000-0005-0000-0000-0000EF250000}"/>
    <cellStyle name="40% - Akzent1 18 7" xfId="9805" xr:uid="{00000000-0005-0000-0000-0000F0250000}"/>
    <cellStyle name="40% - Akzent1 18 8" xfId="9806" xr:uid="{00000000-0005-0000-0000-0000F1250000}"/>
    <cellStyle name="40% - Akzent1 18 9" xfId="9807" xr:uid="{00000000-0005-0000-0000-0000F2250000}"/>
    <cellStyle name="40% - Akzent1 19" xfId="9808" xr:uid="{00000000-0005-0000-0000-0000F3250000}"/>
    <cellStyle name="40% - Akzent1 2" xfId="9809" xr:uid="{00000000-0005-0000-0000-0000F4250000}"/>
    <cellStyle name="40% - Akzent1 2 10" xfId="9810" xr:uid="{00000000-0005-0000-0000-0000F5250000}"/>
    <cellStyle name="40% - Akzent1 2 11" xfId="9811" xr:uid="{00000000-0005-0000-0000-0000F6250000}"/>
    <cellStyle name="40% - Akzent1 2 12" xfId="9812" xr:uid="{00000000-0005-0000-0000-0000F7250000}"/>
    <cellStyle name="40% - Akzent1 2 13" xfId="9813" xr:uid="{00000000-0005-0000-0000-0000F8250000}"/>
    <cellStyle name="40% - Akzent1 2 14" xfId="9814" xr:uid="{00000000-0005-0000-0000-0000F9250000}"/>
    <cellStyle name="40% - Akzent1 2 15" xfId="9815" xr:uid="{00000000-0005-0000-0000-0000FA250000}"/>
    <cellStyle name="40% - Akzent1 2 16" xfId="9816" xr:uid="{00000000-0005-0000-0000-0000FB250000}"/>
    <cellStyle name="40% - Akzent1 2 17" xfId="9817" xr:uid="{00000000-0005-0000-0000-0000FC250000}"/>
    <cellStyle name="40% - Akzent1 2 18" xfId="9818" xr:uid="{00000000-0005-0000-0000-0000FD250000}"/>
    <cellStyle name="40% - Akzent1 2 2" xfId="9819" xr:uid="{00000000-0005-0000-0000-0000FE250000}"/>
    <cellStyle name="40% - Akzent1 2 2 10" xfId="9820" xr:uid="{00000000-0005-0000-0000-0000FF250000}"/>
    <cellStyle name="40% - Akzent1 2 2 10 2" xfId="9821" xr:uid="{00000000-0005-0000-0000-000000260000}"/>
    <cellStyle name="40% - Akzent1 2 2 10 3" xfId="9822" xr:uid="{00000000-0005-0000-0000-000001260000}"/>
    <cellStyle name="40% - Akzent1 2 2 11" xfId="9823" xr:uid="{00000000-0005-0000-0000-000002260000}"/>
    <cellStyle name="40% - Akzent1 2 2 11 2" xfId="9824" xr:uid="{00000000-0005-0000-0000-000003260000}"/>
    <cellStyle name="40% - Akzent1 2 2 11 3" xfId="9825" xr:uid="{00000000-0005-0000-0000-000004260000}"/>
    <cellStyle name="40% - Akzent1 2 2 2" xfId="9826" xr:uid="{00000000-0005-0000-0000-000005260000}"/>
    <cellStyle name="40% - Akzent1 2 2 2 2" xfId="9827" xr:uid="{00000000-0005-0000-0000-000006260000}"/>
    <cellStyle name="40% - Akzent1 2 2 2 2 10" xfId="9828" xr:uid="{00000000-0005-0000-0000-000007260000}"/>
    <cellStyle name="40% - Akzent1 2 2 2 2 10 2" xfId="9829" xr:uid="{00000000-0005-0000-0000-000008260000}"/>
    <cellStyle name="40% - Akzent1 2 2 2 2 10 3" xfId="9830" xr:uid="{00000000-0005-0000-0000-000009260000}"/>
    <cellStyle name="40% - Akzent1 2 2 2 2 11" xfId="9831" xr:uid="{00000000-0005-0000-0000-00000A260000}"/>
    <cellStyle name="40% - Akzent1 2 2 2 2 11 2" xfId="9832" xr:uid="{00000000-0005-0000-0000-00000B260000}"/>
    <cellStyle name="40% - Akzent1 2 2 2 2 11 3" xfId="9833" xr:uid="{00000000-0005-0000-0000-00000C260000}"/>
    <cellStyle name="40% - Akzent1 2 2 2 2 12" xfId="9834" xr:uid="{00000000-0005-0000-0000-00000D260000}"/>
    <cellStyle name="40% - Akzent1 2 2 2 2 13" xfId="9835" xr:uid="{00000000-0005-0000-0000-00000E260000}"/>
    <cellStyle name="40% - Akzent1 2 2 2 2 2" xfId="9836" xr:uid="{00000000-0005-0000-0000-00000F260000}"/>
    <cellStyle name="40% - Akzent1 2 2 2 2 3" xfId="9837" xr:uid="{00000000-0005-0000-0000-000010260000}"/>
    <cellStyle name="40% - Akzent1 2 2 2 2 4" xfId="9838" xr:uid="{00000000-0005-0000-0000-000011260000}"/>
    <cellStyle name="40% - Akzent1 2 2 2 2 4 2" xfId="9839" xr:uid="{00000000-0005-0000-0000-000012260000}"/>
    <cellStyle name="40% - Akzent1 2 2 2 2 4 2 2" xfId="9840" xr:uid="{00000000-0005-0000-0000-000013260000}"/>
    <cellStyle name="40% - Akzent1 2 2 2 2 4 2 3" xfId="9841" xr:uid="{00000000-0005-0000-0000-000014260000}"/>
    <cellStyle name="40% - Akzent1 2 2 2 2 4 3" xfId="9842" xr:uid="{00000000-0005-0000-0000-000015260000}"/>
    <cellStyle name="40% - Akzent1 2 2 2 2 4 4" xfId="9843" xr:uid="{00000000-0005-0000-0000-000016260000}"/>
    <cellStyle name="40% - Akzent1 2 2 2 2 5" xfId="9844" xr:uid="{00000000-0005-0000-0000-000017260000}"/>
    <cellStyle name="40% - Akzent1 2 2 2 2 5 2" xfId="9845" xr:uid="{00000000-0005-0000-0000-000018260000}"/>
    <cellStyle name="40% - Akzent1 2 2 2 2 5 2 2" xfId="9846" xr:uid="{00000000-0005-0000-0000-000019260000}"/>
    <cellStyle name="40% - Akzent1 2 2 2 2 5 2 3" xfId="9847" xr:uid="{00000000-0005-0000-0000-00001A260000}"/>
    <cellStyle name="40% - Akzent1 2 2 2 2 5 3" xfId="9848" xr:uid="{00000000-0005-0000-0000-00001B260000}"/>
    <cellStyle name="40% - Akzent1 2 2 2 2 5 4" xfId="9849" xr:uid="{00000000-0005-0000-0000-00001C260000}"/>
    <cellStyle name="40% - Akzent1 2 2 2 2 6" xfId="9850" xr:uid="{00000000-0005-0000-0000-00001D260000}"/>
    <cellStyle name="40% - Akzent1 2 2 2 2 6 2" xfId="9851" xr:uid="{00000000-0005-0000-0000-00001E260000}"/>
    <cellStyle name="40% - Akzent1 2 2 2 2 6 2 2" xfId="9852" xr:uid="{00000000-0005-0000-0000-00001F260000}"/>
    <cellStyle name="40% - Akzent1 2 2 2 2 6 2 3" xfId="9853" xr:uid="{00000000-0005-0000-0000-000020260000}"/>
    <cellStyle name="40% - Akzent1 2 2 2 2 6 3" xfId="9854" xr:uid="{00000000-0005-0000-0000-000021260000}"/>
    <cellStyle name="40% - Akzent1 2 2 2 2 6 4" xfId="9855" xr:uid="{00000000-0005-0000-0000-000022260000}"/>
    <cellStyle name="40% - Akzent1 2 2 2 2 7" xfId="9856" xr:uid="{00000000-0005-0000-0000-000023260000}"/>
    <cellStyle name="40% - Akzent1 2 2 2 2 7 2" xfId="9857" xr:uid="{00000000-0005-0000-0000-000024260000}"/>
    <cellStyle name="40% - Akzent1 2 2 2 2 7 2 2" xfId="9858" xr:uid="{00000000-0005-0000-0000-000025260000}"/>
    <cellStyle name="40% - Akzent1 2 2 2 2 7 2 3" xfId="9859" xr:uid="{00000000-0005-0000-0000-000026260000}"/>
    <cellStyle name="40% - Akzent1 2 2 2 2 7 3" xfId="9860" xr:uid="{00000000-0005-0000-0000-000027260000}"/>
    <cellStyle name="40% - Akzent1 2 2 2 2 7 4" xfId="9861" xr:uid="{00000000-0005-0000-0000-000028260000}"/>
    <cellStyle name="40% - Akzent1 2 2 2 2 8" xfId="9862" xr:uid="{00000000-0005-0000-0000-000029260000}"/>
    <cellStyle name="40% - Akzent1 2 2 2 2 8 2" xfId="9863" xr:uid="{00000000-0005-0000-0000-00002A260000}"/>
    <cellStyle name="40% - Akzent1 2 2 2 2 8 2 2" xfId="9864" xr:uid="{00000000-0005-0000-0000-00002B260000}"/>
    <cellStyle name="40% - Akzent1 2 2 2 2 8 2 3" xfId="9865" xr:uid="{00000000-0005-0000-0000-00002C260000}"/>
    <cellStyle name="40% - Akzent1 2 2 2 2 8 3" xfId="9866" xr:uid="{00000000-0005-0000-0000-00002D260000}"/>
    <cellStyle name="40% - Akzent1 2 2 2 2 8 4" xfId="9867" xr:uid="{00000000-0005-0000-0000-00002E260000}"/>
    <cellStyle name="40% - Akzent1 2 2 2 2 9" xfId="9868" xr:uid="{00000000-0005-0000-0000-00002F260000}"/>
    <cellStyle name="40% - Akzent1 2 2 2 2 9 2" xfId="9869" xr:uid="{00000000-0005-0000-0000-000030260000}"/>
    <cellStyle name="40% - Akzent1 2 2 2 2 9 3" xfId="9870" xr:uid="{00000000-0005-0000-0000-000031260000}"/>
    <cellStyle name="40% - Akzent1 2 2 2 3" xfId="9871" xr:uid="{00000000-0005-0000-0000-000032260000}"/>
    <cellStyle name="40% - Akzent1 2 2 2 3 10" xfId="9872" xr:uid="{00000000-0005-0000-0000-000033260000}"/>
    <cellStyle name="40% - Akzent1 2 2 2 3 11" xfId="9873" xr:uid="{00000000-0005-0000-0000-000034260000}"/>
    <cellStyle name="40% - Akzent1 2 2 2 3 2" xfId="9874" xr:uid="{00000000-0005-0000-0000-000035260000}"/>
    <cellStyle name="40% - Akzent1 2 2 2 3 2 2" xfId="9875" xr:uid="{00000000-0005-0000-0000-000036260000}"/>
    <cellStyle name="40% - Akzent1 2 2 2 3 2 2 2" xfId="9876" xr:uid="{00000000-0005-0000-0000-000037260000}"/>
    <cellStyle name="40% - Akzent1 2 2 2 3 2 2 3" xfId="9877" xr:uid="{00000000-0005-0000-0000-000038260000}"/>
    <cellStyle name="40% - Akzent1 2 2 2 3 2 3" xfId="9878" xr:uid="{00000000-0005-0000-0000-000039260000}"/>
    <cellStyle name="40% - Akzent1 2 2 2 3 2 4" xfId="9879" xr:uid="{00000000-0005-0000-0000-00003A260000}"/>
    <cellStyle name="40% - Akzent1 2 2 2 3 3" xfId="9880" xr:uid="{00000000-0005-0000-0000-00003B260000}"/>
    <cellStyle name="40% - Akzent1 2 2 2 3 3 2" xfId="9881" xr:uid="{00000000-0005-0000-0000-00003C260000}"/>
    <cellStyle name="40% - Akzent1 2 2 2 3 3 2 2" xfId="9882" xr:uid="{00000000-0005-0000-0000-00003D260000}"/>
    <cellStyle name="40% - Akzent1 2 2 2 3 3 2 3" xfId="9883" xr:uid="{00000000-0005-0000-0000-00003E260000}"/>
    <cellStyle name="40% - Akzent1 2 2 2 3 3 3" xfId="9884" xr:uid="{00000000-0005-0000-0000-00003F260000}"/>
    <cellStyle name="40% - Akzent1 2 2 2 3 3 4" xfId="9885" xr:uid="{00000000-0005-0000-0000-000040260000}"/>
    <cellStyle name="40% - Akzent1 2 2 2 3 4" xfId="9886" xr:uid="{00000000-0005-0000-0000-000041260000}"/>
    <cellStyle name="40% - Akzent1 2 2 2 3 4 2" xfId="9887" xr:uid="{00000000-0005-0000-0000-000042260000}"/>
    <cellStyle name="40% - Akzent1 2 2 2 3 4 2 2" xfId="9888" xr:uid="{00000000-0005-0000-0000-000043260000}"/>
    <cellStyle name="40% - Akzent1 2 2 2 3 4 2 3" xfId="9889" xr:uid="{00000000-0005-0000-0000-000044260000}"/>
    <cellStyle name="40% - Akzent1 2 2 2 3 4 3" xfId="9890" xr:uid="{00000000-0005-0000-0000-000045260000}"/>
    <cellStyle name="40% - Akzent1 2 2 2 3 4 4" xfId="9891" xr:uid="{00000000-0005-0000-0000-000046260000}"/>
    <cellStyle name="40% - Akzent1 2 2 2 3 5" xfId="9892" xr:uid="{00000000-0005-0000-0000-000047260000}"/>
    <cellStyle name="40% - Akzent1 2 2 2 3 5 2" xfId="9893" xr:uid="{00000000-0005-0000-0000-000048260000}"/>
    <cellStyle name="40% - Akzent1 2 2 2 3 5 2 2" xfId="9894" xr:uid="{00000000-0005-0000-0000-000049260000}"/>
    <cellStyle name="40% - Akzent1 2 2 2 3 5 2 3" xfId="9895" xr:uid="{00000000-0005-0000-0000-00004A260000}"/>
    <cellStyle name="40% - Akzent1 2 2 2 3 5 3" xfId="9896" xr:uid="{00000000-0005-0000-0000-00004B260000}"/>
    <cellStyle name="40% - Akzent1 2 2 2 3 5 4" xfId="9897" xr:uid="{00000000-0005-0000-0000-00004C260000}"/>
    <cellStyle name="40% - Akzent1 2 2 2 3 6" xfId="9898" xr:uid="{00000000-0005-0000-0000-00004D260000}"/>
    <cellStyle name="40% - Akzent1 2 2 2 3 6 2" xfId="9899" xr:uid="{00000000-0005-0000-0000-00004E260000}"/>
    <cellStyle name="40% - Akzent1 2 2 2 3 6 2 2" xfId="9900" xr:uid="{00000000-0005-0000-0000-00004F260000}"/>
    <cellStyle name="40% - Akzent1 2 2 2 3 6 2 3" xfId="9901" xr:uid="{00000000-0005-0000-0000-000050260000}"/>
    <cellStyle name="40% - Akzent1 2 2 2 3 6 3" xfId="9902" xr:uid="{00000000-0005-0000-0000-000051260000}"/>
    <cellStyle name="40% - Akzent1 2 2 2 3 6 4" xfId="9903" xr:uid="{00000000-0005-0000-0000-000052260000}"/>
    <cellStyle name="40% - Akzent1 2 2 2 3 7" xfId="9904" xr:uid="{00000000-0005-0000-0000-000053260000}"/>
    <cellStyle name="40% - Akzent1 2 2 2 3 7 2" xfId="9905" xr:uid="{00000000-0005-0000-0000-000054260000}"/>
    <cellStyle name="40% - Akzent1 2 2 2 3 7 3" xfId="9906" xr:uid="{00000000-0005-0000-0000-000055260000}"/>
    <cellStyle name="40% - Akzent1 2 2 2 3 8" xfId="9907" xr:uid="{00000000-0005-0000-0000-000056260000}"/>
    <cellStyle name="40% - Akzent1 2 2 2 3 8 2" xfId="9908" xr:uid="{00000000-0005-0000-0000-000057260000}"/>
    <cellStyle name="40% - Akzent1 2 2 2 3 8 3" xfId="9909" xr:uid="{00000000-0005-0000-0000-000058260000}"/>
    <cellStyle name="40% - Akzent1 2 2 2 3 9" xfId="9910" xr:uid="{00000000-0005-0000-0000-000059260000}"/>
    <cellStyle name="40% - Akzent1 2 2 2 3 9 2" xfId="9911" xr:uid="{00000000-0005-0000-0000-00005A260000}"/>
    <cellStyle name="40% - Akzent1 2 2 2 3 9 3" xfId="9912" xr:uid="{00000000-0005-0000-0000-00005B260000}"/>
    <cellStyle name="40% - Akzent1 2 2 3" xfId="9913" xr:uid="{00000000-0005-0000-0000-00005C260000}"/>
    <cellStyle name="40% - Akzent1 2 2 4" xfId="9914" xr:uid="{00000000-0005-0000-0000-00005D260000}"/>
    <cellStyle name="40% - Akzent1 2 2 4 2" xfId="9915" xr:uid="{00000000-0005-0000-0000-00005E260000}"/>
    <cellStyle name="40% - Akzent1 2 2 4 2 2" xfId="9916" xr:uid="{00000000-0005-0000-0000-00005F260000}"/>
    <cellStyle name="40% - Akzent1 2 2 4 2 3" xfId="9917" xr:uid="{00000000-0005-0000-0000-000060260000}"/>
    <cellStyle name="40% - Akzent1 2 2 4 3" xfId="9918" xr:uid="{00000000-0005-0000-0000-000061260000}"/>
    <cellStyle name="40% - Akzent1 2 2 4 4" xfId="9919" xr:uid="{00000000-0005-0000-0000-000062260000}"/>
    <cellStyle name="40% - Akzent1 2 2 5" xfId="9920" xr:uid="{00000000-0005-0000-0000-000063260000}"/>
    <cellStyle name="40% - Akzent1 2 2 5 2" xfId="9921" xr:uid="{00000000-0005-0000-0000-000064260000}"/>
    <cellStyle name="40% - Akzent1 2 2 5 2 2" xfId="9922" xr:uid="{00000000-0005-0000-0000-000065260000}"/>
    <cellStyle name="40% - Akzent1 2 2 5 2 3" xfId="9923" xr:uid="{00000000-0005-0000-0000-000066260000}"/>
    <cellStyle name="40% - Akzent1 2 2 5 3" xfId="9924" xr:uid="{00000000-0005-0000-0000-000067260000}"/>
    <cellStyle name="40% - Akzent1 2 2 5 4" xfId="9925" xr:uid="{00000000-0005-0000-0000-000068260000}"/>
    <cellStyle name="40% - Akzent1 2 2 6" xfId="9926" xr:uid="{00000000-0005-0000-0000-000069260000}"/>
    <cellStyle name="40% - Akzent1 2 2 6 2" xfId="9927" xr:uid="{00000000-0005-0000-0000-00006A260000}"/>
    <cellStyle name="40% - Akzent1 2 2 6 2 2" xfId="9928" xr:uid="{00000000-0005-0000-0000-00006B260000}"/>
    <cellStyle name="40% - Akzent1 2 2 6 2 3" xfId="9929" xr:uid="{00000000-0005-0000-0000-00006C260000}"/>
    <cellStyle name="40% - Akzent1 2 2 6 3" xfId="9930" xr:uid="{00000000-0005-0000-0000-00006D260000}"/>
    <cellStyle name="40% - Akzent1 2 2 6 4" xfId="9931" xr:uid="{00000000-0005-0000-0000-00006E260000}"/>
    <cellStyle name="40% - Akzent1 2 2 7" xfId="9932" xr:uid="{00000000-0005-0000-0000-00006F260000}"/>
    <cellStyle name="40% - Akzent1 2 2 7 2" xfId="9933" xr:uid="{00000000-0005-0000-0000-000070260000}"/>
    <cellStyle name="40% - Akzent1 2 2 7 2 2" xfId="9934" xr:uid="{00000000-0005-0000-0000-000071260000}"/>
    <cellStyle name="40% - Akzent1 2 2 7 2 3" xfId="9935" xr:uid="{00000000-0005-0000-0000-000072260000}"/>
    <cellStyle name="40% - Akzent1 2 2 7 3" xfId="9936" xr:uid="{00000000-0005-0000-0000-000073260000}"/>
    <cellStyle name="40% - Akzent1 2 2 7 4" xfId="9937" xr:uid="{00000000-0005-0000-0000-000074260000}"/>
    <cellStyle name="40% - Akzent1 2 2 8" xfId="9938" xr:uid="{00000000-0005-0000-0000-000075260000}"/>
    <cellStyle name="40% - Akzent1 2 2 8 2" xfId="9939" xr:uid="{00000000-0005-0000-0000-000076260000}"/>
    <cellStyle name="40% - Akzent1 2 2 8 2 2" xfId="9940" xr:uid="{00000000-0005-0000-0000-000077260000}"/>
    <cellStyle name="40% - Akzent1 2 2 8 2 3" xfId="9941" xr:uid="{00000000-0005-0000-0000-000078260000}"/>
    <cellStyle name="40% - Akzent1 2 2 8 3" xfId="9942" xr:uid="{00000000-0005-0000-0000-000079260000}"/>
    <cellStyle name="40% - Akzent1 2 2 8 4" xfId="9943" xr:uid="{00000000-0005-0000-0000-00007A260000}"/>
    <cellStyle name="40% - Akzent1 2 2 9" xfId="9944" xr:uid="{00000000-0005-0000-0000-00007B260000}"/>
    <cellStyle name="40% - Akzent1 2 2 9 2" xfId="9945" xr:uid="{00000000-0005-0000-0000-00007C260000}"/>
    <cellStyle name="40% - Akzent1 2 2 9 3" xfId="9946" xr:uid="{00000000-0005-0000-0000-00007D260000}"/>
    <cellStyle name="40% - Akzent1 2 3" xfId="9947" xr:uid="{00000000-0005-0000-0000-00007E260000}"/>
    <cellStyle name="40% - Akzent1 2 4" xfId="9948" xr:uid="{00000000-0005-0000-0000-00007F260000}"/>
    <cellStyle name="40% - Akzent1 2 5" xfId="9949" xr:uid="{00000000-0005-0000-0000-000080260000}"/>
    <cellStyle name="40% - Akzent1 2 5 2" xfId="9950" xr:uid="{00000000-0005-0000-0000-000081260000}"/>
    <cellStyle name="40% - Akzent1 2 5 2 2" xfId="9951" xr:uid="{00000000-0005-0000-0000-000082260000}"/>
    <cellStyle name="40% - Akzent1 2 5 2 2 2" xfId="9952" xr:uid="{00000000-0005-0000-0000-000083260000}"/>
    <cellStyle name="40% - Akzent1 2 5 2 2 3" xfId="9953" xr:uid="{00000000-0005-0000-0000-000084260000}"/>
    <cellStyle name="40% - Akzent1 2 5 2 3" xfId="9954" xr:uid="{00000000-0005-0000-0000-000085260000}"/>
    <cellStyle name="40% - Akzent1 2 5 2 4" xfId="9955" xr:uid="{00000000-0005-0000-0000-000086260000}"/>
    <cellStyle name="40% - Akzent1 2 5 3" xfId="9956" xr:uid="{00000000-0005-0000-0000-000087260000}"/>
    <cellStyle name="40% - Akzent1 2 5 3 2" xfId="9957" xr:uid="{00000000-0005-0000-0000-000088260000}"/>
    <cellStyle name="40% - Akzent1 2 5 3 2 2" xfId="9958" xr:uid="{00000000-0005-0000-0000-000089260000}"/>
    <cellStyle name="40% - Akzent1 2 5 3 2 3" xfId="9959" xr:uid="{00000000-0005-0000-0000-00008A260000}"/>
    <cellStyle name="40% - Akzent1 2 5 3 3" xfId="9960" xr:uid="{00000000-0005-0000-0000-00008B260000}"/>
    <cellStyle name="40% - Akzent1 2 5 3 4" xfId="9961" xr:uid="{00000000-0005-0000-0000-00008C260000}"/>
    <cellStyle name="40% - Akzent1 2 5 4" xfId="9962" xr:uid="{00000000-0005-0000-0000-00008D260000}"/>
    <cellStyle name="40% - Akzent1 2 5 4 2" xfId="9963" xr:uid="{00000000-0005-0000-0000-00008E260000}"/>
    <cellStyle name="40% - Akzent1 2 5 4 2 2" xfId="9964" xr:uid="{00000000-0005-0000-0000-00008F260000}"/>
    <cellStyle name="40% - Akzent1 2 5 4 2 3" xfId="9965" xr:uid="{00000000-0005-0000-0000-000090260000}"/>
    <cellStyle name="40% - Akzent1 2 5 4 3" xfId="9966" xr:uid="{00000000-0005-0000-0000-000091260000}"/>
    <cellStyle name="40% - Akzent1 2 5 4 4" xfId="9967" xr:uid="{00000000-0005-0000-0000-000092260000}"/>
    <cellStyle name="40% - Akzent1 2 5 5" xfId="9968" xr:uid="{00000000-0005-0000-0000-000093260000}"/>
    <cellStyle name="40% - Akzent1 2 5 5 2" xfId="9969" xr:uid="{00000000-0005-0000-0000-000094260000}"/>
    <cellStyle name="40% - Akzent1 2 5 5 2 2" xfId="9970" xr:uid="{00000000-0005-0000-0000-000095260000}"/>
    <cellStyle name="40% - Akzent1 2 5 5 2 3" xfId="9971" xr:uid="{00000000-0005-0000-0000-000096260000}"/>
    <cellStyle name="40% - Akzent1 2 5 5 3" xfId="9972" xr:uid="{00000000-0005-0000-0000-000097260000}"/>
    <cellStyle name="40% - Akzent1 2 5 5 4" xfId="9973" xr:uid="{00000000-0005-0000-0000-000098260000}"/>
    <cellStyle name="40% - Akzent1 2 5 6" xfId="9974" xr:uid="{00000000-0005-0000-0000-000099260000}"/>
    <cellStyle name="40% - Akzent1 2 5 6 2" xfId="9975" xr:uid="{00000000-0005-0000-0000-00009A260000}"/>
    <cellStyle name="40% - Akzent1 2 5 6 2 2" xfId="9976" xr:uid="{00000000-0005-0000-0000-00009B260000}"/>
    <cellStyle name="40% - Akzent1 2 5 6 2 3" xfId="9977" xr:uid="{00000000-0005-0000-0000-00009C260000}"/>
    <cellStyle name="40% - Akzent1 2 5 6 3" xfId="9978" xr:uid="{00000000-0005-0000-0000-00009D260000}"/>
    <cellStyle name="40% - Akzent1 2 5 6 4" xfId="9979" xr:uid="{00000000-0005-0000-0000-00009E260000}"/>
    <cellStyle name="40% - Akzent1 2 5 7" xfId="9980" xr:uid="{00000000-0005-0000-0000-00009F260000}"/>
    <cellStyle name="40% - Akzent1 2 5 7 2" xfId="9981" xr:uid="{00000000-0005-0000-0000-0000A0260000}"/>
    <cellStyle name="40% - Akzent1 2 5 7 3" xfId="9982" xr:uid="{00000000-0005-0000-0000-0000A1260000}"/>
    <cellStyle name="40% - Akzent1 2 5 8" xfId="9983" xr:uid="{00000000-0005-0000-0000-0000A2260000}"/>
    <cellStyle name="40% - Akzent1 2 5 8 2" xfId="9984" xr:uid="{00000000-0005-0000-0000-0000A3260000}"/>
    <cellStyle name="40% - Akzent1 2 5 8 3" xfId="9985" xr:uid="{00000000-0005-0000-0000-0000A4260000}"/>
    <cellStyle name="40% - Akzent1 2 5 9" xfId="9986" xr:uid="{00000000-0005-0000-0000-0000A5260000}"/>
    <cellStyle name="40% - Akzent1 2 5 9 2" xfId="9987" xr:uid="{00000000-0005-0000-0000-0000A6260000}"/>
    <cellStyle name="40% - Akzent1 2 5 9 3" xfId="9988" xr:uid="{00000000-0005-0000-0000-0000A7260000}"/>
    <cellStyle name="40% - Akzent1 2 6" xfId="9989" xr:uid="{00000000-0005-0000-0000-0000A8260000}"/>
    <cellStyle name="40% - Akzent1 2 7" xfId="9990" xr:uid="{00000000-0005-0000-0000-0000A9260000}"/>
    <cellStyle name="40% - Akzent1 2 8" xfId="9991" xr:uid="{00000000-0005-0000-0000-0000AA260000}"/>
    <cellStyle name="40% - Akzent1 2 9" xfId="9992" xr:uid="{00000000-0005-0000-0000-0000AB260000}"/>
    <cellStyle name="40% - Akzent1 20" xfId="9993" xr:uid="{00000000-0005-0000-0000-0000AC260000}"/>
    <cellStyle name="40% - Akzent1 21" xfId="9994" xr:uid="{00000000-0005-0000-0000-0000AD260000}"/>
    <cellStyle name="40% - Akzent1 22" xfId="9995" xr:uid="{00000000-0005-0000-0000-0000AE260000}"/>
    <cellStyle name="40% - Akzent1 23" xfId="9996" xr:uid="{00000000-0005-0000-0000-0000AF260000}"/>
    <cellStyle name="40% - Akzent1 24" xfId="9997" xr:uid="{00000000-0005-0000-0000-0000B0260000}"/>
    <cellStyle name="40% - Akzent1 25" xfId="9998" xr:uid="{00000000-0005-0000-0000-0000B1260000}"/>
    <cellStyle name="40% - Akzent1 26" xfId="9999" xr:uid="{00000000-0005-0000-0000-0000B2260000}"/>
    <cellStyle name="40% - Akzent1 27" xfId="10000" xr:uid="{00000000-0005-0000-0000-0000B3260000}"/>
    <cellStyle name="40% - Akzent1 28" xfId="10001" xr:uid="{00000000-0005-0000-0000-0000B4260000}"/>
    <cellStyle name="40% - Akzent1 29" xfId="10002" xr:uid="{00000000-0005-0000-0000-0000B5260000}"/>
    <cellStyle name="40% - Akzent1 3" xfId="10003" xr:uid="{00000000-0005-0000-0000-0000B6260000}"/>
    <cellStyle name="40% - Akzent1 3 10" xfId="10004" xr:uid="{00000000-0005-0000-0000-0000B7260000}"/>
    <cellStyle name="40% - Akzent1 3 11" xfId="10005" xr:uid="{00000000-0005-0000-0000-0000B8260000}"/>
    <cellStyle name="40% - Akzent1 3 12" xfId="10006" xr:uid="{00000000-0005-0000-0000-0000B9260000}"/>
    <cellStyle name="40% - Akzent1 3 13" xfId="10007" xr:uid="{00000000-0005-0000-0000-0000BA260000}"/>
    <cellStyle name="40% - Akzent1 3 14" xfId="10008" xr:uid="{00000000-0005-0000-0000-0000BB260000}"/>
    <cellStyle name="40% - Akzent1 3 15" xfId="10009" xr:uid="{00000000-0005-0000-0000-0000BC260000}"/>
    <cellStyle name="40% - Akzent1 3 16" xfId="10010" xr:uid="{00000000-0005-0000-0000-0000BD260000}"/>
    <cellStyle name="40% - Akzent1 3 17" xfId="10011" xr:uid="{00000000-0005-0000-0000-0000BE260000}"/>
    <cellStyle name="40% - Akzent1 3 18" xfId="10012" xr:uid="{00000000-0005-0000-0000-0000BF260000}"/>
    <cellStyle name="40% - Akzent1 3 2" xfId="10013" xr:uid="{00000000-0005-0000-0000-0000C0260000}"/>
    <cellStyle name="40% - Akzent1 3 3" xfId="10014" xr:uid="{00000000-0005-0000-0000-0000C1260000}"/>
    <cellStyle name="40% - Akzent1 3 4" xfId="10015" xr:uid="{00000000-0005-0000-0000-0000C2260000}"/>
    <cellStyle name="40% - Akzent1 3 4 2" xfId="10016" xr:uid="{00000000-0005-0000-0000-0000C3260000}"/>
    <cellStyle name="40% - Akzent1 3 4 2 2" xfId="10017" xr:uid="{00000000-0005-0000-0000-0000C4260000}"/>
    <cellStyle name="40% - Akzent1 3 4 2 2 2" xfId="10018" xr:uid="{00000000-0005-0000-0000-0000C5260000}"/>
    <cellStyle name="40% - Akzent1 3 4 2 2 3" xfId="10019" xr:uid="{00000000-0005-0000-0000-0000C6260000}"/>
    <cellStyle name="40% - Akzent1 3 4 2 3" xfId="10020" xr:uid="{00000000-0005-0000-0000-0000C7260000}"/>
    <cellStyle name="40% - Akzent1 3 4 2 4" xfId="10021" xr:uid="{00000000-0005-0000-0000-0000C8260000}"/>
    <cellStyle name="40% - Akzent1 3 4 3" xfId="10022" xr:uid="{00000000-0005-0000-0000-0000C9260000}"/>
    <cellStyle name="40% - Akzent1 3 4 3 2" xfId="10023" xr:uid="{00000000-0005-0000-0000-0000CA260000}"/>
    <cellStyle name="40% - Akzent1 3 4 3 2 2" xfId="10024" xr:uid="{00000000-0005-0000-0000-0000CB260000}"/>
    <cellStyle name="40% - Akzent1 3 4 3 2 3" xfId="10025" xr:uid="{00000000-0005-0000-0000-0000CC260000}"/>
    <cellStyle name="40% - Akzent1 3 4 3 3" xfId="10026" xr:uid="{00000000-0005-0000-0000-0000CD260000}"/>
    <cellStyle name="40% - Akzent1 3 4 3 4" xfId="10027" xr:uid="{00000000-0005-0000-0000-0000CE260000}"/>
    <cellStyle name="40% - Akzent1 3 4 4" xfId="10028" xr:uid="{00000000-0005-0000-0000-0000CF260000}"/>
    <cellStyle name="40% - Akzent1 3 4 4 2" xfId="10029" xr:uid="{00000000-0005-0000-0000-0000D0260000}"/>
    <cellStyle name="40% - Akzent1 3 4 4 2 2" xfId="10030" xr:uid="{00000000-0005-0000-0000-0000D1260000}"/>
    <cellStyle name="40% - Akzent1 3 4 4 2 3" xfId="10031" xr:uid="{00000000-0005-0000-0000-0000D2260000}"/>
    <cellStyle name="40% - Akzent1 3 4 4 3" xfId="10032" xr:uid="{00000000-0005-0000-0000-0000D3260000}"/>
    <cellStyle name="40% - Akzent1 3 4 4 4" xfId="10033" xr:uid="{00000000-0005-0000-0000-0000D4260000}"/>
    <cellStyle name="40% - Akzent1 3 4 5" xfId="10034" xr:uid="{00000000-0005-0000-0000-0000D5260000}"/>
    <cellStyle name="40% - Akzent1 3 4 5 2" xfId="10035" xr:uid="{00000000-0005-0000-0000-0000D6260000}"/>
    <cellStyle name="40% - Akzent1 3 4 5 2 2" xfId="10036" xr:uid="{00000000-0005-0000-0000-0000D7260000}"/>
    <cellStyle name="40% - Akzent1 3 4 5 2 3" xfId="10037" xr:uid="{00000000-0005-0000-0000-0000D8260000}"/>
    <cellStyle name="40% - Akzent1 3 4 5 3" xfId="10038" xr:uid="{00000000-0005-0000-0000-0000D9260000}"/>
    <cellStyle name="40% - Akzent1 3 4 5 4" xfId="10039" xr:uid="{00000000-0005-0000-0000-0000DA260000}"/>
    <cellStyle name="40% - Akzent1 3 4 6" xfId="10040" xr:uid="{00000000-0005-0000-0000-0000DB260000}"/>
    <cellStyle name="40% - Akzent1 3 4 6 2" xfId="10041" xr:uid="{00000000-0005-0000-0000-0000DC260000}"/>
    <cellStyle name="40% - Akzent1 3 4 6 2 2" xfId="10042" xr:uid="{00000000-0005-0000-0000-0000DD260000}"/>
    <cellStyle name="40% - Akzent1 3 4 6 2 3" xfId="10043" xr:uid="{00000000-0005-0000-0000-0000DE260000}"/>
    <cellStyle name="40% - Akzent1 3 4 6 3" xfId="10044" xr:uid="{00000000-0005-0000-0000-0000DF260000}"/>
    <cellStyle name="40% - Akzent1 3 4 6 4" xfId="10045" xr:uid="{00000000-0005-0000-0000-0000E0260000}"/>
    <cellStyle name="40% - Akzent1 3 4 7" xfId="10046" xr:uid="{00000000-0005-0000-0000-0000E1260000}"/>
    <cellStyle name="40% - Akzent1 3 4 7 2" xfId="10047" xr:uid="{00000000-0005-0000-0000-0000E2260000}"/>
    <cellStyle name="40% - Akzent1 3 4 7 3" xfId="10048" xr:uid="{00000000-0005-0000-0000-0000E3260000}"/>
    <cellStyle name="40% - Akzent1 3 4 8" xfId="10049" xr:uid="{00000000-0005-0000-0000-0000E4260000}"/>
    <cellStyle name="40% - Akzent1 3 4 8 2" xfId="10050" xr:uid="{00000000-0005-0000-0000-0000E5260000}"/>
    <cellStyle name="40% - Akzent1 3 4 8 3" xfId="10051" xr:uid="{00000000-0005-0000-0000-0000E6260000}"/>
    <cellStyle name="40% - Akzent1 3 4 9" xfId="10052" xr:uid="{00000000-0005-0000-0000-0000E7260000}"/>
    <cellStyle name="40% - Akzent1 3 4 9 2" xfId="10053" xr:uid="{00000000-0005-0000-0000-0000E8260000}"/>
    <cellStyle name="40% - Akzent1 3 4 9 3" xfId="10054" xr:uid="{00000000-0005-0000-0000-0000E9260000}"/>
    <cellStyle name="40% - Akzent1 3 5" xfId="10055" xr:uid="{00000000-0005-0000-0000-0000EA260000}"/>
    <cellStyle name="40% - Akzent1 3 5 2" xfId="10056" xr:uid="{00000000-0005-0000-0000-0000EB260000}"/>
    <cellStyle name="40% - Akzent1 3 5 2 2" xfId="10057" xr:uid="{00000000-0005-0000-0000-0000EC260000}"/>
    <cellStyle name="40% - Akzent1 3 5 2 3" xfId="10058" xr:uid="{00000000-0005-0000-0000-0000ED260000}"/>
    <cellStyle name="40% - Akzent1 3 6" xfId="10059" xr:uid="{00000000-0005-0000-0000-0000EE260000}"/>
    <cellStyle name="40% - Akzent1 3 6 2" xfId="10060" xr:uid="{00000000-0005-0000-0000-0000EF260000}"/>
    <cellStyle name="40% - Akzent1 3 6 2 2" xfId="10061" xr:uid="{00000000-0005-0000-0000-0000F0260000}"/>
    <cellStyle name="40% - Akzent1 3 6 2 3" xfId="10062" xr:uid="{00000000-0005-0000-0000-0000F1260000}"/>
    <cellStyle name="40% - Akzent1 3 7" xfId="10063" xr:uid="{00000000-0005-0000-0000-0000F2260000}"/>
    <cellStyle name="40% - Akzent1 3 7 2" xfId="10064" xr:uid="{00000000-0005-0000-0000-0000F3260000}"/>
    <cellStyle name="40% - Akzent1 3 7 2 2" xfId="10065" xr:uid="{00000000-0005-0000-0000-0000F4260000}"/>
    <cellStyle name="40% - Akzent1 3 7 2 3" xfId="10066" xr:uid="{00000000-0005-0000-0000-0000F5260000}"/>
    <cellStyle name="40% - Akzent1 3 8" xfId="10067" xr:uid="{00000000-0005-0000-0000-0000F6260000}"/>
    <cellStyle name="40% - Akzent1 3 8 2" xfId="10068" xr:uid="{00000000-0005-0000-0000-0000F7260000}"/>
    <cellStyle name="40% - Akzent1 3 8 2 2" xfId="10069" xr:uid="{00000000-0005-0000-0000-0000F8260000}"/>
    <cellStyle name="40% - Akzent1 3 8 2 3" xfId="10070" xr:uid="{00000000-0005-0000-0000-0000F9260000}"/>
    <cellStyle name="40% - Akzent1 3 9" xfId="10071" xr:uid="{00000000-0005-0000-0000-0000FA260000}"/>
    <cellStyle name="40% - Akzent1 3 9 2" xfId="10072" xr:uid="{00000000-0005-0000-0000-0000FB260000}"/>
    <cellStyle name="40% - Akzent1 3 9 2 2" xfId="10073" xr:uid="{00000000-0005-0000-0000-0000FC260000}"/>
    <cellStyle name="40% - Akzent1 3 9 2 3" xfId="10074" xr:uid="{00000000-0005-0000-0000-0000FD260000}"/>
    <cellStyle name="40% - Akzent1 30" xfId="10075" xr:uid="{00000000-0005-0000-0000-0000FE260000}"/>
    <cellStyle name="40% - Akzent1 31" xfId="10076" xr:uid="{00000000-0005-0000-0000-0000FF260000}"/>
    <cellStyle name="40% - Akzent1 32" xfId="10077" xr:uid="{00000000-0005-0000-0000-000000270000}"/>
    <cellStyle name="40% - Akzent1 33" xfId="10078" xr:uid="{00000000-0005-0000-0000-000001270000}"/>
    <cellStyle name="40% - Akzent1 34" xfId="10079" xr:uid="{00000000-0005-0000-0000-000002270000}"/>
    <cellStyle name="40% - Akzent1 35" xfId="10080" xr:uid="{00000000-0005-0000-0000-000003270000}"/>
    <cellStyle name="40% - Akzent1 4" xfId="10081" xr:uid="{00000000-0005-0000-0000-000004270000}"/>
    <cellStyle name="40% - Akzent1 4 10" xfId="10082" xr:uid="{00000000-0005-0000-0000-000005270000}"/>
    <cellStyle name="40% - Akzent1 4 11" xfId="10083" xr:uid="{00000000-0005-0000-0000-000006270000}"/>
    <cellStyle name="40% - Akzent1 4 12" xfId="10084" xr:uid="{00000000-0005-0000-0000-000007270000}"/>
    <cellStyle name="40% - Akzent1 4 13" xfId="10085" xr:uid="{00000000-0005-0000-0000-000008270000}"/>
    <cellStyle name="40% - Akzent1 4 14" xfId="10086" xr:uid="{00000000-0005-0000-0000-000009270000}"/>
    <cellStyle name="40% - Akzent1 4 15" xfId="10087" xr:uid="{00000000-0005-0000-0000-00000A270000}"/>
    <cellStyle name="40% - Akzent1 4 16" xfId="10088" xr:uid="{00000000-0005-0000-0000-00000B270000}"/>
    <cellStyle name="40% - Akzent1 4 17" xfId="10089" xr:uid="{00000000-0005-0000-0000-00000C270000}"/>
    <cellStyle name="40% - Akzent1 4 18" xfId="10090" xr:uid="{00000000-0005-0000-0000-00000D270000}"/>
    <cellStyle name="40% - Akzent1 4 2" xfId="10091" xr:uid="{00000000-0005-0000-0000-00000E270000}"/>
    <cellStyle name="40% - Akzent1 4 3" xfId="10092" xr:uid="{00000000-0005-0000-0000-00000F270000}"/>
    <cellStyle name="40% - Akzent1 4 4" xfId="10093" xr:uid="{00000000-0005-0000-0000-000010270000}"/>
    <cellStyle name="40% - Akzent1 4 4 2" xfId="10094" xr:uid="{00000000-0005-0000-0000-000011270000}"/>
    <cellStyle name="40% - Akzent1 4 4 2 2" xfId="10095" xr:uid="{00000000-0005-0000-0000-000012270000}"/>
    <cellStyle name="40% - Akzent1 4 4 2 2 2" xfId="10096" xr:uid="{00000000-0005-0000-0000-000013270000}"/>
    <cellStyle name="40% - Akzent1 4 4 2 2 3" xfId="10097" xr:uid="{00000000-0005-0000-0000-000014270000}"/>
    <cellStyle name="40% - Akzent1 4 4 2 3" xfId="10098" xr:uid="{00000000-0005-0000-0000-000015270000}"/>
    <cellStyle name="40% - Akzent1 4 4 2 4" xfId="10099" xr:uid="{00000000-0005-0000-0000-000016270000}"/>
    <cellStyle name="40% - Akzent1 4 4 3" xfId="10100" xr:uid="{00000000-0005-0000-0000-000017270000}"/>
    <cellStyle name="40% - Akzent1 4 4 3 2" xfId="10101" xr:uid="{00000000-0005-0000-0000-000018270000}"/>
    <cellStyle name="40% - Akzent1 4 4 3 2 2" xfId="10102" xr:uid="{00000000-0005-0000-0000-000019270000}"/>
    <cellStyle name="40% - Akzent1 4 4 3 2 3" xfId="10103" xr:uid="{00000000-0005-0000-0000-00001A270000}"/>
    <cellStyle name="40% - Akzent1 4 4 3 3" xfId="10104" xr:uid="{00000000-0005-0000-0000-00001B270000}"/>
    <cellStyle name="40% - Akzent1 4 4 3 4" xfId="10105" xr:uid="{00000000-0005-0000-0000-00001C270000}"/>
    <cellStyle name="40% - Akzent1 4 4 4" xfId="10106" xr:uid="{00000000-0005-0000-0000-00001D270000}"/>
    <cellStyle name="40% - Akzent1 4 4 4 2" xfId="10107" xr:uid="{00000000-0005-0000-0000-00001E270000}"/>
    <cellStyle name="40% - Akzent1 4 4 4 2 2" xfId="10108" xr:uid="{00000000-0005-0000-0000-00001F270000}"/>
    <cellStyle name="40% - Akzent1 4 4 4 2 3" xfId="10109" xr:uid="{00000000-0005-0000-0000-000020270000}"/>
    <cellStyle name="40% - Akzent1 4 4 4 3" xfId="10110" xr:uid="{00000000-0005-0000-0000-000021270000}"/>
    <cellStyle name="40% - Akzent1 4 4 4 4" xfId="10111" xr:uid="{00000000-0005-0000-0000-000022270000}"/>
    <cellStyle name="40% - Akzent1 4 4 5" xfId="10112" xr:uid="{00000000-0005-0000-0000-000023270000}"/>
    <cellStyle name="40% - Akzent1 4 4 5 2" xfId="10113" xr:uid="{00000000-0005-0000-0000-000024270000}"/>
    <cellStyle name="40% - Akzent1 4 4 5 2 2" xfId="10114" xr:uid="{00000000-0005-0000-0000-000025270000}"/>
    <cellStyle name="40% - Akzent1 4 4 5 2 3" xfId="10115" xr:uid="{00000000-0005-0000-0000-000026270000}"/>
    <cellStyle name="40% - Akzent1 4 4 5 3" xfId="10116" xr:uid="{00000000-0005-0000-0000-000027270000}"/>
    <cellStyle name="40% - Akzent1 4 4 5 4" xfId="10117" xr:uid="{00000000-0005-0000-0000-000028270000}"/>
    <cellStyle name="40% - Akzent1 4 4 6" xfId="10118" xr:uid="{00000000-0005-0000-0000-000029270000}"/>
    <cellStyle name="40% - Akzent1 4 4 6 2" xfId="10119" xr:uid="{00000000-0005-0000-0000-00002A270000}"/>
    <cellStyle name="40% - Akzent1 4 4 6 2 2" xfId="10120" xr:uid="{00000000-0005-0000-0000-00002B270000}"/>
    <cellStyle name="40% - Akzent1 4 4 6 2 3" xfId="10121" xr:uid="{00000000-0005-0000-0000-00002C270000}"/>
    <cellStyle name="40% - Akzent1 4 4 6 3" xfId="10122" xr:uid="{00000000-0005-0000-0000-00002D270000}"/>
    <cellStyle name="40% - Akzent1 4 4 6 4" xfId="10123" xr:uid="{00000000-0005-0000-0000-00002E270000}"/>
    <cellStyle name="40% - Akzent1 4 4 7" xfId="10124" xr:uid="{00000000-0005-0000-0000-00002F270000}"/>
    <cellStyle name="40% - Akzent1 4 4 7 2" xfId="10125" xr:uid="{00000000-0005-0000-0000-000030270000}"/>
    <cellStyle name="40% - Akzent1 4 4 7 3" xfId="10126" xr:uid="{00000000-0005-0000-0000-000031270000}"/>
    <cellStyle name="40% - Akzent1 4 4 8" xfId="10127" xr:uid="{00000000-0005-0000-0000-000032270000}"/>
    <cellStyle name="40% - Akzent1 4 4 8 2" xfId="10128" xr:uid="{00000000-0005-0000-0000-000033270000}"/>
    <cellStyle name="40% - Akzent1 4 4 8 3" xfId="10129" xr:uid="{00000000-0005-0000-0000-000034270000}"/>
    <cellStyle name="40% - Akzent1 4 4 9" xfId="10130" xr:uid="{00000000-0005-0000-0000-000035270000}"/>
    <cellStyle name="40% - Akzent1 4 4 9 2" xfId="10131" xr:uid="{00000000-0005-0000-0000-000036270000}"/>
    <cellStyle name="40% - Akzent1 4 4 9 3" xfId="10132" xr:uid="{00000000-0005-0000-0000-000037270000}"/>
    <cellStyle name="40% - Akzent1 4 5" xfId="10133" xr:uid="{00000000-0005-0000-0000-000038270000}"/>
    <cellStyle name="40% - Akzent1 4 5 2" xfId="10134" xr:uid="{00000000-0005-0000-0000-000039270000}"/>
    <cellStyle name="40% - Akzent1 4 5 2 2" xfId="10135" xr:uid="{00000000-0005-0000-0000-00003A270000}"/>
    <cellStyle name="40% - Akzent1 4 5 2 3" xfId="10136" xr:uid="{00000000-0005-0000-0000-00003B270000}"/>
    <cellStyle name="40% - Akzent1 4 6" xfId="10137" xr:uid="{00000000-0005-0000-0000-00003C270000}"/>
    <cellStyle name="40% - Akzent1 4 6 2" xfId="10138" xr:uid="{00000000-0005-0000-0000-00003D270000}"/>
    <cellStyle name="40% - Akzent1 4 6 2 2" xfId="10139" xr:uid="{00000000-0005-0000-0000-00003E270000}"/>
    <cellStyle name="40% - Akzent1 4 6 2 3" xfId="10140" xr:uid="{00000000-0005-0000-0000-00003F270000}"/>
    <cellStyle name="40% - Akzent1 4 7" xfId="10141" xr:uid="{00000000-0005-0000-0000-000040270000}"/>
    <cellStyle name="40% - Akzent1 4 7 2" xfId="10142" xr:uid="{00000000-0005-0000-0000-000041270000}"/>
    <cellStyle name="40% - Akzent1 4 7 2 2" xfId="10143" xr:uid="{00000000-0005-0000-0000-000042270000}"/>
    <cellStyle name="40% - Akzent1 4 7 2 3" xfId="10144" xr:uid="{00000000-0005-0000-0000-000043270000}"/>
    <cellStyle name="40% - Akzent1 4 8" xfId="10145" xr:uid="{00000000-0005-0000-0000-000044270000}"/>
    <cellStyle name="40% - Akzent1 4 8 2" xfId="10146" xr:uid="{00000000-0005-0000-0000-000045270000}"/>
    <cellStyle name="40% - Akzent1 4 8 2 2" xfId="10147" xr:uid="{00000000-0005-0000-0000-000046270000}"/>
    <cellStyle name="40% - Akzent1 4 8 2 3" xfId="10148" xr:uid="{00000000-0005-0000-0000-000047270000}"/>
    <cellStyle name="40% - Akzent1 4 9" xfId="10149" xr:uid="{00000000-0005-0000-0000-000048270000}"/>
    <cellStyle name="40% - Akzent1 4 9 2" xfId="10150" xr:uid="{00000000-0005-0000-0000-000049270000}"/>
    <cellStyle name="40% - Akzent1 4 9 2 2" xfId="10151" xr:uid="{00000000-0005-0000-0000-00004A270000}"/>
    <cellStyle name="40% - Akzent1 4 9 2 3" xfId="10152" xr:uid="{00000000-0005-0000-0000-00004B270000}"/>
    <cellStyle name="40% - Akzent1 5" xfId="10153" xr:uid="{00000000-0005-0000-0000-00004C270000}"/>
    <cellStyle name="40% - Akzent1 5 10" xfId="10154" xr:uid="{00000000-0005-0000-0000-00004D270000}"/>
    <cellStyle name="40% - Akzent1 5 11" xfId="10155" xr:uid="{00000000-0005-0000-0000-00004E270000}"/>
    <cellStyle name="40% - Akzent1 5 12" xfId="10156" xr:uid="{00000000-0005-0000-0000-00004F270000}"/>
    <cellStyle name="40% - Akzent1 5 13" xfId="10157" xr:uid="{00000000-0005-0000-0000-000050270000}"/>
    <cellStyle name="40% - Akzent1 5 14" xfId="10158" xr:uid="{00000000-0005-0000-0000-000051270000}"/>
    <cellStyle name="40% - Akzent1 5 15" xfId="10159" xr:uid="{00000000-0005-0000-0000-000052270000}"/>
    <cellStyle name="40% - Akzent1 5 16" xfId="10160" xr:uid="{00000000-0005-0000-0000-000053270000}"/>
    <cellStyle name="40% - Akzent1 5 17" xfId="10161" xr:uid="{00000000-0005-0000-0000-000054270000}"/>
    <cellStyle name="40% - Akzent1 5 18" xfId="10162" xr:uid="{00000000-0005-0000-0000-000055270000}"/>
    <cellStyle name="40% - Akzent1 5 2" xfId="10163" xr:uid="{00000000-0005-0000-0000-000056270000}"/>
    <cellStyle name="40% - Akzent1 5 3" xfId="10164" xr:uid="{00000000-0005-0000-0000-000057270000}"/>
    <cellStyle name="40% - Akzent1 5 4" xfId="10165" xr:uid="{00000000-0005-0000-0000-000058270000}"/>
    <cellStyle name="40% - Akzent1 5 4 2" xfId="10166" xr:uid="{00000000-0005-0000-0000-000059270000}"/>
    <cellStyle name="40% - Akzent1 5 4 2 2" xfId="10167" xr:uid="{00000000-0005-0000-0000-00005A270000}"/>
    <cellStyle name="40% - Akzent1 5 4 2 2 2" xfId="10168" xr:uid="{00000000-0005-0000-0000-00005B270000}"/>
    <cellStyle name="40% - Akzent1 5 4 2 2 3" xfId="10169" xr:uid="{00000000-0005-0000-0000-00005C270000}"/>
    <cellStyle name="40% - Akzent1 5 4 2 3" xfId="10170" xr:uid="{00000000-0005-0000-0000-00005D270000}"/>
    <cellStyle name="40% - Akzent1 5 4 2 4" xfId="10171" xr:uid="{00000000-0005-0000-0000-00005E270000}"/>
    <cellStyle name="40% - Akzent1 5 4 3" xfId="10172" xr:uid="{00000000-0005-0000-0000-00005F270000}"/>
    <cellStyle name="40% - Akzent1 5 4 3 2" xfId="10173" xr:uid="{00000000-0005-0000-0000-000060270000}"/>
    <cellStyle name="40% - Akzent1 5 4 3 2 2" xfId="10174" xr:uid="{00000000-0005-0000-0000-000061270000}"/>
    <cellStyle name="40% - Akzent1 5 4 3 2 3" xfId="10175" xr:uid="{00000000-0005-0000-0000-000062270000}"/>
    <cellStyle name="40% - Akzent1 5 4 3 3" xfId="10176" xr:uid="{00000000-0005-0000-0000-000063270000}"/>
    <cellStyle name="40% - Akzent1 5 4 3 4" xfId="10177" xr:uid="{00000000-0005-0000-0000-000064270000}"/>
    <cellStyle name="40% - Akzent1 5 4 4" xfId="10178" xr:uid="{00000000-0005-0000-0000-000065270000}"/>
    <cellStyle name="40% - Akzent1 5 4 4 2" xfId="10179" xr:uid="{00000000-0005-0000-0000-000066270000}"/>
    <cellStyle name="40% - Akzent1 5 4 4 2 2" xfId="10180" xr:uid="{00000000-0005-0000-0000-000067270000}"/>
    <cellStyle name="40% - Akzent1 5 4 4 2 3" xfId="10181" xr:uid="{00000000-0005-0000-0000-000068270000}"/>
    <cellStyle name="40% - Akzent1 5 4 4 3" xfId="10182" xr:uid="{00000000-0005-0000-0000-000069270000}"/>
    <cellStyle name="40% - Akzent1 5 4 4 4" xfId="10183" xr:uid="{00000000-0005-0000-0000-00006A270000}"/>
    <cellStyle name="40% - Akzent1 5 4 5" xfId="10184" xr:uid="{00000000-0005-0000-0000-00006B270000}"/>
    <cellStyle name="40% - Akzent1 5 4 5 2" xfId="10185" xr:uid="{00000000-0005-0000-0000-00006C270000}"/>
    <cellStyle name="40% - Akzent1 5 4 5 2 2" xfId="10186" xr:uid="{00000000-0005-0000-0000-00006D270000}"/>
    <cellStyle name="40% - Akzent1 5 4 5 2 3" xfId="10187" xr:uid="{00000000-0005-0000-0000-00006E270000}"/>
    <cellStyle name="40% - Akzent1 5 4 5 3" xfId="10188" xr:uid="{00000000-0005-0000-0000-00006F270000}"/>
    <cellStyle name="40% - Akzent1 5 4 5 4" xfId="10189" xr:uid="{00000000-0005-0000-0000-000070270000}"/>
    <cellStyle name="40% - Akzent1 5 4 6" xfId="10190" xr:uid="{00000000-0005-0000-0000-000071270000}"/>
    <cellStyle name="40% - Akzent1 5 4 6 2" xfId="10191" xr:uid="{00000000-0005-0000-0000-000072270000}"/>
    <cellStyle name="40% - Akzent1 5 4 6 2 2" xfId="10192" xr:uid="{00000000-0005-0000-0000-000073270000}"/>
    <cellStyle name="40% - Akzent1 5 4 6 2 3" xfId="10193" xr:uid="{00000000-0005-0000-0000-000074270000}"/>
    <cellStyle name="40% - Akzent1 5 4 6 3" xfId="10194" xr:uid="{00000000-0005-0000-0000-000075270000}"/>
    <cellStyle name="40% - Akzent1 5 4 6 4" xfId="10195" xr:uid="{00000000-0005-0000-0000-000076270000}"/>
    <cellStyle name="40% - Akzent1 5 4 7" xfId="10196" xr:uid="{00000000-0005-0000-0000-000077270000}"/>
    <cellStyle name="40% - Akzent1 5 4 7 2" xfId="10197" xr:uid="{00000000-0005-0000-0000-000078270000}"/>
    <cellStyle name="40% - Akzent1 5 4 7 3" xfId="10198" xr:uid="{00000000-0005-0000-0000-000079270000}"/>
    <cellStyle name="40% - Akzent1 5 4 8" xfId="10199" xr:uid="{00000000-0005-0000-0000-00007A270000}"/>
    <cellStyle name="40% - Akzent1 5 4 8 2" xfId="10200" xr:uid="{00000000-0005-0000-0000-00007B270000}"/>
    <cellStyle name="40% - Akzent1 5 4 8 3" xfId="10201" xr:uid="{00000000-0005-0000-0000-00007C270000}"/>
    <cellStyle name="40% - Akzent1 5 4 9" xfId="10202" xr:uid="{00000000-0005-0000-0000-00007D270000}"/>
    <cellStyle name="40% - Akzent1 5 4 9 2" xfId="10203" xr:uid="{00000000-0005-0000-0000-00007E270000}"/>
    <cellStyle name="40% - Akzent1 5 4 9 3" xfId="10204" xr:uid="{00000000-0005-0000-0000-00007F270000}"/>
    <cellStyle name="40% - Akzent1 5 5" xfId="10205" xr:uid="{00000000-0005-0000-0000-000080270000}"/>
    <cellStyle name="40% - Akzent1 5 5 2" xfId="10206" xr:uid="{00000000-0005-0000-0000-000081270000}"/>
    <cellStyle name="40% - Akzent1 5 5 2 2" xfId="10207" xr:uid="{00000000-0005-0000-0000-000082270000}"/>
    <cellStyle name="40% - Akzent1 5 5 2 3" xfId="10208" xr:uid="{00000000-0005-0000-0000-000083270000}"/>
    <cellStyle name="40% - Akzent1 5 6" xfId="10209" xr:uid="{00000000-0005-0000-0000-000084270000}"/>
    <cellStyle name="40% - Akzent1 5 6 2" xfId="10210" xr:uid="{00000000-0005-0000-0000-000085270000}"/>
    <cellStyle name="40% - Akzent1 5 6 2 2" xfId="10211" xr:uid="{00000000-0005-0000-0000-000086270000}"/>
    <cellStyle name="40% - Akzent1 5 6 2 3" xfId="10212" xr:uid="{00000000-0005-0000-0000-000087270000}"/>
    <cellStyle name="40% - Akzent1 5 7" xfId="10213" xr:uid="{00000000-0005-0000-0000-000088270000}"/>
    <cellStyle name="40% - Akzent1 5 7 2" xfId="10214" xr:uid="{00000000-0005-0000-0000-000089270000}"/>
    <cellStyle name="40% - Akzent1 5 7 2 2" xfId="10215" xr:uid="{00000000-0005-0000-0000-00008A270000}"/>
    <cellStyle name="40% - Akzent1 5 7 2 3" xfId="10216" xr:uid="{00000000-0005-0000-0000-00008B270000}"/>
    <cellStyle name="40% - Akzent1 5 8" xfId="10217" xr:uid="{00000000-0005-0000-0000-00008C270000}"/>
    <cellStyle name="40% - Akzent1 5 8 2" xfId="10218" xr:uid="{00000000-0005-0000-0000-00008D270000}"/>
    <cellStyle name="40% - Akzent1 5 8 2 2" xfId="10219" xr:uid="{00000000-0005-0000-0000-00008E270000}"/>
    <cellStyle name="40% - Akzent1 5 8 2 3" xfId="10220" xr:uid="{00000000-0005-0000-0000-00008F270000}"/>
    <cellStyle name="40% - Akzent1 5 9" xfId="10221" xr:uid="{00000000-0005-0000-0000-000090270000}"/>
    <cellStyle name="40% - Akzent1 5 9 2" xfId="10222" xr:uid="{00000000-0005-0000-0000-000091270000}"/>
    <cellStyle name="40% - Akzent1 5 9 2 2" xfId="10223" xr:uid="{00000000-0005-0000-0000-000092270000}"/>
    <cellStyle name="40% - Akzent1 5 9 2 3" xfId="10224" xr:uid="{00000000-0005-0000-0000-000093270000}"/>
    <cellStyle name="40% - Akzent1 6" xfId="10225" xr:uid="{00000000-0005-0000-0000-000094270000}"/>
    <cellStyle name="40% - Akzent1 6 10" xfId="10226" xr:uid="{00000000-0005-0000-0000-000095270000}"/>
    <cellStyle name="40% - Akzent1 6 11" xfId="10227" xr:uid="{00000000-0005-0000-0000-000096270000}"/>
    <cellStyle name="40% - Akzent1 6 12" xfId="10228" xr:uid="{00000000-0005-0000-0000-000097270000}"/>
    <cellStyle name="40% - Akzent1 6 13" xfId="10229" xr:uid="{00000000-0005-0000-0000-000098270000}"/>
    <cellStyle name="40% - Akzent1 6 14" xfId="10230" xr:uid="{00000000-0005-0000-0000-000099270000}"/>
    <cellStyle name="40% - Akzent1 6 15" xfId="10231" xr:uid="{00000000-0005-0000-0000-00009A270000}"/>
    <cellStyle name="40% - Akzent1 6 16" xfId="10232" xr:uid="{00000000-0005-0000-0000-00009B270000}"/>
    <cellStyle name="40% - Akzent1 6 17" xfId="10233" xr:uid="{00000000-0005-0000-0000-00009C270000}"/>
    <cellStyle name="40% - Akzent1 6 18" xfId="10234" xr:uid="{00000000-0005-0000-0000-00009D270000}"/>
    <cellStyle name="40% - Akzent1 6 2" xfId="10235" xr:uid="{00000000-0005-0000-0000-00009E270000}"/>
    <cellStyle name="40% - Akzent1 6 3" xfId="10236" xr:uid="{00000000-0005-0000-0000-00009F270000}"/>
    <cellStyle name="40% - Akzent1 6 4" xfId="10237" xr:uid="{00000000-0005-0000-0000-0000A0270000}"/>
    <cellStyle name="40% - Akzent1 6 4 2" xfId="10238" xr:uid="{00000000-0005-0000-0000-0000A1270000}"/>
    <cellStyle name="40% - Akzent1 6 4 2 2" xfId="10239" xr:uid="{00000000-0005-0000-0000-0000A2270000}"/>
    <cellStyle name="40% - Akzent1 6 4 2 2 2" xfId="10240" xr:uid="{00000000-0005-0000-0000-0000A3270000}"/>
    <cellStyle name="40% - Akzent1 6 4 2 2 3" xfId="10241" xr:uid="{00000000-0005-0000-0000-0000A4270000}"/>
    <cellStyle name="40% - Akzent1 6 4 2 3" xfId="10242" xr:uid="{00000000-0005-0000-0000-0000A5270000}"/>
    <cellStyle name="40% - Akzent1 6 4 2 4" xfId="10243" xr:uid="{00000000-0005-0000-0000-0000A6270000}"/>
    <cellStyle name="40% - Akzent1 6 4 3" xfId="10244" xr:uid="{00000000-0005-0000-0000-0000A7270000}"/>
    <cellStyle name="40% - Akzent1 6 4 3 2" xfId="10245" xr:uid="{00000000-0005-0000-0000-0000A8270000}"/>
    <cellStyle name="40% - Akzent1 6 4 3 2 2" xfId="10246" xr:uid="{00000000-0005-0000-0000-0000A9270000}"/>
    <cellStyle name="40% - Akzent1 6 4 3 2 3" xfId="10247" xr:uid="{00000000-0005-0000-0000-0000AA270000}"/>
    <cellStyle name="40% - Akzent1 6 4 3 3" xfId="10248" xr:uid="{00000000-0005-0000-0000-0000AB270000}"/>
    <cellStyle name="40% - Akzent1 6 4 3 4" xfId="10249" xr:uid="{00000000-0005-0000-0000-0000AC270000}"/>
    <cellStyle name="40% - Akzent1 6 4 4" xfId="10250" xr:uid="{00000000-0005-0000-0000-0000AD270000}"/>
    <cellStyle name="40% - Akzent1 6 4 4 2" xfId="10251" xr:uid="{00000000-0005-0000-0000-0000AE270000}"/>
    <cellStyle name="40% - Akzent1 6 4 4 2 2" xfId="10252" xr:uid="{00000000-0005-0000-0000-0000AF270000}"/>
    <cellStyle name="40% - Akzent1 6 4 4 2 3" xfId="10253" xr:uid="{00000000-0005-0000-0000-0000B0270000}"/>
    <cellStyle name="40% - Akzent1 6 4 4 3" xfId="10254" xr:uid="{00000000-0005-0000-0000-0000B1270000}"/>
    <cellStyle name="40% - Akzent1 6 4 4 4" xfId="10255" xr:uid="{00000000-0005-0000-0000-0000B2270000}"/>
    <cellStyle name="40% - Akzent1 6 4 5" xfId="10256" xr:uid="{00000000-0005-0000-0000-0000B3270000}"/>
    <cellStyle name="40% - Akzent1 6 4 5 2" xfId="10257" xr:uid="{00000000-0005-0000-0000-0000B4270000}"/>
    <cellStyle name="40% - Akzent1 6 4 5 2 2" xfId="10258" xr:uid="{00000000-0005-0000-0000-0000B5270000}"/>
    <cellStyle name="40% - Akzent1 6 4 5 2 3" xfId="10259" xr:uid="{00000000-0005-0000-0000-0000B6270000}"/>
    <cellStyle name="40% - Akzent1 6 4 5 3" xfId="10260" xr:uid="{00000000-0005-0000-0000-0000B7270000}"/>
    <cellStyle name="40% - Akzent1 6 4 5 4" xfId="10261" xr:uid="{00000000-0005-0000-0000-0000B8270000}"/>
    <cellStyle name="40% - Akzent1 6 4 6" xfId="10262" xr:uid="{00000000-0005-0000-0000-0000B9270000}"/>
    <cellStyle name="40% - Akzent1 6 4 6 2" xfId="10263" xr:uid="{00000000-0005-0000-0000-0000BA270000}"/>
    <cellStyle name="40% - Akzent1 6 4 6 2 2" xfId="10264" xr:uid="{00000000-0005-0000-0000-0000BB270000}"/>
    <cellStyle name="40% - Akzent1 6 4 6 2 3" xfId="10265" xr:uid="{00000000-0005-0000-0000-0000BC270000}"/>
    <cellStyle name="40% - Akzent1 6 4 6 3" xfId="10266" xr:uid="{00000000-0005-0000-0000-0000BD270000}"/>
    <cellStyle name="40% - Akzent1 6 4 6 4" xfId="10267" xr:uid="{00000000-0005-0000-0000-0000BE270000}"/>
    <cellStyle name="40% - Akzent1 6 4 7" xfId="10268" xr:uid="{00000000-0005-0000-0000-0000BF270000}"/>
    <cellStyle name="40% - Akzent1 6 4 7 2" xfId="10269" xr:uid="{00000000-0005-0000-0000-0000C0270000}"/>
    <cellStyle name="40% - Akzent1 6 4 7 3" xfId="10270" xr:uid="{00000000-0005-0000-0000-0000C1270000}"/>
    <cellStyle name="40% - Akzent1 6 4 8" xfId="10271" xr:uid="{00000000-0005-0000-0000-0000C2270000}"/>
    <cellStyle name="40% - Akzent1 6 4 8 2" xfId="10272" xr:uid="{00000000-0005-0000-0000-0000C3270000}"/>
    <cellStyle name="40% - Akzent1 6 4 8 3" xfId="10273" xr:uid="{00000000-0005-0000-0000-0000C4270000}"/>
    <cellStyle name="40% - Akzent1 6 4 9" xfId="10274" xr:uid="{00000000-0005-0000-0000-0000C5270000}"/>
    <cellStyle name="40% - Akzent1 6 4 9 2" xfId="10275" xr:uid="{00000000-0005-0000-0000-0000C6270000}"/>
    <cellStyle name="40% - Akzent1 6 4 9 3" xfId="10276" xr:uid="{00000000-0005-0000-0000-0000C7270000}"/>
    <cellStyle name="40% - Akzent1 6 5" xfId="10277" xr:uid="{00000000-0005-0000-0000-0000C8270000}"/>
    <cellStyle name="40% - Akzent1 6 5 2" xfId="10278" xr:uid="{00000000-0005-0000-0000-0000C9270000}"/>
    <cellStyle name="40% - Akzent1 6 5 2 2" xfId="10279" xr:uid="{00000000-0005-0000-0000-0000CA270000}"/>
    <cellStyle name="40% - Akzent1 6 5 2 3" xfId="10280" xr:uid="{00000000-0005-0000-0000-0000CB270000}"/>
    <cellStyle name="40% - Akzent1 6 6" xfId="10281" xr:uid="{00000000-0005-0000-0000-0000CC270000}"/>
    <cellStyle name="40% - Akzent1 6 6 2" xfId="10282" xr:uid="{00000000-0005-0000-0000-0000CD270000}"/>
    <cellStyle name="40% - Akzent1 6 6 2 2" xfId="10283" xr:uid="{00000000-0005-0000-0000-0000CE270000}"/>
    <cellStyle name="40% - Akzent1 6 6 2 3" xfId="10284" xr:uid="{00000000-0005-0000-0000-0000CF270000}"/>
    <cellStyle name="40% - Akzent1 6 7" xfId="10285" xr:uid="{00000000-0005-0000-0000-0000D0270000}"/>
    <cellStyle name="40% - Akzent1 6 7 2" xfId="10286" xr:uid="{00000000-0005-0000-0000-0000D1270000}"/>
    <cellStyle name="40% - Akzent1 6 7 2 2" xfId="10287" xr:uid="{00000000-0005-0000-0000-0000D2270000}"/>
    <cellStyle name="40% - Akzent1 6 7 2 3" xfId="10288" xr:uid="{00000000-0005-0000-0000-0000D3270000}"/>
    <cellStyle name="40% - Akzent1 6 8" xfId="10289" xr:uid="{00000000-0005-0000-0000-0000D4270000}"/>
    <cellStyle name="40% - Akzent1 6 8 2" xfId="10290" xr:uid="{00000000-0005-0000-0000-0000D5270000}"/>
    <cellStyle name="40% - Akzent1 6 8 2 2" xfId="10291" xr:uid="{00000000-0005-0000-0000-0000D6270000}"/>
    <cellStyle name="40% - Akzent1 6 8 2 3" xfId="10292" xr:uid="{00000000-0005-0000-0000-0000D7270000}"/>
    <cellStyle name="40% - Akzent1 6 9" xfId="10293" xr:uid="{00000000-0005-0000-0000-0000D8270000}"/>
    <cellStyle name="40% - Akzent1 6 9 2" xfId="10294" xr:uid="{00000000-0005-0000-0000-0000D9270000}"/>
    <cellStyle name="40% - Akzent1 6 9 2 2" xfId="10295" xr:uid="{00000000-0005-0000-0000-0000DA270000}"/>
    <cellStyle name="40% - Akzent1 6 9 2 3" xfId="10296" xr:uid="{00000000-0005-0000-0000-0000DB270000}"/>
    <cellStyle name="40% - Akzent1 7" xfId="10297" xr:uid="{00000000-0005-0000-0000-0000DC270000}"/>
    <cellStyle name="40% - Akzent1 7 10" xfId="10298" xr:uid="{00000000-0005-0000-0000-0000DD270000}"/>
    <cellStyle name="40% - Akzent1 7 11" xfId="10299" xr:uid="{00000000-0005-0000-0000-0000DE270000}"/>
    <cellStyle name="40% - Akzent1 7 12" xfId="10300" xr:uid="{00000000-0005-0000-0000-0000DF270000}"/>
    <cellStyle name="40% - Akzent1 7 13" xfId="10301" xr:uid="{00000000-0005-0000-0000-0000E0270000}"/>
    <cellStyle name="40% - Akzent1 7 14" xfId="10302" xr:uid="{00000000-0005-0000-0000-0000E1270000}"/>
    <cellStyle name="40% - Akzent1 7 15" xfId="10303" xr:uid="{00000000-0005-0000-0000-0000E2270000}"/>
    <cellStyle name="40% - Akzent1 7 16" xfId="10304" xr:uid="{00000000-0005-0000-0000-0000E3270000}"/>
    <cellStyle name="40% - Akzent1 7 17" xfId="10305" xr:uid="{00000000-0005-0000-0000-0000E4270000}"/>
    <cellStyle name="40% - Akzent1 7 18" xfId="10306" xr:uid="{00000000-0005-0000-0000-0000E5270000}"/>
    <cellStyle name="40% - Akzent1 7 2" xfId="10307" xr:uid="{00000000-0005-0000-0000-0000E6270000}"/>
    <cellStyle name="40% - Akzent1 7 3" xfId="10308" xr:uid="{00000000-0005-0000-0000-0000E7270000}"/>
    <cellStyle name="40% - Akzent1 7 4" xfId="10309" xr:uid="{00000000-0005-0000-0000-0000E8270000}"/>
    <cellStyle name="40% - Akzent1 7 4 2" xfId="10310" xr:uid="{00000000-0005-0000-0000-0000E9270000}"/>
    <cellStyle name="40% - Akzent1 7 4 2 2" xfId="10311" xr:uid="{00000000-0005-0000-0000-0000EA270000}"/>
    <cellStyle name="40% - Akzent1 7 4 2 2 2" xfId="10312" xr:uid="{00000000-0005-0000-0000-0000EB270000}"/>
    <cellStyle name="40% - Akzent1 7 4 2 2 3" xfId="10313" xr:uid="{00000000-0005-0000-0000-0000EC270000}"/>
    <cellStyle name="40% - Akzent1 7 4 2 3" xfId="10314" xr:uid="{00000000-0005-0000-0000-0000ED270000}"/>
    <cellStyle name="40% - Akzent1 7 4 2 4" xfId="10315" xr:uid="{00000000-0005-0000-0000-0000EE270000}"/>
    <cellStyle name="40% - Akzent1 7 4 3" xfId="10316" xr:uid="{00000000-0005-0000-0000-0000EF270000}"/>
    <cellStyle name="40% - Akzent1 7 4 3 2" xfId="10317" xr:uid="{00000000-0005-0000-0000-0000F0270000}"/>
    <cellStyle name="40% - Akzent1 7 4 3 2 2" xfId="10318" xr:uid="{00000000-0005-0000-0000-0000F1270000}"/>
    <cellStyle name="40% - Akzent1 7 4 3 2 3" xfId="10319" xr:uid="{00000000-0005-0000-0000-0000F2270000}"/>
    <cellStyle name="40% - Akzent1 7 4 3 3" xfId="10320" xr:uid="{00000000-0005-0000-0000-0000F3270000}"/>
    <cellStyle name="40% - Akzent1 7 4 3 4" xfId="10321" xr:uid="{00000000-0005-0000-0000-0000F4270000}"/>
    <cellStyle name="40% - Akzent1 7 4 4" xfId="10322" xr:uid="{00000000-0005-0000-0000-0000F5270000}"/>
    <cellStyle name="40% - Akzent1 7 4 4 2" xfId="10323" xr:uid="{00000000-0005-0000-0000-0000F6270000}"/>
    <cellStyle name="40% - Akzent1 7 4 4 2 2" xfId="10324" xr:uid="{00000000-0005-0000-0000-0000F7270000}"/>
    <cellStyle name="40% - Akzent1 7 4 4 2 3" xfId="10325" xr:uid="{00000000-0005-0000-0000-0000F8270000}"/>
    <cellStyle name="40% - Akzent1 7 4 4 3" xfId="10326" xr:uid="{00000000-0005-0000-0000-0000F9270000}"/>
    <cellStyle name="40% - Akzent1 7 4 4 4" xfId="10327" xr:uid="{00000000-0005-0000-0000-0000FA270000}"/>
    <cellStyle name="40% - Akzent1 7 4 5" xfId="10328" xr:uid="{00000000-0005-0000-0000-0000FB270000}"/>
    <cellStyle name="40% - Akzent1 7 4 5 2" xfId="10329" xr:uid="{00000000-0005-0000-0000-0000FC270000}"/>
    <cellStyle name="40% - Akzent1 7 4 5 2 2" xfId="10330" xr:uid="{00000000-0005-0000-0000-0000FD270000}"/>
    <cellStyle name="40% - Akzent1 7 4 5 2 3" xfId="10331" xr:uid="{00000000-0005-0000-0000-0000FE270000}"/>
    <cellStyle name="40% - Akzent1 7 4 5 3" xfId="10332" xr:uid="{00000000-0005-0000-0000-0000FF270000}"/>
    <cellStyle name="40% - Akzent1 7 4 5 4" xfId="10333" xr:uid="{00000000-0005-0000-0000-000000280000}"/>
    <cellStyle name="40% - Akzent1 7 4 6" xfId="10334" xr:uid="{00000000-0005-0000-0000-000001280000}"/>
    <cellStyle name="40% - Akzent1 7 4 6 2" xfId="10335" xr:uid="{00000000-0005-0000-0000-000002280000}"/>
    <cellStyle name="40% - Akzent1 7 4 6 2 2" xfId="10336" xr:uid="{00000000-0005-0000-0000-000003280000}"/>
    <cellStyle name="40% - Akzent1 7 4 6 2 3" xfId="10337" xr:uid="{00000000-0005-0000-0000-000004280000}"/>
    <cellStyle name="40% - Akzent1 7 4 6 3" xfId="10338" xr:uid="{00000000-0005-0000-0000-000005280000}"/>
    <cellStyle name="40% - Akzent1 7 4 6 4" xfId="10339" xr:uid="{00000000-0005-0000-0000-000006280000}"/>
    <cellStyle name="40% - Akzent1 7 4 7" xfId="10340" xr:uid="{00000000-0005-0000-0000-000007280000}"/>
    <cellStyle name="40% - Akzent1 7 4 7 2" xfId="10341" xr:uid="{00000000-0005-0000-0000-000008280000}"/>
    <cellStyle name="40% - Akzent1 7 4 7 3" xfId="10342" xr:uid="{00000000-0005-0000-0000-000009280000}"/>
    <cellStyle name="40% - Akzent1 7 4 8" xfId="10343" xr:uid="{00000000-0005-0000-0000-00000A280000}"/>
    <cellStyle name="40% - Akzent1 7 4 8 2" xfId="10344" xr:uid="{00000000-0005-0000-0000-00000B280000}"/>
    <cellStyle name="40% - Akzent1 7 4 8 3" xfId="10345" xr:uid="{00000000-0005-0000-0000-00000C280000}"/>
    <cellStyle name="40% - Akzent1 7 4 9" xfId="10346" xr:uid="{00000000-0005-0000-0000-00000D280000}"/>
    <cellStyle name="40% - Akzent1 7 4 9 2" xfId="10347" xr:uid="{00000000-0005-0000-0000-00000E280000}"/>
    <cellStyle name="40% - Akzent1 7 4 9 3" xfId="10348" xr:uid="{00000000-0005-0000-0000-00000F280000}"/>
    <cellStyle name="40% - Akzent1 7 5" xfId="10349" xr:uid="{00000000-0005-0000-0000-000010280000}"/>
    <cellStyle name="40% - Akzent1 7 5 2" xfId="10350" xr:uid="{00000000-0005-0000-0000-000011280000}"/>
    <cellStyle name="40% - Akzent1 7 5 2 2" xfId="10351" xr:uid="{00000000-0005-0000-0000-000012280000}"/>
    <cellStyle name="40% - Akzent1 7 5 2 3" xfId="10352" xr:uid="{00000000-0005-0000-0000-000013280000}"/>
    <cellStyle name="40% - Akzent1 7 6" xfId="10353" xr:uid="{00000000-0005-0000-0000-000014280000}"/>
    <cellStyle name="40% - Akzent1 7 6 2" xfId="10354" xr:uid="{00000000-0005-0000-0000-000015280000}"/>
    <cellStyle name="40% - Akzent1 7 6 2 2" xfId="10355" xr:uid="{00000000-0005-0000-0000-000016280000}"/>
    <cellStyle name="40% - Akzent1 7 6 2 3" xfId="10356" xr:uid="{00000000-0005-0000-0000-000017280000}"/>
    <cellStyle name="40% - Akzent1 7 7" xfId="10357" xr:uid="{00000000-0005-0000-0000-000018280000}"/>
    <cellStyle name="40% - Akzent1 7 7 2" xfId="10358" xr:uid="{00000000-0005-0000-0000-000019280000}"/>
    <cellStyle name="40% - Akzent1 7 7 2 2" xfId="10359" xr:uid="{00000000-0005-0000-0000-00001A280000}"/>
    <cellStyle name="40% - Akzent1 7 7 2 3" xfId="10360" xr:uid="{00000000-0005-0000-0000-00001B280000}"/>
    <cellStyle name="40% - Akzent1 7 8" xfId="10361" xr:uid="{00000000-0005-0000-0000-00001C280000}"/>
    <cellStyle name="40% - Akzent1 7 8 2" xfId="10362" xr:uid="{00000000-0005-0000-0000-00001D280000}"/>
    <cellStyle name="40% - Akzent1 7 8 2 2" xfId="10363" xr:uid="{00000000-0005-0000-0000-00001E280000}"/>
    <cellStyle name="40% - Akzent1 7 8 2 3" xfId="10364" xr:uid="{00000000-0005-0000-0000-00001F280000}"/>
    <cellStyle name="40% - Akzent1 7 9" xfId="10365" xr:uid="{00000000-0005-0000-0000-000020280000}"/>
    <cellStyle name="40% - Akzent1 7 9 2" xfId="10366" xr:uid="{00000000-0005-0000-0000-000021280000}"/>
    <cellStyle name="40% - Akzent1 7 9 2 2" xfId="10367" xr:uid="{00000000-0005-0000-0000-000022280000}"/>
    <cellStyle name="40% - Akzent1 7 9 2 3" xfId="10368" xr:uid="{00000000-0005-0000-0000-000023280000}"/>
    <cellStyle name="40% - Akzent1 8" xfId="10369" xr:uid="{00000000-0005-0000-0000-000024280000}"/>
    <cellStyle name="40% - Akzent1 8 10" xfId="10370" xr:uid="{00000000-0005-0000-0000-000025280000}"/>
    <cellStyle name="40% - Akzent1 8 11" xfId="10371" xr:uid="{00000000-0005-0000-0000-000026280000}"/>
    <cellStyle name="40% - Akzent1 8 12" xfId="10372" xr:uid="{00000000-0005-0000-0000-000027280000}"/>
    <cellStyle name="40% - Akzent1 8 13" xfId="10373" xr:uid="{00000000-0005-0000-0000-000028280000}"/>
    <cellStyle name="40% - Akzent1 8 14" xfId="10374" xr:uid="{00000000-0005-0000-0000-000029280000}"/>
    <cellStyle name="40% - Akzent1 8 15" xfId="10375" xr:uid="{00000000-0005-0000-0000-00002A280000}"/>
    <cellStyle name="40% - Akzent1 8 16" xfId="10376" xr:uid="{00000000-0005-0000-0000-00002B280000}"/>
    <cellStyle name="40% - Akzent1 8 17" xfId="10377" xr:uid="{00000000-0005-0000-0000-00002C280000}"/>
    <cellStyle name="40% - Akzent1 8 18" xfId="10378" xr:uid="{00000000-0005-0000-0000-00002D280000}"/>
    <cellStyle name="40% - Akzent1 8 2" xfId="10379" xr:uid="{00000000-0005-0000-0000-00002E280000}"/>
    <cellStyle name="40% - Akzent1 8 3" xfId="10380" xr:uid="{00000000-0005-0000-0000-00002F280000}"/>
    <cellStyle name="40% - Akzent1 8 4" xfId="10381" xr:uid="{00000000-0005-0000-0000-000030280000}"/>
    <cellStyle name="40% - Akzent1 8 4 2" xfId="10382" xr:uid="{00000000-0005-0000-0000-000031280000}"/>
    <cellStyle name="40% - Akzent1 8 4 2 2" xfId="10383" xr:uid="{00000000-0005-0000-0000-000032280000}"/>
    <cellStyle name="40% - Akzent1 8 4 2 2 2" xfId="10384" xr:uid="{00000000-0005-0000-0000-000033280000}"/>
    <cellStyle name="40% - Akzent1 8 4 2 2 3" xfId="10385" xr:uid="{00000000-0005-0000-0000-000034280000}"/>
    <cellStyle name="40% - Akzent1 8 4 2 3" xfId="10386" xr:uid="{00000000-0005-0000-0000-000035280000}"/>
    <cellStyle name="40% - Akzent1 8 4 2 4" xfId="10387" xr:uid="{00000000-0005-0000-0000-000036280000}"/>
    <cellStyle name="40% - Akzent1 8 4 3" xfId="10388" xr:uid="{00000000-0005-0000-0000-000037280000}"/>
    <cellStyle name="40% - Akzent1 8 4 3 2" xfId="10389" xr:uid="{00000000-0005-0000-0000-000038280000}"/>
    <cellStyle name="40% - Akzent1 8 4 3 2 2" xfId="10390" xr:uid="{00000000-0005-0000-0000-000039280000}"/>
    <cellStyle name="40% - Akzent1 8 4 3 2 3" xfId="10391" xr:uid="{00000000-0005-0000-0000-00003A280000}"/>
    <cellStyle name="40% - Akzent1 8 4 3 3" xfId="10392" xr:uid="{00000000-0005-0000-0000-00003B280000}"/>
    <cellStyle name="40% - Akzent1 8 4 3 4" xfId="10393" xr:uid="{00000000-0005-0000-0000-00003C280000}"/>
    <cellStyle name="40% - Akzent1 8 4 4" xfId="10394" xr:uid="{00000000-0005-0000-0000-00003D280000}"/>
    <cellStyle name="40% - Akzent1 8 4 4 2" xfId="10395" xr:uid="{00000000-0005-0000-0000-00003E280000}"/>
    <cellStyle name="40% - Akzent1 8 4 4 2 2" xfId="10396" xr:uid="{00000000-0005-0000-0000-00003F280000}"/>
    <cellStyle name="40% - Akzent1 8 4 4 2 3" xfId="10397" xr:uid="{00000000-0005-0000-0000-000040280000}"/>
    <cellStyle name="40% - Akzent1 8 4 4 3" xfId="10398" xr:uid="{00000000-0005-0000-0000-000041280000}"/>
    <cellStyle name="40% - Akzent1 8 4 4 4" xfId="10399" xr:uid="{00000000-0005-0000-0000-000042280000}"/>
    <cellStyle name="40% - Akzent1 8 4 5" xfId="10400" xr:uid="{00000000-0005-0000-0000-000043280000}"/>
    <cellStyle name="40% - Akzent1 8 4 5 2" xfId="10401" xr:uid="{00000000-0005-0000-0000-000044280000}"/>
    <cellStyle name="40% - Akzent1 8 4 5 2 2" xfId="10402" xr:uid="{00000000-0005-0000-0000-000045280000}"/>
    <cellStyle name="40% - Akzent1 8 4 5 2 3" xfId="10403" xr:uid="{00000000-0005-0000-0000-000046280000}"/>
    <cellStyle name="40% - Akzent1 8 4 5 3" xfId="10404" xr:uid="{00000000-0005-0000-0000-000047280000}"/>
    <cellStyle name="40% - Akzent1 8 4 5 4" xfId="10405" xr:uid="{00000000-0005-0000-0000-000048280000}"/>
    <cellStyle name="40% - Akzent1 8 4 6" xfId="10406" xr:uid="{00000000-0005-0000-0000-000049280000}"/>
    <cellStyle name="40% - Akzent1 8 4 6 2" xfId="10407" xr:uid="{00000000-0005-0000-0000-00004A280000}"/>
    <cellStyle name="40% - Akzent1 8 4 6 2 2" xfId="10408" xr:uid="{00000000-0005-0000-0000-00004B280000}"/>
    <cellStyle name="40% - Akzent1 8 4 6 2 3" xfId="10409" xr:uid="{00000000-0005-0000-0000-00004C280000}"/>
    <cellStyle name="40% - Akzent1 8 4 6 3" xfId="10410" xr:uid="{00000000-0005-0000-0000-00004D280000}"/>
    <cellStyle name="40% - Akzent1 8 4 6 4" xfId="10411" xr:uid="{00000000-0005-0000-0000-00004E280000}"/>
    <cellStyle name="40% - Akzent1 8 4 7" xfId="10412" xr:uid="{00000000-0005-0000-0000-00004F280000}"/>
    <cellStyle name="40% - Akzent1 8 4 7 2" xfId="10413" xr:uid="{00000000-0005-0000-0000-000050280000}"/>
    <cellStyle name="40% - Akzent1 8 4 7 3" xfId="10414" xr:uid="{00000000-0005-0000-0000-000051280000}"/>
    <cellStyle name="40% - Akzent1 8 4 8" xfId="10415" xr:uid="{00000000-0005-0000-0000-000052280000}"/>
    <cellStyle name="40% - Akzent1 8 4 8 2" xfId="10416" xr:uid="{00000000-0005-0000-0000-000053280000}"/>
    <cellStyle name="40% - Akzent1 8 4 8 3" xfId="10417" xr:uid="{00000000-0005-0000-0000-000054280000}"/>
    <cellStyle name="40% - Akzent1 8 4 9" xfId="10418" xr:uid="{00000000-0005-0000-0000-000055280000}"/>
    <cellStyle name="40% - Akzent1 8 4 9 2" xfId="10419" xr:uid="{00000000-0005-0000-0000-000056280000}"/>
    <cellStyle name="40% - Akzent1 8 4 9 3" xfId="10420" xr:uid="{00000000-0005-0000-0000-000057280000}"/>
    <cellStyle name="40% - Akzent1 8 5" xfId="10421" xr:uid="{00000000-0005-0000-0000-000058280000}"/>
    <cellStyle name="40% - Akzent1 8 5 2" xfId="10422" xr:uid="{00000000-0005-0000-0000-000059280000}"/>
    <cellStyle name="40% - Akzent1 8 5 2 2" xfId="10423" xr:uid="{00000000-0005-0000-0000-00005A280000}"/>
    <cellStyle name="40% - Akzent1 8 5 2 3" xfId="10424" xr:uid="{00000000-0005-0000-0000-00005B280000}"/>
    <cellStyle name="40% - Akzent1 8 6" xfId="10425" xr:uid="{00000000-0005-0000-0000-00005C280000}"/>
    <cellStyle name="40% - Akzent1 8 6 2" xfId="10426" xr:uid="{00000000-0005-0000-0000-00005D280000}"/>
    <cellStyle name="40% - Akzent1 8 6 2 2" xfId="10427" xr:uid="{00000000-0005-0000-0000-00005E280000}"/>
    <cellStyle name="40% - Akzent1 8 6 2 3" xfId="10428" xr:uid="{00000000-0005-0000-0000-00005F280000}"/>
    <cellStyle name="40% - Akzent1 8 7" xfId="10429" xr:uid="{00000000-0005-0000-0000-000060280000}"/>
    <cellStyle name="40% - Akzent1 8 7 2" xfId="10430" xr:uid="{00000000-0005-0000-0000-000061280000}"/>
    <cellStyle name="40% - Akzent1 8 7 2 2" xfId="10431" xr:uid="{00000000-0005-0000-0000-000062280000}"/>
    <cellStyle name="40% - Akzent1 8 7 2 3" xfId="10432" xr:uid="{00000000-0005-0000-0000-000063280000}"/>
    <cellStyle name="40% - Akzent1 8 8" xfId="10433" xr:uid="{00000000-0005-0000-0000-000064280000}"/>
    <cellStyle name="40% - Akzent1 8 8 2" xfId="10434" xr:uid="{00000000-0005-0000-0000-000065280000}"/>
    <cellStyle name="40% - Akzent1 8 8 2 2" xfId="10435" xr:uid="{00000000-0005-0000-0000-000066280000}"/>
    <cellStyle name="40% - Akzent1 8 8 2 3" xfId="10436" xr:uid="{00000000-0005-0000-0000-000067280000}"/>
    <cellStyle name="40% - Akzent1 8 9" xfId="10437" xr:uid="{00000000-0005-0000-0000-000068280000}"/>
    <cellStyle name="40% - Akzent1 8 9 2" xfId="10438" xr:uid="{00000000-0005-0000-0000-000069280000}"/>
    <cellStyle name="40% - Akzent1 8 9 2 2" xfId="10439" xr:uid="{00000000-0005-0000-0000-00006A280000}"/>
    <cellStyle name="40% - Akzent1 8 9 2 3" xfId="10440" xr:uid="{00000000-0005-0000-0000-00006B280000}"/>
    <cellStyle name="40% - Akzent1 9" xfId="10441" xr:uid="{00000000-0005-0000-0000-00006C280000}"/>
    <cellStyle name="40% - Akzent1 9 10" xfId="10442" xr:uid="{00000000-0005-0000-0000-00006D280000}"/>
    <cellStyle name="40% - Akzent1 9 11" xfId="10443" xr:uid="{00000000-0005-0000-0000-00006E280000}"/>
    <cellStyle name="40% - Akzent1 9 12" xfId="10444" xr:uid="{00000000-0005-0000-0000-00006F280000}"/>
    <cellStyle name="40% - Akzent1 9 13" xfId="10445" xr:uid="{00000000-0005-0000-0000-000070280000}"/>
    <cellStyle name="40% - Akzent1 9 14" xfId="10446" xr:uid="{00000000-0005-0000-0000-000071280000}"/>
    <cellStyle name="40% - Akzent1 9 15" xfId="10447" xr:uid="{00000000-0005-0000-0000-000072280000}"/>
    <cellStyle name="40% - Akzent1 9 16" xfId="10448" xr:uid="{00000000-0005-0000-0000-000073280000}"/>
    <cellStyle name="40% - Akzent1 9 17" xfId="10449" xr:uid="{00000000-0005-0000-0000-000074280000}"/>
    <cellStyle name="40% - Akzent1 9 18" xfId="10450" xr:uid="{00000000-0005-0000-0000-000075280000}"/>
    <cellStyle name="40% - Akzent1 9 2" xfId="10451" xr:uid="{00000000-0005-0000-0000-000076280000}"/>
    <cellStyle name="40% - Akzent1 9 3" xfId="10452" xr:uid="{00000000-0005-0000-0000-000077280000}"/>
    <cellStyle name="40% - Akzent1 9 4" xfId="10453" xr:uid="{00000000-0005-0000-0000-000078280000}"/>
    <cellStyle name="40% - Akzent1 9 4 2" xfId="10454" xr:uid="{00000000-0005-0000-0000-000079280000}"/>
    <cellStyle name="40% - Akzent1 9 4 2 2" xfId="10455" xr:uid="{00000000-0005-0000-0000-00007A280000}"/>
    <cellStyle name="40% - Akzent1 9 4 2 2 2" xfId="10456" xr:uid="{00000000-0005-0000-0000-00007B280000}"/>
    <cellStyle name="40% - Akzent1 9 4 2 2 3" xfId="10457" xr:uid="{00000000-0005-0000-0000-00007C280000}"/>
    <cellStyle name="40% - Akzent1 9 4 2 3" xfId="10458" xr:uid="{00000000-0005-0000-0000-00007D280000}"/>
    <cellStyle name="40% - Akzent1 9 4 2 4" xfId="10459" xr:uid="{00000000-0005-0000-0000-00007E280000}"/>
    <cellStyle name="40% - Akzent1 9 4 3" xfId="10460" xr:uid="{00000000-0005-0000-0000-00007F280000}"/>
    <cellStyle name="40% - Akzent1 9 4 3 2" xfId="10461" xr:uid="{00000000-0005-0000-0000-000080280000}"/>
    <cellStyle name="40% - Akzent1 9 4 3 2 2" xfId="10462" xr:uid="{00000000-0005-0000-0000-000081280000}"/>
    <cellStyle name="40% - Akzent1 9 4 3 2 3" xfId="10463" xr:uid="{00000000-0005-0000-0000-000082280000}"/>
    <cellStyle name="40% - Akzent1 9 4 3 3" xfId="10464" xr:uid="{00000000-0005-0000-0000-000083280000}"/>
    <cellStyle name="40% - Akzent1 9 4 3 4" xfId="10465" xr:uid="{00000000-0005-0000-0000-000084280000}"/>
    <cellStyle name="40% - Akzent1 9 4 4" xfId="10466" xr:uid="{00000000-0005-0000-0000-000085280000}"/>
    <cellStyle name="40% - Akzent1 9 4 4 2" xfId="10467" xr:uid="{00000000-0005-0000-0000-000086280000}"/>
    <cellStyle name="40% - Akzent1 9 4 4 2 2" xfId="10468" xr:uid="{00000000-0005-0000-0000-000087280000}"/>
    <cellStyle name="40% - Akzent1 9 4 4 2 3" xfId="10469" xr:uid="{00000000-0005-0000-0000-000088280000}"/>
    <cellStyle name="40% - Akzent1 9 4 4 3" xfId="10470" xr:uid="{00000000-0005-0000-0000-000089280000}"/>
    <cellStyle name="40% - Akzent1 9 4 4 4" xfId="10471" xr:uid="{00000000-0005-0000-0000-00008A280000}"/>
    <cellStyle name="40% - Akzent1 9 4 5" xfId="10472" xr:uid="{00000000-0005-0000-0000-00008B280000}"/>
    <cellStyle name="40% - Akzent1 9 4 5 2" xfId="10473" xr:uid="{00000000-0005-0000-0000-00008C280000}"/>
    <cellStyle name="40% - Akzent1 9 4 5 2 2" xfId="10474" xr:uid="{00000000-0005-0000-0000-00008D280000}"/>
    <cellStyle name="40% - Akzent1 9 4 5 2 3" xfId="10475" xr:uid="{00000000-0005-0000-0000-00008E280000}"/>
    <cellStyle name="40% - Akzent1 9 4 5 3" xfId="10476" xr:uid="{00000000-0005-0000-0000-00008F280000}"/>
    <cellStyle name="40% - Akzent1 9 4 5 4" xfId="10477" xr:uid="{00000000-0005-0000-0000-000090280000}"/>
    <cellStyle name="40% - Akzent1 9 4 6" xfId="10478" xr:uid="{00000000-0005-0000-0000-000091280000}"/>
    <cellStyle name="40% - Akzent1 9 4 6 2" xfId="10479" xr:uid="{00000000-0005-0000-0000-000092280000}"/>
    <cellStyle name="40% - Akzent1 9 4 6 2 2" xfId="10480" xr:uid="{00000000-0005-0000-0000-000093280000}"/>
    <cellStyle name="40% - Akzent1 9 4 6 2 3" xfId="10481" xr:uid="{00000000-0005-0000-0000-000094280000}"/>
    <cellStyle name="40% - Akzent1 9 4 6 3" xfId="10482" xr:uid="{00000000-0005-0000-0000-000095280000}"/>
    <cellStyle name="40% - Akzent1 9 4 6 4" xfId="10483" xr:uid="{00000000-0005-0000-0000-000096280000}"/>
    <cellStyle name="40% - Akzent1 9 4 7" xfId="10484" xr:uid="{00000000-0005-0000-0000-000097280000}"/>
    <cellStyle name="40% - Akzent1 9 4 7 2" xfId="10485" xr:uid="{00000000-0005-0000-0000-000098280000}"/>
    <cellStyle name="40% - Akzent1 9 4 7 3" xfId="10486" xr:uid="{00000000-0005-0000-0000-000099280000}"/>
    <cellStyle name="40% - Akzent1 9 4 8" xfId="10487" xr:uid="{00000000-0005-0000-0000-00009A280000}"/>
    <cellStyle name="40% - Akzent1 9 4 8 2" xfId="10488" xr:uid="{00000000-0005-0000-0000-00009B280000}"/>
    <cellStyle name="40% - Akzent1 9 4 8 3" xfId="10489" xr:uid="{00000000-0005-0000-0000-00009C280000}"/>
    <cellStyle name="40% - Akzent1 9 4 9" xfId="10490" xr:uid="{00000000-0005-0000-0000-00009D280000}"/>
    <cellStyle name="40% - Akzent1 9 4 9 2" xfId="10491" xr:uid="{00000000-0005-0000-0000-00009E280000}"/>
    <cellStyle name="40% - Akzent1 9 4 9 3" xfId="10492" xr:uid="{00000000-0005-0000-0000-00009F280000}"/>
    <cellStyle name="40% - Akzent1 9 5" xfId="10493" xr:uid="{00000000-0005-0000-0000-0000A0280000}"/>
    <cellStyle name="40% - Akzent1 9 5 2" xfId="10494" xr:uid="{00000000-0005-0000-0000-0000A1280000}"/>
    <cellStyle name="40% - Akzent1 9 5 2 2" xfId="10495" xr:uid="{00000000-0005-0000-0000-0000A2280000}"/>
    <cellStyle name="40% - Akzent1 9 5 2 3" xfId="10496" xr:uid="{00000000-0005-0000-0000-0000A3280000}"/>
    <cellStyle name="40% - Akzent1 9 6" xfId="10497" xr:uid="{00000000-0005-0000-0000-0000A4280000}"/>
    <cellStyle name="40% - Akzent1 9 6 2" xfId="10498" xr:uid="{00000000-0005-0000-0000-0000A5280000}"/>
    <cellStyle name="40% - Akzent1 9 6 2 2" xfId="10499" xr:uid="{00000000-0005-0000-0000-0000A6280000}"/>
    <cellStyle name="40% - Akzent1 9 6 2 3" xfId="10500" xr:uid="{00000000-0005-0000-0000-0000A7280000}"/>
    <cellStyle name="40% - Akzent1 9 7" xfId="10501" xr:uid="{00000000-0005-0000-0000-0000A8280000}"/>
    <cellStyle name="40% - Akzent1 9 7 2" xfId="10502" xr:uid="{00000000-0005-0000-0000-0000A9280000}"/>
    <cellStyle name="40% - Akzent1 9 7 2 2" xfId="10503" xr:uid="{00000000-0005-0000-0000-0000AA280000}"/>
    <cellStyle name="40% - Akzent1 9 7 2 3" xfId="10504" xr:uid="{00000000-0005-0000-0000-0000AB280000}"/>
    <cellStyle name="40% - Akzent1 9 8" xfId="10505" xr:uid="{00000000-0005-0000-0000-0000AC280000}"/>
    <cellStyle name="40% - Akzent1 9 8 2" xfId="10506" xr:uid="{00000000-0005-0000-0000-0000AD280000}"/>
    <cellStyle name="40% - Akzent1 9 8 2 2" xfId="10507" xr:uid="{00000000-0005-0000-0000-0000AE280000}"/>
    <cellStyle name="40% - Akzent1 9 8 2 3" xfId="10508" xr:uid="{00000000-0005-0000-0000-0000AF280000}"/>
    <cellStyle name="40% - Akzent1 9 9" xfId="10509" xr:uid="{00000000-0005-0000-0000-0000B0280000}"/>
    <cellStyle name="40% - Akzent1 9 9 2" xfId="10510" xr:uid="{00000000-0005-0000-0000-0000B1280000}"/>
    <cellStyle name="40% - Akzent1 9 9 2 2" xfId="10511" xr:uid="{00000000-0005-0000-0000-0000B2280000}"/>
    <cellStyle name="40% - Akzent1 9 9 2 3" xfId="10512" xr:uid="{00000000-0005-0000-0000-0000B3280000}"/>
    <cellStyle name="40% - Akzent2 10" xfId="10513" xr:uid="{00000000-0005-0000-0000-0000B4280000}"/>
    <cellStyle name="40% - Akzent2 10 10" xfId="10514" xr:uid="{00000000-0005-0000-0000-0000B5280000}"/>
    <cellStyle name="40% - Akzent2 10 11" xfId="10515" xr:uid="{00000000-0005-0000-0000-0000B6280000}"/>
    <cellStyle name="40% - Akzent2 10 12" xfId="10516" xr:uid="{00000000-0005-0000-0000-0000B7280000}"/>
    <cellStyle name="40% - Akzent2 10 13" xfId="10517" xr:uid="{00000000-0005-0000-0000-0000B8280000}"/>
    <cellStyle name="40% - Akzent2 10 14" xfId="10518" xr:uid="{00000000-0005-0000-0000-0000B9280000}"/>
    <cellStyle name="40% - Akzent2 10 15" xfId="10519" xr:uid="{00000000-0005-0000-0000-0000BA280000}"/>
    <cellStyle name="40% - Akzent2 10 16" xfId="10520" xr:uid="{00000000-0005-0000-0000-0000BB280000}"/>
    <cellStyle name="40% - Akzent2 10 17" xfId="10521" xr:uid="{00000000-0005-0000-0000-0000BC280000}"/>
    <cellStyle name="40% - Akzent2 10 18" xfId="10522" xr:uid="{00000000-0005-0000-0000-0000BD280000}"/>
    <cellStyle name="40% - Akzent2 10 2" xfId="10523" xr:uid="{00000000-0005-0000-0000-0000BE280000}"/>
    <cellStyle name="40% - Akzent2 10 3" xfId="10524" xr:uid="{00000000-0005-0000-0000-0000BF280000}"/>
    <cellStyle name="40% - Akzent2 10 4" xfId="10525" xr:uid="{00000000-0005-0000-0000-0000C0280000}"/>
    <cellStyle name="40% - Akzent2 10 4 2" xfId="10526" xr:uid="{00000000-0005-0000-0000-0000C1280000}"/>
    <cellStyle name="40% - Akzent2 10 4 2 2" xfId="10527" xr:uid="{00000000-0005-0000-0000-0000C2280000}"/>
    <cellStyle name="40% - Akzent2 10 4 2 2 2" xfId="10528" xr:uid="{00000000-0005-0000-0000-0000C3280000}"/>
    <cellStyle name="40% - Akzent2 10 4 2 2 3" xfId="10529" xr:uid="{00000000-0005-0000-0000-0000C4280000}"/>
    <cellStyle name="40% - Akzent2 10 4 2 3" xfId="10530" xr:uid="{00000000-0005-0000-0000-0000C5280000}"/>
    <cellStyle name="40% - Akzent2 10 4 2 4" xfId="10531" xr:uid="{00000000-0005-0000-0000-0000C6280000}"/>
    <cellStyle name="40% - Akzent2 10 4 3" xfId="10532" xr:uid="{00000000-0005-0000-0000-0000C7280000}"/>
    <cellStyle name="40% - Akzent2 10 4 3 2" xfId="10533" xr:uid="{00000000-0005-0000-0000-0000C8280000}"/>
    <cellStyle name="40% - Akzent2 10 4 3 2 2" xfId="10534" xr:uid="{00000000-0005-0000-0000-0000C9280000}"/>
    <cellStyle name="40% - Akzent2 10 4 3 2 3" xfId="10535" xr:uid="{00000000-0005-0000-0000-0000CA280000}"/>
    <cellStyle name="40% - Akzent2 10 4 3 3" xfId="10536" xr:uid="{00000000-0005-0000-0000-0000CB280000}"/>
    <cellStyle name="40% - Akzent2 10 4 3 4" xfId="10537" xr:uid="{00000000-0005-0000-0000-0000CC280000}"/>
    <cellStyle name="40% - Akzent2 10 4 4" xfId="10538" xr:uid="{00000000-0005-0000-0000-0000CD280000}"/>
    <cellStyle name="40% - Akzent2 10 4 4 2" xfId="10539" xr:uid="{00000000-0005-0000-0000-0000CE280000}"/>
    <cellStyle name="40% - Akzent2 10 4 4 2 2" xfId="10540" xr:uid="{00000000-0005-0000-0000-0000CF280000}"/>
    <cellStyle name="40% - Akzent2 10 4 4 2 3" xfId="10541" xr:uid="{00000000-0005-0000-0000-0000D0280000}"/>
    <cellStyle name="40% - Akzent2 10 4 4 3" xfId="10542" xr:uid="{00000000-0005-0000-0000-0000D1280000}"/>
    <cellStyle name="40% - Akzent2 10 4 4 4" xfId="10543" xr:uid="{00000000-0005-0000-0000-0000D2280000}"/>
    <cellStyle name="40% - Akzent2 10 4 5" xfId="10544" xr:uid="{00000000-0005-0000-0000-0000D3280000}"/>
    <cellStyle name="40% - Akzent2 10 4 5 2" xfId="10545" xr:uid="{00000000-0005-0000-0000-0000D4280000}"/>
    <cellStyle name="40% - Akzent2 10 4 5 2 2" xfId="10546" xr:uid="{00000000-0005-0000-0000-0000D5280000}"/>
    <cellStyle name="40% - Akzent2 10 4 5 2 3" xfId="10547" xr:uid="{00000000-0005-0000-0000-0000D6280000}"/>
    <cellStyle name="40% - Akzent2 10 4 5 3" xfId="10548" xr:uid="{00000000-0005-0000-0000-0000D7280000}"/>
    <cellStyle name="40% - Akzent2 10 4 5 4" xfId="10549" xr:uid="{00000000-0005-0000-0000-0000D8280000}"/>
    <cellStyle name="40% - Akzent2 10 4 6" xfId="10550" xr:uid="{00000000-0005-0000-0000-0000D9280000}"/>
    <cellStyle name="40% - Akzent2 10 4 6 2" xfId="10551" xr:uid="{00000000-0005-0000-0000-0000DA280000}"/>
    <cellStyle name="40% - Akzent2 10 4 6 2 2" xfId="10552" xr:uid="{00000000-0005-0000-0000-0000DB280000}"/>
    <cellStyle name="40% - Akzent2 10 4 6 2 3" xfId="10553" xr:uid="{00000000-0005-0000-0000-0000DC280000}"/>
    <cellStyle name="40% - Akzent2 10 4 6 3" xfId="10554" xr:uid="{00000000-0005-0000-0000-0000DD280000}"/>
    <cellStyle name="40% - Akzent2 10 4 6 4" xfId="10555" xr:uid="{00000000-0005-0000-0000-0000DE280000}"/>
    <cellStyle name="40% - Akzent2 10 4 7" xfId="10556" xr:uid="{00000000-0005-0000-0000-0000DF280000}"/>
    <cellStyle name="40% - Akzent2 10 4 7 2" xfId="10557" xr:uid="{00000000-0005-0000-0000-0000E0280000}"/>
    <cellStyle name="40% - Akzent2 10 4 7 3" xfId="10558" xr:uid="{00000000-0005-0000-0000-0000E1280000}"/>
    <cellStyle name="40% - Akzent2 10 4 8" xfId="10559" xr:uid="{00000000-0005-0000-0000-0000E2280000}"/>
    <cellStyle name="40% - Akzent2 10 4 8 2" xfId="10560" xr:uid="{00000000-0005-0000-0000-0000E3280000}"/>
    <cellStyle name="40% - Akzent2 10 4 8 3" xfId="10561" xr:uid="{00000000-0005-0000-0000-0000E4280000}"/>
    <cellStyle name="40% - Akzent2 10 4 9" xfId="10562" xr:uid="{00000000-0005-0000-0000-0000E5280000}"/>
    <cellStyle name="40% - Akzent2 10 4 9 2" xfId="10563" xr:uid="{00000000-0005-0000-0000-0000E6280000}"/>
    <cellStyle name="40% - Akzent2 10 4 9 3" xfId="10564" xr:uid="{00000000-0005-0000-0000-0000E7280000}"/>
    <cellStyle name="40% - Akzent2 10 5" xfId="10565" xr:uid="{00000000-0005-0000-0000-0000E8280000}"/>
    <cellStyle name="40% - Akzent2 10 5 2" xfId="10566" xr:uid="{00000000-0005-0000-0000-0000E9280000}"/>
    <cellStyle name="40% - Akzent2 10 5 2 2" xfId="10567" xr:uid="{00000000-0005-0000-0000-0000EA280000}"/>
    <cellStyle name="40% - Akzent2 10 5 2 3" xfId="10568" xr:uid="{00000000-0005-0000-0000-0000EB280000}"/>
    <cellStyle name="40% - Akzent2 10 6" xfId="10569" xr:uid="{00000000-0005-0000-0000-0000EC280000}"/>
    <cellStyle name="40% - Akzent2 10 6 2" xfId="10570" xr:uid="{00000000-0005-0000-0000-0000ED280000}"/>
    <cellStyle name="40% - Akzent2 10 6 2 2" xfId="10571" xr:uid="{00000000-0005-0000-0000-0000EE280000}"/>
    <cellStyle name="40% - Akzent2 10 6 2 3" xfId="10572" xr:uid="{00000000-0005-0000-0000-0000EF280000}"/>
    <cellStyle name="40% - Akzent2 10 7" xfId="10573" xr:uid="{00000000-0005-0000-0000-0000F0280000}"/>
    <cellStyle name="40% - Akzent2 10 7 2" xfId="10574" xr:uid="{00000000-0005-0000-0000-0000F1280000}"/>
    <cellStyle name="40% - Akzent2 10 7 2 2" xfId="10575" xr:uid="{00000000-0005-0000-0000-0000F2280000}"/>
    <cellStyle name="40% - Akzent2 10 7 2 3" xfId="10576" xr:uid="{00000000-0005-0000-0000-0000F3280000}"/>
    <cellStyle name="40% - Akzent2 10 8" xfId="10577" xr:uid="{00000000-0005-0000-0000-0000F4280000}"/>
    <cellStyle name="40% - Akzent2 10 8 2" xfId="10578" xr:uid="{00000000-0005-0000-0000-0000F5280000}"/>
    <cellStyle name="40% - Akzent2 10 8 2 2" xfId="10579" xr:uid="{00000000-0005-0000-0000-0000F6280000}"/>
    <cellStyle name="40% - Akzent2 10 8 2 3" xfId="10580" xr:uid="{00000000-0005-0000-0000-0000F7280000}"/>
    <cellStyle name="40% - Akzent2 10 9" xfId="10581" xr:uid="{00000000-0005-0000-0000-0000F8280000}"/>
    <cellStyle name="40% - Akzent2 10 9 2" xfId="10582" xr:uid="{00000000-0005-0000-0000-0000F9280000}"/>
    <cellStyle name="40% - Akzent2 10 9 2 2" xfId="10583" xr:uid="{00000000-0005-0000-0000-0000FA280000}"/>
    <cellStyle name="40% - Akzent2 10 9 2 3" xfId="10584" xr:uid="{00000000-0005-0000-0000-0000FB280000}"/>
    <cellStyle name="40% - Akzent2 11" xfId="10585" xr:uid="{00000000-0005-0000-0000-0000FC280000}"/>
    <cellStyle name="40% - Akzent2 11 10" xfId="10586" xr:uid="{00000000-0005-0000-0000-0000FD280000}"/>
    <cellStyle name="40% - Akzent2 11 11" xfId="10587" xr:uid="{00000000-0005-0000-0000-0000FE280000}"/>
    <cellStyle name="40% - Akzent2 11 12" xfId="10588" xr:uid="{00000000-0005-0000-0000-0000FF280000}"/>
    <cellStyle name="40% - Akzent2 11 13" xfId="10589" xr:uid="{00000000-0005-0000-0000-000000290000}"/>
    <cellStyle name="40% - Akzent2 11 14" xfId="10590" xr:uid="{00000000-0005-0000-0000-000001290000}"/>
    <cellStyle name="40% - Akzent2 11 15" xfId="10591" xr:uid="{00000000-0005-0000-0000-000002290000}"/>
    <cellStyle name="40% - Akzent2 11 16" xfId="10592" xr:uid="{00000000-0005-0000-0000-000003290000}"/>
    <cellStyle name="40% - Akzent2 11 17" xfId="10593" xr:uid="{00000000-0005-0000-0000-000004290000}"/>
    <cellStyle name="40% - Akzent2 11 18" xfId="10594" xr:uid="{00000000-0005-0000-0000-000005290000}"/>
    <cellStyle name="40% - Akzent2 11 2" xfId="10595" xr:uid="{00000000-0005-0000-0000-000006290000}"/>
    <cellStyle name="40% - Akzent2 11 3" xfId="10596" xr:uid="{00000000-0005-0000-0000-000007290000}"/>
    <cellStyle name="40% - Akzent2 11 4" xfId="10597" xr:uid="{00000000-0005-0000-0000-000008290000}"/>
    <cellStyle name="40% - Akzent2 11 4 2" xfId="10598" xr:uid="{00000000-0005-0000-0000-000009290000}"/>
    <cellStyle name="40% - Akzent2 11 4 2 2" xfId="10599" xr:uid="{00000000-0005-0000-0000-00000A290000}"/>
    <cellStyle name="40% - Akzent2 11 4 2 2 2" xfId="10600" xr:uid="{00000000-0005-0000-0000-00000B290000}"/>
    <cellStyle name="40% - Akzent2 11 4 2 2 3" xfId="10601" xr:uid="{00000000-0005-0000-0000-00000C290000}"/>
    <cellStyle name="40% - Akzent2 11 4 2 3" xfId="10602" xr:uid="{00000000-0005-0000-0000-00000D290000}"/>
    <cellStyle name="40% - Akzent2 11 4 2 4" xfId="10603" xr:uid="{00000000-0005-0000-0000-00000E290000}"/>
    <cellStyle name="40% - Akzent2 11 4 3" xfId="10604" xr:uid="{00000000-0005-0000-0000-00000F290000}"/>
    <cellStyle name="40% - Akzent2 11 4 3 2" xfId="10605" xr:uid="{00000000-0005-0000-0000-000010290000}"/>
    <cellStyle name="40% - Akzent2 11 4 3 2 2" xfId="10606" xr:uid="{00000000-0005-0000-0000-000011290000}"/>
    <cellStyle name="40% - Akzent2 11 4 3 2 3" xfId="10607" xr:uid="{00000000-0005-0000-0000-000012290000}"/>
    <cellStyle name="40% - Akzent2 11 4 3 3" xfId="10608" xr:uid="{00000000-0005-0000-0000-000013290000}"/>
    <cellStyle name="40% - Akzent2 11 4 3 4" xfId="10609" xr:uid="{00000000-0005-0000-0000-000014290000}"/>
    <cellStyle name="40% - Akzent2 11 4 4" xfId="10610" xr:uid="{00000000-0005-0000-0000-000015290000}"/>
    <cellStyle name="40% - Akzent2 11 4 4 2" xfId="10611" xr:uid="{00000000-0005-0000-0000-000016290000}"/>
    <cellStyle name="40% - Akzent2 11 4 4 2 2" xfId="10612" xr:uid="{00000000-0005-0000-0000-000017290000}"/>
    <cellStyle name="40% - Akzent2 11 4 4 2 3" xfId="10613" xr:uid="{00000000-0005-0000-0000-000018290000}"/>
    <cellStyle name="40% - Akzent2 11 4 4 3" xfId="10614" xr:uid="{00000000-0005-0000-0000-000019290000}"/>
    <cellStyle name="40% - Akzent2 11 4 4 4" xfId="10615" xr:uid="{00000000-0005-0000-0000-00001A290000}"/>
    <cellStyle name="40% - Akzent2 11 4 5" xfId="10616" xr:uid="{00000000-0005-0000-0000-00001B290000}"/>
    <cellStyle name="40% - Akzent2 11 4 5 2" xfId="10617" xr:uid="{00000000-0005-0000-0000-00001C290000}"/>
    <cellStyle name="40% - Akzent2 11 4 5 2 2" xfId="10618" xr:uid="{00000000-0005-0000-0000-00001D290000}"/>
    <cellStyle name="40% - Akzent2 11 4 5 2 3" xfId="10619" xr:uid="{00000000-0005-0000-0000-00001E290000}"/>
    <cellStyle name="40% - Akzent2 11 4 5 3" xfId="10620" xr:uid="{00000000-0005-0000-0000-00001F290000}"/>
    <cellStyle name="40% - Akzent2 11 4 5 4" xfId="10621" xr:uid="{00000000-0005-0000-0000-000020290000}"/>
    <cellStyle name="40% - Akzent2 11 4 6" xfId="10622" xr:uid="{00000000-0005-0000-0000-000021290000}"/>
    <cellStyle name="40% - Akzent2 11 4 6 2" xfId="10623" xr:uid="{00000000-0005-0000-0000-000022290000}"/>
    <cellStyle name="40% - Akzent2 11 4 6 2 2" xfId="10624" xr:uid="{00000000-0005-0000-0000-000023290000}"/>
    <cellStyle name="40% - Akzent2 11 4 6 2 3" xfId="10625" xr:uid="{00000000-0005-0000-0000-000024290000}"/>
    <cellStyle name="40% - Akzent2 11 4 6 3" xfId="10626" xr:uid="{00000000-0005-0000-0000-000025290000}"/>
    <cellStyle name="40% - Akzent2 11 4 6 4" xfId="10627" xr:uid="{00000000-0005-0000-0000-000026290000}"/>
    <cellStyle name="40% - Akzent2 11 4 7" xfId="10628" xr:uid="{00000000-0005-0000-0000-000027290000}"/>
    <cellStyle name="40% - Akzent2 11 4 7 2" xfId="10629" xr:uid="{00000000-0005-0000-0000-000028290000}"/>
    <cellStyle name="40% - Akzent2 11 4 7 3" xfId="10630" xr:uid="{00000000-0005-0000-0000-000029290000}"/>
    <cellStyle name="40% - Akzent2 11 4 8" xfId="10631" xr:uid="{00000000-0005-0000-0000-00002A290000}"/>
    <cellStyle name="40% - Akzent2 11 4 8 2" xfId="10632" xr:uid="{00000000-0005-0000-0000-00002B290000}"/>
    <cellStyle name="40% - Akzent2 11 4 8 3" xfId="10633" xr:uid="{00000000-0005-0000-0000-00002C290000}"/>
    <cellStyle name="40% - Akzent2 11 4 9" xfId="10634" xr:uid="{00000000-0005-0000-0000-00002D290000}"/>
    <cellStyle name="40% - Akzent2 11 4 9 2" xfId="10635" xr:uid="{00000000-0005-0000-0000-00002E290000}"/>
    <cellStyle name="40% - Akzent2 11 4 9 3" xfId="10636" xr:uid="{00000000-0005-0000-0000-00002F290000}"/>
    <cellStyle name="40% - Akzent2 11 5" xfId="10637" xr:uid="{00000000-0005-0000-0000-000030290000}"/>
    <cellStyle name="40% - Akzent2 11 5 2" xfId="10638" xr:uid="{00000000-0005-0000-0000-000031290000}"/>
    <cellStyle name="40% - Akzent2 11 5 2 2" xfId="10639" xr:uid="{00000000-0005-0000-0000-000032290000}"/>
    <cellStyle name="40% - Akzent2 11 5 2 3" xfId="10640" xr:uid="{00000000-0005-0000-0000-000033290000}"/>
    <cellStyle name="40% - Akzent2 11 6" xfId="10641" xr:uid="{00000000-0005-0000-0000-000034290000}"/>
    <cellStyle name="40% - Akzent2 11 6 2" xfId="10642" xr:uid="{00000000-0005-0000-0000-000035290000}"/>
    <cellStyle name="40% - Akzent2 11 6 2 2" xfId="10643" xr:uid="{00000000-0005-0000-0000-000036290000}"/>
    <cellStyle name="40% - Akzent2 11 6 2 3" xfId="10644" xr:uid="{00000000-0005-0000-0000-000037290000}"/>
    <cellStyle name="40% - Akzent2 11 7" xfId="10645" xr:uid="{00000000-0005-0000-0000-000038290000}"/>
    <cellStyle name="40% - Akzent2 11 7 2" xfId="10646" xr:uid="{00000000-0005-0000-0000-000039290000}"/>
    <cellStyle name="40% - Akzent2 11 7 2 2" xfId="10647" xr:uid="{00000000-0005-0000-0000-00003A290000}"/>
    <cellStyle name="40% - Akzent2 11 7 2 3" xfId="10648" xr:uid="{00000000-0005-0000-0000-00003B290000}"/>
    <cellStyle name="40% - Akzent2 11 8" xfId="10649" xr:uid="{00000000-0005-0000-0000-00003C290000}"/>
    <cellStyle name="40% - Akzent2 11 8 2" xfId="10650" xr:uid="{00000000-0005-0000-0000-00003D290000}"/>
    <cellStyle name="40% - Akzent2 11 8 2 2" xfId="10651" xr:uid="{00000000-0005-0000-0000-00003E290000}"/>
    <cellStyle name="40% - Akzent2 11 8 2 3" xfId="10652" xr:uid="{00000000-0005-0000-0000-00003F290000}"/>
    <cellStyle name="40% - Akzent2 11 9" xfId="10653" xr:uid="{00000000-0005-0000-0000-000040290000}"/>
    <cellStyle name="40% - Akzent2 11 9 2" xfId="10654" xr:uid="{00000000-0005-0000-0000-000041290000}"/>
    <cellStyle name="40% - Akzent2 11 9 2 2" xfId="10655" xr:uid="{00000000-0005-0000-0000-000042290000}"/>
    <cellStyle name="40% - Akzent2 11 9 2 3" xfId="10656" xr:uid="{00000000-0005-0000-0000-000043290000}"/>
    <cellStyle name="40% - Akzent2 12" xfId="10657" xr:uid="{00000000-0005-0000-0000-000044290000}"/>
    <cellStyle name="40% - Akzent2 12 10" xfId="10658" xr:uid="{00000000-0005-0000-0000-000045290000}"/>
    <cellStyle name="40% - Akzent2 12 11" xfId="10659" xr:uid="{00000000-0005-0000-0000-000046290000}"/>
    <cellStyle name="40% - Akzent2 12 12" xfId="10660" xr:uid="{00000000-0005-0000-0000-000047290000}"/>
    <cellStyle name="40% - Akzent2 12 13" xfId="10661" xr:uid="{00000000-0005-0000-0000-000048290000}"/>
    <cellStyle name="40% - Akzent2 12 14" xfId="10662" xr:uid="{00000000-0005-0000-0000-000049290000}"/>
    <cellStyle name="40% - Akzent2 12 15" xfId="10663" xr:uid="{00000000-0005-0000-0000-00004A290000}"/>
    <cellStyle name="40% - Akzent2 12 16" xfId="10664" xr:uid="{00000000-0005-0000-0000-00004B290000}"/>
    <cellStyle name="40% - Akzent2 12 17" xfId="10665" xr:uid="{00000000-0005-0000-0000-00004C290000}"/>
    <cellStyle name="40% - Akzent2 12 18" xfId="10666" xr:uid="{00000000-0005-0000-0000-00004D290000}"/>
    <cellStyle name="40% - Akzent2 12 2" xfId="10667" xr:uid="{00000000-0005-0000-0000-00004E290000}"/>
    <cellStyle name="40% - Akzent2 12 3" xfId="10668" xr:uid="{00000000-0005-0000-0000-00004F290000}"/>
    <cellStyle name="40% - Akzent2 12 4" xfId="10669" xr:uid="{00000000-0005-0000-0000-000050290000}"/>
    <cellStyle name="40% - Akzent2 12 4 2" xfId="10670" xr:uid="{00000000-0005-0000-0000-000051290000}"/>
    <cellStyle name="40% - Akzent2 12 4 2 2" xfId="10671" xr:uid="{00000000-0005-0000-0000-000052290000}"/>
    <cellStyle name="40% - Akzent2 12 4 2 2 2" xfId="10672" xr:uid="{00000000-0005-0000-0000-000053290000}"/>
    <cellStyle name="40% - Akzent2 12 4 2 2 3" xfId="10673" xr:uid="{00000000-0005-0000-0000-000054290000}"/>
    <cellStyle name="40% - Akzent2 12 4 2 3" xfId="10674" xr:uid="{00000000-0005-0000-0000-000055290000}"/>
    <cellStyle name="40% - Akzent2 12 4 2 4" xfId="10675" xr:uid="{00000000-0005-0000-0000-000056290000}"/>
    <cellStyle name="40% - Akzent2 12 4 3" xfId="10676" xr:uid="{00000000-0005-0000-0000-000057290000}"/>
    <cellStyle name="40% - Akzent2 12 4 3 2" xfId="10677" xr:uid="{00000000-0005-0000-0000-000058290000}"/>
    <cellStyle name="40% - Akzent2 12 4 3 2 2" xfId="10678" xr:uid="{00000000-0005-0000-0000-000059290000}"/>
    <cellStyle name="40% - Akzent2 12 4 3 2 3" xfId="10679" xr:uid="{00000000-0005-0000-0000-00005A290000}"/>
    <cellStyle name="40% - Akzent2 12 4 3 3" xfId="10680" xr:uid="{00000000-0005-0000-0000-00005B290000}"/>
    <cellStyle name="40% - Akzent2 12 4 3 4" xfId="10681" xr:uid="{00000000-0005-0000-0000-00005C290000}"/>
    <cellStyle name="40% - Akzent2 12 4 4" xfId="10682" xr:uid="{00000000-0005-0000-0000-00005D290000}"/>
    <cellStyle name="40% - Akzent2 12 4 4 2" xfId="10683" xr:uid="{00000000-0005-0000-0000-00005E290000}"/>
    <cellStyle name="40% - Akzent2 12 4 4 2 2" xfId="10684" xr:uid="{00000000-0005-0000-0000-00005F290000}"/>
    <cellStyle name="40% - Akzent2 12 4 4 2 3" xfId="10685" xr:uid="{00000000-0005-0000-0000-000060290000}"/>
    <cellStyle name="40% - Akzent2 12 4 4 3" xfId="10686" xr:uid="{00000000-0005-0000-0000-000061290000}"/>
    <cellStyle name="40% - Akzent2 12 4 4 4" xfId="10687" xr:uid="{00000000-0005-0000-0000-000062290000}"/>
    <cellStyle name="40% - Akzent2 12 4 5" xfId="10688" xr:uid="{00000000-0005-0000-0000-000063290000}"/>
    <cellStyle name="40% - Akzent2 12 4 5 2" xfId="10689" xr:uid="{00000000-0005-0000-0000-000064290000}"/>
    <cellStyle name="40% - Akzent2 12 4 5 2 2" xfId="10690" xr:uid="{00000000-0005-0000-0000-000065290000}"/>
    <cellStyle name="40% - Akzent2 12 4 5 2 3" xfId="10691" xr:uid="{00000000-0005-0000-0000-000066290000}"/>
    <cellStyle name="40% - Akzent2 12 4 5 3" xfId="10692" xr:uid="{00000000-0005-0000-0000-000067290000}"/>
    <cellStyle name="40% - Akzent2 12 4 5 4" xfId="10693" xr:uid="{00000000-0005-0000-0000-000068290000}"/>
    <cellStyle name="40% - Akzent2 12 4 6" xfId="10694" xr:uid="{00000000-0005-0000-0000-000069290000}"/>
    <cellStyle name="40% - Akzent2 12 4 6 2" xfId="10695" xr:uid="{00000000-0005-0000-0000-00006A290000}"/>
    <cellStyle name="40% - Akzent2 12 4 6 2 2" xfId="10696" xr:uid="{00000000-0005-0000-0000-00006B290000}"/>
    <cellStyle name="40% - Akzent2 12 4 6 2 3" xfId="10697" xr:uid="{00000000-0005-0000-0000-00006C290000}"/>
    <cellStyle name="40% - Akzent2 12 4 6 3" xfId="10698" xr:uid="{00000000-0005-0000-0000-00006D290000}"/>
    <cellStyle name="40% - Akzent2 12 4 6 4" xfId="10699" xr:uid="{00000000-0005-0000-0000-00006E290000}"/>
    <cellStyle name="40% - Akzent2 12 4 7" xfId="10700" xr:uid="{00000000-0005-0000-0000-00006F290000}"/>
    <cellStyle name="40% - Akzent2 12 4 7 2" xfId="10701" xr:uid="{00000000-0005-0000-0000-000070290000}"/>
    <cellStyle name="40% - Akzent2 12 4 7 3" xfId="10702" xr:uid="{00000000-0005-0000-0000-000071290000}"/>
    <cellStyle name="40% - Akzent2 12 4 8" xfId="10703" xr:uid="{00000000-0005-0000-0000-000072290000}"/>
    <cellStyle name="40% - Akzent2 12 4 8 2" xfId="10704" xr:uid="{00000000-0005-0000-0000-000073290000}"/>
    <cellStyle name="40% - Akzent2 12 4 8 3" xfId="10705" xr:uid="{00000000-0005-0000-0000-000074290000}"/>
    <cellStyle name="40% - Akzent2 12 4 9" xfId="10706" xr:uid="{00000000-0005-0000-0000-000075290000}"/>
    <cellStyle name="40% - Akzent2 12 4 9 2" xfId="10707" xr:uid="{00000000-0005-0000-0000-000076290000}"/>
    <cellStyle name="40% - Akzent2 12 4 9 3" xfId="10708" xr:uid="{00000000-0005-0000-0000-000077290000}"/>
    <cellStyle name="40% - Akzent2 12 5" xfId="10709" xr:uid="{00000000-0005-0000-0000-000078290000}"/>
    <cellStyle name="40% - Akzent2 12 5 2" xfId="10710" xr:uid="{00000000-0005-0000-0000-000079290000}"/>
    <cellStyle name="40% - Akzent2 12 5 2 2" xfId="10711" xr:uid="{00000000-0005-0000-0000-00007A290000}"/>
    <cellStyle name="40% - Akzent2 12 5 2 3" xfId="10712" xr:uid="{00000000-0005-0000-0000-00007B290000}"/>
    <cellStyle name="40% - Akzent2 12 6" xfId="10713" xr:uid="{00000000-0005-0000-0000-00007C290000}"/>
    <cellStyle name="40% - Akzent2 12 6 2" xfId="10714" xr:uid="{00000000-0005-0000-0000-00007D290000}"/>
    <cellStyle name="40% - Akzent2 12 6 2 2" xfId="10715" xr:uid="{00000000-0005-0000-0000-00007E290000}"/>
    <cellStyle name="40% - Akzent2 12 6 2 3" xfId="10716" xr:uid="{00000000-0005-0000-0000-00007F290000}"/>
    <cellStyle name="40% - Akzent2 12 7" xfId="10717" xr:uid="{00000000-0005-0000-0000-000080290000}"/>
    <cellStyle name="40% - Akzent2 12 7 2" xfId="10718" xr:uid="{00000000-0005-0000-0000-000081290000}"/>
    <cellStyle name="40% - Akzent2 12 7 2 2" xfId="10719" xr:uid="{00000000-0005-0000-0000-000082290000}"/>
    <cellStyle name="40% - Akzent2 12 7 2 3" xfId="10720" xr:uid="{00000000-0005-0000-0000-000083290000}"/>
    <cellStyle name="40% - Akzent2 12 8" xfId="10721" xr:uid="{00000000-0005-0000-0000-000084290000}"/>
    <cellStyle name="40% - Akzent2 12 8 2" xfId="10722" xr:uid="{00000000-0005-0000-0000-000085290000}"/>
    <cellStyle name="40% - Akzent2 12 8 2 2" xfId="10723" xr:uid="{00000000-0005-0000-0000-000086290000}"/>
    <cellStyle name="40% - Akzent2 12 8 2 3" xfId="10724" xr:uid="{00000000-0005-0000-0000-000087290000}"/>
    <cellStyle name="40% - Akzent2 12 9" xfId="10725" xr:uid="{00000000-0005-0000-0000-000088290000}"/>
    <cellStyle name="40% - Akzent2 12 9 2" xfId="10726" xr:uid="{00000000-0005-0000-0000-000089290000}"/>
    <cellStyle name="40% - Akzent2 12 9 2 2" xfId="10727" xr:uid="{00000000-0005-0000-0000-00008A290000}"/>
    <cellStyle name="40% - Akzent2 12 9 2 3" xfId="10728" xr:uid="{00000000-0005-0000-0000-00008B290000}"/>
    <cellStyle name="40% - Akzent2 13" xfId="10729" xr:uid="{00000000-0005-0000-0000-00008C290000}"/>
    <cellStyle name="40% - Akzent2 13 10" xfId="10730" xr:uid="{00000000-0005-0000-0000-00008D290000}"/>
    <cellStyle name="40% - Akzent2 13 11" xfId="10731" xr:uid="{00000000-0005-0000-0000-00008E290000}"/>
    <cellStyle name="40% - Akzent2 13 12" xfId="10732" xr:uid="{00000000-0005-0000-0000-00008F290000}"/>
    <cellStyle name="40% - Akzent2 13 13" xfId="10733" xr:uid="{00000000-0005-0000-0000-000090290000}"/>
    <cellStyle name="40% - Akzent2 13 14" xfId="10734" xr:uid="{00000000-0005-0000-0000-000091290000}"/>
    <cellStyle name="40% - Akzent2 13 15" xfId="10735" xr:uid="{00000000-0005-0000-0000-000092290000}"/>
    <cellStyle name="40% - Akzent2 13 16" xfId="10736" xr:uid="{00000000-0005-0000-0000-000093290000}"/>
    <cellStyle name="40% - Akzent2 13 17" xfId="10737" xr:uid="{00000000-0005-0000-0000-000094290000}"/>
    <cellStyle name="40% - Akzent2 13 18" xfId="10738" xr:uid="{00000000-0005-0000-0000-000095290000}"/>
    <cellStyle name="40% - Akzent2 13 2" xfId="10739" xr:uid="{00000000-0005-0000-0000-000096290000}"/>
    <cellStyle name="40% - Akzent2 13 3" xfId="10740" xr:uid="{00000000-0005-0000-0000-000097290000}"/>
    <cellStyle name="40% - Akzent2 13 4" xfId="10741" xr:uid="{00000000-0005-0000-0000-000098290000}"/>
    <cellStyle name="40% - Akzent2 13 4 2" xfId="10742" xr:uid="{00000000-0005-0000-0000-000099290000}"/>
    <cellStyle name="40% - Akzent2 13 4 2 2" xfId="10743" xr:uid="{00000000-0005-0000-0000-00009A290000}"/>
    <cellStyle name="40% - Akzent2 13 4 2 2 2" xfId="10744" xr:uid="{00000000-0005-0000-0000-00009B290000}"/>
    <cellStyle name="40% - Akzent2 13 4 2 2 3" xfId="10745" xr:uid="{00000000-0005-0000-0000-00009C290000}"/>
    <cellStyle name="40% - Akzent2 13 4 2 3" xfId="10746" xr:uid="{00000000-0005-0000-0000-00009D290000}"/>
    <cellStyle name="40% - Akzent2 13 4 2 4" xfId="10747" xr:uid="{00000000-0005-0000-0000-00009E290000}"/>
    <cellStyle name="40% - Akzent2 13 4 3" xfId="10748" xr:uid="{00000000-0005-0000-0000-00009F290000}"/>
    <cellStyle name="40% - Akzent2 13 4 3 2" xfId="10749" xr:uid="{00000000-0005-0000-0000-0000A0290000}"/>
    <cellStyle name="40% - Akzent2 13 4 3 2 2" xfId="10750" xr:uid="{00000000-0005-0000-0000-0000A1290000}"/>
    <cellStyle name="40% - Akzent2 13 4 3 2 3" xfId="10751" xr:uid="{00000000-0005-0000-0000-0000A2290000}"/>
    <cellStyle name="40% - Akzent2 13 4 3 3" xfId="10752" xr:uid="{00000000-0005-0000-0000-0000A3290000}"/>
    <cellStyle name="40% - Akzent2 13 4 3 4" xfId="10753" xr:uid="{00000000-0005-0000-0000-0000A4290000}"/>
    <cellStyle name="40% - Akzent2 13 4 4" xfId="10754" xr:uid="{00000000-0005-0000-0000-0000A5290000}"/>
    <cellStyle name="40% - Akzent2 13 4 4 2" xfId="10755" xr:uid="{00000000-0005-0000-0000-0000A6290000}"/>
    <cellStyle name="40% - Akzent2 13 4 4 2 2" xfId="10756" xr:uid="{00000000-0005-0000-0000-0000A7290000}"/>
    <cellStyle name="40% - Akzent2 13 4 4 2 3" xfId="10757" xr:uid="{00000000-0005-0000-0000-0000A8290000}"/>
    <cellStyle name="40% - Akzent2 13 4 4 3" xfId="10758" xr:uid="{00000000-0005-0000-0000-0000A9290000}"/>
    <cellStyle name="40% - Akzent2 13 4 4 4" xfId="10759" xr:uid="{00000000-0005-0000-0000-0000AA290000}"/>
    <cellStyle name="40% - Akzent2 13 4 5" xfId="10760" xr:uid="{00000000-0005-0000-0000-0000AB290000}"/>
    <cellStyle name="40% - Akzent2 13 4 5 2" xfId="10761" xr:uid="{00000000-0005-0000-0000-0000AC290000}"/>
    <cellStyle name="40% - Akzent2 13 4 5 2 2" xfId="10762" xr:uid="{00000000-0005-0000-0000-0000AD290000}"/>
    <cellStyle name="40% - Akzent2 13 4 5 2 3" xfId="10763" xr:uid="{00000000-0005-0000-0000-0000AE290000}"/>
    <cellStyle name="40% - Akzent2 13 4 5 3" xfId="10764" xr:uid="{00000000-0005-0000-0000-0000AF290000}"/>
    <cellStyle name="40% - Akzent2 13 4 5 4" xfId="10765" xr:uid="{00000000-0005-0000-0000-0000B0290000}"/>
    <cellStyle name="40% - Akzent2 13 4 6" xfId="10766" xr:uid="{00000000-0005-0000-0000-0000B1290000}"/>
    <cellStyle name="40% - Akzent2 13 4 6 2" xfId="10767" xr:uid="{00000000-0005-0000-0000-0000B2290000}"/>
    <cellStyle name="40% - Akzent2 13 4 6 2 2" xfId="10768" xr:uid="{00000000-0005-0000-0000-0000B3290000}"/>
    <cellStyle name="40% - Akzent2 13 4 6 2 3" xfId="10769" xr:uid="{00000000-0005-0000-0000-0000B4290000}"/>
    <cellStyle name="40% - Akzent2 13 4 6 3" xfId="10770" xr:uid="{00000000-0005-0000-0000-0000B5290000}"/>
    <cellStyle name="40% - Akzent2 13 4 6 4" xfId="10771" xr:uid="{00000000-0005-0000-0000-0000B6290000}"/>
    <cellStyle name="40% - Akzent2 13 4 7" xfId="10772" xr:uid="{00000000-0005-0000-0000-0000B7290000}"/>
    <cellStyle name="40% - Akzent2 13 4 7 2" xfId="10773" xr:uid="{00000000-0005-0000-0000-0000B8290000}"/>
    <cellStyle name="40% - Akzent2 13 4 7 3" xfId="10774" xr:uid="{00000000-0005-0000-0000-0000B9290000}"/>
    <cellStyle name="40% - Akzent2 13 4 8" xfId="10775" xr:uid="{00000000-0005-0000-0000-0000BA290000}"/>
    <cellStyle name="40% - Akzent2 13 4 8 2" xfId="10776" xr:uid="{00000000-0005-0000-0000-0000BB290000}"/>
    <cellStyle name="40% - Akzent2 13 4 8 3" xfId="10777" xr:uid="{00000000-0005-0000-0000-0000BC290000}"/>
    <cellStyle name="40% - Akzent2 13 4 9" xfId="10778" xr:uid="{00000000-0005-0000-0000-0000BD290000}"/>
    <cellStyle name="40% - Akzent2 13 4 9 2" xfId="10779" xr:uid="{00000000-0005-0000-0000-0000BE290000}"/>
    <cellStyle name="40% - Akzent2 13 4 9 3" xfId="10780" xr:uid="{00000000-0005-0000-0000-0000BF290000}"/>
    <cellStyle name="40% - Akzent2 13 5" xfId="10781" xr:uid="{00000000-0005-0000-0000-0000C0290000}"/>
    <cellStyle name="40% - Akzent2 13 5 2" xfId="10782" xr:uid="{00000000-0005-0000-0000-0000C1290000}"/>
    <cellStyle name="40% - Akzent2 13 5 2 2" xfId="10783" xr:uid="{00000000-0005-0000-0000-0000C2290000}"/>
    <cellStyle name="40% - Akzent2 13 5 2 3" xfId="10784" xr:uid="{00000000-0005-0000-0000-0000C3290000}"/>
    <cellStyle name="40% - Akzent2 13 6" xfId="10785" xr:uid="{00000000-0005-0000-0000-0000C4290000}"/>
    <cellStyle name="40% - Akzent2 13 6 2" xfId="10786" xr:uid="{00000000-0005-0000-0000-0000C5290000}"/>
    <cellStyle name="40% - Akzent2 13 6 2 2" xfId="10787" xr:uid="{00000000-0005-0000-0000-0000C6290000}"/>
    <cellStyle name="40% - Akzent2 13 6 2 3" xfId="10788" xr:uid="{00000000-0005-0000-0000-0000C7290000}"/>
    <cellStyle name="40% - Akzent2 13 7" xfId="10789" xr:uid="{00000000-0005-0000-0000-0000C8290000}"/>
    <cellStyle name="40% - Akzent2 13 7 2" xfId="10790" xr:uid="{00000000-0005-0000-0000-0000C9290000}"/>
    <cellStyle name="40% - Akzent2 13 7 2 2" xfId="10791" xr:uid="{00000000-0005-0000-0000-0000CA290000}"/>
    <cellStyle name="40% - Akzent2 13 7 2 3" xfId="10792" xr:uid="{00000000-0005-0000-0000-0000CB290000}"/>
    <cellStyle name="40% - Akzent2 13 8" xfId="10793" xr:uid="{00000000-0005-0000-0000-0000CC290000}"/>
    <cellStyle name="40% - Akzent2 13 8 2" xfId="10794" xr:uid="{00000000-0005-0000-0000-0000CD290000}"/>
    <cellStyle name="40% - Akzent2 13 8 2 2" xfId="10795" xr:uid="{00000000-0005-0000-0000-0000CE290000}"/>
    <cellStyle name="40% - Akzent2 13 8 2 3" xfId="10796" xr:uid="{00000000-0005-0000-0000-0000CF290000}"/>
    <cellStyle name="40% - Akzent2 13 9" xfId="10797" xr:uid="{00000000-0005-0000-0000-0000D0290000}"/>
    <cellStyle name="40% - Akzent2 13 9 2" xfId="10798" xr:uid="{00000000-0005-0000-0000-0000D1290000}"/>
    <cellStyle name="40% - Akzent2 13 9 2 2" xfId="10799" xr:uid="{00000000-0005-0000-0000-0000D2290000}"/>
    <cellStyle name="40% - Akzent2 13 9 2 3" xfId="10800" xr:uid="{00000000-0005-0000-0000-0000D3290000}"/>
    <cellStyle name="40% - Akzent2 14" xfId="10801" xr:uid="{00000000-0005-0000-0000-0000D4290000}"/>
    <cellStyle name="40% - Akzent2 14 10" xfId="10802" xr:uid="{00000000-0005-0000-0000-0000D5290000}"/>
    <cellStyle name="40% - Akzent2 14 11" xfId="10803" xr:uid="{00000000-0005-0000-0000-0000D6290000}"/>
    <cellStyle name="40% - Akzent2 14 12" xfId="10804" xr:uid="{00000000-0005-0000-0000-0000D7290000}"/>
    <cellStyle name="40% - Akzent2 14 13" xfId="10805" xr:uid="{00000000-0005-0000-0000-0000D8290000}"/>
    <cellStyle name="40% - Akzent2 14 14" xfId="10806" xr:uid="{00000000-0005-0000-0000-0000D9290000}"/>
    <cellStyle name="40% - Akzent2 14 15" xfId="10807" xr:uid="{00000000-0005-0000-0000-0000DA290000}"/>
    <cellStyle name="40% - Akzent2 14 16" xfId="10808" xr:uid="{00000000-0005-0000-0000-0000DB290000}"/>
    <cellStyle name="40% - Akzent2 14 17" xfId="10809" xr:uid="{00000000-0005-0000-0000-0000DC290000}"/>
    <cellStyle name="40% - Akzent2 14 18" xfId="10810" xr:uid="{00000000-0005-0000-0000-0000DD290000}"/>
    <cellStyle name="40% - Akzent2 14 2" xfId="10811" xr:uid="{00000000-0005-0000-0000-0000DE290000}"/>
    <cellStyle name="40% - Akzent2 14 3" xfId="10812" xr:uid="{00000000-0005-0000-0000-0000DF290000}"/>
    <cellStyle name="40% - Akzent2 14 4" xfId="10813" xr:uid="{00000000-0005-0000-0000-0000E0290000}"/>
    <cellStyle name="40% - Akzent2 14 4 2" xfId="10814" xr:uid="{00000000-0005-0000-0000-0000E1290000}"/>
    <cellStyle name="40% - Akzent2 14 4 2 2" xfId="10815" xr:uid="{00000000-0005-0000-0000-0000E2290000}"/>
    <cellStyle name="40% - Akzent2 14 4 2 2 2" xfId="10816" xr:uid="{00000000-0005-0000-0000-0000E3290000}"/>
    <cellStyle name="40% - Akzent2 14 4 2 2 3" xfId="10817" xr:uid="{00000000-0005-0000-0000-0000E4290000}"/>
    <cellStyle name="40% - Akzent2 14 4 2 3" xfId="10818" xr:uid="{00000000-0005-0000-0000-0000E5290000}"/>
    <cellStyle name="40% - Akzent2 14 4 2 4" xfId="10819" xr:uid="{00000000-0005-0000-0000-0000E6290000}"/>
    <cellStyle name="40% - Akzent2 14 4 3" xfId="10820" xr:uid="{00000000-0005-0000-0000-0000E7290000}"/>
    <cellStyle name="40% - Akzent2 14 4 3 2" xfId="10821" xr:uid="{00000000-0005-0000-0000-0000E8290000}"/>
    <cellStyle name="40% - Akzent2 14 4 3 2 2" xfId="10822" xr:uid="{00000000-0005-0000-0000-0000E9290000}"/>
    <cellStyle name="40% - Akzent2 14 4 3 2 3" xfId="10823" xr:uid="{00000000-0005-0000-0000-0000EA290000}"/>
    <cellStyle name="40% - Akzent2 14 4 3 3" xfId="10824" xr:uid="{00000000-0005-0000-0000-0000EB290000}"/>
    <cellStyle name="40% - Akzent2 14 4 3 4" xfId="10825" xr:uid="{00000000-0005-0000-0000-0000EC290000}"/>
    <cellStyle name="40% - Akzent2 14 4 4" xfId="10826" xr:uid="{00000000-0005-0000-0000-0000ED290000}"/>
    <cellStyle name="40% - Akzent2 14 4 4 2" xfId="10827" xr:uid="{00000000-0005-0000-0000-0000EE290000}"/>
    <cellStyle name="40% - Akzent2 14 4 4 2 2" xfId="10828" xr:uid="{00000000-0005-0000-0000-0000EF290000}"/>
    <cellStyle name="40% - Akzent2 14 4 4 2 3" xfId="10829" xr:uid="{00000000-0005-0000-0000-0000F0290000}"/>
    <cellStyle name="40% - Akzent2 14 4 4 3" xfId="10830" xr:uid="{00000000-0005-0000-0000-0000F1290000}"/>
    <cellStyle name="40% - Akzent2 14 4 4 4" xfId="10831" xr:uid="{00000000-0005-0000-0000-0000F2290000}"/>
    <cellStyle name="40% - Akzent2 14 4 5" xfId="10832" xr:uid="{00000000-0005-0000-0000-0000F3290000}"/>
    <cellStyle name="40% - Akzent2 14 4 5 2" xfId="10833" xr:uid="{00000000-0005-0000-0000-0000F4290000}"/>
    <cellStyle name="40% - Akzent2 14 4 5 2 2" xfId="10834" xr:uid="{00000000-0005-0000-0000-0000F5290000}"/>
    <cellStyle name="40% - Akzent2 14 4 5 2 3" xfId="10835" xr:uid="{00000000-0005-0000-0000-0000F6290000}"/>
    <cellStyle name="40% - Akzent2 14 4 5 3" xfId="10836" xr:uid="{00000000-0005-0000-0000-0000F7290000}"/>
    <cellStyle name="40% - Akzent2 14 4 5 4" xfId="10837" xr:uid="{00000000-0005-0000-0000-0000F8290000}"/>
    <cellStyle name="40% - Akzent2 14 4 6" xfId="10838" xr:uid="{00000000-0005-0000-0000-0000F9290000}"/>
    <cellStyle name="40% - Akzent2 14 4 6 2" xfId="10839" xr:uid="{00000000-0005-0000-0000-0000FA290000}"/>
    <cellStyle name="40% - Akzent2 14 4 6 2 2" xfId="10840" xr:uid="{00000000-0005-0000-0000-0000FB290000}"/>
    <cellStyle name="40% - Akzent2 14 4 6 2 3" xfId="10841" xr:uid="{00000000-0005-0000-0000-0000FC290000}"/>
    <cellStyle name="40% - Akzent2 14 4 6 3" xfId="10842" xr:uid="{00000000-0005-0000-0000-0000FD290000}"/>
    <cellStyle name="40% - Akzent2 14 4 6 4" xfId="10843" xr:uid="{00000000-0005-0000-0000-0000FE290000}"/>
    <cellStyle name="40% - Akzent2 14 4 7" xfId="10844" xr:uid="{00000000-0005-0000-0000-0000FF290000}"/>
    <cellStyle name="40% - Akzent2 14 4 7 2" xfId="10845" xr:uid="{00000000-0005-0000-0000-0000002A0000}"/>
    <cellStyle name="40% - Akzent2 14 4 7 3" xfId="10846" xr:uid="{00000000-0005-0000-0000-0000012A0000}"/>
    <cellStyle name="40% - Akzent2 14 4 8" xfId="10847" xr:uid="{00000000-0005-0000-0000-0000022A0000}"/>
    <cellStyle name="40% - Akzent2 14 4 8 2" xfId="10848" xr:uid="{00000000-0005-0000-0000-0000032A0000}"/>
    <cellStyle name="40% - Akzent2 14 4 8 3" xfId="10849" xr:uid="{00000000-0005-0000-0000-0000042A0000}"/>
    <cellStyle name="40% - Akzent2 14 4 9" xfId="10850" xr:uid="{00000000-0005-0000-0000-0000052A0000}"/>
    <cellStyle name="40% - Akzent2 14 4 9 2" xfId="10851" xr:uid="{00000000-0005-0000-0000-0000062A0000}"/>
    <cellStyle name="40% - Akzent2 14 4 9 3" xfId="10852" xr:uid="{00000000-0005-0000-0000-0000072A0000}"/>
    <cellStyle name="40% - Akzent2 14 5" xfId="10853" xr:uid="{00000000-0005-0000-0000-0000082A0000}"/>
    <cellStyle name="40% - Akzent2 14 5 2" xfId="10854" xr:uid="{00000000-0005-0000-0000-0000092A0000}"/>
    <cellStyle name="40% - Akzent2 14 5 2 2" xfId="10855" xr:uid="{00000000-0005-0000-0000-00000A2A0000}"/>
    <cellStyle name="40% - Akzent2 14 5 2 3" xfId="10856" xr:uid="{00000000-0005-0000-0000-00000B2A0000}"/>
    <cellStyle name="40% - Akzent2 14 6" xfId="10857" xr:uid="{00000000-0005-0000-0000-00000C2A0000}"/>
    <cellStyle name="40% - Akzent2 14 6 2" xfId="10858" xr:uid="{00000000-0005-0000-0000-00000D2A0000}"/>
    <cellStyle name="40% - Akzent2 14 6 2 2" xfId="10859" xr:uid="{00000000-0005-0000-0000-00000E2A0000}"/>
    <cellStyle name="40% - Akzent2 14 6 2 3" xfId="10860" xr:uid="{00000000-0005-0000-0000-00000F2A0000}"/>
    <cellStyle name="40% - Akzent2 14 7" xfId="10861" xr:uid="{00000000-0005-0000-0000-0000102A0000}"/>
    <cellStyle name="40% - Akzent2 14 7 2" xfId="10862" xr:uid="{00000000-0005-0000-0000-0000112A0000}"/>
    <cellStyle name="40% - Akzent2 14 7 2 2" xfId="10863" xr:uid="{00000000-0005-0000-0000-0000122A0000}"/>
    <cellStyle name="40% - Akzent2 14 7 2 3" xfId="10864" xr:uid="{00000000-0005-0000-0000-0000132A0000}"/>
    <cellStyle name="40% - Akzent2 14 8" xfId="10865" xr:uid="{00000000-0005-0000-0000-0000142A0000}"/>
    <cellStyle name="40% - Akzent2 14 8 2" xfId="10866" xr:uid="{00000000-0005-0000-0000-0000152A0000}"/>
    <cellStyle name="40% - Akzent2 14 8 2 2" xfId="10867" xr:uid="{00000000-0005-0000-0000-0000162A0000}"/>
    <cellStyle name="40% - Akzent2 14 8 2 3" xfId="10868" xr:uid="{00000000-0005-0000-0000-0000172A0000}"/>
    <cellStyle name="40% - Akzent2 14 9" xfId="10869" xr:uid="{00000000-0005-0000-0000-0000182A0000}"/>
    <cellStyle name="40% - Akzent2 14 9 2" xfId="10870" xr:uid="{00000000-0005-0000-0000-0000192A0000}"/>
    <cellStyle name="40% - Akzent2 14 9 2 2" xfId="10871" xr:uid="{00000000-0005-0000-0000-00001A2A0000}"/>
    <cellStyle name="40% - Akzent2 14 9 2 3" xfId="10872" xr:uid="{00000000-0005-0000-0000-00001B2A0000}"/>
    <cellStyle name="40% - Akzent2 15" xfId="10873" xr:uid="{00000000-0005-0000-0000-00001C2A0000}"/>
    <cellStyle name="40% - Akzent2 15 10" xfId="10874" xr:uid="{00000000-0005-0000-0000-00001D2A0000}"/>
    <cellStyle name="40% - Akzent2 15 11" xfId="10875" xr:uid="{00000000-0005-0000-0000-00001E2A0000}"/>
    <cellStyle name="40% - Akzent2 15 12" xfId="10876" xr:uid="{00000000-0005-0000-0000-00001F2A0000}"/>
    <cellStyle name="40% - Akzent2 15 13" xfId="10877" xr:uid="{00000000-0005-0000-0000-0000202A0000}"/>
    <cellStyle name="40% - Akzent2 15 14" xfId="10878" xr:uid="{00000000-0005-0000-0000-0000212A0000}"/>
    <cellStyle name="40% - Akzent2 15 15" xfId="10879" xr:uid="{00000000-0005-0000-0000-0000222A0000}"/>
    <cellStyle name="40% - Akzent2 15 16" xfId="10880" xr:uid="{00000000-0005-0000-0000-0000232A0000}"/>
    <cellStyle name="40% - Akzent2 15 17" xfId="10881" xr:uid="{00000000-0005-0000-0000-0000242A0000}"/>
    <cellStyle name="40% - Akzent2 15 18" xfId="10882" xr:uid="{00000000-0005-0000-0000-0000252A0000}"/>
    <cellStyle name="40% - Akzent2 15 2" xfId="10883" xr:uid="{00000000-0005-0000-0000-0000262A0000}"/>
    <cellStyle name="40% - Akzent2 15 3" xfId="10884" xr:uid="{00000000-0005-0000-0000-0000272A0000}"/>
    <cellStyle name="40% - Akzent2 15 4" xfId="10885" xr:uid="{00000000-0005-0000-0000-0000282A0000}"/>
    <cellStyle name="40% - Akzent2 15 4 2" xfId="10886" xr:uid="{00000000-0005-0000-0000-0000292A0000}"/>
    <cellStyle name="40% - Akzent2 15 4 2 2" xfId="10887" xr:uid="{00000000-0005-0000-0000-00002A2A0000}"/>
    <cellStyle name="40% - Akzent2 15 4 2 2 2" xfId="10888" xr:uid="{00000000-0005-0000-0000-00002B2A0000}"/>
    <cellStyle name="40% - Akzent2 15 4 2 2 3" xfId="10889" xr:uid="{00000000-0005-0000-0000-00002C2A0000}"/>
    <cellStyle name="40% - Akzent2 15 4 2 3" xfId="10890" xr:uid="{00000000-0005-0000-0000-00002D2A0000}"/>
    <cellStyle name="40% - Akzent2 15 4 2 4" xfId="10891" xr:uid="{00000000-0005-0000-0000-00002E2A0000}"/>
    <cellStyle name="40% - Akzent2 15 4 3" xfId="10892" xr:uid="{00000000-0005-0000-0000-00002F2A0000}"/>
    <cellStyle name="40% - Akzent2 15 4 3 2" xfId="10893" xr:uid="{00000000-0005-0000-0000-0000302A0000}"/>
    <cellStyle name="40% - Akzent2 15 4 3 2 2" xfId="10894" xr:uid="{00000000-0005-0000-0000-0000312A0000}"/>
    <cellStyle name="40% - Akzent2 15 4 3 2 3" xfId="10895" xr:uid="{00000000-0005-0000-0000-0000322A0000}"/>
    <cellStyle name="40% - Akzent2 15 4 3 3" xfId="10896" xr:uid="{00000000-0005-0000-0000-0000332A0000}"/>
    <cellStyle name="40% - Akzent2 15 4 3 4" xfId="10897" xr:uid="{00000000-0005-0000-0000-0000342A0000}"/>
    <cellStyle name="40% - Akzent2 15 4 4" xfId="10898" xr:uid="{00000000-0005-0000-0000-0000352A0000}"/>
    <cellStyle name="40% - Akzent2 15 4 4 2" xfId="10899" xr:uid="{00000000-0005-0000-0000-0000362A0000}"/>
    <cellStyle name="40% - Akzent2 15 4 4 2 2" xfId="10900" xr:uid="{00000000-0005-0000-0000-0000372A0000}"/>
    <cellStyle name="40% - Akzent2 15 4 4 2 3" xfId="10901" xr:uid="{00000000-0005-0000-0000-0000382A0000}"/>
    <cellStyle name="40% - Akzent2 15 4 4 3" xfId="10902" xr:uid="{00000000-0005-0000-0000-0000392A0000}"/>
    <cellStyle name="40% - Akzent2 15 4 4 4" xfId="10903" xr:uid="{00000000-0005-0000-0000-00003A2A0000}"/>
    <cellStyle name="40% - Akzent2 15 4 5" xfId="10904" xr:uid="{00000000-0005-0000-0000-00003B2A0000}"/>
    <cellStyle name="40% - Akzent2 15 4 5 2" xfId="10905" xr:uid="{00000000-0005-0000-0000-00003C2A0000}"/>
    <cellStyle name="40% - Akzent2 15 4 5 2 2" xfId="10906" xr:uid="{00000000-0005-0000-0000-00003D2A0000}"/>
    <cellStyle name="40% - Akzent2 15 4 5 2 3" xfId="10907" xr:uid="{00000000-0005-0000-0000-00003E2A0000}"/>
    <cellStyle name="40% - Akzent2 15 4 5 3" xfId="10908" xr:uid="{00000000-0005-0000-0000-00003F2A0000}"/>
    <cellStyle name="40% - Akzent2 15 4 5 4" xfId="10909" xr:uid="{00000000-0005-0000-0000-0000402A0000}"/>
    <cellStyle name="40% - Akzent2 15 4 6" xfId="10910" xr:uid="{00000000-0005-0000-0000-0000412A0000}"/>
    <cellStyle name="40% - Akzent2 15 4 6 2" xfId="10911" xr:uid="{00000000-0005-0000-0000-0000422A0000}"/>
    <cellStyle name="40% - Akzent2 15 4 6 2 2" xfId="10912" xr:uid="{00000000-0005-0000-0000-0000432A0000}"/>
    <cellStyle name="40% - Akzent2 15 4 6 2 3" xfId="10913" xr:uid="{00000000-0005-0000-0000-0000442A0000}"/>
    <cellStyle name="40% - Akzent2 15 4 6 3" xfId="10914" xr:uid="{00000000-0005-0000-0000-0000452A0000}"/>
    <cellStyle name="40% - Akzent2 15 4 6 4" xfId="10915" xr:uid="{00000000-0005-0000-0000-0000462A0000}"/>
    <cellStyle name="40% - Akzent2 15 4 7" xfId="10916" xr:uid="{00000000-0005-0000-0000-0000472A0000}"/>
    <cellStyle name="40% - Akzent2 15 4 7 2" xfId="10917" xr:uid="{00000000-0005-0000-0000-0000482A0000}"/>
    <cellStyle name="40% - Akzent2 15 4 7 3" xfId="10918" xr:uid="{00000000-0005-0000-0000-0000492A0000}"/>
    <cellStyle name="40% - Akzent2 15 4 8" xfId="10919" xr:uid="{00000000-0005-0000-0000-00004A2A0000}"/>
    <cellStyle name="40% - Akzent2 15 4 8 2" xfId="10920" xr:uid="{00000000-0005-0000-0000-00004B2A0000}"/>
    <cellStyle name="40% - Akzent2 15 4 8 3" xfId="10921" xr:uid="{00000000-0005-0000-0000-00004C2A0000}"/>
    <cellStyle name="40% - Akzent2 15 4 9" xfId="10922" xr:uid="{00000000-0005-0000-0000-00004D2A0000}"/>
    <cellStyle name="40% - Akzent2 15 4 9 2" xfId="10923" xr:uid="{00000000-0005-0000-0000-00004E2A0000}"/>
    <cellStyle name="40% - Akzent2 15 4 9 3" xfId="10924" xr:uid="{00000000-0005-0000-0000-00004F2A0000}"/>
    <cellStyle name="40% - Akzent2 15 5" xfId="10925" xr:uid="{00000000-0005-0000-0000-0000502A0000}"/>
    <cellStyle name="40% - Akzent2 15 5 2" xfId="10926" xr:uid="{00000000-0005-0000-0000-0000512A0000}"/>
    <cellStyle name="40% - Akzent2 15 5 2 2" xfId="10927" xr:uid="{00000000-0005-0000-0000-0000522A0000}"/>
    <cellStyle name="40% - Akzent2 15 5 2 3" xfId="10928" xr:uid="{00000000-0005-0000-0000-0000532A0000}"/>
    <cellStyle name="40% - Akzent2 15 6" xfId="10929" xr:uid="{00000000-0005-0000-0000-0000542A0000}"/>
    <cellStyle name="40% - Akzent2 15 6 2" xfId="10930" xr:uid="{00000000-0005-0000-0000-0000552A0000}"/>
    <cellStyle name="40% - Akzent2 15 6 2 2" xfId="10931" xr:uid="{00000000-0005-0000-0000-0000562A0000}"/>
    <cellStyle name="40% - Akzent2 15 6 2 3" xfId="10932" xr:uid="{00000000-0005-0000-0000-0000572A0000}"/>
    <cellStyle name="40% - Akzent2 15 7" xfId="10933" xr:uid="{00000000-0005-0000-0000-0000582A0000}"/>
    <cellStyle name="40% - Akzent2 15 7 2" xfId="10934" xr:uid="{00000000-0005-0000-0000-0000592A0000}"/>
    <cellStyle name="40% - Akzent2 15 7 2 2" xfId="10935" xr:uid="{00000000-0005-0000-0000-00005A2A0000}"/>
    <cellStyle name="40% - Akzent2 15 7 2 3" xfId="10936" xr:uid="{00000000-0005-0000-0000-00005B2A0000}"/>
    <cellStyle name="40% - Akzent2 15 8" xfId="10937" xr:uid="{00000000-0005-0000-0000-00005C2A0000}"/>
    <cellStyle name="40% - Akzent2 15 8 2" xfId="10938" xr:uid="{00000000-0005-0000-0000-00005D2A0000}"/>
    <cellStyle name="40% - Akzent2 15 8 2 2" xfId="10939" xr:uid="{00000000-0005-0000-0000-00005E2A0000}"/>
    <cellStyle name="40% - Akzent2 15 8 2 3" xfId="10940" xr:uid="{00000000-0005-0000-0000-00005F2A0000}"/>
    <cellStyle name="40% - Akzent2 15 9" xfId="10941" xr:uid="{00000000-0005-0000-0000-0000602A0000}"/>
    <cellStyle name="40% - Akzent2 15 9 2" xfId="10942" xr:uid="{00000000-0005-0000-0000-0000612A0000}"/>
    <cellStyle name="40% - Akzent2 15 9 2 2" xfId="10943" xr:uid="{00000000-0005-0000-0000-0000622A0000}"/>
    <cellStyle name="40% - Akzent2 15 9 2 3" xfId="10944" xr:uid="{00000000-0005-0000-0000-0000632A0000}"/>
    <cellStyle name="40% - Akzent2 16" xfId="10945" xr:uid="{00000000-0005-0000-0000-0000642A0000}"/>
    <cellStyle name="40% - Akzent2 16 10" xfId="10946" xr:uid="{00000000-0005-0000-0000-0000652A0000}"/>
    <cellStyle name="40% - Akzent2 16 11" xfId="10947" xr:uid="{00000000-0005-0000-0000-0000662A0000}"/>
    <cellStyle name="40% - Akzent2 16 12" xfId="10948" xr:uid="{00000000-0005-0000-0000-0000672A0000}"/>
    <cellStyle name="40% - Akzent2 16 13" xfId="10949" xr:uid="{00000000-0005-0000-0000-0000682A0000}"/>
    <cellStyle name="40% - Akzent2 16 14" xfId="10950" xr:uid="{00000000-0005-0000-0000-0000692A0000}"/>
    <cellStyle name="40% - Akzent2 16 15" xfId="10951" xr:uid="{00000000-0005-0000-0000-00006A2A0000}"/>
    <cellStyle name="40% - Akzent2 16 16" xfId="10952" xr:uid="{00000000-0005-0000-0000-00006B2A0000}"/>
    <cellStyle name="40% - Akzent2 16 17" xfId="10953" xr:uid="{00000000-0005-0000-0000-00006C2A0000}"/>
    <cellStyle name="40% - Akzent2 16 18" xfId="10954" xr:uid="{00000000-0005-0000-0000-00006D2A0000}"/>
    <cellStyle name="40% - Akzent2 16 2" xfId="10955" xr:uid="{00000000-0005-0000-0000-00006E2A0000}"/>
    <cellStyle name="40% - Akzent2 16 3" xfId="10956" xr:uid="{00000000-0005-0000-0000-00006F2A0000}"/>
    <cellStyle name="40% - Akzent2 16 4" xfId="10957" xr:uid="{00000000-0005-0000-0000-0000702A0000}"/>
    <cellStyle name="40% - Akzent2 16 4 2" xfId="10958" xr:uid="{00000000-0005-0000-0000-0000712A0000}"/>
    <cellStyle name="40% - Akzent2 16 4 2 2" xfId="10959" xr:uid="{00000000-0005-0000-0000-0000722A0000}"/>
    <cellStyle name="40% - Akzent2 16 4 2 2 2" xfId="10960" xr:uid="{00000000-0005-0000-0000-0000732A0000}"/>
    <cellStyle name="40% - Akzent2 16 4 2 2 3" xfId="10961" xr:uid="{00000000-0005-0000-0000-0000742A0000}"/>
    <cellStyle name="40% - Akzent2 16 4 2 3" xfId="10962" xr:uid="{00000000-0005-0000-0000-0000752A0000}"/>
    <cellStyle name="40% - Akzent2 16 4 2 4" xfId="10963" xr:uid="{00000000-0005-0000-0000-0000762A0000}"/>
    <cellStyle name="40% - Akzent2 16 4 3" xfId="10964" xr:uid="{00000000-0005-0000-0000-0000772A0000}"/>
    <cellStyle name="40% - Akzent2 16 4 3 2" xfId="10965" xr:uid="{00000000-0005-0000-0000-0000782A0000}"/>
    <cellStyle name="40% - Akzent2 16 4 3 2 2" xfId="10966" xr:uid="{00000000-0005-0000-0000-0000792A0000}"/>
    <cellStyle name="40% - Akzent2 16 4 3 2 3" xfId="10967" xr:uid="{00000000-0005-0000-0000-00007A2A0000}"/>
    <cellStyle name="40% - Akzent2 16 4 3 3" xfId="10968" xr:uid="{00000000-0005-0000-0000-00007B2A0000}"/>
    <cellStyle name="40% - Akzent2 16 4 3 4" xfId="10969" xr:uid="{00000000-0005-0000-0000-00007C2A0000}"/>
    <cellStyle name="40% - Akzent2 16 4 4" xfId="10970" xr:uid="{00000000-0005-0000-0000-00007D2A0000}"/>
    <cellStyle name="40% - Akzent2 16 4 4 2" xfId="10971" xr:uid="{00000000-0005-0000-0000-00007E2A0000}"/>
    <cellStyle name="40% - Akzent2 16 4 4 2 2" xfId="10972" xr:uid="{00000000-0005-0000-0000-00007F2A0000}"/>
    <cellStyle name="40% - Akzent2 16 4 4 2 3" xfId="10973" xr:uid="{00000000-0005-0000-0000-0000802A0000}"/>
    <cellStyle name="40% - Akzent2 16 4 4 3" xfId="10974" xr:uid="{00000000-0005-0000-0000-0000812A0000}"/>
    <cellStyle name="40% - Akzent2 16 4 4 4" xfId="10975" xr:uid="{00000000-0005-0000-0000-0000822A0000}"/>
    <cellStyle name="40% - Akzent2 16 4 5" xfId="10976" xr:uid="{00000000-0005-0000-0000-0000832A0000}"/>
    <cellStyle name="40% - Akzent2 16 4 5 2" xfId="10977" xr:uid="{00000000-0005-0000-0000-0000842A0000}"/>
    <cellStyle name="40% - Akzent2 16 4 5 2 2" xfId="10978" xr:uid="{00000000-0005-0000-0000-0000852A0000}"/>
    <cellStyle name="40% - Akzent2 16 4 5 2 3" xfId="10979" xr:uid="{00000000-0005-0000-0000-0000862A0000}"/>
    <cellStyle name="40% - Akzent2 16 4 5 3" xfId="10980" xr:uid="{00000000-0005-0000-0000-0000872A0000}"/>
    <cellStyle name="40% - Akzent2 16 4 5 4" xfId="10981" xr:uid="{00000000-0005-0000-0000-0000882A0000}"/>
    <cellStyle name="40% - Akzent2 16 4 6" xfId="10982" xr:uid="{00000000-0005-0000-0000-0000892A0000}"/>
    <cellStyle name="40% - Akzent2 16 4 6 2" xfId="10983" xr:uid="{00000000-0005-0000-0000-00008A2A0000}"/>
    <cellStyle name="40% - Akzent2 16 4 6 2 2" xfId="10984" xr:uid="{00000000-0005-0000-0000-00008B2A0000}"/>
    <cellStyle name="40% - Akzent2 16 4 6 2 3" xfId="10985" xr:uid="{00000000-0005-0000-0000-00008C2A0000}"/>
    <cellStyle name="40% - Akzent2 16 4 6 3" xfId="10986" xr:uid="{00000000-0005-0000-0000-00008D2A0000}"/>
    <cellStyle name="40% - Akzent2 16 4 6 4" xfId="10987" xr:uid="{00000000-0005-0000-0000-00008E2A0000}"/>
    <cellStyle name="40% - Akzent2 16 4 7" xfId="10988" xr:uid="{00000000-0005-0000-0000-00008F2A0000}"/>
    <cellStyle name="40% - Akzent2 16 4 7 2" xfId="10989" xr:uid="{00000000-0005-0000-0000-0000902A0000}"/>
    <cellStyle name="40% - Akzent2 16 4 7 3" xfId="10990" xr:uid="{00000000-0005-0000-0000-0000912A0000}"/>
    <cellStyle name="40% - Akzent2 16 4 8" xfId="10991" xr:uid="{00000000-0005-0000-0000-0000922A0000}"/>
    <cellStyle name="40% - Akzent2 16 4 8 2" xfId="10992" xr:uid="{00000000-0005-0000-0000-0000932A0000}"/>
    <cellStyle name="40% - Akzent2 16 4 8 3" xfId="10993" xr:uid="{00000000-0005-0000-0000-0000942A0000}"/>
    <cellStyle name="40% - Akzent2 16 4 9" xfId="10994" xr:uid="{00000000-0005-0000-0000-0000952A0000}"/>
    <cellStyle name="40% - Akzent2 16 4 9 2" xfId="10995" xr:uid="{00000000-0005-0000-0000-0000962A0000}"/>
    <cellStyle name="40% - Akzent2 16 4 9 3" xfId="10996" xr:uid="{00000000-0005-0000-0000-0000972A0000}"/>
    <cellStyle name="40% - Akzent2 16 5" xfId="10997" xr:uid="{00000000-0005-0000-0000-0000982A0000}"/>
    <cellStyle name="40% - Akzent2 16 5 2" xfId="10998" xr:uid="{00000000-0005-0000-0000-0000992A0000}"/>
    <cellStyle name="40% - Akzent2 16 5 2 2" xfId="10999" xr:uid="{00000000-0005-0000-0000-00009A2A0000}"/>
    <cellStyle name="40% - Akzent2 16 5 2 3" xfId="11000" xr:uid="{00000000-0005-0000-0000-00009B2A0000}"/>
    <cellStyle name="40% - Akzent2 16 6" xfId="11001" xr:uid="{00000000-0005-0000-0000-00009C2A0000}"/>
    <cellStyle name="40% - Akzent2 16 6 2" xfId="11002" xr:uid="{00000000-0005-0000-0000-00009D2A0000}"/>
    <cellStyle name="40% - Akzent2 16 6 2 2" xfId="11003" xr:uid="{00000000-0005-0000-0000-00009E2A0000}"/>
    <cellStyle name="40% - Akzent2 16 6 2 3" xfId="11004" xr:uid="{00000000-0005-0000-0000-00009F2A0000}"/>
    <cellStyle name="40% - Akzent2 16 7" xfId="11005" xr:uid="{00000000-0005-0000-0000-0000A02A0000}"/>
    <cellStyle name="40% - Akzent2 16 7 2" xfId="11006" xr:uid="{00000000-0005-0000-0000-0000A12A0000}"/>
    <cellStyle name="40% - Akzent2 16 7 2 2" xfId="11007" xr:uid="{00000000-0005-0000-0000-0000A22A0000}"/>
    <cellStyle name="40% - Akzent2 16 7 2 3" xfId="11008" xr:uid="{00000000-0005-0000-0000-0000A32A0000}"/>
    <cellStyle name="40% - Akzent2 16 8" xfId="11009" xr:uid="{00000000-0005-0000-0000-0000A42A0000}"/>
    <cellStyle name="40% - Akzent2 16 8 2" xfId="11010" xr:uid="{00000000-0005-0000-0000-0000A52A0000}"/>
    <cellStyle name="40% - Akzent2 16 8 2 2" xfId="11011" xr:uid="{00000000-0005-0000-0000-0000A62A0000}"/>
    <cellStyle name="40% - Akzent2 16 8 2 3" xfId="11012" xr:uid="{00000000-0005-0000-0000-0000A72A0000}"/>
    <cellStyle name="40% - Akzent2 16 9" xfId="11013" xr:uid="{00000000-0005-0000-0000-0000A82A0000}"/>
    <cellStyle name="40% - Akzent2 16 9 2" xfId="11014" xr:uid="{00000000-0005-0000-0000-0000A92A0000}"/>
    <cellStyle name="40% - Akzent2 16 9 2 2" xfId="11015" xr:uid="{00000000-0005-0000-0000-0000AA2A0000}"/>
    <cellStyle name="40% - Akzent2 16 9 2 3" xfId="11016" xr:uid="{00000000-0005-0000-0000-0000AB2A0000}"/>
    <cellStyle name="40% - Akzent2 17" xfId="11017" xr:uid="{00000000-0005-0000-0000-0000AC2A0000}"/>
    <cellStyle name="40% - Akzent2 17 10" xfId="11018" xr:uid="{00000000-0005-0000-0000-0000AD2A0000}"/>
    <cellStyle name="40% - Akzent2 17 11" xfId="11019" xr:uid="{00000000-0005-0000-0000-0000AE2A0000}"/>
    <cellStyle name="40% - Akzent2 17 12" xfId="11020" xr:uid="{00000000-0005-0000-0000-0000AF2A0000}"/>
    <cellStyle name="40% - Akzent2 17 13" xfId="11021" xr:uid="{00000000-0005-0000-0000-0000B02A0000}"/>
    <cellStyle name="40% - Akzent2 17 14" xfId="11022" xr:uid="{00000000-0005-0000-0000-0000B12A0000}"/>
    <cellStyle name="40% - Akzent2 17 15" xfId="11023" xr:uid="{00000000-0005-0000-0000-0000B22A0000}"/>
    <cellStyle name="40% - Akzent2 17 16" xfId="11024" xr:uid="{00000000-0005-0000-0000-0000B32A0000}"/>
    <cellStyle name="40% - Akzent2 17 17" xfId="11025" xr:uid="{00000000-0005-0000-0000-0000B42A0000}"/>
    <cellStyle name="40% - Akzent2 17 18" xfId="11026" xr:uid="{00000000-0005-0000-0000-0000B52A0000}"/>
    <cellStyle name="40% - Akzent2 17 2" xfId="11027" xr:uid="{00000000-0005-0000-0000-0000B62A0000}"/>
    <cellStyle name="40% - Akzent2 17 3" xfId="11028" xr:uid="{00000000-0005-0000-0000-0000B72A0000}"/>
    <cellStyle name="40% - Akzent2 17 4" xfId="11029" xr:uid="{00000000-0005-0000-0000-0000B82A0000}"/>
    <cellStyle name="40% - Akzent2 17 5" xfId="11030" xr:uid="{00000000-0005-0000-0000-0000B92A0000}"/>
    <cellStyle name="40% - Akzent2 17 6" xfId="11031" xr:uid="{00000000-0005-0000-0000-0000BA2A0000}"/>
    <cellStyle name="40% - Akzent2 17 7" xfId="11032" xr:uid="{00000000-0005-0000-0000-0000BB2A0000}"/>
    <cellStyle name="40% - Akzent2 17 8" xfId="11033" xr:uid="{00000000-0005-0000-0000-0000BC2A0000}"/>
    <cellStyle name="40% - Akzent2 17 9" xfId="11034" xr:uid="{00000000-0005-0000-0000-0000BD2A0000}"/>
    <cellStyle name="40% - Akzent2 18" xfId="11035" xr:uid="{00000000-0005-0000-0000-0000BE2A0000}"/>
    <cellStyle name="40% - Akzent2 18 10" xfId="11036" xr:uid="{00000000-0005-0000-0000-0000BF2A0000}"/>
    <cellStyle name="40% - Akzent2 18 11" xfId="11037" xr:uid="{00000000-0005-0000-0000-0000C02A0000}"/>
    <cellStyle name="40% - Akzent2 18 12" xfId="11038" xr:uid="{00000000-0005-0000-0000-0000C12A0000}"/>
    <cellStyle name="40% - Akzent2 18 13" xfId="11039" xr:uid="{00000000-0005-0000-0000-0000C22A0000}"/>
    <cellStyle name="40% - Akzent2 18 14" xfId="11040" xr:uid="{00000000-0005-0000-0000-0000C32A0000}"/>
    <cellStyle name="40% - Akzent2 18 15" xfId="11041" xr:uid="{00000000-0005-0000-0000-0000C42A0000}"/>
    <cellStyle name="40% - Akzent2 18 16" xfId="11042" xr:uid="{00000000-0005-0000-0000-0000C52A0000}"/>
    <cellStyle name="40% - Akzent2 18 17" xfId="11043" xr:uid="{00000000-0005-0000-0000-0000C62A0000}"/>
    <cellStyle name="40% - Akzent2 18 18" xfId="11044" xr:uid="{00000000-0005-0000-0000-0000C72A0000}"/>
    <cellStyle name="40% - Akzent2 18 2" xfId="11045" xr:uid="{00000000-0005-0000-0000-0000C82A0000}"/>
    <cellStyle name="40% - Akzent2 18 3" xfId="11046" xr:uid="{00000000-0005-0000-0000-0000C92A0000}"/>
    <cellStyle name="40% - Akzent2 18 4" xfId="11047" xr:uid="{00000000-0005-0000-0000-0000CA2A0000}"/>
    <cellStyle name="40% - Akzent2 18 5" xfId="11048" xr:uid="{00000000-0005-0000-0000-0000CB2A0000}"/>
    <cellStyle name="40% - Akzent2 18 6" xfId="11049" xr:uid="{00000000-0005-0000-0000-0000CC2A0000}"/>
    <cellStyle name="40% - Akzent2 18 7" xfId="11050" xr:uid="{00000000-0005-0000-0000-0000CD2A0000}"/>
    <cellStyle name="40% - Akzent2 18 8" xfId="11051" xr:uid="{00000000-0005-0000-0000-0000CE2A0000}"/>
    <cellStyle name="40% - Akzent2 18 9" xfId="11052" xr:uid="{00000000-0005-0000-0000-0000CF2A0000}"/>
    <cellStyle name="40% - Akzent2 19" xfId="11053" xr:uid="{00000000-0005-0000-0000-0000D02A0000}"/>
    <cellStyle name="40% - Akzent2 2" xfId="11054" xr:uid="{00000000-0005-0000-0000-0000D12A0000}"/>
    <cellStyle name="40% - Akzent2 2 10" xfId="11055" xr:uid="{00000000-0005-0000-0000-0000D22A0000}"/>
    <cellStyle name="40% - Akzent2 2 11" xfId="11056" xr:uid="{00000000-0005-0000-0000-0000D32A0000}"/>
    <cellStyle name="40% - Akzent2 2 12" xfId="11057" xr:uid="{00000000-0005-0000-0000-0000D42A0000}"/>
    <cellStyle name="40% - Akzent2 2 13" xfId="11058" xr:uid="{00000000-0005-0000-0000-0000D52A0000}"/>
    <cellStyle name="40% - Akzent2 2 14" xfId="11059" xr:uid="{00000000-0005-0000-0000-0000D62A0000}"/>
    <cellStyle name="40% - Akzent2 2 15" xfId="11060" xr:uid="{00000000-0005-0000-0000-0000D72A0000}"/>
    <cellStyle name="40% - Akzent2 2 16" xfId="11061" xr:uid="{00000000-0005-0000-0000-0000D82A0000}"/>
    <cellStyle name="40% - Akzent2 2 17" xfId="11062" xr:uid="{00000000-0005-0000-0000-0000D92A0000}"/>
    <cellStyle name="40% - Akzent2 2 18" xfId="11063" xr:uid="{00000000-0005-0000-0000-0000DA2A0000}"/>
    <cellStyle name="40% - Akzent2 2 2" xfId="11064" xr:uid="{00000000-0005-0000-0000-0000DB2A0000}"/>
    <cellStyle name="40% - Akzent2 2 2 10" xfId="11065" xr:uid="{00000000-0005-0000-0000-0000DC2A0000}"/>
    <cellStyle name="40% - Akzent2 2 2 10 2" xfId="11066" xr:uid="{00000000-0005-0000-0000-0000DD2A0000}"/>
    <cellStyle name="40% - Akzent2 2 2 10 3" xfId="11067" xr:uid="{00000000-0005-0000-0000-0000DE2A0000}"/>
    <cellStyle name="40% - Akzent2 2 2 11" xfId="11068" xr:uid="{00000000-0005-0000-0000-0000DF2A0000}"/>
    <cellStyle name="40% - Akzent2 2 2 11 2" xfId="11069" xr:uid="{00000000-0005-0000-0000-0000E02A0000}"/>
    <cellStyle name="40% - Akzent2 2 2 11 3" xfId="11070" xr:uid="{00000000-0005-0000-0000-0000E12A0000}"/>
    <cellStyle name="40% - Akzent2 2 2 2" xfId="11071" xr:uid="{00000000-0005-0000-0000-0000E22A0000}"/>
    <cellStyle name="40% - Akzent2 2 2 2 2" xfId="11072" xr:uid="{00000000-0005-0000-0000-0000E32A0000}"/>
    <cellStyle name="40% - Akzent2 2 2 2 2 10" xfId="11073" xr:uid="{00000000-0005-0000-0000-0000E42A0000}"/>
    <cellStyle name="40% - Akzent2 2 2 2 2 10 2" xfId="11074" xr:uid="{00000000-0005-0000-0000-0000E52A0000}"/>
    <cellStyle name="40% - Akzent2 2 2 2 2 10 3" xfId="11075" xr:uid="{00000000-0005-0000-0000-0000E62A0000}"/>
    <cellStyle name="40% - Akzent2 2 2 2 2 11" xfId="11076" xr:uid="{00000000-0005-0000-0000-0000E72A0000}"/>
    <cellStyle name="40% - Akzent2 2 2 2 2 11 2" xfId="11077" xr:uid="{00000000-0005-0000-0000-0000E82A0000}"/>
    <cellStyle name="40% - Akzent2 2 2 2 2 11 3" xfId="11078" xr:uid="{00000000-0005-0000-0000-0000E92A0000}"/>
    <cellStyle name="40% - Akzent2 2 2 2 2 12" xfId="11079" xr:uid="{00000000-0005-0000-0000-0000EA2A0000}"/>
    <cellStyle name="40% - Akzent2 2 2 2 2 13" xfId="11080" xr:uid="{00000000-0005-0000-0000-0000EB2A0000}"/>
    <cellStyle name="40% - Akzent2 2 2 2 2 2" xfId="11081" xr:uid="{00000000-0005-0000-0000-0000EC2A0000}"/>
    <cellStyle name="40% - Akzent2 2 2 2 2 3" xfId="11082" xr:uid="{00000000-0005-0000-0000-0000ED2A0000}"/>
    <cellStyle name="40% - Akzent2 2 2 2 2 4" xfId="11083" xr:uid="{00000000-0005-0000-0000-0000EE2A0000}"/>
    <cellStyle name="40% - Akzent2 2 2 2 2 4 2" xfId="11084" xr:uid="{00000000-0005-0000-0000-0000EF2A0000}"/>
    <cellStyle name="40% - Akzent2 2 2 2 2 4 2 2" xfId="11085" xr:uid="{00000000-0005-0000-0000-0000F02A0000}"/>
    <cellStyle name="40% - Akzent2 2 2 2 2 4 2 3" xfId="11086" xr:uid="{00000000-0005-0000-0000-0000F12A0000}"/>
    <cellStyle name="40% - Akzent2 2 2 2 2 4 3" xfId="11087" xr:uid="{00000000-0005-0000-0000-0000F22A0000}"/>
    <cellStyle name="40% - Akzent2 2 2 2 2 4 4" xfId="11088" xr:uid="{00000000-0005-0000-0000-0000F32A0000}"/>
    <cellStyle name="40% - Akzent2 2 2 2 2 5" xfId="11089" xr:uid="{00000000-0005-0000-0000-0000F42A0000}"/>
    <cellStyle name="40% - Akzent2 2 2 2 2 5 2" xfId="11090" xr:uid="{00000000-0005-0000-0000-0000F52A0000}"/>
    <cellStyle name="40% - Akzent2 2 2 2 2 5 2 2" xfId="11091" xr:uid="{00000000-0005-0000-0000-0000F62A0000}"/>
    <cellStyle name="40% - Akzent2 2 2 2 2 5 2 3" xfId="11092" xr:uid="{00000000-0005-0000-0000-0000F72A0000}"/>
    <cellStyle name="40% - Akzent2 2 2 2 2 5 3" xfId="11093" xr:uid="{00000000-0005-0000-0000-0000F82A0000}"/>
    <cellStyle name="40% - Akzent2 2 2 2 2 5 4" xfId="11094" xr:uid="{00000000-0005-0000-0000-0000F92A0000}"/>
    <cellStyle name="40% - Akzent2 2 2 2 2 6" xfId="11095" xr:uid="{00000000-0005-0000-0000-0000FA2A0000}"/>
    <cellStyle name="40% - Akzent2 2 2 2 2 6 2" xfId="11096" xr:uid="{00000000-0005-0000-0000-0000FB2A0000}"/>
    <cellStyle name="40% - Akzent2 2 2 2 2 6 2 2" xfId="11097" xr:uid="{00000000-0005-0000-0000-0000FC2A0000}"/>
    <cellStyle name="40% - Akzent2 2 2 2 2 6 2 3" xfId="11098" xr:uid="{00000000-0005-0000-0000-0000FD2A0000}"/>
    <cellStyle name="40% - Akzent2 2 2 2 2 6 3" xfId="11099" xr:uid="{00000000-0005-0000-0000-0000FE2A0000}"/>
    <cellStyle name="40% - Akzent2 2 2 2 2 6 4" xfId="11100" xr:uid="{00000000-0005-0000-0000-0000FF2A0000}"/>
    <cellStyle name="40% - Akzent2 2 2 2 2 7" xfId="11101" xr:uid="{00000000-0005-0000-0000-0000002B0000}"/>
    <cellStyle name="40% - Akzent2 2 2 2 2 7 2" xfId="11102" xr:uid="{00000000-0005-0000-0000-0000012B0000}"/>
    <cellStyle name="40% - Akzent2 2 2 2 2 7 2 2" xfId="11103" xr:uid="{00000000-0005-0000-0000-0000022B0000}"/>
    <cellStyle name="40% - Akzent2 2 2 2 2 7 2 3" xfId="11104" xr:uid="{00000000-0005-0000-0000-0000032B0000}"/>
    <cellStyle name="40% - Akzent2 2 2 2 2 7 3" xfId="11105" xr:uid="{00000000-0005-0000-0000-0000042B0000}"/>
    <cellStyle name="40% - Akzent2 2 2 2 2 7 4" xfId="11106" xr:uid="{00000000-0005-0000-0000-0000052B0000}"/>
    <cellStyle name="40% - Akzent2 2 2 2 2 8" xfId="11107" xr:uid="{00000000-0005-0000-0000-0000062B0000}"/>
    <cellStyle name="40% - Akzent2 2 2 2 2 8 2" xfId="11108" xr:uid="{00000000-0005-0000-0000-0000072B0000}"/>
    <cellStyle name="40% - Akzent2 2 2 2 2 8 2 2" xfId="11109" xr:uid="{00000000-0005-0000-0000-0000082B0000}"/>
    <cellStyle name="40% - Akzent2 2 2 2 2 8 2 3" xfId="11110" xr:uid="{00000000-0005-0000-0000-0000092B0000}"/>
    <cellStyle name="40% - Akzent2 2 2 2 2 8 3" xfId="11111" xr:uid="{00000000-0005-0000-0000-00000A2B0000}"/>
    <cellStyle name="40% - Akzent2 2 2 2 2 8 4" xfId="11112" xr:uid="{00000000-0005-0000-0000-00000B2B0000}"/>
    <cellStyle name="40% - Akzent2 2 2 2 2 9" xfId="11113" xr:uid="{00000000-0005-0000-0000-00000C2B0000}"/>
    <cellStyle name="40% - Akzent2 2 2 2 2 9 2" xfId="11114" xr:uid="{00000000-0005-0000-0000-00000D2B0000}"/>
    <cellStyle name="40% - Akzent2 2 2 2 2 9 3" xfId="11115" xr:uid="{00000000-0005-0000-0000-00000E2B0000}"/>
    <cellStyle name="40% - Akzent2 2 2 2 3" xfId="11116" xr:uid="{00000000-0005-0000-0000-00000F2B0000}"/>
    <cellStyle name="40% - Akzent2 2 2 2 3 10" xfId="11117" xr:uid="{00000000-0005-0000-0000-0000102B0000}"/>
    <cellStyle name="40% - Akzent2 2 2 2 3 11" xfId="11118" xr:uid="{00000000-0005-0000-0000-0000112B0000}"/>
    <cellStyle name="40% - Akzent2 2 2 2 3 2" xfId="11119" xr:uid="{00000000-0005-0000-0000-0000122B0000}"/>
    <cellStyle name="40% - Akzent2 2 2 2 3 2 2" xfId="11120" xr:uid="{00000000-0005-0000-0000-0000132B0000}"/>
    <cellStyle name="40% - Akzent2 2 2 2 3 2 2 2" xfId="11121" xr:uid="{00000000-0005-0000-0000-0000142B0000}"/>
    <cellStyle name="40% - Akzent2 2 2 2 3 2 2 3" xfId="11122" xr:uid="{00000000-0005-0000-0000-0000152B0000}"/>
    <cellStyle name="40% - Akzent2 2 2 2 3 2 3" xfId="11123" xr:uid="{00000000-0005-0000-0000-0000162B0000}"/>
    <cellStyle name="40% - Akzent2 2 2 2 3 2 4" xfId="11124" xr:uid="{00000000-0005-0000-0000-0000172B0000}"/>
    <cellStyle name="40% - Akzent2 2 2 2 3 3" xfId="11125" xr:uid="{00000000-0005-0000-0000-0000182B0000}"/>
    <cellStyle name="40% - Akzent2 2 2 2 3 3 2" xfId="11126" xr:uid="{00000000-0005-0000-0000-0000192B0000}"/>
    <cellStyle name="40% - Akzent2 2 2 2 3 3 2 2" xfId="11127" xr:uid="{00000000-0005-0000-0000-00001A2B0000}"/>
    <cellStyle name="40% - Akzent2 2 2 2 3 3 2 3" xfId="11128" xr:uid="{00000000-0005-0000-0000-00001B2B0000}"/>
    <cellStyle name="40% - Akzent2 2 2 2 3 3 3" xfId="11129" xr:uid="{00000000-0005-0000-0000-00001C2B0000}"/>
    <cellStyle name="40% - Akzent2 2 2 2 3 3 4" xfId="11130" xr:uid="{00000000-0005-0000-0000-00001D2B0000}"/>
    <cellStyle name="40% - Akzent2 2 2 2 3 4" xfId="11131" xr:uid="{00000000-0005-0000-0000-00001E2B0000}"/>
    <cellStyle name="40% - Akzent2 2 2 2 3 4 2" xfId="11132" xr:uid="{00000000-0005-0000-0000-00001F2B0000}"/>
    <cellStyle name="40% - Akzent2 2 2 2 3 4 2 2" xfId="11133" xr:uid="{00000000-0005-0000-0000-0000202B0000}"/>
    <cellStyle name="40% - Akzent2 2 2 2 3 4 2 3" xfId="11134" xr:uid="{00000000-0005-0000-0000-0000212B0000}"/>
    <cellStyle name="40% - Akzent2 2 2 2 3 4 3" xfId="11135" xr:uid="{00000000-0005-0000-0000-0000222B0000}"/>
    <cellStyle name="40% - Akzent2 2 2 2 3 4 4" xfId="11136" xr:uid="{00000000-0005-0000-0000-0000232B0000}"/>
    <cellStyle name="40% - Akzent2 2 2 2 3 5" xfId="11137" xr:uid="{00000000-0005-0000-0000-0000242B0000}"/>
    <cellStyle name="40% - Akzent2 2 2 2 3 5 2" xfId="11138" xr:uid="{00000000-0005-0000-0000-0000252B0000}"/>
    <cellStyle name="40% - Akzent2 2 2 2 3 5 2 2" xfId="11139" xr:uid="{00000000-0005-0000-0000-0000262B0000}"/>
    <cellStyle name="40% - Akzent2 2 2 2 3 5 2 3" xfId="11140" xr:uid="{00000000-0005-0000-0000-0000272B0000}"/>
    <cellStyle name="40% - Akzent2 2 2 2 3 5 3" xfId="11141" xr:uid="{00000000-0005-0000-0000-0000282B0000}"/>
    <cellStyle name="40% - Akzent2 2 2 2 3 5 4" xfId="11142" xr:uid="{00000000-0005-0000-0000-0000292B0000}"/>
    <cellStyle name="40% - Akzent2 2 2 2 3 6" xfId="11143" xr:uid="{00000000-0005-0000-0000-00002A2B0000}"/>
    <cellStyle name="40% - Akzent2 2 2 2 3 6 2" xfId="11144" xr:uid="{00000000-0005-0000-0000-00002B2B0000}"/>
    <cellStyle name="40% - Akzent2 2 2 2 3 6 2 2" xfId="11145" xr:uid="{00000000-0005-0000-0000-00002C2B0000}"/>
    <cellStyle name="40% - Akzent2 2 2 2 3 6 2 3" xfId="11146" xr:uid="{00000000-0005-0000-0000-00002D2B0000}"/>
    <cellStyle name="40% - Akzent2 2 2 2 3 6 3" xfId="11147" xr:uid="{00000000-0005-0000-0000-00002E2B0000}"/>
    <cellStyle name="40% - Akzent2 2 2 2 3 6 4" xfId="11148" xr:uid="{00000000-0005-0000-0000-00002F2B0000}"/>
    <cellStyle name="40% - Akzent2 2 2 2 3 7" xfId="11149" xr:uid="{00000000-0005-0000-0000-0000302B0000}"/>
    <cellStyle name="40% - Akzent2 2 2 2 3 7 2" xfId="11150" xr:uid="{00000000-0005-0000-0000-0000312B0000}"/>
    <cellStyle name="40% - Akzent2 2 2 2 3 7 3" xfId="11151" xr:uid="{00000000-0005-0000-0000-0000322B0000}"/>
    <cellStyle name="40% - Akzent2 2 2 2 3 8" xfId="11152" xr:uid="{00000000-0005-0000-0000-0000332B0000}"/>
    <cellStyle name="40% - Akzent2 2 2 2 3 8 2" xfId="11153" xr:uid="{00000000-0005-0000-0000-0000342B0000}"/>
    <cellStyle name="40% - Akzent2 2 2 2 3 8 3" xfId="11154" xr:uid="{00000000-0005-0000-0000-0000352B0000}"/>
    <cellStyle name="40% - Akzent2 2 2 2 3 9" xfId="11155" xr:uid="{00000000-0005-0000-0000-0000362B0000}"/>
    <cellStyle name="40% - Akzent2 2 2 2 3 9 2" xfId="11156" xr:uid="{00000000-0005-0000-0000-0000372B0000}"/>
    <cellStyle name="40% - Akzent2 2 2 2 3 9 3" xfId="11157" xr:uid="{00000000-0005-0000-0000-0000382B0000}"/>
    <cellStyle name="40% - Akzent2 2 2 3" xfId="11158" xr:uid="{00000000-0005-0000-0000-0000392B0000}"/>
    <cellStyle name="40% - Akzent2 2 2 4" xfId="11159" xr:uid="{00000000-0005-0000-0000-00003A2B0000}"/>
    <cellStyle name="40% - Akzent2 2 2 4 2" xfId="11160" xr:uid="{00000000-0005-0000-0000-00003B2B0000}"/>
    <cellStyle name="40% - Akzent2 2 2 4 2 2" xfId="11161" xr:uid="{00000000-0005-0000-0000-00003C2B0000}"/>
    <cellStyle name="40% - Akzent2 2 2 4 2 3" xfId="11162" xr:uid="{00000000-0005-0000-0000-00003D2B0000}"/>
    <cellStyle name="40% - Akzent2 2 2 4 3" xfId="11163" xr:uid="{00000000-0005-0000-0000-00003E2B0000}"/>
    <cellStyle name="40% - Akzent2 2 2 4 4" xfId="11164" xr:uid="{00000000-0005-0000-0000-00003F2B0000}"/>
    <cellStyle name="40% - Akzent2 2 2 5" xfId="11165" xr:uid="{00000000-0005-0000-0000-0000402B0000}"/>
    <cellStyle name="40% - Akzent2 2 2 5 2" xfId="11166" xr:uid="{00000000-0005-0000-0000-0000412B0000}"/>
    <cellStyle name="40% - Akzent2 2 2 5 2 2" xfId="11167" xr:uid="{00000000-0005-0000-0000-0000422B0000}"/>
    <cellStyle name="40% - Akzent2 2 2 5 2 3" xfId="11168" xr:uid="{00000000-0005-0000-0000-0000432B0000}"/>
    <cellStyle name="40% - Akzent2 2 2 5 3" xfId="11169" xr:uid="{00000000-0005-0000-0000-0000442B0000}"/>
    <cellStyle name="40% - Akzent2 2 2 5 4" xfId="11170" xr:uid="{00000000-0005-0000-0000-0000452B0000}"/>
    <cellStyle name="40% - Akzent2 2 2 6" xfId="11171" xr:uid="{00000000-0005-0000-0000-0000462B0000}"/>
    <cellStyle name="40% - Akzent2 2 2 6 2" xfId="11172" xr:uid="{00000000-0005-0000-0000-0000472B0000}"/>
    <cellStyle name="40% - Akzent2 2 2 6 2 2" xfId="11173" xr:uid="{00000000-0005-0000-0000-0000482B0000}"/>
    <cellStyle name="40% - Akzent2 2 2 6 2 3" xfId="11174" xr:uid="{00000000-0005-0000-0000-0000492B0000}"/>
    <cellStyle name="40% - Akzent2 2 2 6 3" xfId="11175" xr:uid="{00000000-0005-0000-0000-00004A2B0000}"/>
    <cellStyle name="40% - Akzent2 2 2 6 4" xfId="11176" xr:uid="{00000000-0005-0000-0000-00004B2B0000}"/>
    <cellStyle name="40% - Akzent2 2 2 7" xfId="11177" xr:uid="{00000000-0005-0000-0000-00004C2B0000}"/>
    <cellStyle name="40% - Akzent2 2 2 7 2" xfId="11178" xr:uid="{00000000-0005-0000-0000-00004D2B0000}"/>
    <cellStyle name="40% - Akzent2 2 2 7 2 2" xfId="11179" xr:uid="{00000000-0005-0000-0000-00004E2B0000}"/>
    <cellStyle name="40% - Akzent2 2 2 7 2 3" xfId="11180" xr:uid="{00000000-0005-0000-0000-00004F2B0000}"/>
    <cellStyle name="40% - Akzent2 2 2 7 3" xfId="11181" xr:uid="{00000000-0005-0000-0000-0000502B0000}"/>
    <cellStyle name="40% - Akzent2 2 2 7 4" xfId="11182" xr:uid="{00000000-0005-0000-0000-0000512B0000}"/>
    <cellStyle name="40% - Akzent2 2 2 8" xfId="11183" xr:uid="{00000000-0005-0000-0000-0000522B0000}"/>
    <cellStyle name="40% - Akzent2 2 2 8 2" xfId="11184" xr:uid="{00000000-0005-0000-0000-0000532B0000}"/>
    <cellStyle name="40% - Akzent2 2 2 8 2 2" xfId="11185" xr:uid="{00000000-0005-0000-0000-0000542B0000}"/>
    <cellStyle name="40% - Akzent2 2 2 8 2 3" xfId="11186" xr:uid="{00000000-0005-0000-0000-0000552B0000}"/>
    <cellStyle name="40% - Akzent2 2 2 8 3" xfId="11187" xr:uid="{00000000-0005-0000-0000-0000562B0000}"/>
    <cellStyle name="40% - Akzent2 2 2 8 4" xfId="11188" xr:uid="{00000000-0005-0000-0000-0000572B0000}"/>
    <cellStyle name="40% - Akzent2 2 2 9" xfId="11189" xr:uid="{00000000-0005-0000-0000-0000582B0000}"/>
    <cellStyle name="40% - Akzent2 2 2 9 2" xfId="11190" xr:uid="{00000000-0005-0000-0000-0000592B0000}"/>
    <cellStyle name="40% - Akzent2 2 2 9 3" xfId="11191" xr:uid="{00000000-0005-0000-0000-00005A2B0000}"/>
    <cellStyle name="40% - Akzent2 2 3" xfId="11192" xr:uid="{00000000-0005-0000-0000-00005B2B0000}"/>
    <cellStyle name="40% - Akzent2 2 4" xfId="11193" xr:uid="{00000000-0005-0000-0000-00005C2B0000}"/>
    <cellStyle name="40% - Akzent2 2 5" xfId="11194" xr:uid="{00000000-0005-0000-0000-00005D2B0000}"/>
    <cellStyle name="40% - Akzent2 2 5 2" xfId="11195" xr:uid="{00000000-0005-0000-0000-00005E2B0000}"/>
    <cellStyle name="40% - Akzent2 2 5 2 2" xfId="11196" xr:uid="{00000000-0005-0000-0000-00005F2B0000}"/>
    <cellStyle name="40% - Akzent2 2 5 2 2 2" xfId="11197" xr:uid="{00000000-0005-0000-0000-0000602B0000}"/>
    <cellStyle name="40% - Akzent2 2 5 2 2 3" xfId="11198" xr:uid="{00000000-0005-0000-0000-0000612B0000}"/>
    <cellStyle name="40% - Akzent2 2 5 2 3" xfId="11199" xr:uid="{00000000-0005-0000-0000-0000622B0000}"/>
    <cellStyle name="40% - Akzent2 2 5 2 4" xfId="11200" xr:uid="{00000000-0005-0000-0000-0000632B0000}"/>
    <cellStyle name="40% - Akzent2 2 5 3" xfId="11201" xr:uid="{00000000-0005-0000-0000-0000642B0000}"/>
    <cellStyle name="40% - Akzent2 2 5 3 2" xfId="11202" xr:uid="{00000000-0005-0000-0000-0000652B0000}"/>
    <cellStyle name="40% - Akzent2 2 5 3 2 2" xfId="11203" xr:uid="{00000000-0005-0000-0000-0000662B0000}"/>
    <cellStyle name="40% - Akzent2 2 5 3 2 3" xfId="11204" xr:uid="{00000000-0005-0000-0000-0000672B0000}"/>
    <cellStyle name="40% - Akzent2 2 5 3 3" xfId="11205" xr:uid="{00000000-0005-0000-0000-0000682B0000}"/>
    <cellStyle name="40% - Akzent2 2 5 3 4" xfId="11206" xr:uid="{00000000-0005-0000-0000-0000692B0000}"/>
    <cellStyle name="40% - Akzent2 2 5 4" xfId="11207" xr:uid="{00000000-0005-0000-0000-00006A2B0000}"/>
    <cellStyle name="40% - Akzent2 2 5 4 2" xfId="11208" xr:uid="{00000000-0005-0000-0000-00006B2B0000}"/>
    <cellStyle name="40% - Akzent2 2 5 4 2 2" xfId="11209" xr:uid="{00000000-0005-0000-0000-00006C2B0000}"/>
    <cellStyle name="40% - Akzent2 2 5 4 2 3" xfId="11210" xr:uid="{00000000-0005-0000-0000-00006D2B0000}"/>
    <cellStyle name="40% - Akzent2 2 5 4 3" xfId="11211" xr:uid="{00000000-0005-0000-0000-00006E2B0000}"/>
    <cellStyle name="40% - Akzent2 2 5 4 4" xfId="11212" xr:uid="{00000000-0005-0000-0000-00006F2B0000}"/>
    <cellStyle name="40% - Akzent2 2 5 5" xfId="11213" xr:uid="{00000000-0005-0000-0000-0000702B0000}"/>
    <cellStyle name="40% - Akzent2 2 5 5 2" xfId="11214" xr:uid="{00000000-0005-0000-0000-0000712B0000}"/>
    <cellStyle name="40% - Akzent2 2 5 5 2 2" xfId="11215" xr:uid="{00000000-0005-0000-0000-0000722B0000}"/>
    <cellStyle name="40% - Akzent2 2 5 5 2 3" xfId="11216" xr:uid="{00000000-0005-0000-0000-0000732B0000}"/>
    <cellStyle name="40% - Akzent2 2 5 5 3" xfId="11217" xr:uid="{00000000-0005-0000-0000-0000742B0000}"/>
    <cellStyle name="40% - Akzent2 2 5 5 4" xfId="11218" xr:uid="{00000000-0005-0000-0000-0000752B0000}"/>
    <cellStyle name="40% - Akzent2 2 5 6" xfId="11219" xr:uid="{00000000-0005-0000-0000-0000762B0000}"/>
    <cellStyle name="40% - Akzent2 2 5 6 2" xfId="11220" xr:uid="{00000000-0005-0000-0000-0000772B0000}"/>
    <cellStyle name="40% - Akzent2 2 5 6 2 2" xfId="11221" xr:uid="{00000000-0005-0000-0000-0000782B0000}"/>
    <cellStyle name="40% - Akzent2 2 5 6 2 3" xfId="11222" xr:uid="{00000000-0005-0000-0000-0000792B0000}"/>
    <cellStyle name="40% - Akzent2 2 5 6 3" xfId="11223" xr:uid="{00000000-0005-0000-0000-00007A2B0000}"/>
    <cellStyle name="40% - Akzent2 2 5 6 4" xfId="11224" xr:uid="{00000000-0005-0000-0000-00007B2B0000}"/>
    <cellStyle name="40% - Akzent2 2 5 7" xfId="11225" xr:uid="{00000000-0005-0000-0000-00007C2B0000}"/>
    <cellStyle name="40% - Akzent2 2 5 7 2" xfId="11226" xr:uid="{00000000-0005-0000-0000-00007D2B0000}"/>
    <cellStyle name="40% - Akzent2 2 5 7 3" xfId="11227" xr:uid="{00000000-0005-0000-0000-00007E2B0000}"/>
    <cellStyle name="40% - Akzent2 2 5 8" xfId="11228" xr:uid="{00000000-0005-0000-0000-00007F2B0000}"/>
    <cellStyle name="40% - Akzent2 2 5 8 2" xfId="11229" xr:uid="{00000000-0005-0000-0000-0000802B0000}"/>
    <cellStyle name="40% - Akzent2 2 5 8 3" xfId="11230" xr:uid="{00000000-0005-0000-0000-0000812B0000}"/>
    <cellStyle name="40% - Akzent2 2 5 9" xfId="11231" xr:uid="{00000000-0005-0000-0000-0000822B0000}"/>
    <cellStyle name="40% - Akzent2 2 5 9 2" xfId="11232" xr:uid="{00000000-0005-0000-0000-0000832B0000}"/>
    <cellStyle name="40% - Akzent2 2 5 9 3" xfId="11233" xr:uid="{00000000-0005-0000-0000-0000842B0000}"/>
    <cellStyle name="40% - Akzent2 2 6" xfId="11234" xr:uid="{00000000-0005-0000-0000-0000852B0000}"/>
    <cellStyle name="40% - Akzent2 2 7" xfId="11235" xr:uid="{00000000-0005-0000-0000-0000862B0000}"/>
    <cellStyle name="40% - Akzent2 2 8" xfId="11236" xr:uid="{00000000-0005-0000-0000-0000872B0000}"/>
    <cellStyle name="40% - Akzent2 2 9" xfId="11237" xr:uid="{00000000-0005-0000-0000-0000882B0000}"/>
    <cellStyle name="40% - Akzent2 20" xfId="11238" xr:uid="{00000000-0005-0000-0000-0000892B0000}"/>
    <cellStyle name="40% - Akzent2 21" xfId="11239" xr:uid="{00000000-0005-0000-0000-00008A2B0000}"/>
    <cellStyle name="40% - Akzent2 22" xfId="11240" xr:uid="{00000000-0005-0000-0000-00008B2B0000}"/>
    <cellStyle name="40% - Akzent2 23" xfId="11241" xr:uid="{00000000-0005-0000-0000-00008C2B0000}"/>
    <cellStyle name="40% - Akzent2 24" xfId="11242" xr:uid="{00000000-0005-0000-0000-00008D2B0000}"/>
    <cellStyle name="40% - Akzent2 25" xfId="11243" xr:uid="{00000000-0005-0000-0000-00008E2B0000}"/>
    <cellStyle name="40% - Akzent2 26" xfId="11244" xr:uid="{00000000-0005-0000-0000-00008F2B0000}"/>
    <cellStyle name="40% - Akzent2 27" xfId="11245" xr:uid="{00000000-0005-0000-0000-0000902B0000}"/>
    <cellStyle name="40% - Akzent2 28" xfId="11246" xr:uid="{00000000-0005-0000-0000-0000912B0000}"/>
    <cellStyle name="40% - Akzent2 29" xfId="11247" xr:uid="{00000000-0005-0000-0000-0000922B0000}"/>
    <cellStyle name="40% - Akzent2 3" xfId="11248" xr:uid="{00000000-0005-0000-0000-0000932B0000}"/>
    <cellStyle name="40% - Akzent2 3 10" xfId="11249" xr:uid="{00000000-0005-0000-0000-0000942B0000}"/>
    <cellStyle name="40% - Akzent2 3 11" xfId="11250" xr:uid="{00000000-0005-0000-0000-0000952B0000}"/>
    <cellStyle name="40% - Akzent2 3 12" xfId="11251" xr:uid="{00000000-0005-0000-0000-0000962B0000}"/>
    <cellStyle name="40% - Akzent2 3 13" xfId="11252" xr:uid="{00000000-0005-0000-0000-0000972B0000}"/>
    <cellStyle name="40% - Akzent2 3 14" xfId="11253" xr:uid="{00000000-0005-0000-0000-0000982B0000}"/>
    <cellStyle name="40% - Akzent2 3 15" xfId="11254" xr:uid="{00000000-0005-0000-0000-0000992B0000}"/>
    <cellStyle name="40% - Akzent2 3 16" xfId="11255" xr:uid="{00000000-0005-0000-0000-00009A2B0000}"/>
    <cellStyle name="40% - Akzent2 3 17" xfId="11256" xr:uid="{00000000-0005-0000-0000-00009B2B0000}"/>
    <cellStyle name="40% - Akzent2 3 18" xfId="11257" xr:uid="{00000000-0005-0000-0000-00009C2B0000}"/>
    <cellStyle name="40% - Akzent2 3 2" xfId="11258" xr:uid="{00000000-0005-0000-0000-00009D2B0000}"/>
    <cellStyle name="40% - Akzent2 3 3" xfId="11259" xr:uid="{00000000-0005-0000-0000-00009E2B0000}"/>
    <cellStyle name="40% - Akzent2 3 4" xfId="11260" xr:uid="{00000000-0005-0000-0000-00009F2B0000}"/>
    <cellStyle name="40% - Akzent2 3 4 2" xfId="11261" xr:uid="{00000000-0005-0000-0000-0000A02B0000}"/>
    <cellStyle name="40% - Akzent2 3 4 2 2" xfId="11262" xr:uid="{00000000-0005-0000-0000-0000A12B0000}"/>
    <cellStyle name="40% - Akzent2 3 4 2 2 2" xfId="11263" xr:uid="{00000000-0005-0000-0000-0000A22B0000}"/>
    <cellStyle name="40% - Akzent2 3 4 2 2 3" xfId="11264" xr:uid="{00000000-0005-0000-0000-0000A32B0000}"/>
    <cellStyle name="40% - Akzent2 3 4 2 3" xfId="11265" xr:uid="{00000000-0005-0000-0000-0000A42B0000}"/>
    <cellStyle name="40% - Akzent2 3 4 2 4" xfId="11266" xr:uid="{00000000-0005-0000-0000-0000A52B0000}"/>
    <cellStyle name="40% - Akzent2 3 4 3" xfId="11267" xr:uid="{00000000-0005-0000-0000-0000A62B0000}"/>
    <cellStyle name="40% - Akzent2 3 4 3 2" xfId="11268" xr:uid="{00000000-0005-0000-0000-0000A72B0000}"/>
    <cellStyle name="40% - Akzent2 3 4 3 2 2" xfId="11269" xr:uid="{00000000-0005-0000-0000-0000A82B0000}"/>
    <cellStyle name="40% - Akzent2 3 4 3 2 3" xfId="11270" xr:uid="{00000000-0005-0000-0000-0000A92B0000}"/>
    <cellStyle name="40% - Akzent2 3 4 3 3" xfId="11271" xr:uid="{00000000-0005-0000-0000-0000AA2B0000}"/>
    <cellStyle name="40% - Akzent2 3 4 3 4" xfId="11272" xr:uid="{00000000-0005-0000-0000-0000AB2B0000}"/>
    <cellStyle name="40% - Akzent2 3 4 4" xfId="11273" xr:uid="{00000000-0005-0000-0000-0000AC2B0000}"/>
    <cellStyle name="40% - Akzent2 3 4 4 2" xfId="11274" xr:uid="{00000000-0005-0000-0000-0000AD2B0000}"/>
    <cellStyle name="40% - Akzent2 3 4 4 2 2" xfId="11275" xr:uid="{00000000-0005-0000-0000-0000AE2B0000}"/>
    <cellStyle name="40% - Akzent2 3 4 4 2 3" xfId="11276" xr:uid="{00000000-0005-0000-0000-0000AF2B0000}"/>
    <cellStyle name="40% - Akzent2 3 4 4 3" xfId="11277" xr:uid="{00000000-0005-0000-0000-0000B02B0000}"/>
    <cellStyle name="40% - Akzent2 3 4 4 4" xfId="11278" xr:uid="{00000000-0005-0000-0000-0000B12B0000}"/>
    <cellStyle name="40% - Akzent2 3 4 5" xfId="11279" xr:uid="{00000000-0005-0000-0000-0000B22B0000}"/>
    <cellStyle name="40% - Akzent2 3 4 5 2" xfId="11280" xr:uid="{00000000-0005-0000-0000-0000B32B0000}"/>
    <cellStyle name="40% - Akzent2 3 4 5 2 2" xfId="11281" xr:uid="{00000000-0005-0000-0000-0000B42B0000}"/>
    <cellStyle name="40% - Akzent2 3 4 5 2 3" xfId="11282" xr:uid="{00000000-0005-0000-0000-0000B52B0000}"/>
    <cellStyle name="40% - Akzent2 3 4 5 3" xfId="11283" xr:uid="{00000000-0005-0000-0000-0000B62B0000}"/>
    <cellStyle name="40% - Akzent2 3 4 5 4" xfId="11284" xr:uid="{00000000-0005-0000-0000-0000B72B0000}"/>
    <cellStyle name="40% - Akzent2 3 4 6" xfId="11285" xr:uid="{00000000-0005-0000-0000-0000B82B0000}"/>
    <cellStyle name="40% - Akzent2 3 4 6 2" xfId="11286" xr:uid="{00000000-0005-0000-0000-0000B92B0000}"/>
    <cellStyle name="40% - Akzent2 3 4 6 2 2" xfId="11287" xr:uid="{00000000-0005-0000-0000-0000BA2B0000}"/>
    <cellStyle name="40% - Akzent2 3 4 6 2 3" xfId="11288" xr:uid="{00000000-0005-0000-0000-0000BB2B0000}"/>
    <cellStyle name="40% - Akzent2 3 4 6 3" xfId="11289" xr:uid="{00000000-0005-0000-0000-0000BC2B0000}"/>
    <cellStyle name="40% - Akzent2 3 4 6 4" xfId="11290" xr:uid="{00000000-0005-0000-0000-0000BD2B0000}"/>
    <cellStyle name="40% - Akzent2 3 4 7" xfId="11291" xr:uid="{00000000-0005-0000-0000-0000BE2B0000}"/>
    <cellStyle name="40% - Akzent2 3 4 7 2" xfId="11292" xr:uid="{00000000-0005-0000-0000-0000BF2B0000}"/>
    <cellStyle name="40% - Akzent2 3 4 7 3" xfId="11293" xr:uid="{00000000-0005-0000-0000-0000C02B0000}"/>
    <cellStyle name="40% - Akzent2 3 4 8" xfId="11294" xr:uid="{00000000-0005-0000-0000-0000C12B0000}"/>
    <cellStyle name="40% - Akzent2 3 4 8 2" xfId="11295" xr:uid="{00000000-0005-0000-0000-0000C22B0000}"/>
    <cellStyle name="40% - Akzent2 3 4 8 3" xfId="11296" xr:uid="{00000000-0005-0000-0000-0000C32B0000}"/>
    <cellStyle name="40% - Akzent2 3 4 9" xfId="11297" xr:uid="{00000000-0005-0000-0000-0000C42B0000}"/>
    <cellStyle name="40% - Akzent2 3 4 9 2" xfId="11298" xr:uid="{00000000-0005-0000-0000-0000C52B0000}"/>
    <cellStyle name="40% - Akzent2 3 4 9 3" xfId="11299" xr:uid="{00000000-0005-0000-0000-0000C62B0000}"/>
    <cellStyle name="40% - Akzent2 3 5" xfId="11300" xr:uid="{00000000-0005-0000-0000-0000C72B0000}"/>
    <cellStyle name="40% - Akzent2 3 5 2" xfId="11301" xr:uid="{00000000-0005-0000-0000-0000C82B0000}"/>
    <cellStyle name="40% - Akzent2 3 5 2 2" xfId="11302" xr:uid="{00000000-0005-0000-0000-0000C92B0000}"/>
    <cellStyle name="40% - Akzent2 3 5 2 3" xfId="11303" xr:uid="{00000000-0005-0000-0000-0000CA2B0000}"/>
    <cellStyle name="40% - Akzent2 3 6" xfId="11304" xr:uid="{00000000-0005-0000-0000-0000CB2B0000}"/>
    <cellStyle name="40% - Akzent2 3 6 2" xfId="11305" xr:uid="{00000000-0005-0000-0000-0000CC2B0000}"/>
    <cellStyle name="40% - Akzent2 3 6 2 2" xfId="11306" xr:uid="{00000000-0005-0000-0000-0000CD2B0000}"/>
    <cellStyle name="40% - Akzent2 3 6 2 3" xfId="11307" xr:uid="{00000000-0005-0000-0000-0000CE2B0000}"/>
    <cellStyle name="40% - Akzent2 3 7" xfId="11308" xr:uid="{00000000-0005-0000-0000-0000CF2B0000}"/>
    <cellStyle name="40% - Akzent2 3 7 2" xfId="11309" xr:uid="{00000000-0005-0000-0000-0000D02B0000}"/>
    <cellStyle name="40% - Akzent2 3 7 2 2" xfId="11310" xr:uid="{00000000-0005-0000-0000-0000D12B0000}"/>
    <cellStyle name="40% - Akzent2 3 7 2 3" xfId="11311" xr:uid="{00000000-0005-0000-0000-0000D22B0000}"/>
    <cellStyle name="40% - Akzent2 3 8" xfId="11312" xr:uid="{00000000-0005-0000-0000-0000D32B0000}"/>
    <cellStyle name="40% - Akzent2 3 8 2" xfId="11313" xr:uid="{00000000-0005-0000-0000-0000D42B0000}"/>
    <cellStyle name="40% - Akzent2 3 8 2 2" xfId="11314" xr:uid="{00000000-0005-0000-0000-0000D52B0000}"/>
    <cellStyle name="40% - Akzent2 3 8 2 3" xfId="11315" xr:uid="{00000000-0005-0000-0000-0000D62B0000}"/>
    <cellStyle name="40% - Akzent2 3 9" xfId="11316" xr:uid="{00000000-0005-0000-0000-0000D72B0000}"/>
    <cellStyle name="40% - Akzent2 3 9 2" xfId="11317" xr:uid="{00000000-0005-0000-0000-0000D82B0000}"/>
    <cellStyle name="40% - Akzent2 3 9 2 2" xfId="11318" xr:uid="{00000000-0005-0000-0000-0000D92B0000}"/>
    <cellStyle name="40% - Akzent2 3 9 2 3" xfId="11319" xr:uid="{00000000-0005-0000-0000-0000DA2B0000}"/>
    <cellStyle name="40% - Akzent2 30" xfId="11320" xr:uid="{00000000-0005-0000-0000-0000DB2B0000}"/>
    <cellStyle name="40% - Akzent2 31" xfId="11321" xr:uid="{00000000-0005-0000-0000-0000DC2B0000}"/>
    <cellStyle name="40% - Akzent2 32" xfId="11322" xr:uid="{00000000-0005-0000-0000-0000DD2B0000}"/>
    <cellStyle name="40% - Akzent2 33" xfId="11323" xr:uid="{00000000-0005-0000-0000-0000DE2B0000}"/>
    <cellStyle name="40% - Akzent2 34" xfId="11324" xr:uid="{00000000-0005-0000-0000-0000DF2B0000}"/>
    <cellStyle name="40% - Akzent2 35" xfId="11325" xr:uid="{00000000-0005-0000-0000-0000E02B0000}"/>
    <cellStyle name="40% - Akzent2 4" xfId="11326" xr:uid="{00000000-0005-0000-0000-0000E12B0000}"/>
    <cellStyle name="40% - Akzent2 4 10" xfId="11327" xr:uid="{00000000-0005-0000-0000-0000E22B0000}"/>
    <cellStyle name="40% - Akzent2 4 11" xfId="11328" xr:uid="{00000000-0005-0000-0000-0000E32B0000}"/>
    <cellStyle name="40% - Akzent2 4 12" xfId="11329" xr:uid="{00000000-0005-0000-0000-0000E42B0000}"/>
    <cellStyle name="40% - Akzent2 4 13" xfId="11330" xr:uid="{00000000-0005-0000-0000-0000E52B0000}"/>
    <cellStyle name="40% - Akzent2 4 14" xfId="11331" xr:uid="{00000000-0005-0000-0000-0000E62B0000}"/>
    <cellStyle name="40% - Akzent2 4 15" xfId="11332" xr:uid="{00000000-0005-0000-0000-0000E72B0000}"/>
    <cellStyle name="40% - Akzent2 4 16" xfId="11333" xr:uid="{00000000-0005-0000-0000-0000E82B0000}"/>
    <cellStyle name="40% - Akzent2 4 17" xfId="11334" xr:uid="{00000000-0005-0000-0000-0000E92B0000}"/>
    <cellStyle name="40% - Akzent2 4 18" xfId="11335" xr:uid="{00000000-0005-0000-0000-0000EA2B0000}"/>
    <cellStyle name="40% - Akzent2 4 2" xfId="11336" xr:uid="{00000000-0005-0000-0000-0000EB2B0000}"/>
    <cellStyle name="40% - Akzent2 4 3" xfId="11337" xr:uid="{00000000-0005-0000-0000-0000EC2B0000}"/>
    <cellStyle name="40% - Akzent2 4 4" xfId="11338" xr:uid="{00000000-0005-0000-0000-0000ED2B0000}"/>
    <cellStyle name="40% - Akzent2 4 4 2" xfId="11339" xr:uid="{00000000-0005-0000-0000-0000EE2B0000}"/>
    <cellStyle name="40% - Akzent2 4 4 2 2" xfId="11340" xr:uid="{00000000-0005-0000-0000-0000EF2B0000}"/>
    <cellStyle name="40% - Akzent2 4 4 2 2 2" xfId="11341" xr:uid="{00000000-0005-0000-0000-0000F02B0000}"/>
    <cellStyle name="40% - Akzent2 4 4 2 2 3" xfId="11342" xr:uid="{00000000-0005-0000-0000-0000F12B0000}"/>
    <cellStyle name="40% - Akzent2 4 4 2 3" xfId="11343" xr:uid="{00000000-0005-0000-0000-0000F22B0000}"/>
    <cellStyle name="40% - Akzent2 4 4 2 4" xfId="11344" xr:uid="{00000000-0005-0000-0000-0000F32B0000}"/>
    <cellStyle name="40% - Akzent2 4 4 3" xfId="11345" xr:uid="{00000000-0005-0000-0000-0000F42B0000}"/>
    <cellStyle name="40% - Akzent2 4 4 3 2" xfId="11346" xr:uid="{00000000-0005-0000-0000-0000F52B0000}"/>
    <cellStyle name="40% - Akzent2 4 4 3 2 2" xfId="11347" xr:uid="{00000000-0005-0000-0000-0000F62B0000}"/>
    <cellStyle name="40% - Akzent2 4 4 3 2 3" xfId="11348" xr:uid="{00000000-0005-0000-0000-0000F72B0000}"/>
    <cellStyle name="40% - Akzent2 4 4 3 3" xfId="11349" xr:uid="{00000000-0005-0000-0000-0000F82B0000}"/>
    <cellStyle name="40% - Akzent2 4 4 3 4" xfId="11350" xr:uid="{00000000-0005-0000-0000-0000F92B0000}"/>
    <cellStyle name="40% - Akzent2 4 4 4" xfId="11351" xr:uid="{00000000-0005-0000-0000-0000FA2B0000}"/>
    <cellStyle name="40% - Akzent2 4 4 4 2" xfId="11352" xr:uid="{00000000-0005-0000-0000-0000FB2B0000}"/>
    <cellStyle name="40% - Akzent2 4 4 4 2 2" xfId="11353" xr:uid="{00000000-0005-0000-0000-0000FC2B0000}"/>
    <cellStyle name="40% - Akzent2 4 4 4 2 3" xfId="11354" xr:uid="{00000000-0005-0000-0000-0000FD2B0000}"/>
    <cellStyle name="40% - Akzent2 4 4 4 3" xfId="11355" xr:uid="{00000000-0005-0000-0000-0000FE2B0000}"/>
    <cellStyle name="40% - Akzent2 4 4 4 4" xfId="11356" xr:uid="{00000000-0005-0000-0000-0000FF2B0000}"/>
    <cellStyle name="40% - Akzent2 4 4 5" xfId="11357" xr:uid="{00000000-0005-0000-0000-0000002C0000}"/>
    <cellStyle name="40% - Akzent2 4 4 5 2" xfId="11358" xr:uid="{00000000-0005-0000-0000-0000012C0000}"/>
    <cellStyle name="40% - Akzent2 4 4 5 2 2" xfId="11359" xr:uid="{00000000-0005-0000-0000-0000022C0000}"/>
    <cellStyle name="40% - Akzent2 4 4 5 2 3" xfId="11360" xr:uid="{00000000-0005-0000-0000-0000032C0000}"/>
    <cellStyle name="40% - Akzent2 4 4 5 3" xfId="11361" xr:uid="{00000000-0005-0000-0000-0000042C0000}"/>
    <cellStyle name="40% - Akzent2 4 4 5 4" xfId="11362" xr:uid="{00000000-0005-0000-0000-0000052C0000}"/>
    <cellStyle name="40% - Akzent2 4 4 6" xfId="11363" xr:uid="{00000000-0005-0000-0000-0000062C0000}"/>
    <cellStyle name="40% - Akzent2 4 4 6 2" xfId="11364" xr:uid="{00000000-0005-0000-0000-0000072C0000}"/>
    <cellStyle name="40% - Akzent2 4 4 6 2 2" xfId="11365" xr:uid="{00000000-0005-0000-0000-0000082C0000}"/>
    <cellStyle name="40% - Akzent2 4 4 6 2 3" xfId="11366" xr:uid="{00000000-0005-0000-0000-0000092C0000}"/>
    <cellStyle name="40% - Akzent2 4 4 6 3" xfId="11367" xr:uid="{00000000-0005-0000-0000-00000A2C0000}"/>
    <cellStyle name="40% - Akzent2 4 4 6 4" xfId="11368" xr:uid="{00000000-0005-0000-0000-00000B2C0000}"/>
    <cellStyle name="40% - Akzent2 4 4 7" xfId="11369" xr:uid="{00000000-0005-0000-0000-00000C2C0000}"/>
    <cellStyle name="40% - Akzent2 4 4 7 2" xfId="11370" xr:uid="{00000000-0005-0000-0000-00000D2C0000}"/>
    <cellStyle name="40% - Akzent2 4 4 7 3" xfId="11371" xr:uid="{00000000-0005-0000-0000-00000E2C0000}"/>
    <cellStyle name="40% - Akzent2 4 4 8" xfId="11372" xr:uid="{00000000-0005-0000-0000-00000F2C0000}"/>
    <cellStyle name="40% - Akzent2 4 4 8 2" xfId="11373" xr:uid="{00000000-0005-0000-0000-0000102C0000}"/>
    <cellStyle name="40% - Akzent2 4 4 8 3" xfId="11374" xr:uid="{00000000-0005-0000-0000-0000112C0000}"/>
    <cellStyle name="40% - Akzent2 4 4 9" xfId="11375" xr:uid="{00000000-0005-0000-0000-0000122C0000}"/>
    <cellStyle name="40% - Akzent2 4 4 9 2" xfId="11376" xr:uid="{00000000-0005-0000-0000-0000132C0000}"/>
    <cellStyle name="40% - Akzent2 4 4 9 3" xfId="11377" xr:uid="{00000000-0005-0000-0000-0000142C0000}"/>
    <cellStyle name="40% - Akzent2 4 5" xfId="11378" xr:uid="{00000000-0005-0000-0000-0000152C0000}"/>
    <cellStyle name="40% - Akzent2 4 5 2" xfId="11379" xr:uid="{00000000-0005-0000-0000-0000162C0000}"/>
    <cellStyle name="40% - Akzent2 4 5 2 2" xfId="11380" xr:uid="{00000000-0005-0000-0000-0000172C0000}"/>
    <cellStyle name="40% - Akzent2 4 5 2 3" xfId="11381" xr:uid="{00000000-0005-0000-0000-0000182C0000}"/>
    <cellStyle name="40% - Akzent2 4 6" xfId="11382" xr:uid="{00000000-0005-0000-0000-0000192C0000}"/>
    <cellStyle name="40% - Akzent2 4 6 2" xfId="11383" xr:uid="{00000000-0005-0000-0000-00001A2C0000}"/>
    <cellStyle name="40% - Akzent2 4 6 2 2" xfId="11384" xr:uid="{00000000-0005-0000-0000-00001B2C0000}"/>
    <cellStyle name="40% - Akzent2 4 6 2 3" xfId="11385" xr:uid="{00000000-0005-0000-0000-00001C2C0000}"/>
    <cellStyle name="40% - Akzent2 4 7" xfId="11386" xr:uid="{00000000-0005-0000-0000-00001D2C0000}"/>
    <cellStyle name="40% - Akzent2 4 7 2" xfId="11387" xr:uid="{00000000-0005-0000-0000-00001E2C0000}"/>
    <cellStyle name="40% - Akzent2 4 7 2 2" xfId="11388" xr:uid="{00000000-0005-0000-0000-00001F2C0000}"/>
    <cellStyle name="40% - Akzent2 4 7 2 3" xfId="11389" xr:uid="{00000000-0005-0000-0000-0000202C0000}"/>
    <cellStyle name="40% - Akzent2 4 8" xfId="11390" xr:uid="{00000000-0005-0000-0000-0000212C0000}"/>
    <cellStyle name="40% - Akzent2 4 8 2" xfId="11391" xr:uid="{00000000-0005-0000-0000-0000222C0000}"/>
    <cellStyle name="40% - Akzent2 4 8 2 2" xfId="11392" xr:uid="{00000000-0005-0000-0000-0000232C0000}"/>
    <cellStyle name="40% - Akzent2 4 8 2 3" xfId="11393" xr:uid="{00000000-0005-0000-0000-0000242C0000}"/>
    <cellStyle name="40% - Akzent2 4 9" xfId="11394" xr:uid="{00000000-0005-0000-0000-0000252C0000}"/>
    <cellStyle name="40% - Akzent2 4 9 2" xfId="11395" xr:uid="{00000000-0005-0000-0000-0000262C0000}"/>
    <cellStyle name="40% - Akzent2 4 9 2 2" xfId="11396" xr:uid="{00000000-0005-0000-0000-0000272C0000}"/>
    <cellStyle name="40% - Akzent2 4 9 2 3" xfId="11397" xr:uid="{00000000-0005-0000-0000-0000282C0000}"/>
    <cellStyle name="40% - Akzent2 5" xfId="11398" xr:uid="{00000000-0005-0000-0000-0000292C0000}"/>
    <cellStyle name="40% - Akzent2 5 10" xfId="11399" xr:uid="{00000000-0005-0000-0000-00002A2C0000}"/>
    <cellStyle name="40% - Akzent2 5 11" xfId="11400" xr:uid="{00000000-0005-0000-0000-00002B2C0000}"/>
    <cellStyle name="40% - Akzent2 5 12" xfId="11401" xr:uid="{00000000-0005-0000-0000-00002C2C0000}"/>
    <cellStyle name="40% - Akzent2 5 13" xfId="11402" xr:uid="{00000000-0005-0000-0000-00002D2C0000}"/>
    <cellStyle name="40% - Akzent2 5 14" xfId="11403" xr:uid="{00000000-0005-0000-0000-00002E2C0000}"/>
    <cellStyle name="40% - Akzent2 5 15" xfId="11404" xr:uid="{00000000-0005-0000-0000-00002F2C0000}"/>
    <cellStyle name="40% - Akzent2 5 16" xfId="11405" xr:uid="{00000000-0005-0000-0000-0000302C0000}"/>
    <cellStyle name="40% - Akzent2 5 17" xfId="11406" xr:uid="{00000000-0005-0000-0000-0000312C0000}"/>
    <cellStyle name="40% - Akzent2 5 18" xfId="11407" xr:uid="{00000000-0005-0000-0000-0000322C0000}"/>
    <cellStyle name="40% - Akzent2 5 2" xfId="11408" xr:uid="{00000000-0005-0000-0000-0000332C0000}"/>
    <cellStyle name="40% - Akzent2 5 3" xfId="11409" xr:uid="{00000000-0005-0000-0000-0000342C0000}"/>
    <cellStyle name="40% - Akzent2 5 4" xfId="11410" xr:uid="{00000000-0005-0000-0000-0000352C0000}"/>
    <cellStyle name="40% - Akzent2 5 4 2" xfId="11411" xr:uid="{00000000-0005-0000-0000-0000362C0000}"/>
    <cellStyle name="40% - Akzent2 5 4 2 2" xfId="11412" xr:uid="{00000000-0005-0000-0000-0000372C0000}"/>
    <cellStyle name="40% - Akzent2 5 4 2 2 2" xfId="11413" xr:uid="{00000000-0005-0000-0000-0000382C0000}"/>
    <cellStyle name="40% - Akzent2 5 4 2 2 3" xfId="11414" xr:uid="{00000000-0005-0000-0000-0000392C0000}"/>
    <cellStyle name="40% - Akzent2 5 4 2 3" xfId="11415" xr:uid="{00000000-0005-0000-0000-00003A2C0000}"/>
    <cellStyle name="40% - Akzent2 5 4 2 4" xfId="11416" xr:uid="{00000000-0005-0000-0000-00003B2C0000}"/>
    <cellStyle name="40% - Akzent2 5 4 3" xfId="11417" xr:uid="{00000000-0005-0000-0000-00003C2C0000}"/>
    <cellStyle name="40% - Akzent2 5 4 3 2" xfId="11418" xr:uid="{00000000-0005-0000-0000-00003D2C0000}"/>
    <cellStyle name="40% - Akzent2 5 4 3 2 2" xfId="11419" xr:uid="{00000000-0005-0000-0000-00003E2C0000}"/>
    <cellStyle name="40% - Akzent2 5 4 3 2 3" xfId="11420" xr:uid="{00000000-0005-0000-0000-00003F2C0000}"/>
    <cellStyle name="40% - Akzent2 5 4 3 3" xfId="11421" xr:uid="{00000000-0005-0000-0000-0000402C0000}"/>
    <cellStyle name="40% - Akzent2 5 4 3 4" xfId="11422" xr:uid="{00000000-0005-0000-0000-0000412C0000}"/>
    <cellStyle name="40% - Akzent2 5 4 4" xfId="11423" xr:uid="{00000000-0005-0000-0000-0000422C0000}"/>
    <cellStyle name="40% - Akzent2 5 4 4 2" xfId="11424" xr:uid="{00000000-0005-0000-0000-0000432C0000}"/>
    <cellStyle name="40% - Akzent2 5 4 4 2 2" xfId="11425" xr:uid="{00000000-0005-0000-0000-0000442C0000}"/>
    <cellStyle name="40% - Akzent2 5 4 4 2 3" xfId="11426" xr:uid="{00000000-0005-0000-0000-0000452C0000}"/>
    <cellStyle name="40% - Akzent2 5 4 4 3" xfId="11427" xr:uid="{00000000-0005-0000-0000-0000462C0000}"/>
    <cellStyle name="40% - Akzent2 5 4 4 4" xfId="11428" xr:uid="{00000000-0005-0000-0000-0000472C0000}"/>
    <cellStyle name="40% - Akzent2 5 4 5" xfId="11429" xr:uid="{00000000-0005-0000-0000-0000482C0000}"/>
    <cellStyle name="40% - Akzent2 5 4 5 2" xfId="11430" xr:uid="{00000000-0005-0000-0000-0000492C0000}"/>
    <cellStyle name="40% - Akzent2 5 4 5 2 2" xfId="11431" xr:uid="{00000000-0005-0000-0000-00004A2C0000}"/>
    <cellStyle name="40% - Akzent2 5 4 5 2 3" xfId="11432" xr:uid="{00000000-0005-0000-0000-00004B2C0000}"/>
    <cellStyle name="40% - Akzent2 5 4 5 3" xfId="11433" xr:uid="{00000000-0005-0000-0000-00004C2C0000}"/>
    <cellStyle name="40% - Akzent2 5 4 5 4" xfId="11434" xr:uid="{00000000-0005-0000-0000-00004D2C0000}"/>
    <cellStyle name="40% - Akzent2 5 4 6" xfId="11435" xr:uid="{00000000-0005-0000-0000-00004E2C0000}"/>
    <cellStyle name="40% - Akzent2 5 4 6 2" xfId="11436" xr:uid="{00000000-0005-0000-0000-00004F2C0000}"/>
    <cellStyle name="40% - Akzent2 5 4 6 2 2" xfId="11437" xr:uid="{00000000-0005-0000-0000-0000502C0000}"/>
    <cellStyle name="40% - Akzent2 5 4 6 2 3" xfId="11438" xr:uid="{00000000-0005-0000-0000-0000512C0000}"/>
    <cellStyle name="40% - Akzent2 5 4 6 3" xfId="11439" xr:uid="{00000000-0005-0000-0000-0000522C0000}"/>
    <cellStyle name="40% - Akzent2 5 4 6 4" xfId="11440" xr:uid="{00000000-0005-0000-0000-0000532C0000}"/>
    <cellStyle name="40% - Akzent2 5 4 7" xfId="11441" xr:uid="{00000000-0005-0000-0000-0000542C0000}"/>
    <cellStyle name="40% - Akzent2 5 4 7 2" xfId="11442" xr:uid="{00000000-0005-0000-0000-0000552C0000}"/>
    <cellStyle name="40% - Akzent2 5 4 7 3" xfId="11443" xr:uid="{00000000-0005-0000-0000-0000562C0000}"/>
    <cellStyle name="40% - Akzent2 5 4 8" xfId="11444" xr:uid="{00000000-0005-0000-0000-0000572C0000}"/>
    <cellStyle name="40% - Akzent2 5 4 8 2" xfId="11445" xr:uid="{00000000-0005-0000-0000-0000582C0000}"/>
    <cellStyle name="40% - Akzent2 5 4 8 3" xfId="11446" xr:uid="{00000000-0005-0000-0000-0000592C0000}"/>
    <cellStyle name="40% - Akzent2 5 4 9" xfId="11447" xr:uid="{00000000-0005-0000-0000-00005A2C0000}"/>
    <cellStyle name="40% - Akzent2 5 4 9 2" xfId="11448" xr:uid="{00000000-0005-0000-0000-00005B2C0000}"/>
    <cellStyle name="40% - Akzent2 5 4 9 3" xfId="11449" xr:uid="{00000000-0005-0000-0000-00005C2C0000}"/>
    <cellStyle name="40% - Akzent2 5 5" xfId="11450" xr:uid="{00000000-0005-0000-0000-00005D2C0000}"/>
    <cellStyle name="40% - Akzent2 5 5 2" xfId="11451" xr:uid="{00000000-0005-0000-0000-00005E2C0000}"/>
    <cellStyle name="40% - Akzent2 5 5 2 2" xfId="11452" xr:uid="{00000000-0005-0000-0000-00005F2C0000}"/>
    <cellStyle name="40% - Akzent2 5 5 2 3" xfId="11453" xr:uid="{00000000-0005-0000-0000-0000602C0000}"/>
    <cellStyle name="40% - Akzent2 5 6" xfId="11454" xr:uid="{00000000-0005-0000-0000-0000612C0000}"/>
    <cellStyle name="40% - Akzent2 5 6 2" xfId="11455" xr:uid="{00000000-0005-0000-0000-0000622C0000}"/>
    <cellStyle name="40% - Akzent2 5 6 2 2" xfId="11456" xr:uid="{00000000-0005-0000-0000-0000632C0000}"/>
    <cellStyle name="40% - Akzent2 5 6 2 3" xfId="11457" xr:uid="{00000000-0005-0000-0000-0000642C0000}"/>
    <cellStyle name="40% - Akzent2 5 7" xfId="11458" xr:uid="{00000000-0005-0000-0000-0000652C0000}"/>
    <cellStyle name="40% - Akzent2 5 7 2" xfId="11459" xr:uid="{00000000-0005-0000-0000-0000662C0000}"/>
    <cellStyle name="40% - Akzent2 5 7 2 2" xfId="11460" xr:uid="{00000000-0005-0000-0000-0000672C0000}"/>
    <cellStyle name="40% - Akzent2 5 7 2 3" xfId="11461" xr:uid="{00000000-0005-0000-0000-0000682C0000}"/>
    <cellStyle name="40% - Akzent2 5 8" xfId="11462" xr:uid="{00000000-0005-0000-0000-0000692C0000}"/>
    <cellStyle name="40% - Akzent2 5 8 2" xfId="11463" xr:uid="{00000000-0005-0000-0000-00006A2C0000}"/>
    <cellStyle name="40% - Akzent2 5 8 2 2" xfId="11464" xr:uid="{00000000-0005-0000-0000-00006B2C0000}"/>
    <cellStyle name="40% - Akzent2 5 8 2 3" xfId="11465" xr:uid="{00000000-0005-0000-0000-00006C2C0000}"/>
    <cellStyle name="40% - Akzent2 5 9" xfId="11466" xr:uid="{00000000-0005-0000-0000-00006D2C0000}"/>
    <cellStyle name="40% - Akzent2 5 9 2" xfId="11467" xr:uid="{00000000-0005-0000-0000-00006E2C0000}"/>
    <cellStyle name="40% - Akzent2 5 9 2 2" xfId="11468" xr:uid="{00000000-0005-0000-0000-00006F2C0000}"/>
    <cellStyle name="40% - Akzent2 5 9 2 3" xfId="11469" xr:uid="{00000000-0005-0000-0000-0000702C0000}"/>
    <cellStyle name="40% - Akzent2 6" xfId="11470" xr:uid="{00000000-0005-0000-0000-0000712C0000}"/>
    <cellStyle name="40% - Akzent2 6 10" xfId="11471" xr:uid="{00000000-0005-0000-0000-0000722C0000}"/>
    <cellStyle name="40% - Akzent2 6 11" xfId="11472" xr:uid="{00000000-0005-0000-0000-0000732C0000}"/>
    <cellStyle name="40% - Akzent2 6 12" xfId="11473" xr:uid="{00000000-0005-0000-0000-0000742C0000}"/>
    <cellStyle name="40% - Akzent2 6 13" xfId="11474" xr:uid="{00000000-0005-0000-0000-0000752C0000}"/>
    <cellStyle name="40% - Akzent2 6 14" xfId="11475" xr:uid="{00000000-0005-0000-0000-0000762C0000}"/>
    <cellStyle name="40% - Akzent2 6 15" xfId="11476" xr:uid="{00000000-0005-0000-0000-0000772C0000}"/>
    <cellStyle name="40% - Akzent2 6 16" xfId="11477" xr:uid="{00000000-0005-0000-0000-0000782C0000}"/>
    <cellStyle name="40% - Akzent2 6 17" xfId="11478" xr:uid="{00000000-0005-0000-0000-0000792C0000}"/>
    <cellStyle name="40% - Akzent2 6 18" xfId="11479" xr:uid="{00000000-0005-0000-0000-00007A2C0000}"/>
    <cellStyle name="40% - Akzent2 6 2" xfId="11480" xr:uid="{00000000-0005-0000-0000-00007B2C0000}"/>
    <cellStyle name="40% - Akzent2 6 3" xfId="11481" xr:uid="{00000000-0005-0000-0000-00007C2C0000}"/>
    <cellStyle name="40% - Akzent2 6 4" xfId="11482" xr:uid="{00000000-0005-0000-0000-00007D2C0000}"/>
    <cellStyle name="40% - Akzent2 6 4 2" xfId="11483" xr:uid="{00000000-0005-0000-0000-00007E2C0000}"/>
    <cellStyle name="40% - Akzent2 6 4 2 2" xfId="11484" xr:uid="{00000000-0005-0000-0000-00007F2C0000}"/>
    <cellStyle name="40% - Akzent2 6 4 2 2 2" xfId="11485" xr:uid="{00000000-0005-0000-0000-0000802C0000}"/>
    <cellStyle name="40% - Akzent2 6 4 2 2 3" xfId="11486" xr:uid="{00000000-0005-0000-0000-0000812C0000}"/>
    <cellStyle name="40% - Akzent2 6 4 2 3" xfId="11487" xr:uid="{00000000-0005-0000-0000-0000822C0000}"/>
    <cellStyle name="40% - Akzent2 6 4 2 4" xfId="11488" xr:uid="{00000000-0005-0000-0000-0000832C0000}"/>
    <cellStyle name="40% - Akzent2 6 4 3" xfId="11489" xr:uid="{00000000-0005-0000-0000-0000842C0000}"/>
    <cellStyle name="40% - Akzent2 6 4 3 2" xfId="11490" xr:uid="{00000000-0005-0000-0000-0000852C0000}"/>
    <cellStyle name="40% - Akzent2 6 4 3 2 2" xfId="11491" xr:uid="{00000000-0005-0000-0000-0000862C0000}"/>
    <cellStyle name="40% - Akzent2 6 4 3 2 3" xfId="11492" xr:uid="{00000000-0005-0000-0000-0000872C0000}"/>
    <cellStyle name="40% - Akzent2 6 4 3 3" xfId="11493" xr:uid="{00000000-0005-0000-0000-0000882C0000}"/>
    <cellStyle name="40% - Akzent2 6 4 3 4" xfId="11494" xr:uid="{00000000-0005-0000-0000-0000892C0000}"/>
    <cellStyle name="40% - Akzent2 6 4 4" xfId="11495" xr:uid="{00000000-0005-0000-0000-00008A2C0000}"/>
    <cellStyle name="40% - Akzent2 6 4 4 2" xfId="11496" xr:uid="{00000000-0005-0000-0000-00008B2C0000}"/>
    <cellStyle name="40% - Akzent2 6 4 4 2 2" xfId="11497" xr:uid="{00000000-0005-0000-0000-00008C2C0000}"/>
    <cellStyle name="40% - Akzent2 6 4 4 2 3" xfId="11498" xr:uid="{00000000-0005-0000-0000-00008D2C0000}"/>
    <cellStyle name="40% - Akzent2 6 4 4 3" xfId="11499" xr:uid="{00000000-0005-0000-0000-00008E2C0000}"/>
    <cellStyle name="40% - Akzent2 6 4 4 4" xfId="11500" xr:uid="{00000000-0005-0000-0000-00008F2C0000}"/>
    <cellStyle name="40% - Akzent2 6 4 5" xfId="11501" xr:uid="{00000000-0005-0000-0000-0000902C0000}"/>
    <cellStyle name="40% - Akzent2 6 4 5 2" xfId="11502" xr:uid="{00000000-0005-0000-0000-0000912C0000}"/>
    <cellStyle name="40% - Akzent2 6 4 5 2 2" xfId="11503" xr:uid="{00000000-0005-0000-0000-0000922C0000}"/>
    <cellStyle name="40% - Akzent2 6 4 5 2 3" xfId="11504" xr:uid="{00000000-0005-0000-0000-0000932C0000}"/>
    <cellStyle name="40% - Akzent2 6 4 5 3" xfId="11505" xr:uid="{00000000-0005-0000-0000-0000942C0000}"/>
    <cellStyle name="40% - Akzent2 6 4 5 4" xfId="11506" xr:uid="{00000000-0005-0000-0000-0000952C0000}"/>
    <cellStyle name="40% - Akzent2 6 4 6" xfId="11507" xr:uid="{00000000-0005-0000-0000-0000962C0000}"/>
    <cellStyle name="40% - Akzent2 6 4 6 2" xfId="11508" xr:uid="{00000000-0005-0000-0000-0000972C0000}"/>
    <cellStyle name="40% - Akzent2 6 4 6 2 2" xfId="11509" xr:uid="{00000000-0005-0000-0000-0000982C0000}"/>
    <cellStyle name="40% - Akzent2 6 4 6 2 3" xfId="11510" xr:uid="{00000000-0005-0000-0000-0000992C0000}"/>
    <cellStyle name="40% - Akzent2 6 4 6 3" xfId="11511" xr:uid="{00000000-0005-0000-0000-00009A2C0000}"/>
    <cellStyle name="40% - Akzent2 6 4 6 4" xfId="11512" xr:uid="{00000000-0005-0000-0000-00009B2C0000}"/>
    <cellStyle name="40% - Akzent2 6 4 7" xfId="11513" xr:uid="{00000000-0005-0000-0000-00009C2C0000}"/>
    <cellStyle name="40% - Akzent2 6 4 7 2" xfId="11514" xr:uid="{00000000-0005-0000-0000-00009D2C0000}"/>
    <cellStyle name="40% - Akzent2 6 4 7 3" xfId="11515" xr:uid="{00000000-0005-0000-0000-00009E2C0000}"/>
    <cellStyle name="40% - Akzent2 6 4 8" xfId="11516" xr:uid="{00000000-0005-0000-0000-00009F2C0000}"/>
    <cellStyle name="40% - Akzent2 6 4 8 2" xfId="11517" xr:uid="{00000000-0005-0000-0000-0000A02C0000}"/>
    <cellStyle name="40% - Akzent2 6 4 8 3" xfId="11518" xr:uid="{00000000-0005-0000-0000-0000A12C0000}"/>
    <cellStyle name="40% - Akzent2 6 4 9" xfId="11519" xr:uid="{00000000-0005-0000-0000-0000A22C0000}"/>
    <cellStyle name="40% - Akzent2 6 4 9 2" xfId="11520" xr:uid="{00000000-0005-0000-0000-0000A32C0000}"/>
    <cellStyle name="40% - Akzent2 6 4 9 3" xfId="11521" xr:uid="{00000000-0005-0000-0000-0000A42C0000}"/>
    <cellStyle name="40% - Akzent2 6 5" xfId="11522" xr:uid="{00000000-0005-0000-0000-0000A52C0000}"/>
    <cellStyle name="40% - Akzent2 6 5 2" xfId="11523" xr:uid="{00000000-0005-0000-0000-0000A62C0000}"/>
    <cellStyle name="40% - Akzent2 6 5 2 2" xfId="11524" xr:uid="{00000000-0005-0000-0000-0000A72C0000}"/>
    <cellStyle name="40% - Akzent2 6 5 2 3" xfId="11525" xr:uid="{00000000-0005-0000-0000-0000A82C0000}"/>
    <cellStyle name="40% - Akzent2 6 6" xfId="11526" xr:uid="{00000000-0005-0000-0000-0000A92C0000}"/>
    <cellStyle name="40% - Akzent2 6 6 2" xfId="11527" xr:uid="{00000000-0005-0000-0000-0000AA2C0000}"/>
    <cellStyle name="40% - Akzent2 6 6 2 2" xfId="11528" xr:uid="{00000000-0005-0000-0000-0000AB2C0000}"/>
    <cellStyle name="40% - Akzent2 6 6 2 3" xfId="11529" xr:uid="{00000000-0005-0000-0000-0000AC2C0000}"/>
    <cellStyle name="40% - Akzent2 6 7" xfId="11530" xr:uid="{00000000-0005-0000-0000-0000AD2C0000}"/>
    <cellStyle name="40% - Akzent2 6 7 2" xfId="11531" xr:uid="{00000000-0005-0000-0000-0000AE2C0000}"/>
    <cellStyle name="40% - Akzent2 6 7 2 2" xfId="11532" xr:uid="{00000000-0005-0000-0000-0000AF2C0000}"/>
    <cellStyle name="40% - Akzent2 6 7 2 3" xfId="11533" xr:uid="{00000000-0005-0000-0000-0000B02C0000}"/>
    <cellStyle name="40% - Akzent2 6 8" xfId="11534" xr:uid="{00000000-0005-0000-0000-0000B12C0000}"/>
    <cellStyle name="40% - Akzent2 6 8 2" xfId="11535" xr:uid="{00000000-0005-0000-0000-0000B22C0000}"/>
    <cellStyle name="40% - Akzent2 6 8 2 2" xfId="11536" xr:uid="{00000000-0005-0000-0000-0000B32C0000}"/>
    <cellStyle name="40% - Akzent2 6 8 2 3" xfId="11537" xr:uid="{00000000-0005-0000-0000-0000B42C0000}"/>
    <cellStyle name="40% - Akzent2 6 9" xfId="11538" xr:uid="{00000000-0005-0000-0000-0000B52C0000}"/>
    <cellStyle name="40% - Akzent2 6 9 2" xfId="11539" xr:uid="{00000000-0005-0000-0000-0000B62C0000}"/>
    <cellStyle name="40% - Akzent2 6 9 2 2" xfId="11540" xr:uid="{00000000-0005-0000-0000-0000B72C0000}"/>
    <cellStyle name="40% - Akzent2 6 9 2 3" xfId="11541" xr:uid="{00000000-0005-0000-0000-0000B82C0000}"/>
    <cellStyle name="40% - Akzent2 7" xfId="11542" xr:uid="{00000000-0005-0000-0000-0000B92C0000}"/>
    <cellStyle name="40% - Akzent2 7 10" xfId="11543" xr:uid="{00000000-0005-0000-0000-0000BA2C0000}"/>
    <cellStyle name="40% - Akzent2 7 11" xfId="11544" xr:uid="{00000000-0005-0000-0000-0000BB2C0000}"/>
    <cellStyle name="40% - Akzent2 7 12" xfId="11545" xr:uid="{00000000-0005-0000-0000-0000BC2C0000}"/>
    <cellStyle name="40% - Akzent2 7 13" xfId="11546" xr:uid="{00000000-0005-0000-0000-0000BD2C0000}"/>
    <cellStyle name="40% - Akzent2 7 14" xfId="11547" xr:uid="{00000000-0005-0000-0000-0000BE2C0000}"/>
    <cellStyle name="40% - Akzent2 7 15" xfId="11548" xr:uid="{00000000-0005-0000-0000-0000BF2C0000}"/>
    <cellStyle name="40% - Akzent2 7 16" xfId="11549" xr:uid="{00000000-0005-0000-0000-0000C02C0000}"/>
    <cellStyle name="40% - Akzent2 7 17" xfId="11550" xr:uid="{00000000-0005-0000-0000-0000C12C0000}"/>
    <cellStyle name="40% - Akzent2 7 18" xfId="11551" xr:uid="{00000000-0005-0000-0000-0000C22C0000}"/>
    <cellStyle name="40% - Akzent2 7 2" xfId="11552" xr:uid="{00000000-0005-0000-0000-0000C32C0000}"/>
    <cellStyle name="40% - Akzent2 7 3" xfId="11553" xr:uid="{00000000-0005-0000-0000-0000C42C0000}"/>
    <cellStyle name="40% - Akzent2 7 4" xfId="11554" xr:uid="{00000000-0005-0000-0000-0000C52C0000}"/>
    <cellStyle name="40% - Akzent2 7 4 2" xfId="11555" xr:uid="{00000000-0005-0000-0000-0000C62C0000}"/>
    <cellStyle name="40% - Akzent2 7 4 2 2" xfId="11556" xr:uid="{00000000-0005-0000-0000-0000C72C0000}"/>
    <cellStyle name="40% - Akzent2 7 4 2 2 2" xfId="11557" xr:uid="{00000000-0005-0000-0000-0000C82C0000}"/>
    <cellStyle name="40% - Akzent2 7 4 2 2 3" xfId="11558" xr:uid="{00000000-0005-0000-0000-0000C92C0000}"/>
    <cellStyle name="40% - Akzent2 7 4 2 3" xfId="11559" xr:uid="{00000000-0005-0000-0000-0000CA2C0000}"/>
    <cellStyle name="40% - Akzent2 7 4 2 4" xfId="11560" xr:uid="{00000000-0005-0000-0000-0000CB2C0000}"/>
    <cellStyle name="40% - Akzent2 7 4 3" xfId="11561" xr:uid="{00000000-0005-0000-0000-0000CC2C0000}"/>
    <cellStyle name="40% - Akzent2 7 4 3 2" xfId="11562" xr:uid="{00000000-0005-0000-0000-0000CD2C0000}"/>
    <cellStyle name="40% - Akzent2 7 4 3 2 2" xfId="11563" xr:uid="{00000000-0005-0000-0000-0000CE2C0000}"/>
    <cellStyle name="40% - Akzent2 7 4 3 2 3" xfId="11564" xr:uid="{00000000-0005-0000-0000-0000CF2C0000}"/>
    <cellStyle name="40% - Akzent2 7 4 3 3" xfId="11565" xr:uid="{00000000-0005-0000-0000-0000D02C0000}"/>
    <cellStyle name="40% - Akzent2 7 4 3 4" xfId="11566" xr:uid="{00000000-0005-0000-0000-0000D12C0000}"/>
    <cellStyle name="40% - Akzent2 7 4 4" xfId="11567" xr:uid="{00000000-0005-0000-0000-0000D22C0000}"/>
    <cellStyle name="40% - Akzent2 7 4 4 2" xfId="11568" xr:uid="{00000000-0005-0000-0000-0000D32C0000}"/>
    <cellStyle name="40% - Akzent2 7 4 4 2 2" xfId="11569" xr:uid="{00000000-0005-0000-0000-0000D42C0000}"/>
    <cellStyle name="40% - Akzent2 7 4 4 2 3" xfId="11570" xr:uid="{00000000-0005-0000-0000-0000D52C0000}"/>
    <cellStyle name="40% - Akzent2 7 4 4 3" xfId="11571" xr:uid="{00000000-0005-0000-0000-0000D62C0000}"/>
    <cellStyle name="40% - Akzent2 7 4 4 4" xfId="11572" xr:uid="{00000000-0005-0000-0000-0000D72C0000}"/>
    <cellStyle name="40% - Akzent2 7 4 5" xfId="11573" xr:uid="{00000000-0005-0000-0000-0000D82C0000}"/>
    <cellStyle name="40% - Akzent2 7 4 5 2" xfId="11574" xr:uid="{00000000-0005-0000-0000-0000D92C0000}"/>
    <cellStyle name="40% - Akzent2 7 4 5 2 2" xfId="11575" xr:uid="{00000000-0005-0000-0000-0000DA2C0000}"/>
    <cellStyle name="40% - Akzent2 7 4 5 2 3" xfId="11576" xr:uid="{00000000-0005-0000-0000-0000DB2C0000}"/>
    <cellStyle name="40% - Akzent2 7 4 5 3" xfId="11577" xr:uid="{00000000-0005-0000-0000-0000DC2C0000}"/>
    <cellStyle name="40% - Akzent2 7 4 5 4" xfId="11578" xr:uid="{00000000-0005-0000-0000-0000DD2C0000}"/>
    <cellStyle name="40% - Akzent2 7 4 6" xfId="11579" xr:uid="{00000000-0005-0000-0000-0000DE2C0000}"/>
    <cellStyle name="40% - Akzent2 7 4 6 2" xfId="11580" xr:uid="{00000000-0005-0000-0000-0000DF2C0000}"/>
    <cellStyle name="40% - Akzent2 7 4 6 2 2" xfId="11581" xr:uid="{00000000-0005-0000-0000-0000E02C0000}"/>
    <cellStyle name="40% - Akzent2 7 4 6 2 3" xfId="11582" xr:uid="{00000000-0005-0000-0000-0000E12C0000}"/>
    <cellStyle name="40% - Akzent2 7 4 6 3" xfId="11583" xr:uid="{00000000-0005-0000-0000-0000E22C0000}"/>
    <cellStyle name="40% - Akzent2 7 4 6 4" xfId="11584" xr:uid="{00000000-0005-0000-0000-0000E32C0000}"/>
    <cellStyle name="40% - Akzent2 7 4 7" xfId="11585" xr:uid="{00000000-0005-0000-0000-0000E42C0000}"/>
    <cellStyle name="40% - Akzent2 7 4 7 2" xfId="11586" xr:uid="{00000000-0005-0000-0000-0000E52C0000}"/>
    <cellStyle name="40% - Akzent2 7 4 7 3" xfId="11587" xr:uid="{00000000-0005-0000-0000-0000E62C0000}"/>
    <cellStyle name="40% - Akzent2 7 4 8" xfId="11588" xr:uid="{00000000-0005-0000-0000-0000E72C0000}"/>
    <cellStyle name="40% - Akzent2 7 4 8 2" xfId="11589" xr:uid="{00000000-0005-0000-0000-0000E82C0000}"/>
    <cellStyle name="40% - Akzent2 7 4 8 3" xfId="11590" xr:uid="{00000000-0005-0000-0000-0000E92C0000}"/>
    <cellStyle name="40% - Akzent2 7 4 9" xfId="11591" xr:uid="{00000000-0005-0000-0000-0000EA2C0000}"/>
    <cellStyle name="40% - Akzent2 7 4 9 2" xfId="11592" xr:uid="{00000000-0005-0000-0000-0000EB2C0000}"/>
    <cellStyle name="40% - Akzent2 7 4 9 3" xfId="11593" xr:uid="{00000000-0005-0000-0000-0000EC2C0000}"/>
    <cellStyle name="40% - Akzent2 7 5" xfId="11594" xr:uid="{00000000-0005-0000-0000-0000ED2C0000}"/>
    <cellStyle name="40% - Akzent2 7 5 2" xfId="11595" xr:uid="{00000000-0005-0000-0000-0000EE2C0000}"/>
    <cellStyle name="40% - Akzent2 7 5 2 2" xfId="11596" xr:uid="{00000000-0005-0000-0000-0000EF2C0000}"/>
    <cellStyle name="40% - Akzent2 7 5 2 3" xfId="11597" xr:uid="{00000000-0005-0000-0000-0000F02C0000}"/>
    <cellStyle name="40% - Akzent2 7 6" xfId="11598" xr:uid="{00000000-0005-0000-0000-0000F12C0000}"/>
    <cellStyle name="40% - Akzent2 7 6 2" xfId="11599" xr:uid="{00000000-0005-0000-0000-0000F22C0000}"/>
    <cellStyle name="40% - Akzent2 7 6 2 2" xfId="11600" xr:uid="{00000000-0005-0000-0000-0000F32C0000}"/>
    <cellStyle name="40% - Akzent2 7 6 2 3" xfId="11601" xr:uid="{00000000-0005-0000-0000-0000F42C0000}"/>
    <cellStyle name="40% - Akzent2 7 7" xfId="11602" xr:uid="{00000000-0005-0000-0000-0000F52C0000}"/>
    <cellStyle name="40% - Akzent2 7 7 2" xfId="11603" xr:uid="{00000000-0005-0000-0000-0000F62C0000}"/>
    <cellStyle name="40% - Akzent2 7 7 2 2" xfId="11604" xr:uid="{00000000-0005-0000-0000-0000F72C0000}"/>
    <cellStyle name="40% - Akzent2 7 7 2 3" xfId="11605" xr:uid="{00000000-0005-0000-0000-0000F82C0000}"/>
    <cellStyle name="40% - Akzent2 7 8" xfId="11606" xr:uid="{00000000-0005-0000-0000-0000F92C0000}"/>
    <cellStyle name="40% - Akzent2 7 8 2" xfId="11607" xr:uid="{00000000-0005-0000-0000-0000FA2C0000}"/>
    <cellStyle name="40% - Akzent2 7 8 2 2" xfId="11608" xr:uid="{00000000-0005-0000-0000-0000FB2C0000}"/>
    <cellStyle name="40% - Akzent2 7 8 2 3" xfId="11609" xr:uid="{00000000-0005-0000-0000-0000FC2C0000}"/>
    <cellStyle name="40% - Akzent2 7 9" xfId="11610" xr:uid="{00000000-0005-0000-0000-0000FD2C0000}"/>
    <cellStyle name="40% - Akzent2 7 9 2" xfId="11611" xr:uid="{00000000-0005-0000-0000-0000FE2C0000}"/>
    <cellStyle name="40% - Akzent2 7 9 2 2" xfId="11612" xr:uid="{00000000-0005-0000-0000-0000FF2C0000}"/>
    <cellStyle name="40% - Akzent2 7 9 2 3" xfId="11613" xr:uid="{00000000-0005-0000-0000-0000002D0000}"/>
    <cellStyle name="40% - Akzent2 8" xfId="11614" xr:uid="{00000000-0005-0000-0000-0000012D0000}"/>
    <cellStyle name="40% - Akzent2 8 10" xfId="11615" xr:uid="{00000000-0005-0000-0000-0000022D0000}"/>
    <cellStyle name="40% - Akzent2 8 11" xfId="11616" xr:uid="{00000000-0005-0000-0000-0000032D0000}"/>
    <cellStyle name="40% - Akzent2 8 12" xfId="11617" xr:uid="{00000000-0005-0000-0000-0000042D0000}"/>
    <cellStyle name="40% - Akzent2 8 13" xfId="11618" xr:uid="{00000000-0005-0000-0000-0000052D0000}"/>
    <cellStyle name="40% - Akzent2 8 14" xfId="11619" xr:uid="{00000000-0005-0000-0000-0000062D0000}"/>
    <cellStyle name="40% - Akzent2 8 15" xfId="11620" xr:uid="{00000000-0005-0000-0000-0000072D0000}"/>
    <cellStyle name="40% - Akzent2 8 16" xfId="11621" xr:uid="{00000000-0005-0000-0000-0000082D0000}"/>
    <cellStyle name="40% - Akzent2 8 17" xfId="11622" xr:uid="{00000000-0005-0000-0000-0000092D0000}"/>
    <cellStyle name="40% - Akzent2 8 18" xfId="11623" xr:uid="{00000000-0005-0000-0000-00000A2D0000}"/>
    <cellStyle name="40% - Akzent2 8 2" xfId="11624" xr:uid="{00000000-0005-0000-0000-00000B2D0000}"/>
    <cellStyle name="40% - Akzent2 8 3" xfId="11625" xr:uid="{00000000-0005-0000-0000-00000C2D0000}"/>
    <cellStyle name="40% - Akzent2 8 4" xfId="11626" xr:uid="{00000000-0005-0000-0000-00000D2D0000}"/>
    <cellStyle name="40% - Akzent2 8 4 2" xfId="11627" xr:uid="{00000000-0005-0000-0000-00000E2D0000}"/>
    <cellStyle name="40% - Akzent2 8 4 2 2" xfId="11628" xr:uid="{00000000-0005-0000-0000-00000F2D0000}"/>
    <cellStyle name="40% - Akzent2 8 4 2 2 2" xfId="11629" xr:uid="{00000000-0005-0000-0000-0000102D0000}"/>
    <cellStyle name="40% - Akzent2 8 4 2 2 3" xfId="11630" xr:uid="{00000000-0005-0000-0000-0000112D0000}"/>
    <cellStyle name="40% - Akzent2 8 4 2 3" xfId="11631" xr:uid="{00000000-0005-0000-0000-0000122D0000}"/>
    <cellStyle name="40% - Akzent2 8 4 2 4" xfId="11632" xr:uid="{00000000-0005-0000-0000-0000132D0000}"/>
    <cellStyle name="40% - Akzent2 8 4 3" xfId="11633" xr:uid="{00000000-0005-0000-0000-0000142D0000}"/>
    <cellStyle name="40% - Akzent2 8 4 3 2" xfId="11634" xr:uid="{00000000-0005-0000-0000-0000152D0000}"/>
    <cellStyle name="40% - Akzent2 8 4 3 2 2" xfId="11635" xr:uid="{00000000-0005-0000-0000-0000162D0000}"/>
    <cellStyle name="40% - Akzent2 8 4 3 2 3" xfId="11636" xr:uid="{00000000-0005-0000-0000-0000172D0000}"/>
    <cellStyle name="40% - Akzent2 8 4 3 3" xfId="11637" xr:uid="{00000000-0005-0000-0000-0000182D0000}"/>
    <cellStyle name="40% - Akzent2 8 4 3 4" xfId="11638" xr:uid="{00000000-0005-0000-0000-0000192D0000}"/>
    <cellStyle name="40% - Akzent2 8 4 4" xfId="11639" xr:uid="{00000000-0005-0000-0000-00001A2D0000}"/>
    <cellStyle name="40% - Akzent2 8 4 4 2" xfId="11640" xr:uid="{00000000-0005-0000-0000-00001B2D0000}"/>
    <cellStyle name="40% - Akzent2 8 4 4 2 2" xfId="11641" xr:uid="{00000000-0005-0000-0000-00001C2D0000}"/>
    <cellStyle name="40% - Akzent2 8 4 4 2 3" xfId="11642" xr:uid="{00000000-0005-0000-0000-00001D2D0000}"/>
    <cellStyle name="40% - Akzent2 8 4 4 3" xfId="11643" xr:uid="{00000000-0005-0000-0000-00001E2D0000}"/>
    <cellStyle name="40% - Akzent2 8 4 4 4" xfId="11644" xr:uid="{00000000-0005-0000-0000-00001F2D0000}"/>
    <cellStyle name="40% - Akzent2 8 4 5" xfId="11645" xr:uid="{00000000-0005-0000-0000-0000202D0000}"/>
    <cellStyle name="40% - Akzent2 8 4 5 2" xfId="11646" xr:uid="{00000000-0005-0000-0000-0000212D0000}"/>
    <cellStyle name="40% - Akzent2 8 4 5 2 2" xfId="11647" xr:uid="{00000000-0005-0000-0000-0000222D0000}"/>
    <cellStyle name="40% - Akzent2 8 4 5 2 3" xfId="11648" xr:uid="{00000000-0005-0000-0000-0000232D0000}"/>
    <cellStyle name="40% - Akzent2 8 4 5 3" xfId="11649" xr:uid="{00000000-0005-0000-0000-0000242D0000}"/>
    <cellStyle name="40% - Akzent2 8 4 5 4" xfId="11650" xr:uid="{00000000-0005-0000-0000-0000252D0000}"/>
    <cellStyle name="40% - Akzent2 8 4 6" xfId="11651" xr:uid="{00000000-0005-0000-0000-0000262D0000}"/>
    <cellStyle name="40% - Akzent2 8 4 6 2" xfId="11652" xr:uid="{00000000-0005-0000-0000-0000272D0000}"/>
    <cellStyle name="40% - Akzent2 8 4 6 2 2" xfId="11653" xr:uid="{00000000-0005-0000-0000-0000282D0000}"/>
    <cellStyle name="40% - Akzent2 8 4 6 2 3" xfId="11654" xr:uid="{00000000-0005-0000-0000-0000292D0000}"/>
    <cellStyle name="40% - Akzent2 8 4 6 3" xfId="11655" xr:uid="{00000000-0005-0000-0000-00002A2D0000}"/>
    <cellStyle name="40% - Akzent2 8 4 6 4" xfId="11656" xr:uid="{00000000-0005-0000-0000-00002B2D0000}"/>
    <cellStyle name="40% - Akzent2 8 4 7" xfId="11657" xr:uid="{00000000-0005-0000-0000-00002C2D0000}"/>
    <cellStyle name="40% - Akzent2 8 4 7 2" xfId="11658" xr:uid="{00000000-0005-0000-0000-00002D2D0000}"/>
    <cellStyle name="40% - Akzent2 8 4 7 3" xfId="11659" xr:uid="{00000000-0005-0000-0000-00002E2D0000}"/>
    <cellStyle name="40% - Akzent2 8 4 8" xfId="11660" xr:uid="{00000000-0005-0000-0000-00002F2D0000}"/>
    <cellStyle name="40% - Akzent2 8 4 8 2" xfId="11661" xr:uid="{00000000-0005-0000-0000-0000302D0000}"/>
    <cellStyle name="40% - Akzent2 8 4 8 3" xfId="11662" xr:uid="{00000000-0005-0000-0000-0000312D0000}"/>
    <cellStyle name="40% - Akzent2 8 4 9" xfId="11663" xr:uid="{00000000-0005-0000-0000-0000322D0000}"/>
    <cellStyle name="40% - Akzent2 8 4 9 2" xfId="11664" xr:uid="{00000000-0005-0000-0000-0000332D0000}"/>
    <cellStyle name="40% - Akzent2 8 4 9 3" xfId="11665" xr:uid="{00000000-0005-0000-0000-0000342D0000}"/>
    <cellStyle name="40% - Akzent2 8 5" xfId="11666" xr:uid="{00000000-0005-0000-0000-0000352D0000}"/>
    <cellStyle name="40% - Akzent2 8 5 2" xfId="11667" xr:uid="{00000000-0005-0000-0000-0000362D0000}"/>
    <cellStyle name="40% - Akzent2 8 5 2 2" xfId="11668" xr:uid="{00000000-0005-0000-0000-0000372D0000}"/>
    <cellStyle name="40% - Akzent2 8 5 2 3" xfId="11669" xr:uid="{00000000-0005-0000-0000-0000382D0000}"/>
    <cellStyle name="40% - Akzent2 8 6" xfId="11670" xr:uid="{00000000-0005-0000-0000-0000392D0000}"/>
    <cellStyle name="40% - Akzent2 8 6 2" xfId="11671" xr:uid="{00000000-0005-0000-0000-00003A2D0000}"/>
    <cellStyle name="40% - Akzent2 8 6 2 2" xfId="11672" xr:uid="{00000000-0005-0000-0000-00003B2D0000}"/>
    <cellStyle name="40% - Akzent2 8 6 2 3" xfId="11673" xr:uid="{00000000-0005-0000-0000-00003C2D0000}"/>
    <cellStyle name="40% - Akzent2 8 7" xfId="11674" xr:uid="{00000000-0005-0000-0000-00003D2D0000}"/>
    <cellStyle name="40% - Akzent2 8 7 2" xfId="11675" xr:uid="{00000000-0005-0000-0000-00003E2D0000}"/>
    <cellStyle name="40% - Akzent2 8 7 2 2" xfId="11676" xr:uid="{00000000-0005-0000-0000-00003F2D0000}"/>
    <cellStyle name="40% - Akzent2 8 7 2 3" xfId="11677" xr:uid="{00000000-0005-0000-0000-0000402D0000}"/>
    <cellStyle name="40% - Akzent2 8 8" xfId="11678" xr:uid="{00000000-0005-0000-0000-0000412D0000}"/>
    <cellStyle name="40% - Akzent2 8 8 2" xfId="11679" xr:uid="{00000000-0005-0000-0000-0000422D0000}"/>
    <cellStyle name="40% - Akzent2 8 8 2 2" xfId="11680" xr:uid="{00000000-0005-0000-0000-0000432D0000}"/>
    <cellStyle name="40% - Akzent2 8 8 2 3" xfId="11681" xr:uid="{00000000-0005-0000-0000-0000442D0000}"/>
    <cellStyle name="40% - Akzent2 8 9" xfId="11682" xr:uid="{00000000-0005-0000-0000-0000452D0000}"/>
    <cellStyle name="40% - Akzent2 8 9 2" xfId="11683" xr:uid="{00000000-0005-0000-0000-0000462D0000}"/>
    <cellStyle name="40% - Akzent2 8 9 2 2" xfId="11684" xr:uid="{00000000-0005-0000-0000-0000472D0000}"/>
    <cellStyle name="40% - Akzent2 8 9 2 3" xfId="11685" xr:uid="{00000000-0005-0000-0000-0000482D0000}"/>
    <cellStyle name="40% - Akzent2 9" xfId="11686" xr:uid="{00000000-0005-0000-0000-0000492D0000}"/>
    <cellStyle name="40% - Akzent2 9 10" xfId="11687" xr:uid="{00000000-0005-0000-0000-00004A2D0000}"/>
    <cellStyle name="40% - Akzent2 9 11" xfId="11688" xr:uid="{00000000-0005-0000-0000-00004B2D0000}"/>
    <cellStyle name="40% - Akzent2 9 12" xfId="11689" xr:uid="{00000000-0005-0000-0000-00004C2D0000}"/>
    <cellStyle name="40% - Akzent2 9 13" xfId="11690" xr:uid="{00000000-0005-0000-0000-00004D2D0000}"/>
    <cellStyle name="40% - Akzent2 9 14" xfId="11691" xr:uid="{00000000-0005-0000-0000-00004E2D0000}"/>
    <cellStyle name="40% - Akzent2 9 15" xfId="11692" xr:uid="{00000000-0005-0000-0000-00004F2D0000}"/>
    <cellStyle name="40% - Akzent2 9 16" xfId="11693" xr:uid="{00000000-0005-0000-0000-0000502D0000}"/>
    <cellStyle name="40% - Akzent2 9 17" xfId="11694" xr:uid="{00000000-0005-0000-0000-0000512D0000}"/>
    <cellStyle name="40% - Akzent2 9 18" xfId="11695" xr:uid="{00000000-0005-0000-0000-0000522D0000}"/>
    <cellStyle name="40% - Akzent2 9 2" xfId="11696" xr:uid="{00000000-0005-0000-0000-0000532D0000}"/>
    <cellStyle name="40% - Akzent2 9 3" xfId="11697" xr:uid="{00000000-0005-0000-0000-0000542D0000}"/>
    <cellStyle name="40% - Akzent2 9 4" xfId="11698" xr:uid="{00000000-0005-0000-0000-0000552D0000}"/>
    <cellStyle name="40% - Akzent2 9 4 2" xfId="11699" xr:uid="{00000000-0005-0000-0000-0000562D0000}"/>
    <cellStyle name="40% - Akzent2 9 4 2 2" xfId="11700" xr:uid="{00000000-0005-0000-0000-0000572D0000}"/>
    <cellStyle name="40% - Akzent2 9 4 2 2 2" xfId="11701" xr:uid="{00000000-0005-0000-0000-0000582D0000}"/>
    <cellStyle name="40% - Akzent2 9 4 2 2 3" xfId="11702" xr:uid="{00000000-0005-0000-0000-0000592D0000}"/>
    <cellStyle name="40% - Akzent2 9 4 2 3" xfId="11703" xr:uid="{00000000-0005-0000-0000-00005A2D0000}"/>
    <cellStyle name="40% - Akzent2 9 4 2 4" xfId="11704" xr:uid="{00000000-0005-0000-0000-00005B2D0000}"/>
    <cellStyle name="40% - Akzent2 9 4 3" xfId="11705" xr:uid="{00000000-0005-0000-0000-00005C2D0000}"/>
    <cellStyle name="40% - Akzent2 9 4 3 2" xfId="11706" xr:uid="{00000000-0005-0000-0000-00005D2D0000}"/>
    <cellStyle name="40% - Akzent2 9 4 3 2 2" xfId="11707" xr:uid="{00000000-0005-0000-0000-00005E2D0000}"/>
    <cellStyle name="40% - Akzent2 9 4 3 2 3" xfId="11708" xr:uid="{00000000-0005-0000-0000-00005F2D0000}"/>
    <cellStyle name="40% - Akzent2 9 4 3 3" xfId="11709" xr:uid="{00000000-0005-0000-0000-0000602D0000}"/>
    <cellStyle name="40% - Akzent2 9 4 3 4" xfId="11710" xr:uid="{00000000-0005-0000-0000-0000612D0000}"/>
    <cellStyle name="40% - Akzent2 9 4 4" xfId="11711" xr:uid="{00000000-0005-0000-0000-0000622D0000}"/>
    <cellStyle name="40% - Akzent2 9 4 4 2" xfId="11712" xr:uid="{00000000-0005-0000-0000-0000632D0000}"/>
    <cellStyle name="40% - Akzent2 9 4 4 2 2" xfId="11713" xr:uid="{00000000-0005-0000-0000-0000642D0000}"/>
    <cellStyle name="40% - Akzent2 9 4 4 2 3" xfId="11714" xr:uid="{00000000-0005-0000-0000-0000652D0000}"/>
    <cellStyle name="40% - Akzent2 9 4 4 3" xfId="11715" xr:uid="{00000000-0005-0000-0000-0000662D0000}"/>
    <cellStyle name="40% - Akzent2 9 4 4 4" xfId="11716" xr:uid="{00000000-0005-0000-0000-0000672D0000}"/>
    <cellStyle name="40% - Akzent2 9 4 5" xfId="11717" xr:uid="{00000000-0005-0000-0000-0000682D0000}"/>
    <cellStyle name="40% - Akzent2 9 4 5 2" xfId="11718" xr:uid="{00000000-0005-0000-0000-0000692D0000}"/>
    <cellStyle name="40% - Akzent2 9 4 5 2 2" xfId="11719" xr:uid="{00000000-0005-0000-0000-00006A2D0000}"/>
    <cellStyle name="40% - Akzent2 9 4 5 2 3" xfId="11720" xr:uid="{00000000-0005-0000-0000-00006B2D0000}"/>
    <cellStyle name="40% - Akzent2 9 4 5 3" xfId="11721" xr:uid="{00000000-0005-0000-0000-00006C2D0000}"/>
    <cellStyle name="40% - Akzent2 9 4 5 4" xfId="11722" xr:uid="{00000000-0005-0000-0000-00006D2D0000}"/>
    <cellStyle name="40% - Akzent2 9 4 6" xfId="11723" xr:uid="{00000000-0005-0000-0000-00006E2D0000}"/>
    <cellStyle name="40% - Akzent2 9 4 6 2" xfId="11724" xr:uid="{00000000-0005-0000-0000-00006F2D0000}"/>
    <cellStyle name="40% - Akzent2 9 4 6 2 2" xfId="11725" xr:uid="{00000000-0005-0000-0000-0000702D0000}"/>
    <cellStyle name="40% - Akzent2 9 4 6 2 3" xfId="11726" xr:uid="{00000000-0005-0000-0000-0000712D0000}"/>
    <cellStyle name="40% - Akzent2 9 4 6 3" xfId="11727" xr:uid="{00000000-0005-0000-0000-0000722D0000}"/>
    <cellStyle name="40% - Akzent2 9 4 6 4" xfId="11728" xr:uid="{00000000-0005-0000-0000-0000732D0000}"/>
    <cellStyle name="40% - Akzent2 9 4 7" xfId="11729" xr:uid="{00000000-0005-0000-0000-0000742D0000}"/>
    <cellStyle name="40% - Akzent2 9 4 7 2" xfId="11730" xr:uid="{00000000-0005-0000-0000-0000752D0000}"/>
    <cellStyle name="40% - Akzent2 9 4 7 3" xfId="11731" xr:uid="{00000000-0005-0000-0000-0000762D0000}"/>
    <cellStyle name="40% - Akzent2 9 4 8" xfId="11732" xr:uid="{00000000-0005-0000-0000-0000772D0000}"/>
    <cellStyle name="40% - Akzent2 9 4 8 2" xfId="11733" xr:uid="{00000000-0005-0000-0000-0000782D0000}"/>
    <cellStyle name="40% - Akzent2 9 4 8 3" xfId="11734" xr:uid="{00000000-0005-0000-0000-0000792D0000}"/>
    <cellStyle name="40% - Akzent2 9 4 9" xfId="11735" xr:uid="{00000000-0005-0000-0000-00007A2D0000}"/>
    <cellStyle name="40% - Akzent2 9 4 9 2" xfId="11736" xr:uid="{00000000-0005-0000-0000-00007B2D0000}"/>
    <cellStyle name="40% - Akzent2 9 4 9 3" xfId="11737" xr:uid="{00000000-0005-0000-0000-00007C2D0000}"/>
    <cellStyle name="40% - Akzent2 9 5" xfId="11738" xr:uid="{00000000-0005-0000-0000-00007D2D0000}"/>
    <cellStyle name="40% - Akzent2 9 5 2" xfId="11739" xr:uid="{00000000-0005-0000-0000-00007E2D0000}"/>
    <cellStyle name="40% - Akzent2 9 5 2 2" xfId="11740" xr:uid="{00000000-0005-0000-0000-00007F2D0000}"/>
    <cellStyle name="40% - Akzent2 9 5 2 3" xfId="11741" xr:uid="{00000000-0005-0000-0000-0000802D0000}"/>
    <cellStyle name="40% - Akzent2 9 6" xfId="11742" xr:uid="{00000000-0005-0000-0000-0000812D0000}"/>
    <cellStyle name="40% - Akzent2 9 6 2" xfId="11743" xr:uid="{00000000-0005-0000-0000-0000822D0000}"/>
    <cellStyle name="40% - Akzent2 9 6 2 2" xfId="11744" xr:uid="{00000000-0005-0000-0000-0000832D0000}"/>
    <cellStyle name="40% - Akzent2 9 6 2 3" xfId="11745" xr:uid="{00000000-0005-0000-0000-0000842D0000}"/>
    <cellStyle name="40% - Akzent2 9 7" xfId="11746" xr:uid="{00000000-0005-0000-0000-0000852D0000}"/>
    <cellStyle name="40% - Akzent2 9 7 2" xfId="11747" xr:uid="{00000000-0005-0000-0000-0000862D0000}"/>
    <cellStyle name="40% - Akzent2 9 7 2 2" xfId="11748" xr:uid="{00000000-0005-0000-0000-0000872D0000}"/>
    <cellStyle name="40% - Akzent2 9 7 2 3" xfId="11749" xr:uid="{00000000-0005-0000-0000-0000882D0000}"/>
    <cellStyle name="40% - Akzent2 9 8" xfId="11750" xr:uid="{00000000-0005-0000-0000-0000892D0000}"/>
    <cellStyle name="40% - Akzent2 9 8 2" xfId="11751" xr:uid="{00000000-0005-0000-0000-00008A2D0000}"/>
    <cellStyle name="40% - Akzent2 9 8 2 2" xfId="11752" xr:uid="{00000000-0005-0000-0000-00008B2D0000}"/>
    <cellStyle name="40% - Akzent2 9 8 2 3" xfId="11753" xr:uid="{00000000-0005-0000-0000-00008C2D0000}"/>
    <cellStyle name="40% - Akzent2 9 9" xfId="11754" xr:uid="{00000000-0005-0000-0000-00008D2D0000}"/>
    <cellStyle name="40% - Akzent2 9 9 2" xfId="11755" xr:uid="{00000000-0005-0000-0000-00008E2D0000}"/>
    <cellStyle name="40% - Akzent2 9 9 2 2" xfId="11756" xr:uid="{00000000-0005-0000-0000-00008F2D0000}"/>
    <cellStyle name="40% - Akzent2 9 9 2 3" xfId="11757" xr:uid="{00000000-0005-0000-0000-0000902D0000}"/>
    <cellStyle name="40% - Akzent3 10" xfId="11758" xr:uid="{00000000-0005-0000-0000-0000912D0000}"/>
    <cellStyle name="40% - Akzent3 10 10" xfId="11759" xr:uid="{00000000-0005-0000-0000-0000922D0000}"/>
    <cellStyle name="40% - Akzent3 10 11" xfId="11760" xr:uid="{00000000-0005-0000-0000-0000932D0000}"/>
    <cellStyle name="40% - Akzent3 10 12" xfId="11761" xr:uid="{00000000-0005-0000-0000-0000942D0000}"/>
    <cellStyle name="40% - Akzent3 10 13" xfId="11762" xr:uid="{00000000-0005-0000-0000-0000952D0000}"/>
    <cellStyle name="40% - Akzent3 10 14" xfId="11763" xr:uid="{00000000-0005-0000-0000-0000962D0000}"/>
    <cellStyle name="40% - Akzent3 10 15" xfId="11764" xr:uid="{00000000-0005-0000-0000-0000972D0000}"/>
    <cellStyle name="40% - Akzent3 10 16" xfId="11765" xr:uid="{00000000-0005-0000-0000-0000982D0000}"/>
    <cellStyle name="40% - Akzent3 10 17" xfId="11766" xr:uid="{00000000-0005-0000-0000-0000992D0000}"/>
    <cellStyle name="40% - Akzent3 10 18" xfId="11767" xr:uid="{00000000-0005-0000-0000-00009A2D0000}"/>
    <cellStyle name="40% - Akzent3 10 2" xfId="11768" xr:uid="{00000000-0005-0000-0000-00009B2D0000}"/>
    <cellStyle name="40% - Akzent3 10 3" xfId="11769" xr:uid="{00000000-0005-0000-0000-00009C2D0000}"/>
    <cellStyle name="40% - Akzent3 10 4" xfId="11770" xr:uid="{00000000-0005-0000-0000-00009D2D0000}"/>
    <cellStyle name="40% - Akzent3 10 4 2" xfId="11771" xr:uid="{00000000-0005-0000-0000-00009E2D0000}"/>
    <cellStyle name="40% - Akzent3 10 4 2 2" xfId="11772" xr:uid="{00000000-0005-0000-0000-00009F2D0000}"/>
    <cellStyle name="40% - Akzent3 10 4 2 2 2" xfId="11773" xr:uid="{00000000-0005-0000-0000-0000A02D0000}"/>
    <cellStyle name="40% - Akzent3 10 4 2 2 3" xfId="11774" xr:uid="{00000000-0005-0000-0000-0000A12D0000}"/>
    <cellStyle name="40% - Akzent3 10 4 2 3" xfId="11775" xr:uid="{00000000-0005-0000-0000-0000A22D0000}"/>
    <cellStyle name="40% - Akzent3 10 4 2 4" xfId="11776" xr:uid="{00000000-0005-0000-0000-0000A32D0000}"/>
    <cellStyle name="40% - Akzent3 10 4 3" xfId="11777" xr:uid="{00000000-0005-0000-0000-0000A42D0000}"/>
    <cellStyle name="40% - Akzent3 10 4 3 2" xfId="11778" xr:uid="{00000000-0005-0000-0000-0000A52D0000}"/>
    <cellStyle name="40% - Akzent3 10 4 3 2 2" xfId="11779" xr:uid="{00000000-0005-0000-0000-0000A62D0000}"/>
    <cellStyle name="40% - Akzent3 10 4 3 2 3" xfId="11780" xr:uid="{00000000-0005-0000-0000-0000A72D0000}"/>
    <cellStyle name="40% - Akzent3 10 4 3 3" xfId="11781" xr:uid="{00000000-0005-0000-0000-0000A82D0000}"/>
    <cellStyle name="40% - Akzent3 10 4 3 4" xfId="11782" xr:uid="{00000000-0005-0000-0000-0000A92D0000}"/>
    <cellStyle name="40% - Akzent3 10 4 4" xfId="11783" xr:uid="{00000000-0005-0000-0000-0000AA2D0000}"/>
    <cellStyle name="40% - Akzent3 10 4 4 2" xfId="11784" xr:uid="{00000000-0005-0000-0000-0000AB2D0000}"/>
    <cellStyle name="40% - Akzent3 10 4 4 2 2" xfId="11785" xr:uid="{00000000-0005-0000-0000-0000AC2D0000}"/>
    <cellStyle name="40% - Akzent3 10 4 4 2 3" xfId="11786" xr:uid="{00000000-0005-0000-0000-0000AD2D0000}"/>
    <cellStyle name="40% - Akzent3 10 4 4 3" xfId="11787" xr:uid="{00000000-0005-0000-0000-0000AE2D0000}"/>
    <cellStyle name="40% - Akzent3 10 4 4 4" xfId="11788" xr:uid="{00000000-0005-0000-0000-0000AF2D0000}"/>
    <cellStyle name="40% - Akzent3 10 4 5" xfId="11789" xr:uid="{00000000-0005-0000-0000-0000B02D0000}"/>
    <cellStyle name="40% - Akzent3 10 4 5 2" xfId="11790" xr:uid="{00000000-0005-0000-0000-0000B12D0000}"/>
    <cellStyle name="40% - Akzent3 10 4 5 2 2" xfId="11791" xr:uid="{00000000-0005-0000-0000-0000B22D0000}"/>
    <cellStyle name="40% - Akzent3 10 4 5 2 3" xfId="11792" xr:uid="{00000000-0005-0000-0000-0000B32D0000}"/>
    <cellStyle name="40% - Akzent3 10 4 5 3" xfId="11793" xr:uid="{00000000-0005-0000-0000-0000B42D0000}"/>
    <cellStyle name="40% - Akzent3 10 4 5 4" xfId="11794" xr:uid="{00000000-0005-0000-0000-0000B52D0000}"/>
    <cellStyle name="40% - Akzent3 10 4 6" xfId="11795" xr:uid="{00000000-0005-0000-0000-0000B62D0000}"/>
    <cellStyle name="40% - Akzent3 10 4 6 2" xfId="11796" xr:uid="{00000000-0005-0000-0000-0000B72D0000}"/>
    <cellStyle name="40% - Akzent3 10 4 6 2 2" xfId="11797" xr:uid="{00000000-0005-0000-0000-0000B82D0000}"/>
    <cellStyle name="40% - Akzent3 10 4 6 2 3" xfId="11798" xr:uid="{00000000-0005-0000-0000-0000B92D0000}"/>
    <cellStyle name="40% - Akzent3 10 4 6 3" xfId="11799" xr:uid="{00000000-0005-0000-0000-0000BA2D0000}"/>
    <cellStyle name="40% - Akzent3 10 4 6 4" xfId="11800" xr:uid="{00000000-0005-0000-0000-0000BB2D0000}"/>
    <cellStyle name="40% - Akzent3 10 4 7" xfId="11801" xr:uid="{00000000-0005-0000-0000-0000BC2D0000}"/>
    <cellStyle name="40% - Akzent3 10 4 7 2" xfId="11802" xr:uid="{00000000-0005-0000-0000-0000BD2D0000}"/>
    <cellStyle name="40% - Akzent3 10 4 7 3" xfId="11803" xr:uid="{00000000-0005-0000-0000-0000BE2D0000}"/>
    <cellStyle name="40% - Akzent3 10 4 8" xfId="11804" xr:uid="{00000000-0005-0000-0000-0000BF2D0000}"/>
    <cellStyle name="40% - Akzent3 10 4 8 2" xfId="11805" xr:uid="{00000000-0005-0000-0000-0000C02D0000}"/>
    <cellStyle name="40% - Akzent3 10 4 8 3" xfId="11806" xr:uid="{00000000-0005-0000-0000-0000C12D0000}"/>
    <cellStyle name="40% - Akzent3 10 4 9" xfId="11807" xr:uid="{00000000-0005-0000-0000-0000C22D0000}"/>
    <cellStyle name="40% - Akzent3 10 4 9 2" xfId="11808" xr:uid="{00000000-0005-0000-0000-0000C32D0000}"/>
    <cellStyle name="40% - Akzent3 10 4 9 3" xfId="11809" xr:uid="{00000000-0005-0000-0000-0000C42D0000}"/>
    <cellStyle name="40% - Akzent3 10 5" xfId="11810" xr:uid="{00000000-0005-0000-0000-0000C52D0000}"/>
    <cellStyle name="40% - Akzent3 10 5 2" xfId="11811" xr:uid="{00000000-0005-0000-0000-0000C62D0000}"/>
    <cellStyle name="40% - Akzent3 10 5 2 2" xfId="11812" xr:uid="{00000000-0005-0000-0000-0000C72D0000}"/>
    <cellStyle name="40% - Akzent3 10 5 2 3" xfId="11813" xr:uid="{00000000-0005-0000-0000-0000C82D0000}"/>
    <cellStyle name="40% - Akzent3 10 6" xfId="11814" xr:uid="{00000000-0005-0000-0000-0000C92D0000}"/>
    <cellStyle name="40% - Akzent3 10 6 2" xfId="11815" xr:uid="{00000000-0005-0000-0000-0000CA2D0000}"/>
    <cellStyle name="40% - Akzent3 10 6 2 2" xfId="11816" xr:uid="{00000000-0005-0000-0000-0000CB2D0000}"/>
    <cellStyle name="40% - Akzent3 10 6 2 3" xfId="11817" xr:uid="{00000000-0005-0000-0000-0000CC2D0000}"/>
    <cellStyle name="40% - Akzent3 10 7" xfId="11818" xr:uid="{00000000-0005-0000-0000-0000CD2D0000}"/>
    <cellStyle name="40% - Akzent3 10 7 2" xfId="11819" xr:uid="{00000000-0005-0000-0000-0000CE2D0000}"/>
    <cellStyle name="40% - Akzent3 10 7 2 2" xfId="11820" xr:uid="{00000000-0005-0000-0000-0000CF2D0000}"/>
    <cellStyle name="40% - Akzent3 10 7 2 3" xfId="11821" xr:uid="{00000000-0005-0000-0000-0000D02D0000}"/>
    <cellStyle name="40% - Akzent3 10 8" xfId="11822" xr:uid="{00000000-0005-0000-0000-0000D12D0000}"/>
    <cellStyle name="40% - Akzent3 10 8 2" xfId="11823" xr:uid="{00000000-0005-0000-0000-0000D22D0000}"/>
    <cellStyle name="40% - Akzent3 10 8 2 2" xfId="11824" xr:uid="{00000000-0005-0000-0000-0000D32D0000}"/>
    <cellStyle name="40% - Akzent3 10 8 2 3" xfId="11825" xr:uid="{00000000-0005-0000-0000-0000D42D0000}"/>
    <cellStyle name="40% - Akzent3 10 9" xfId="11826" xr:uid="{00000000-0005-0000-0000-0000D52D0000}"/>
    <cellStyle name="40% - Akzent3 10 9 2" xfId="11827" xr:uid="{00000000-0005-0000-0000-0000D62D0000}"/>
    <cellStyle name="40% - Akzent3 10 9 2 2" xfId="11828" xr:uid="{00000000-0005-0000-0000-0000D72D0000}"/>
    <cellStyle name="40% - Akzent3 10 9 2 3" xfId="11829" xr:uid="{00000000-0005-0000-0000-0000D82D0000}"/>
    <cellStyle name="40% - Akzent3 11" xfId="11830" xr:uid="{00000000-0005-0000-0000-0000D92D0000}"/>
    <cellStyle name="40% - Akzent3 11 10" xfId="11831" xr:uid="{00000000-0005-0000-0000-0000DA2D0000}"/>
    <cellStyle name="40% - Akzent3 11 11" xfId="11832" xr:uid="{00000000-0005-0000-0000-0000DB2D0000}"/>
    <cellStyle name="40% - Akzent3 11 12" xfId="11833" xr:uid="{00000000-0005-0000-0000-0000DC2D0000}"/>
    <cellStyle name="40% - Akzent3 11 13" xfId="11834" xr:uid="{00000000-0005-0000-0000-0000DD2D0000}"/>
    <cellStyle name="40% - Akzent3 11 14" xfId="11835" xr:uid="{00000000-0005-0000-0000-0000DE2D0000}"/>
    <cellStyle name="40% - Akzent3 11 15" xfId="11836" xr:uid="{00000000-0005-0000-0000-0000DF2D0000}"/>
    <cellStyle name="40% - Akzent3 11 16" xfId="11837" xr:uid="{00000000-0005-0000-0000-0000E02D0000}"/>
    <cellStyle name="40% - Akzent3 11 17" xfId="11838" xr:uid="{00000000-0005-0000-0000-0000E12D0000}"/>
    <cellStyle name="40% - Akzent3 11 18" xfId="11839" xr:uid="{00000000-0005-0000-0000-0000E22D0000}"/>
    <cellStyle name="40% - Akzent3 11 2" xfId="11840" xr:uid="{00000000-0005-0000-0000-0000E32D0000}"/>
    <cellStyle name="40% - Akzent3 11 3" xfId="11841" xr:uid="{00000000-0005-0000-0000-0000E42D0000}"/>
    <cellStyle name="40% - Akzent3 11 4" xfId="11842" xr:uid="{00000000-0005-0000-0000-0000E52D0000}"/>
    <cellStyle name="40% - Akzent3 11 4 2" xfId="11843" xr:uid="{00000000-0005-0000-0000-0000E62D0000}"/>
    <cellStyle name="40% - Akzent3 11 4 2 2" xfId="11844" xr:uid="{00000000-0005-0000-0000-0000E72D0000}"/>
    <cellStyle name="40% - Akzent3 11 4 2 2 2" xfId="11845" xr:uid="{00000000-0005-0000-0000-0000E82D0000}"/>
    <cellStyle name="40% - Akzent3 11 4 2 2 3" xfId="11846" xr:uid="{00000000-0005-0000-0000-0000E92D0000}"/>
    <cellStyle name="40% - Akzent3 11 4 2 3" xfId="11847" xr:uid="{00000000-0005-0000-0000-0000EA2D0000}"/>
    <cellStyle name="40% - Akzent3 11 4 2 4" xfId="11848" xr:uid="{00000000-0005-0000-0000-0000EB2D0000}"/>
    <cellStyle name="40% - Akzent3 11 4 3" xfId="11849" xr:uid="{00000000-0005-0000-0000-0000EC2D0000}"/>
    <cellStyle name="40% - Akzent3 11 4 3 2" xfId="11850" xr:uid="{00000000-0005-0000-0000-0000ED2D0000}"/>
    <cellStyle name="40% - Akzent3 11 4 3 2 2" xfId="11851" xr:uid="{00000000-0005-0000-0000-0000EE2D0000}"/>
    <cellStyle name="40% - Akzent3 11 4 3 2 3" xfId="11852" xr:uid="{00000000-0005-0000-0000-0000EF2D0000}"/>
    <cellStyle name="40% - Akzent3 11 4 3 3" xfId="11853" xr:uid="{00000000-0005-0000-0000-0000F02D0000}"/>
    <cellStyle name="40% - Akzent3 11 4 3 4" xfId="11854" xr:uid="{00000000-0005-0000-0000-0000F12D0000}"/>
    <cellStyle name="40% - Akzent3 11 4 4" xfId="11855" xr:uid="{00000000-0005-0000-0000-0000F22D0000}"/>
    <cellStyle name="40% - Akzent3 11 4 4 2" xfId="11856" xr:uid="{00000000-0005-0000-0000-0000F32D0000}"/>
    <cellStyle name="40% - Akzent3 11 4 4 2 2" xfId="11857" xr:uid="{00000000-0005-0000-0000-0000F42D0000}"/>
    <cellStyle name="40% - Akzent3 11 4 4 2 3" xfId="11858" xr:uid="{00000000-0005-0000-0000-0000F52D0000}"/>
    <cellStyle name="40% - Akzent3 11 4 4 3" xfId="11859" xr:uid="{00000000-0005-0000-0000-0000F62D0000}"/>
    <cellStyle name="40% - Akzent3 11 4 4 4" xfId="11860" xr:uid="{00000000-0005-0000-0000-0000F72D0000}"/>
    <cellStyle name="40% - Akzent3 11 4 5" xfId="11861" xr:uid="{00000000-0005-0000-0000-0000F82D0000}"/>
    <cellStyle name="40% - Akzent3 11 4 5 2" xfId="11862" xr:uid="{00000000-0005-0000-0000-0000F92D0000}"/>
    <cellStyle name="40% - Akzent3 11 4 5 2 2" xfId="11863" xr:uid="{00000000-0005-0000-0000-0000FA2D0000}"/>
    <cellStyle name="40% - Akzent3 11 4 5 2 3" xfId="11864" xr:uid="{00000000-0005-0000-0000-0000FB2D0000}"/>
    <cellStyle name="40% - Akzent3 11 4 5 3" xfId="11865" xr:uid="{00000000-0005-0000-0000-0000FC2D0000}"/>
    <cellStyle name="40% - Akzent3 11 4 5 4" xfId="11866" xr:uid="{00000000-0005-0000-0000-0000FD2D0000}"/>
    <cellStyle name="40% - Akzent3 11 4 6" xfId="11867" xr:uid="{00000000-0005-0000-0000-0000FE2D0000}"/>
    <cellStyle name="40% - Akzent3 11 4 6 2" xfId="11868" xr:uid="{00000000-0005-0000-0000-0000FF2D0000}"/>
    <cellStyle name="40% - Akzent3 11 4 6 2 2" xfId="11869" xr:uid="{00000000-0005-0000-0000-0000002E0000}"/>
    <cellStyle name="40% - Akzent3 11 4 6 2 3" xfId="11870" xr:uid="{00000000-0005-0000-0000-0000012E0000}"/>
    <cellStyle name="40% - Akzent3 11 4 6 3" xfId="11871" xr:uid="{00000000-0005-0000-0000-0000022E0000}"/>
    <cellStyle name="40% - Akzent3 11 4 6 4" xfId="11872" xr:uid="{00000000-0005-0000-0000-0000032E0000}"/>
    <cellStyle name="40% - Akzent3 11 4 7" xfId="11873" xr:uid="{00000000-0005-0000-0000-0000042E0000}"/>
    <cellStyle name="40% - Akzent3 11 4 7 2" xfId="11874" xr:uid="{00000000-0005-0000-0000-0000052E0000}"/>
    <cellStyle name="40% - Akzent3 11 4 7 3" xfId="11875" xr:uid="{00000000-0005-0000-0000-0000062E0000}"/>
    <cellStyle name="40% - Akzent3 11 4 8" xfId="11876" xr:uid="{00000000-0005-0000-0000-0000072E0000}"/>
    <cellStyle name="40% - Akzent3 11 4 8 2" xfId="11877" xr:uid="{00000000-0005-0000-0000-0000082E0000}"/>
    <cellStyle name="40% - Akzent3 11 4 8 3" xfId="11878" xr:uid="{00000000-0005-0000-0000-0000092E0000}"/>
    <cellStyle name="40% - Akzent3 11 4 9" xfId="11879" xr:uid="{00000000-0005-0000-0000-00000A2E0000}"/>
    <cellStyle name="40% - Akzent3 11 4 9 2" xfId="11880" xr:uid="{00000000-0005-0000-0000-00000B2E0000}"/>
    <cellStyle name="40% - Akzent3 11 4 9 3" xfId="11881" xr:uid="{00000000-0005-0000-0000-00000C2E0000}"/>
    <cellStyle name="40% - Akzent3 11 5" xfId="11882" xr:uid="{00000000-0005-0000-0000-00000D2E0000}"/>
    <cellStyle name="40% - Akzent3 11 5 2" xfId="11883" xr:uid="{00000000-0005-0000-0000-00000E2E0000}"/>
    <cellStyle name="40% - Akzent3 11 5 2 2" xfId="11884" xr:uid="{00000000-0005-0000-0000-00000F2E0000}"/>
    <cellStyle name="40% - Akzent3 11 5 2 3" xfId="11885" xr:uid="{00000000-0005-0000-0000-0000102E0000}"/>
    <cellStyle name="40% - Akzent3 11 6" xfId="11886" xr:uid="{00000000-0005-0000-0000-0000112E0000}"/>
    <cellStyle name="40% - Akzent3 11 6 2" xfId="11887" xr:uid="{00000000-0005-0000-0000-0000122E0000}"/>
    <cellStyle name="40% - Akzent3 11 6 2 2" xfId="11888" xr:uid="{00000000-0005-0000-0000-0000132E0000}"/>
    <cellStyle name="40% - Akzent3 11 6 2 3" xfId="11889" xr:uid="{00000000-0005-0000-0000-0000142E0000}"/>
    <cellStyle name="40% - Akzent3 11 7" xfId="11890" xr:uid="{00000000-0005-0000-0000-0000152E0000}"/>
    <cellStyle name="40% - Akzent3 11 7 2" xfId="11891" xr:uid="{00000000-0005-0000-0000-0000162E0000}"/>
    <cellStyle name="40% - Akzent3 11 7 2 2" xfId="11892" xr:uid="{00000000-0005-0000-0000-0000172E0000}"/>
    <cellStyle name="40% - Akzent3 11 7 2 3" xfId="11893" xr:uid="{00000000-0005-0000-0000-0000182E0000}"/>
    <cellStyle name="40% - Akzent3 11 8" xfId="11894" xr:uid="{00000000-0005-0000-0000-0000192E0000}"/>
    <cellStyle name="40% - Akzent3 11 8 2" xfId="11895" xr:uid="{00000000-0005-0000-0000-00001A2E0000}"/>
    <cellStyle name="40% - Akzent3 11 8 2 2" xfId="11896" xr:uid="{00000000-0005-0000-0000-00001B2E0000}"/>
    <cellStyle name="40% - Akzent3 11 8 2 3" xfId="11897" xr:uid="{00000000-0005-0000-0000-00001C2E0000}"/>
    <cellStyle name="40% - Akzent3 11 9" xfId="11898" xr:uid="{00000000-0005-0000-0000-00001D2E0000}"/>
    <cellStyle name="40% - Akzent3 11 9 2" xfId="11899" xr:uid="{00000000-0005-0000-0000-00001E2E0000}"/>
    <cellStyle name="40% - Akzent3 11 9 2 2" xfId="11900" xr:uid="{00000000-0005-0000-0000-00001F2E0000}"/>
    <cellStyle name="40% - Akzent3 11 9 2 3" xfId="11901" xr:uid="{00000000-0005-0000-0000-0000202E0000}"/>
    <cellStyle name="40% - Akzent3 12" xfId="11902" xr:uid="{00000000-0005-0000-0000-0000212E0000}"/>
    <cellStyle name="40% - Akzent3 12 10" xfId="11903" xr:uid="{00000000-0005-0000-0000-0000222E0000}"/>
    <cellStyle name="40% - Akzent3 12 11" xfId="11904" xr:uid="{00000000-0005-0000-0000-0000232E0000}"/>
    <cellStyle name="40% - Akzent3 12 12" xfId="11905" xr:uid="{00000000-0005-0000-0000-0000242E0000}"/>
    <cellStyle name="40% - Akzent3 12 13" xfId="11906" xr:uid="{00000000-0005-0000-0000-0000252E0000}"/>
    <cellStyle name="40% - Akzent3 12 14" xfId="11907" xr:uid="{00000000-0005-0000-0000-0000262E0000}"/>
    <cellStyle name="40% - Akzent3 12 15" xfId="11908" xr:uid="{00000000-0005-0000-0000-0000272E0000}"/>
    <cellStyle name="40% - Akzent3 12 16" xfId="11909" xr:uid="{00000000-0005-0000-0000-0000282E0000}"/>
    <cellStyle name="40% - Akzent3 12 17" xfId="11910" xr:uid="{00000000-0005-0000-0000-0000292E0000}"/>
    <cellStyle name="40% - Akzent3 12 18" xfId="11911" xr:uid="{00000000-0005-0000-0000-00002A2E0000}"/>
    <cellStyle name="40% - Akzent3 12 2" xfId="11912" xr:uid="{00000000-0005-0000-0000-00002B2E0000}"/>
    <cellStyle name="40% - Akzent3 12 3" xfId="11913" xr:uid="{00000000-0005-0000-0000-00002C2E0000}"/>
    <cellStyle name="40% - Akzent3 12 4" xfId="11914" xr:uid="{00000000-0005-0000-0000-00002D2E0000}"/>
    <cellStyle name="40% - Akzent3 12 4 2" xfId="11915" xr:uid="{00000000-0005-0000-0000-00002E2E0000}"/>
    <cellStyle name="40% - Akzent3 12 4 2 2" xfId="11916" xr:uid="{00000000-0005-0000-0000-00002F2E0000}"/>
    <cellStyle name="40% - Akzent3 12 4 2 2 2" xfId="11917" xr:uid="{00000000-0005-0000-0000-0000302E0000}"/>
    <cellStyle name="40% - Akzent3 12 4 2 2 3" xfId="11918" xr:uid="{00000000-0005-0000-0000-0000312E0000}"/>
    <cellStyle name="40% - Akzent3 12 4 2 3" xfId="11919" xr:uid="{00000000-0005-0000-0000-0000322E0000}"/>
    <cellStyle name="40% - Akzent3 12 4 2 4" xfId="11920" xr:uid="{00000000-0005-0000-0000-0000332E0000}"/>
    <cellStyle name="40% - Akzent3 12 4 3" xfId="11921" xr:uid="{00000000-0005-0000-0000-0000342E0000}"/>
    <cellStyle name="40% - Akzent3 12 4 3 2" xfId="11922" xr:uid="{00000000-0005-0000-0000-0000352E0000}"/>
    <cellStyle name="40% - Akzent3 12 4 3 2 2" xfId="11923" xr:uid="{00000000-0005-0000-0000-0000362E0000}"/>
    <cellStyle name="40% - Akzent3 12 4 3 2 3" xfId="11924" xr:uid="{00000000-0005-0000-0000-0000372E0000}"/>
    <cellStyle name="40% - Akzent3 12 4 3 3" xfId="11925" xr:uid="{00000000-0005-0000-0000-0000382E0000}"/>
    <cellStyle name="40% - Akzent3 12 4 3 4" xfId="11926" xr:uid="{00000000-0005-0000-0000-0000392E0000}"/>
    <cellStyle name="40% - Akzent3 12 4 4" xfId="11927" xr:uid="{00000000-0005-0000-0000-00003A2E0000}"/>
    <cellStyle name="40% - Akzent3 12 4 4 2" xfId="11928" xr:uid="{00000000-0005-0000-0000-00003B2E0000}"/>
    <cellStyle name="40% - Akzent3 12 4 4 2 2" xfId="11929" xr:uid="{00000000-0005-0000-0000-00003C2E0000}"/>
    <cellStyle name="40% - Akzent3 12 4 4 2 3" xfId="11930" xr:uid="{00000000-0005-0000-0000-00003D2E0000}"/>
    <cellStyle name="40% - Akzent3 12 4 4 3" xfId="11931" xr:uid="{00000000-0005-0000-0000-00003E2E0000}"/>
    <cellStyle name="40% - Akzent3 12 4 4 4" xfId="11932" xr:uid="{00000000-0005-0000-0000-00003F2E0000}"/>
    <cellStyle name="40% - Akzent3 12 4 5" xfId="11933" xr:uid="{00000000-0005-0000-0000-0000402E0000}"/>
    <cellStyle name="40% - Akzent3 12 4 5 2" xfId="11934" xr:uid="{00000000-0005-0000-0000-0000412E0000}"/>
    <cellStyle name="40% - Akzent3 12 4 5 2 2" xfId="11935" xr:uid="{00000000-0005-0000-0000-0000422E0000}"/>
    <cellStyle name="40% - Akzent3 12 4 5 2 3" xfId="11936" xr:uid="{00000000-0005-0000-0000-0000432E0000}"/>
    <cellStyle name="40% - Akzent3 12 4 5 3" xfId="11937" xr:uid="{00000000-0005-0000-0000-0000442E0000}"/>
    <cellStyle name="40% - Akzent3 12 4 5 4" xfId="11938" xr:uid="{00000000-0005-0000-0000-0000452E0000}"/>
    <cellStyle name="40% - Akzent3 12 4 6" xfId="11939" xr:uid="{00000000-0005-0000-0000-0000462E0000}"/>
    <cellStyle name="40% - Akzent3 12 4 6 2" xfId="11940" xr:uid="{00000000-0005-0000-0000-0000472E0000}"/>
    <cellStyle name="40% - Akzent3 12 4 6 2 2" xfId="11941" xr:uid="{00000000-0005-0000-0000-0000482E0000}"/>
    <cellStyle name="40% - Akzent3 12 4 6 2 3" xfId="11942" xr:uid="{00000000-0005-0000-0000-0000492E0000}"/>
    <cellStyle name="40% - Akzent3 12 4 6 3" xfId="11943" xr:uid="{00000000-0005-0000-0000-00004A2E0000}"/>
    <cellStyle name="40% - Akzent3 12 4 6 4" xfId="11944" xr:uid="{00000000-0005-0000-0000-00004B2E0000}"/>
    <cellStyle name="40% - Akzent3 12 4 7" xfId="11945" xr:uid="{00000000-0005-0000-0000-00004C2E0000}"/>
    <cellStyle name="40% - Akzent3 12 4 7 2" xfId="11946" xr:uid="{00000000-0005-0000-0000-00004D2E0000}"/>
    <cellStyle name="40% - Akzent3 12 4 7 3" xfId="11947" xr:uid="{00000000-0005-0000-0000-00004E2E0000}"/>
    <cellStyle name="40% - Akzent3 12 4 8" xfId="11948" xr:uid="{00000000-0005-0000-0000-00004F2E0000}"/>
    <cellStyle name="40% - Akzent3 12 4 8 2" xfId="11949" xr:uid="{00000000-0005-0000-0000-0000502E0000}"/>
    <cellStyle name="40% - Akzent3 12 4 8 3" xfId="11950" xr:uid="{00000000-0005-0000-0000-0000512E0000}"/>
    <cellStyle name="40% - Akzent3 12 4 9" xfId="11951" xr:uid="{00000000-0005-0000-0000-0000522E0000}"/>
    <cellStyle name="40% - Akzent3 12 4 9 2" xfId="11952" xr:uid="{00000000-0005-0000-0000-0000532E0000}"/>
    <cellStyle name="40% - Akzent3 12 4 9 3" xfId="11953" xr:uid="{00000000-0005-0000-0000-0000542E0000}"/>
    <cellStyle name="40% - Akzent3 12 5" xfId="11954" xr:uid="{00000000-0005-0000-0000-0000552E0000}"/>
    <cellStyle name="40% - Akzent3 12 5 2" xfId="11955" xr:uid="{00000000-0005-0000-0000-0000562E0000}"/>
    <cellStyle name="40% - Akzent3 12 5 2 2" xfId="11956" xr:uid="{00000000-0005-0000-0000-0000572E0000}"/>
    <cellStyle name="40% - Akzent3 12 5 2 3" xfId="11957" xr:uid="{00000000-0005-0000-0000-0000582E0000}"/>
    <cellStyle name="40% - Akzent3 12 6" xfId="11958" xr:uid="{00000000-0005-0000-0000-0000592E0000}"/>
    <cellStyle name="40% - Akzent3 12 6 2" xfId="11959" xr:uid="{00000000-0005-0000-0000-00005A2E0000}"/>
    <cellStyle name="40% - Akzent3 12 6 2 2" xfId="11960" xr:uid="{00000000-0005-0000-0000-00005B2E0000}"/>
    <cellStyle name="40% - Akzent3 12 6 2 3" xfId="11961" xr:uid="{00000000-0005-0000-0000-00005C2E0000}"/>
    <cellStyle name="40% - Akzent3 12 7" xfId="11962" xr:uid="{00000000-0005-0000-0000-00005D2E0000}"/>
    <cellStyle name="40% - Akzent3 12 7 2" xfId="11963" xr:uid="{00000000-0005-0000-0000-00005E2E0000}"/>
    <cellStyle name="40% - Akzent3 12 7 2 2" xfId="11964" xr:uid="{00000000-0005-0000-0000-00005F2E0000}"/>
    <cellStyle name="40% - Akzent3 12 7 2 3" xfId="11965" xr:uid="{00000000-0005-0000-0000-0000602E0000}"/>
    <cellStyle name="40% - Akzent3 12 8" xfId="11966" xr:uid="{00000000-0005-0000-0000-0000612E0000}"/>
    <cellStyle name="40% - Akzent3 12 8 2" xfId="11967" xr:uid="{00000000-0005-0000-0000-0000622E0000}"/>
    <cellStyle name="40% - Akzent3 12 8 2 2" xfId="11968" xr:uid="{00000000-0005-0000-0000-0000632E0000}"/>
    <cellStyle name="40% - Akzent3 12 8 2 3" xfId="11969" xr:uid="{00000000-0005-0000-0000-0000642E0000}"/>
    <cellStyle name="40% - Akzent3 12 9" xfId="11970" xr:uid="{00000000-0005-0000-0000-0000652E0000}"/>
    <cellStyle name="40% - Akzent3 12 9 2" xfId="11971" xr:uid="{00000000-0005-0000-0000-0000662E0000}"/>
    <cellStyle name="40% - Akzent3 12 9 2 2" xfId="11972" xr:uid="{00000000-0005-0000-0000-0000672E0000}"/>
    <cellStyle name="40% - Akzent3 12 9 2 3" xfId="11973" xr:uid="{00000000-0005-0000-0000-0000682E0000}"/>
    <cellStyle name="40% - Akzent3 13" xfId="11974" xr:uid="{00000000-0005-0000-0000-0000692E0000}"/>
    <cellStyle name="40% - Akzent3 13 10" xfId="11975" xr:uid="{00000000-0005-0000-0000-00006A2E0000}"/>
    <cellStyle name="40% - Akzent3 13 11" xfId="11976" xr:uid="{00000000-0005-0000-0000-00006B2E0000}"/>
    <cellStyle name="40% - Akzent3 13 12" xfId="11977" xr:uid="{00000000-0005-0000-0000-00006C2E0000}"/>
    <cellStyle name="40% - Akzent3 13 13" xfId="11978" xr:uid="{00000000-0005-0000-0000-00006D2E0000}"/>
    <cellStyle name="40% - Akzent3 13 14" xfId="11979" xr:uid="{00000000-0005-0000-0000-00006E2E0000}"/>
    <cellStyle name="40% - Akzent3 13 15" xfId="11980" xr:uid="{00000000-0005-0000-0000-00006F2E0000}"/>
    <cellStyle name="40% - Akzent3 13 16" xfId="11981" xr:uid="{00000000-0005-0000-0000-0000702E0000}"/>
    <cellStyle name="40% - Akzent3 13 17" xfId="11982" xr:uid="{00000000-0005-0000-0000-0000712E0000}"/>
    <cellStyle name="40% - Akzent3 13 18" xfId="11983" xr:uid="{00000000-0005-0000-0000-0000722E0000}"/>
    <cellStyle name="40% - Akzent3 13 2" xfId="11984" xr:uid="{00000000-0005-0000-0000-0000732E0000}"/>
    <cellStyle name="40% - Akzent3 13 3" xfId="11985" xr:uid="{00000000-0005-0000-0000-0000742E0000}"/>
    <cellStyle name="40% - Akzent3 13 4" xfId="11986" xr:uid="{00000000-0005-0000-0000-0000752E0000}"/>
    <cellStyle name="40% - Akzent3 13 4 2" xfId="11987" xr:uid="{00000000-0005-0000-0000-0000762E0000}"/>
    <cellStyle name="40% - Akzent3 13 4 2 2" xfId="11988" xr:uid="{00000000-0005-0000-0000-0000772E0000}"/>
    <cellStyle name="40% - Akzent3 13 4 2 2 2" xfId="11989" xr:uid="{00000000-0005-0000-0000-0000782E0000}"/>
    <cellStyle name="40% - Akzent3 13 4 2 2 3" xfId="11990" xr:uid="{00000000-0005-0000-0000-0000792E0000}"/>
    <cellStyle name="40% - Akzent3 13 4 2 3" xfId="11991" xr:uid="{00000000-0005-0000-0000-00007A2E0000}"/>
    <cellStyle name="40% - Akzent3 13 4 2 4" xfId="11992" xr:uid="{00000000-0005-0000-0000-00007B2E0000}"/>
    <cellStyle name="40% - Akzent3 13 4 3" xfId="11993" xr:uid="{00000000-0005-0000-0000-00007C2E0000}"/>
    <cellStyle name="40% - Akzent3 13 4 3 2" xfId="11994" xr:uid="{00000000-0005-0000-0000-00007D2E0000}"/>
    <cellStyle name="40% - Akzent3 13 4 3 2 2" xfId="11995" xr:uid="{00000000-0005-0000-0000-00007E2E0000}"/>
    <cellStyle name="40% - Akzent3 13 4 3 2 3" xfId="11996" xr:uid="{00000000-0005-0000-0000-00007F2E0000}"/>
    <cellStyle name="40% - Akzent3 13 4 3 3" xfId="11997" xr:uid="{00000000-0005-0000-0000-0000802E0000}"/>
    <cellStyle name="40% - Akzent3 13 4 3 4" xfId="11998" xr:uid="{00000000-0005-0000-0000-0000812E0000}"/>
    <cellStyle name="40% - Akzent3 13 4 4" xfId="11999" xr:uid="{00000000-0005-0000-0000-0000822E0000}"/>
    <cellStyle name="40% - Akzent3 13 4 4 2" xfId="12000" xr:uid="{00000000-0005-0000-0000-0000832E0000}"/>
    <cellStyle name="40% - Akzent3 13 4 4 2 2" xfId="12001" xr:uid="{00000000-0005-0000-0000-0000842E0000}"/>
    <cellStyle name="40% - Akzent3 13 4 4 2 3" xfId="12002" xr:uid="{00000000-0005-0000-0000-0000852E0000}"/>
    <cellStyle name="40% - Akzent3 13 4 4 3" xfId="12003" xr:uid="{00000000-0005-0000-0000-0000862E0000}"/>
    <cellStyle name="40% - Akzent3 13 4 4 4" xfId="12004" xr:uid="{00000000-0005-0000-0000-0000872E0000}"/>
    <cellStyle name="40% - Akzent3 13 4 5" xfId="12005" xr:uid="{00000000-0005-0000-0000-0000882E0000}"/>
    <cellStyle name="40% - Akzent3 13 4 5 2" xfId="12006" xr:uid="{00000000-0005-0000-0000-0000892E0000}"/>
    <cellStyle name="40% - Akzent3 13 4 5 2 2" xfId="12007" xr:uid="{00000000-0005-0000-0000-00008A2E0000}"/>
    <cellStyle name="40% - Akzent3 13 4 5 2 3" xfId="12008" xr:uid="{00000000-0005-0000-0000-00008B2E0000}"/>
    <cellStyle name="40% - Akzent3 13 4 5 3" xfId="12009" xr:uid="{00000000-0005-0000-0000-00008C2E0000}"/>
    <cellStyle name="40% - Akzent3 13 4 5 4" xfId="12010" xr:uid="{00000000-0005-0000-0000-00008D2E0000}"/>
    <cellStyle name="40% - Akzent3 13 4 6" xfId="12011" xr:uid="{00000000-0005-0000-0000-00008E2E0000}"/>
    <cellStyle name="40% - Akzent3 13 4 6 2" xfId="12012" xr:uid="{00000000-0005-0000-0000-00008F2E0000}"/>
    <cellStyle name="40% - Akzent3 13 4 6 2 2" xfId="12013" xr:uid="{00000000-0005-0000-0000-0000902E0000}"/>
    <cellStyle name="40% - Akzent3 13 4 6 2 3" xfId="12014" xr:uid="{00000000-0005-0000-0000-0000912E0000}"/>
    <cellStyle name="40% - Akzent3 13 4 6 3" xfId="12015" xr:uid="{00000000-0005-0000-0000-0000922E0000}"/>
    <cellStyle name="40% - Akzent3 13 4 6 4" xfId="12016" xr:uid="{00000000-0005-0000-0000-0000932E0000}"/>
    <cellStyle name="40% - Akzent3 13 4 7" xfId="12017" xr:uid="{00000000-0005-0000-0000-0000942E0000}"/>
    <cellStyle name="40% - Akzent3 13 4 7 2" xfId="12018" xr:uid="{00000000-0005-0000-0000-0000952E0000}"/>
    <cellStyle name="40% - Akzent3 13 4 7 3" xfId="12019" xr:uid="{00000000-0005-0000-0000-0000962E0000}"/>
    <cellStyle name="40% - Akzent3 13 4 8" xfId="12020" xr:uid="{00000000-0005-0000-0000-0000972E0000}"/>
    <cellStyle name="40% - Akzent3 13 4 8 2" xfId="12021" xr:uid="{00000000-0005-0000-0000-0000982E0000}"/>
    <cellStyle name="40% - Akzent3 13 4 8 3" xfId="12022" xr:uid="{00000000-0005-0000-0000-0000992E0000}"/>
    <cellStyle name="40% - Akzent3 13 4 9" xfId="12023" xr:uid="{00000000-0005-0000-0000-00009A2E0000}"/>
    <cellStyle name="40% - Akzent3 13 4 9 2" xfId="12024" xr:uid="{00000000-0005-0000-0000-00009B2E0000}"/>
    <cellStyle name="40% - Akzent3 13 4 9 3" xfId="12025" xr:uid="{00000000-0005-0000-0000-00009C2E0000}"/>
    <cellStyle name="40% - Akzent3 13 5" xfId="12026" xr:uid="{00000000-0005-0000-0000-00009D2E0000}"/>
    <cellStyle name="40% - Akzent3 13 5 2" xfId="12027" xr:uid="{00000000-0005-0000-0000-00009E2E0000}"/>
    <cellStyle name="40% - Akzent3 13 5 2 2" xfId="12028" xr:uid="{00000000-0005-0000-0000-00009F2E0000}"/>
    <cellStyle name="40% - Akzent3 13 5 2 3" xfId="12029" xr:uid="{00000000-0005-0000-0000-0000A02E0000}"/>
    <cellStyle name="40% - Akzent3 13 6" xfId="12030" xr:uid="{00000000-0005-0000-0000-0000A12E0000}"/>
    <cellStyle name="40% - Akzent3 13 6 2" xfId="12031" xr:uid="{00000000-0005-0000-0000-0000A22E0000}"/>
    <cellStyle name="40% - Akzent3 13 6 2 2" xfId="12032" xr:uid="{00000000-0005-0000-0000-0000A32E0000}"/>
    <cellStyle name="40% - Akzent3 13 6 2 3" xfId="12033" xr:uid="{00000000-0005-0000-0000-0000A42E0000}"/>
    <cellStyle name="40% - Akzent3 13 7" xfId="12034" xr:uid="{00000000-0005-0000-0000-0000A52E0000}"/>
    <cellStyle name="40% - Akzent3 13 7 2" xfId="12035" xr:uid="{00000000-0005-0000-0000-0000A62E0000}"/>
    <cellStyle name="40% - Akzent3 13 7 2 2" xfId="12036" xr:uid="{00000000-0005-0000-0000-0000A72E0000}"/>
    <cellStyle name="40% - Akzent3 13 7 2 3" xfId="12037" xr:uid="{00000000-0005-0000-0000-0000A82E0000}"/>
    <cellStyle name="40% - Akzent3 13 8" xfId="12038" xr:uid="{00000000-0005-0000-0000-0000A92E0000}"/>
    <cellStyle name="40% - Akzent3 13 8 2" xfId="12039" xr:uid="{00000000-0005-0000-0000-0000AA2E0000}"/>
    <cellStyle name="40% - Akzent3 13 8 2 2" xfId="12040" xr:uid="{00000000-0005-0000-0000-0000AB2E0000}"/>
    <cellStyle name="40% - Akzent3 13 8 2 3" xfId="12041" xr:uid="{00000000-0005-0000-0000-0000AC2E0000}"/>
    <cellStyle name="40% - Akzent3 13 9" xfId="12042" xr:uid="{00000000-0005-0000-0000-0000AD2E0000}"/>
    <cellStyle name="40% - Akzent3 13 9 2" xfId="12043" xr:uid="{00000000-0005-0000-0000-0000AE2E0000}"/>
    <cellStyle name="40% - Akzent3 13 9 2 2" xfId="12044" xr:uid="{00000000-0005-0000-0000-0000AF2E0000}"/>
    <cellStyle name="40% - Akzent3 13 9 2 3" xfId="12045" xr:uid="{00000000-0005-0000-0000-0000B02E0000}"/>
    <cellStyle name="40% - Akzent3 14" xfId="12046" xr:uid="{00000000-0005-0000-0000-0000B12E0000}"/>
    <cellStyle name="40% - Akzent3 14 10" xfId="12047" xr:uid="{00000000-0005-0000-0000-0000B22E0000}"/>
    <cellStyle name="40% - Akzent3 14 11" xfId="12048" xr:uid="{00000000-0005-0000-0000-0000B32E0000}"/>
    <cellStyle name="40% - Akzent3 14 12" xfId="12049" xr:uid="{00000000-0005-0000-0000-0000B42E0000}"/>
    <cellStyle name="40% - Akzent3 14 13" xfId="12050" xr:uid="{00000000-0005-0000-0000-0000B52E0000}"/>
    <cellStyle name="40% - Akzent3 14 14" xfId="12051" xr:uid="{00000000-0005-0000-0000-0000B62E0000}"/>
    <cellStyle name="40% - Akzent3 14 15" xfId="12052" xr:uid="{00000000-0005-0000-0000-0000B72E0000}"/>
    <cellStyle name="40% - Akzent3 14 16" xfId="12053" xr:uid="{00000000-0005-0000-0000-0000B82E0000}"/>
    <cellStyle name="40% - Akzent3 14 17" xfId="12054" xr:uid="{00000000-0005-0000-0000-0000B92E0000}"/>
    <cellStyle name="40% - Akzent3 14 18" xfId="12055" xr:uid="{00000000-0005-0000-0000-0000BA2E0000}"/>
    <cellStyle name="40% - Akzent3 14 2" xfId="12056" xr:uid="{00000000-0005-0000-0000-0000BB2E0000}"/>
    <cellStyle name="40% - Akzent3 14 3" xfId="12057" xr:uid="{00000000-0005-0000-0000-0000BC2E0000}"/>
    <cellStyle name="40% - Akzent3 14 4" xfId="12058" xr:uid="{00000000-0005-0000-0000-0000BD2E0000}"/>
    <cellStyle name="40% - Akzent3 14 4 2" xfId="12059" xr:uid="{00000000-0005-0000-0000-0000BE2E0000}"/>
    <cellStyle name="40% - Akzent3 14 4 2 2" xfId="12060" xr:uid="{00000000-0005-0000-0000-0000BF2E0000}"/>
    <cellStyle name="40% - Akzent3 14 4 2 2 2" xfId="12061" xr:uid="{00000000-0005-0000-0000-0000C02E0000}"/>
    <cellStyle name="40% - Akzent3 14 4 2 2 3" xfId="12062" xr:uid="{00000000-0005-0000-0000-0000C12E0000}"/>
    <cellStyle name="40% - Akzent3 14 4 2 3" xfId="12063" xr:uid="{00000000-0005-0000-0000-0000C22E0000}"/>
    <cellStyle name="40% - Akzent3 14 4 2 4" xfId="12064" xr:uid="{00000000-0005-0000-0000-0000C32E0000}"/>
    <cellStyle name="40% - Akzent3 14 4 3" xfId="12065" xr:uid="{00000000-0005-0000-0000-0000C42E0000}"/>
    <cellStyle name="40% - Akzent3 14 4 3 2" xfId="12066" xr:uid="{00000000-0005-0000-0000-0000C52E0000}"/>
    <cellStyle name="40% - Akzent3 14 4 3 2 2" xfId="12067" xr:uid="{00000000-0005-0000-0000-0000C62E0000}"/>
    <cellStyle name="40% - Akzent3 14 4 3 2 3" xfId="12068" xr:uid="{00000000-0005-0000-0000-0000C72E0000}"/>
    <cellStyle name="40% - Akzent3 14 4 3 3" xfId="12069" xr:uid="{00000000-0005-0000-0000-0000C82E0000}"/>
    <cellStyle name="40% - Akzent3 14 4 3 4" xfId="12070" xr:uid="{00000000-0005-0000-0000-0000C92E0000}"/>
    <cellStyle name="40% - Akzent3 14 4 4" xfId="12071" xr:uid="{00000000-0005-0000-0000-0000CA2E0000}"/>
    <cellStyle name="40% - Akzent3 14 4 4 2" xfId="12072" xr:uid="{00000000-0005-0000-0000-0000CB2E0000}"/>
    <cellStyle name="40% - Akzent3 14 4 4 2 2" xfId="12073" xr:uid="{00000000-0005-0000-0000-0000CC2E0000}"/>
    <cellStyle name="40% - Akzent3 14 4 4 2 3" xfId="12074" xr:uid="{00000000-0005-0000-0000-0000CD2E0000}"/>
    <cellStyle name="40% - Akzent3 14 4 4 3" xfId="12075" xr:uid="{00000000-0005-0000-0000-0000CE2E0000}"/>
    <cellStyle name="40% - Akzent3 14 4 4 4" xfId="12076" xr:uid="{00000000-0005-0000-0000-0000CF2E0000}"/>
    <cellStyle name="40% - Akzent3 14 4 5" xfId="12077" xr:uid="{00000000-0005-0000-0000-0000D02E0000}"/>
    <cellStyle name="40% - Akzent3 14 4 5 2" xfId="12078" xr:uid="{00000000-0005-0000-0000-0000D12E0000}"/>
    <cellStyle name="40% - Akzent3 14 4 5 2 2" xfId="12079" xr:uid="{00000000-0005-0000-0000-0000D22E0000}"/>
    <cellStyle name="40% - Akzent3 14 4 5 2 3" xfId="12080" xr:uid="{00000000-0005-0000-0000-0000D32E0000}"/>
    <cellStyle name="40% - Akzent3 14 4 5 3" xfId="12081" xr:uid="{00000000-0005-0000-0000-0000D42E0000}"/>
    <cellStyle name="40% - Akzent3 14 4 5 4" xfId="12082" xr:uid="{00000000-0005-0000-0000-0000D52E0000}"/>
    <cellStyle name="40% - Akzent3 14 4 6" xfId="12083" xr:uid="{00000000-0005-0000-0000-0000D62E0000}"/>
    <cellStyle name="40% - Akzent3 14 4 6 2" xfId="12084" xr:uid="{00000000-0005-0000-0000-0000D72E0000}"/>
    <cellStyle name="40% - Akzent3 14 4 6 2 2" xfId="12085" xr:uid="{00000000-0005-0000-0000-0000D82E0000}"/>
    <cellStyle name="40% - Akzent3 14 4 6 2 3" xfId="12086" xr:uid="{00000000-0005-0000-0000-0000D92E0000}"/>
    <cellStyle name="40% - Akzent3 14 4 6 3" xfId="12087" xr:uid="{00000000-0005-0000-0000-0000DA2E0000}"/>
    <cellStyle name="40% - Akzent3 14 4 6 4" xfId="12088" xr:uid="{00000000-0005-0000-0000-0000DB2E0000}"/>
    <cellStyle name="40% - Akzent3 14 4 7" xfId="12089" xr:uid="{00000000-0005-0000-0000-0000DC2E0000}"/>
    <cellStyle name="40% - Akzent3 14 4 7 2" xfId="12090" xr:uid="{00000000-0005-0000-0000-0000DD2E0000}"/>
    <cellStyle name="40% - Akzent3 14 4 7 3" xfId="12091" xr:uid="{00000000-0005-0000-0000-0000DE2E0000}"/>
    <cellStyle name="40% - Akzent3 14 4 8" xfId="12092" xr:uid="{00000000-0005-0000-0000-0000DF2E0000}"/>
    <cellStyle name="40% - Akzent3 14 4 8 2" xfId="12093" xr:uid="{00000000-0005-0000-0000-0000E02E0000}"/>
    <cellStyle name="40% - Akzent3 14 4 8 3" xfId="12094" xr:uid="{00000000-0005-0000-0000-0000E12E0000}"/>
    <cellStyle name="40% - Akzent3 14 4 9" xfId="12095" xr:uid="{00000000-0005-0000-0000-0000E22E0000}"/>
    <cellStyle name="40% - Akzent3 14 4 9 2" xfId="12096" xr:uid="{00000000-0005-0000-0000-0000E32E0000}"/>
    <cellStyle name="40% - Akzent3 14 4 9 3" xfId="12097" xr:uid="{00000000-0005-0000-0000-0000E42E0000}"/>
    <cellStyle name="40% - Akzent3 14 5" xfId="12098" xr:uid="{00000000-0005-0000-0000-0000E52E0000}"/>
    <cellStyle name="40% - Akzent3 14 5 2" xfId="12099" xr:uid="{00000000-0005-0000-0000-0000E62E0000}"/>
    <cellStyle name="40% - Akzent3 14 5 2 2" xfId="12100" xr:uid="{00000000-0005-0000-0000-0000E72E0000}"/>
    <cellStyle name="40% - Akzent3 14 5 2 3" xfId="12101" xr:uid="{00000000-0005-0000-0000-0000E82E0000}"/>
    <cellStyle name="40% - Akzent3 14 6" xfId="12102" xr:uid="{00000000-0005-0000-0000-0000E92E0000}"/>
    <cellStyle name="40% - Akzent3 14 6 2" xfId="12103" xr:uid="{00000000-0005-0000-0000-0000EA2E0000}"/>
    <cellStyle name="40% - Akzent3 14 6 2 2" xfId="12104" xr:uid="{00000000-0005-0000-0000-0000EB2E0000}"/>
    <cellStyle name="40% - Akzent3 14 6 2 3" xfId="12105" xr:uid="{00000000-0005-0000-0000-0000EC2E0000}"/>
    <cellStyle name="40% - Akzent3 14 7" xfId="12106" xr:uid="{00000000-0005-0000-0000-0000ED2E0000}"/>
    <cellStyle name="40% - Akzent3 14 7 2" xfId="12107" xr:uid="{00000000-0005-0000-0000-0000EE2E0000}"/>
    <cellStyle name="40% - Akzent3 14 7 2 2" xfId="12108" xr:uid="{00000000-0005-0000-0000-0000EF2E0000}"/>
    <cellStyle name="40% - Akzent3 14 7 2 3" xfId="12109" xr:uid="{00000000-0005-0000-0000-0000F02E0000}"/>
    <cellStyle name="40% - Akzent3 14 8" xfId="12110" xr:uid="{00000000-0005-0000-0000-0000F12E0000}"/>
    <cellStyle name="40% - Akzent3 14 8 2" xfId="12111" xr:uid="{00000000-0005-0000-0000-0000F22E0000}"/>
    <cellStyle name="40% - Akzent3 14 8 2 2" xfId="12112" xr:uid="{00000000-0005-0000-0000-0000F32E0000}"/>
    <cellStyle name="40% - Akzent3 14 8 2 3" xfId="12113" xr:uid="{00000000-0005-0000-0000-0000F42E0000}"/>
    <cellStyle name="40% - Akzent3 14 9" xfId="12114" xr:uid="{00000000-0005-0000-0000-0000F52E0000}"/>
    <cellStyle name="40% - Akzent3 14 9 2" xfId="12115" xr:uid="{00000000-0005-0000-0000-0000F62E0000}"/>
    <cellStyle name="40% - Akzent3 14 9 2 2" xfId="12116" xr:uid="{00000000-0005-0000-0000-0000F72E0000}"/>
    <cellStyle name="40% - Akzent3 14 9 2 3" xfId="12117" xr:uid="{00000000-0005-0000-0000-0000F82E0000}"/>
    <cellStyle name="40% - Akzent3 15" xfId="12118" xr:uid="{00000000-0005-0000-0000-0000F92E0000}"/>
    <cellStyle name="40% - Akzent3 15 10" xfId="12119" xr:uid="{00000000-0005-0000-0000-0000FA2E0000}"/>
    <cellStyle name="40% - Akzent3 15 11" xfId="12120" xr:uid="{00000000-0005-0000-0000-0000FB2E0000}"/>
    <cellStyle name="40% - Akzent3 15 12" xfId="12121" xr:uid="{00000000-0005-0000-0000-0000FC2E0000}"/>
    <cellStyle name="40% - Akzent3 15 13" xfId="12122" xr:uid="{00000000-0005-0000-0000-0000FD2E0000}"/>
    <cellStyle name="40% - Akzent3 15 14" xfId="12123" xr:uid="{00000000-0005-0000-0000-0000FE2E0000}"/>
    <cellStyle name="40% - Akzent3 15 15" xfId="12124" xr:uid="{00000000-0005-0000-0000-0000FF2E0000}"/>
    <cellStyle name="40% - Akzent3 15 16" xfId="12125" xr:uid="{00000000-0005-0000-0000-0000002F0000}"/>
    <cellStyle name="40% - Akzent3 15 17" xfId="12126" xr:uid="{00000000-0005-0000-0000-0000012F0000}"/>
    <cellStyle name="40% - Akzent3 15 18" xfId="12127" xr:uid="{00000000-0005-0000-0000-0000022F0000}"/>
    <cellStyle name="40% - Akzent3 15 2" xfId="12128" xr:uid="{00000000-0005-0000-0000-0000032F0000}"/>
    <cellStyle name="40% - Akzent3 15 3" xfId="12129" xr:uid="{00000000-0005-0000-0000-0000042F0000}"/>
    <cellStyle name="40% - Akzent3 15 4" xfId="12130" xr:uid="{00000000-0005-0000-0000-0000052F0000}"/>
    <cellStyle name="40% - Akzent3 15 4 2" xfId="12131" xr:uid="{00000000-0005-0000-0000-0000062F0000}"/>
    <cellStyle name="40% - Akzent3 15 4 2 2" xfId="12132" xr:uid="{00000000-0005-0000-0000-0000072F0000}"/>
    <cellStyle name="40% - Akzent3 15 4 2 2 2" xfId="12133" xr:uid="{00000000-0005-0000-0000-0000082F0000}"/>
    <cellStyle name="40% - Akzent3 15 4 2 2 3" xfId="12134" xr:uid="{00000000-0005-0000-0000-0000092F0000}"/>
    <cellStyle name="40% - Akzent3 15 4 2 3" xfId="12135" xr:uid="{00000000-0005-0000-0000-00000A2F0000}"/>
    <cellStyle name="40% - Akzent3 15 4 2 4" xfId="12136" xr:uid="{00000000-0005-0000-0000-00000B2F0000}"/>
    <cellStyle name="40% - Akzent3 15 4 3" xfId="12137" xr:uid="{00000000-0005-0000-0000-00000C2F0000}"/>
    <cellStyle name="40% - Akzent3 15 4 3 2" xfId="12138" xr:uid="{00000000-0005-0000-0000-00000D2F0000}"/>
    <cellStyle name="40% - Akzent3 15 4 3 2 2" xfId="12139" xr:uid="{00000000-0005-0000-0000-00000E2F0000}"/>
    <cellStyle name="40% - Akzent3 15 4 3 2 3" xfId="12140" xr:uid="{00000000-0005-0000-0000-00000F2F0000}"/>
    <cellStyle name="40% - Akzent3 15 4 3 3" xfId="12141" xr:uid="{00000000-0005-0000-0000-0000102F0000}"/>
    <cellStyle name="40% - Akzent3 15 4 3 4" xfId="12142" xr:uid="{00000000-0005-0000-0000-0000112F0000}"/>
    <cellStyle name="40% - Akzent3 15 4 4" xfId="12143" xr:uid="{00000000-0005-0000-0000-0000122F0000}"/>
    <cellStyle name="40% - Akzent3 15 4 4 2" xfId="12144" xr:uid="{00000000-0005-0000-0000-0000132F0000}"/>
    <cellStyle name="40% - Akzent3 15 4 4 2 2" xfId="12145" xr:uid="{00000000-0005-0000-0000-0000142F0000}"/>
    <cellStyle name="40% - Akzent3 15 4 4 2 3" xfId="12146" xr:uid="{00000000-0005-0000-0000-0000152F0000}"/>
    <cellStyle name="40% - Akzent3 15 4 4 3" xfId="12147" xr:uid="{00000000-0005-0000-0000-0000162F0000}"/>
    <cellStyle name="40% - Akzent3 15 4 4 4" xfId="12148" xr:uid="{00000000-0005-0000-0000-0000172F0000}"/>
    <cellStyle name="40% - Akzent3 15 4 5" xfId="12149" xr:uid="{00000000-0005-0000-0000-0000182F0000}"/>
    <cellStyle name="40% - Akzent3 15 4 5 2" xfId="12150" xr:uid="{00000000-0005-0000-0000-0000192F0000}"/>
    <cellStyle name="40% - Akzent3 15 4 5 2 2" xfId="12151" xr:uid="{00000000-0005-0000-0000-00001A2F0000}"/>
    <cellStyle name="40% - Akzent3 15 4 5 2 3" xfId="12152" xr:uid="{00000000-0005-0000-0000-00001B2F0000}"/>
    <cellStyle name="40% - Akzent3 15 4 5 3" xfId="12153" xr:uid="{00000000-0005-0000-0000-00001C2F0000}"/>
    <cellStyle name="40% - Akzent3 15 4 5 4" xfId="12154" xr:uid="{00000000-0005-0000-0000-00001D2F0000}"/>
    <cellStyle name="40% - Akzent3 15 4 6" xfId="12155" xr:uid="{00000000-0005-0000-0000-00001E2F0000}"/>
    <cellStyle name="40% - Akzent3 15 4 6 2" xfId="12156" xr:uid="{00000000-0005-0000-0000-00001F2F0000}"/>
    <cellStyle name="40% - Akzent3 15 4 6 2 2" xfId="12157" xr:uid="{00000000-0005-0000-0000-0000202F0000}"/>
    <cellStyle name="40% - Akzent3 15 4 6 2 3" xfId="12158" xr:uid="{00000000-0005-0000-0000-0000212F0000}"/>
    <cellStyle name="40% - Akzent3 15 4 6 3" xfId="12159" xr:uid="{00000000-0005-0000-0000-0000222F0000}"/>
    <cellStyle name="40% - Akzent3 15 4 6 4" xfId="12160" xr:uid="{00000000-0005-0000-0000-0000232F0000}"/>
    <cellStyle name="40% - Akzent3 15 4 7" xfId="12161" xr:uid="{00000000-0005-0000-0000-0000242F0000}"/>
    <cellStyle name="40% - Akzent3 15 4 7 2" xfId="12162" xr:uid="{00000000-0005-0000-0000-0000252F0000}"/>
    <cellStyle name="40% - Akzent3 15 4 7 3" xfId="12163" xr:uid="{00000000-0005-0000-0000-0000262F0000}"/>
    <cellStyle name="40% - Akzent3 15 4 8" xfId="12164" xr:uid="{00000000-0005-0000-0000-0000272F0000}"/>
    <cellStyle name="40% - Akzent3 15 4 8 2" xfId="12165" xr:uid="{00000000-0005-0000-0000-0000282F0000}"/>
    <cellStyle name="40% - Akzent3 15 4 8 3" xfId="12166" xr:uid="{00000000-0005-0000-0000-0000292F0000}"/>
    <cellStyle name="40% - Akzent3 15 4 9" xfId="12167" xr:uid="{00000000-0005-0000-0000-00002A2F0000}"/>
    <cellStyle name="40% - Akzent3 15 4 9 2" xfId="12168" xr:uid="{00000000-0005-0000-0000-00002B2F0000}"/>
    <cellStyle name="40% - Akzent3 15 4 9 3" xfId="12169" xr:uid="{00000000-0005-0000-0000-00002C2F0000}"/>
    <cellStyle name="40% - Akzent3 15 5" xfId="12170" xr:uid="{00000000-0005-0000-0000-00002D2F0000}"/>
    <cellStyle name="40% - Akzent3 15 5 2" xfId="12171" xr:uid="{00000000-0005-0000-0000-00002E2F0000}"/>
    <cellStyle name="40% - Akzent3 15 5 2 2" xfId="12172" xr:uid="{00000000-0005-0000-0000-00002F2F0000}"/>
    <cellStyle name="40% - Akzent3 15 5 2 3" xfId="12173" xr:uid="{00000000-0005-0000-0000-0000302F0000}"/>
    <cellStyle name="40% - Akzent3 15 6" xfId="12174" xr:uid="{00000000-0005-0000-0000-0000312F0000}"/>
    <cellStyle name="40% - Akzent3 15 6 2" xfId="12175" xr:uid="{00000000-0005-0000-0000-0000322F0000}"/>
    <cellStyle name="40% - Akzent3 15 6 2 2" xfId="12176" xr:uid="{00000000-0005-0000-0000-0000332F0000}"/>
    <cellStyle name="40% - Akzent3 15 6 2 3" xfId="12177" xr:uid="{00000000-0005-0000-0000-0000342F0000}"/>
    <cellStyle name="40% - Akzent3 15 7" xfId="12178" xr:uid="{00000000-0005-0000-0000-0000352F0000}"/>
    <cellStyle name="40% - Akzent3 15 7 2" xfId="12179" xr:uid="{00000000-0005-0000-0000-0000362F0000}"/>
    <cellStyle name="40% - Akzent3 15 7 2 2" xfId="12180" xr:uid="{00000000-0005-0000-0000-0000372F0000}"/>
    <cellStyle name="40% - Akzent3 15 7 2 3" xfId="12181" xr:uid="{00000000-0005-0000-0000-0000382F0000}"/>
    <cellStyle name="40% - Akzent3 15 8" xfId="12182" xr:uid="{00000000-0005-0000-0000-0000392F0000}"/>
    <cellStyle name="40% - Akzent3 15 8 2" xfId="12183" xr:uid="{00000000-0005-0000-0000-00003A2F0000}"/>
    <cellStyle name="40% - Akzent3 15 8 2 2" xfId="12184" xr:uid="{00000000-0005-0000-0000-00003B2F0000}"/>
    <cellStyle name="40% - Akzent3 15 8 2 3" xfId="12185" xr:uid="{00000000-0005-0000-0000-00003C2F0000}"/>
    <cellStyle name="40% - Akzent3 15 9" xfId="12186" xr:uid="{00000000-0005-0000-0000-00003D2F0000}"/>
    <cellStyle name="40% - Akzent3 15 9 2" xfId="12187" xr:uid="{00000000-0005-0000-0000-00003E2F0000}"/>
    <cellStyle name="40% - Akzent3 15 9 2 2" xfId="12188" xr:uid="{00000000-0005-0000-0000-00003F2F0000}"/>
    <cellStyle name="40% - Akzent3 15 9 2 3" xfId="12189" xr:uid="{00000000-0005-0000-0000-0000402F0000}"/>
    <cellStyle name="40% - Akzent3 16" xfId="12190" xr:uid="{00000000-0005-0000-0000-0000412F0000}"/>
    <cellStyle name="40% - Akzent3 16 10" xfId="12191" xr:uid="{00000000-0005-0000-0000-0000422F0000}"/>
    <cellStyle name="40% - Akzent3 16 11" xfId="12192" xr:uid="{00000000-0005-0000-0000-0000432F0000}"/>
    <cellStyle name="40% - Akzent3 16 12" xfId="12193" xr:uid="{00000000-0005-0000-0000-0000442F0000}"/>
    <cellStyle name="40% - Akzent3 16 13" xfId="12194" xr:uid="{00000000-0005-0000-0000-0000452F0000}"/>
    <cellStyle name="40% - Akzent3 16 14" xfId="12195" xr:uid="{00000000-0005-0000-0000-0000462F0000}"/>
    <cellStyle name="40% - Akzent3 16 15" xfId="12196" xr:uid="{00000000-0005-0000-0000-0000472F0000}"/>
    <cellStyle name="40% - Akzent3 16 16" xfId="12197" xr:uid="{00000000-0005-0000-0000-0000482F0000}"/>
    <cellStyle name="40% - Akzent3 16 17" xfId="12198" xr:uid="{00000000-0005-0000-0000-0000492F0000}"/>
    <cellStyle name="40% - Akzent3 16 18" xfId="12199" xr:uid="{00000000-0005-0000-0000-00004A2F0000}"/>
    <cellStyle name="40% - Akzent3 16 2" xfId="12200" xr:uid="{00000000-0005-0000-0000-00004B2F0000}"/>
    <cellStyle name="40% - Akzent3 16 3" xfId="12201" xr:uid="{00000000-0005-0000-0000-00004C2F0000}"/>
    <cellStyle name="40% - Akzent3 16 4" xfId="12202" xr:uid="{00000000-0005-0000-0000-00004D2F0000}"/>
    <cellStyle name="40% - Akzent3 16 4 2" xfId="12203" xr:uid="{00000000-0005-0000-0000-00004E2F0000}"/>
    <cellStyle name="40% - Akzent3 16 4 2 2" xfId="12204" xr:uid="{00000000-0005-0000-0000-00004F2F0000}"/>
    <cellStyle name="40% - Akzent3 16 4 2 2 2" xfId="12205" xr:uid="{00000000-0005-0000-0000-0000502F0000}"/>
    <cellStyle name="40% - Akzent3 16 4 2 2 3" xfId="12206" xr:uid="{00000000-0005-0000-0000-0000512F0000}"/>
    <cellStyle name="40% - Akzent3 16 4 2 3" xfId="12207" xr:uid="{00000000-0005-0000-0000-0000522F0000}"/>
    <cellStyle name="40% - Akzent3 16 4 2 4" xfId="12208" xr:uid="{00000000-0005-0000-0000-0000532F0000}"/>
    <cellStyle name="40% - Akzent3 16 4 3" xfId="12209" xr:uid="{00000000-0005-0000-0000-0000542F0000}"/>
    <cellStyle name="40% - Akzent3 16 4 3 2" xfId="12210" xr:uid="{00000000-0005-0000-0000-0000552F0000}"/>
    <cellStyle name="40% - Akzent3 16 4 3 2 2" xfId="12211" xr:uid="{00000000-0005-0000-0000-0000562F0000}"/>
    <cellStyle name="40% - Akzent3 16 4 3 2 3" xfId="12212" xr:uid="{00000000-0005-0000-0000-0000572F0000}"/>
    <cellStyle name="40% - Akzent3 16 4 3 3" xfId="12213" xr:uid="{00000000-0005-0000-0000-0000582F0000}"/>
    <cellStyle name="40% - Akzent3 16 4 3 4" xfId="12214" xr:uid="{00000000-0005-0000-0000-0000592F0000}"/>
    <cellStyle name="40% - Akzent3 16 4 4" xfId="12215" xr:uid="{00000000-0005-0000-0000-00005A2F0000}"/>
    <cellStyle name="40% - Akzent3 16 4 4 2" xfId="12216" xr:uid="{00000000-0005-0000-0000-00005B2F0000}"/>
    <cellStyle name="40% - Akzent3 16 4 4 2 2" xfId="12217" xr:uid="{00000000-0005-0000-0000-00005C2F0000}"/>
    <cellStyle name="40% - Akzent3 16 4 4 2 3" xfId="12218" xr:uid="{00000000-0005-0000-0000-00005D2F0000}"/>
    <cellStyle name="40% - Akzent3 16 4 4 3" xfId="12219" xr:uid="{00000000-0005-0000-0000-00005E2F0000}"/>
    <cellStyle name="40% - Akzent3 16 4 4 4" xfId="12220" xr:uid="{00000000-0005-0000-0000-00005F2F0000}"/>
    <cellStyle name="40% - Akzent3 16 4 5" xfId="12221" xr:uid="{00000000-0005-0000-0000-0000602F0000}"/>
    <cellStyle name="40% - Akzent3 16 4 5 2" xfId="12222" xr:uid="{00000000-0005-0000-0000-0000612F0000}"/>
    <cellStyle name="40% - Akzent3 16 4 5 2 2" xfId="12223" xr:uid="{00000000-0005-0000-0000-0000622F0000}"/>
    <cellStyle name="40% - Akzent3 16 4 5 2 3" xfId="12224" xr:uid="{00000000-0005-0000-0000-0000632F0000}"/>
    <cellStyle name="40% - Akzent3 16 4 5 3" xfId="12225" xr:uid="{00000000-0005-0000-0000-0000642F0000}"/>
    <cellStyle name="40% - Akzent3 16 4 5 4" xfId="12226" xr:uid="{00000000-0005-0000-0000-0000652F0000}"/>
    <cellStyle name="40% - Akzent3 16 4 6" xfId="12227" xr:uid="{00000000-0005-0000-0000-0000662F0000}"/>
    <cellStyle name="40% - Akzent3 16 4 6 2" xfId="12228" xr:uid="{00000000-0005-0000-0000-0000672F0000}"/>
    <cellStyle name="40% - Akzent3 16 4 6 2 2" xfId="12229" xr:uid="{00000000-0005-0000-0000-0000682F0000}"/>
    <cellStyle name="40% - Akzent3 16 4 6 2 3" xfId="12230" xr:uid="{00000000-0005-0000-0000-0000692F0000}"/>
    <cellStyle name="40% - Akzent3 16 4 6 3" xfId="12231" xr:uid="{00000000-0005-0000-0000-00006A2F0000}"/>
    <cellStyle name="40% - Akzent3 16 4 6 4" xfId="12232" xr:uid="{00000000-0005-0000-0000-00006B2F0000}"/>
    <cellStyle name="40% - Akzent3 16 4 7" xfId="12233" xr:uid="{00000000-0005-0000-0000-00006C2F0000}"/>
    <cellStyle name="40% - Akzent3 16 4 7 2" xfId="12234" xr:uid="{00000000-0005-0000-0000-00006D2F0000}"/>
    <cellStyle name="40% - Akzent3 16 4 7 3" xfId="12235" xr:uid="{00000000-0005-0000-0000-00006E2F0000}"/>
    <cellStyle name="40% - Akzent3 16 4 8" xfId="12236" xr:uid="{00000000-0005-0000-0000-00006F2F0000}"/>
    <cellStyle name="40% - Akzent3 16 4 8 2" xfId="12237" xr:uid="{00000000-0005-0000-0000-0000702F0000}"/>
    <cellStyle name="40% - Akzent3 16 4 8 3" xfId="12238" xr:uid="{00000000-0005-0000-0000-0000712F0000}"/>
    <cellStyle name="40% - Akzent3 16 4 9" xfId="12239" xr:uid="{00000000-0005-0000-0000-0000722F0000}"/>
    <cellStyle name="40% - Akzent3 16 4 9 2" xfId="12240" xr:uid="{00000000-0005-0000-0000-0000732F0000}"/>
    <cellStyle name="40% - Akzent3 16 4 9 3" xfId="12241" xr:uid="{00000000-0005-0000-0000-0000742F0000}"/>
    <cellStyle name="40% - Akzent3 16 5" xfId="12242" xr:uid="{00000000-0005-0000-0000-0000752F0000}"/>
    <cellStyle name="40% - Akzent3 16 5 2" xfId="12243" xr:uid="{00000000-0005-0000-0000-0000762F0000}"/>
    <cellStyle name="40% - Akzent3 16 5 2 2" xfId="12244" xr:uid="{00000000-0005-0000-0000-0000772F0000}"/>
    <cellStyle name="40% - Akzent3 16 5 2 3" xfId="12245" xr:uid="{00000000-0005-0000-0000-0000782F0000}"/>
    <cellStyle name="40% - Akzent3 16 6" xfId="12246" xr:uid="{00000000-0005-0000-0000-0000792F0000}"/>
    <cellStyle name="40% - Akzent3 16 6 2" xfId="12247" xr:uid="{00000000-0005-0000-0000-00007A2F0000}"/>
    <cellStyle name="40% - Akzent3 16 6 2 2" xfId="12248" xr:uid="{00000000-0005-0000-0000-00007B2F0000}"/>
    <cellStyle name="40% - Akzent3 16 6 2 3" xfId="12249" xr:uid="{00000000-0005-0000-0000-00007C2F0000}"/>
    <cellStyle name="40% - Akzent3 16 7" xfId="12250" xr:uid="{00000000-0005-0000-0000-00007D2F0000}"/>
    <cellStyle name="40% - Akzent3 16 7 2" xfId="12251" xr:uid="{00000000-0005-0000-0000-00007E2F0000}"/>
    <cellStyle name="40% - Akzent3 16 7 2 2" xfId="12252" xr:uid="{00000000-0005-0000-0000-00007F2F0000}"/>
    <cellStyle name="40% - Akzent3 16 7 2 3" xfId="12253" xr:uid="{00000000-0005-0000-0000-0000802F0000}"/>
    <cellStyle name="40% - Akzent3 16 8" xfId="12254" xr:uid="{00000000-0005-0000-0000-0000812F0000}"/>
    <cellStyle name="40% - Akzent3 16 8 2" xfId="12255" xr:uid="{00000000-0005-0000-0000-0000822F0000}"/>
    <cellStyle name="40% - Akzent3 16 8 2 2" xfId="12256" xr:uid="{00000000-0005-0000-0000-0000832F0000}"/>
    <cellStyle name="40% - Akzent3 16 8 2 3" xfId="12257" xr:uid="{00000000-0005-0000-0000-0000842F0000}"/>
    <cellStyle name="40% - Akzent3 16 9" xfId="12258" xr:uid="{00000000-0005-0000-0000-0000852F0000}"/>
    <cellStyle name="40% - Akzent3 16 9 2" xfId="12259" xr:uid="{00000000-0005-0000-0000-0000862F0000}"/>
    <cellStyle name="40% - Akzent3 16 9 2 2" xfId="12260" xr:uid="{00000000-0005-0000-0000-0000872F0000}"/>
    <cellStyle name="40% - Akzent3 16 9 2 3" xfId="12261" xr:uid="{00000000-0005-0000-0000-0000882F0000}"/>
    <cellStyle name="40% - Akzent3 17" xfId="12262" xr:uid="{00000000-0005-0000-0000-0000892F0000}"/>
    <cellStyle name="40% - Akzent3 17 10" xfId="12263" xr:uid="{00000000-0005-0000-0000-00008A2F0000}"/>
    <cellStyle name="40% - Akzent3 17 11" xfId="12264" xr:uid="{00000000-0005-0000-0000-00008B2F0000}"/>
    <cellStyle name="40% - Akzent3 17 12" xfId="12265" xr:uid="{00000000-0005-0000-0000-00008C2F0000}"/>
    <cellStyle name="40% - Akzent3 17 13" xfId="12266" xr:uid="{00000000-0005-0000-0000-00008D2F0000}"/>
    <cellStyle name="40% - Akzent3 17 14" xfId="12267" xr:uid="{00000000-0005-0000-0000-00008E2F0000}"/>
    <cellStyle name="40% - Akzent3 17 15" xfId="12268" xr:uid="{00000000-0005-0000-0000-00008F2F0000}"/>
    <cellStyle name="40% - Akzent3 17 16" xfId="12269" xr:uid="{00000000-0005-0000-0000-0000902F0000}"/>
    <cellStyle name="40% - Akzent3 17 17" xfId="12270" xr:uid="{00000000-0005-0000-0000-0000912F0000}"/>
    <cellStyle name="40% - Akzent3 17 18" xfId="12271" xr:uid="{00000000-0005-0000-0000-0000922F0000}"/>
    <cellStyle name="40% - Akzent3 17 2" xfId="12272" xr:uid="{00000000-0005-0000-0000-0000932F0000}"/>
    <cellStyle name="40% - Akzent3 17 3" xfId="12273" xr:uid="{00000000-0005-0000-0000-0000942F0000}"/>
    <cellStyle name="40% - Akzent3 17 4" xfId="12274" xr:uid="{00000000-0005-0000-0000-0000952F0000}"/>
    <cellStyle name="40% - Akzent3 17 5" xfId="12275" xr:uid="{00000000-0005-0000-0000-0000962F0000}"/>
    <cellStyle name="40% - Akzent3 17 6" xfId="12276" xr:uid="{00000000-0005-0000-0000-0000972F0000}"/>
    <cellStyle name="40% - Akzent3 17 7" xfId="12277" xr:uid="{00000000-0005-0000-0000-0000982F0000}"/>
    <cellStyle name="40% - Akzent3 17 8" xfId="12278" xr:uid="{00000000-0005-0000-0000-0000992F0000}"/>
    <cellStyle name="40% - Akzent3 17 9" xfId="12279" xr:uid="{00000000-0005-0000-0000-00009A2F0000}"/>
    <cellStyle name="40% - Akzent3 18" xfId="12280" xr:uid="{00000000-0005-0000-0000-00009B2F0000}"/>
    <cellStyle name="40% - Akzent3 18 10" xfId="12281" xr:uid="{00000000-0005-0000-0000-00009C2F0000}"/>
    <cellStyle name="40% - Akzent3 18 11" xfId="12282" xr:uid="{00000000-0005-0000-0000-00009D2F0000}"/>
    <cellStyle name="40% - Akzent3 18 12" xfId="12283" xr:uid="{00000000-0005-0000-0000-00009E2F0000}"/>
    <cellStyle name="40% - Akzent3 18 13" xfId="12284" xr:uid="{00000000-0005-0000-0000-00009F2F0000}"/>
    <cellStyle name="40% - Akzent3 18 14" xfId="12285" xr:uid="{00000000-0005-0000-0000-0000A02F0000}"/>
    <cellStyle name="40% - Akzent3 18 15" xfId="12286" xr:uid="{00000000-0005-0000-0000-0000A12F0000}"/>
    <cellStyle name="40% - Akzent3 18 16" xfId="12287" xr:uid="{00000000-0005-0000-0000-0000A22F0000}"/>
    <cellStyle name="40% - Akzent3 18 17" xfId="12288" xr:uid="{00000000-0005-0000-0000-0000A32F0000}"/>
    <cellStyle name="40% - Akzent3 18 18" xfId="12289" xr:uid="{00000000-0005-0000-0000-0000A42F0000}"/>
    <cellStyle name="40% - Akzent3 18 2" xfId="12290" xr:uid="{00000000-0005-0000-0000-0000A52F0000}"/>
    <cellStyle name="40% - Akzent3 18 3" xfId="12291" xr:uid="{00000000-0005-0000-0000-0000A62F0000}"/>
    <cellStyle name="40% - Akzent3 18 4" xfId="12292" xr:uid="{00000000-0005-0000-0000-0000A72F0000}"/>
    <cellStyle name="40% - Akzent3 18 5" xfId="12293" xr:uid="{00000000-0005-0000-0000-0000A82F0000}"/>
    <cellStyle name="40% - Akzent3 18 6" xfId="12294" xr:uid="{00000000-0005-0000-0000-0000A92F0000}"/>
    <cellStyle name="40% - Akzent3 18 7" xfId="12295" xr:uid="{00000000-0005-0000-0000-0000AA2F0000}"/>
    <cellStyle name="40% - Akzent3 18 8" xfId="12296" xr:uid="{00000000-0005-0000-0000-0000AB2F0000}"/>
    <cellStyle name="40% - Akzent3 18 9" xfId="12297" xr:uid="{00000000-0005-0000-0000-0000AC2F0000}"/>
    <cellStyle name="40% - Akzent3 19" xfId="12298" xr:uid="{00000000-0005-0000-0000-0000AD2F0000}"/>
    <cellStyle name="40% - Akzent3 2" xfId="12299" xr:uid="{00000000-0005-0000-0000-0000AE2F0000}"/>
    <cellStyle name="40% - Akzent3 2 10" xfId="12300" xr:uid="{00000000-0005-0000-0000-0000AF2F0000}"/>
    <cellStyle name="40% - Akzent3 2 11" xfId="12301" xr:uid="{00000000-0005-0000-0000-0000B02F0000}"/>
    <cellStyle name="40% - Akzent3 2 12" xfId="12302" xr:uid="{00000000-0005-0000-0000-0000B12F0000}"/>
    <cellStyle name="40% - Akzent3 2 13" xfId="12303" xr:uid="{00000000-0005-0000-0000-0000B22F0000}"/>
    <cellStyle name="40% - Akzent3 2 14" xfId="12304" xr:uid="{00000000-0005-0000-0000-0000B32F0000}"/>
    <cellStyle name="40% - Akzent3 2 15" xfId="12305" xr:uid="{00000000-0005-0000-0000-0000B42F0000}"/>
    <cellStyle name="40% - Akzent3 2 16" xfId="12306" xr:uid="{00000000-0005-0000-0000-0000B52F0000}"/>
    <cellStyle name="40% - Akzent3 2 17" xfId="12307" xr:uid="{00000000-0005-0000-0000-0000B62F0000}"/>
    <cellStyle name="40% - Akzent3 2 18" xfId="12308" xr:uid="{00000000-0005-0000-0000-0000B72F0000}"/>
    <cellStyle name="40% - Akzent3 2 2" xfId="12309" xr:uid="{00000000-0005-0000-0000-0000B82F0000}"/>
    <cellStyle name="40% - Akzent3 2 2 10" xfId="12310" xr:uid="{00000000-0005-0000-0000-0000B92F0000}"/>
    <cellStyle name="40% - Akzent3 2 2 10 2" xfId="12311" xr:uid="{00000000-0005-0000-0000-0000BA2F0000}"/>
    <cellStyle name="40% - Akzent3 2 2 10 3" xfId="12312" xr:uid="{00000000-0005-0000-0000-0000BB2F0000}"/>
    <cellStyle name="40% - Akzent3 2 2 11" xfId="12313" xr:uid="{00000000-0005-0000-0000-0000BC2F0000}"/>
    <cellStyle name="40% - Akzent3 2 2 11 2" xfId="12314" xr:uid="{00000000-0005-0000-0000-0000BD2F0000}"/>
    <cellStyle name="40% - Akzent3 2 2 11 3" xfId="12315" xr:uid="{00000000-0005-0000-0000-0000BE2F0000}"/>
    <cellStyle name="40% - Akzent3 2 2 2" xfId="12316" xr:uid="{00000000-0005-0000-0000-0000BF2F0000}"/>
    <cellStyle name="40% - Akzent3 2 2 2 2" xfId="12317" xr:uid="{00000000-0005-0000-0000-0000C02F0000}"/>
    <cellStyle name="40% - Akzent3 2 2 2 2 10" xfId="12318" xr:uid="{00000000-0005-0000-0000-0000C12F0000}"/>
    <cellStyle name="40% - Akzent3 2 2 2 2 10 2" xfId="12319" xr:uid="{00000000-0005-0000-0000-0000C22F0000}"/>
    <cellStyle name="40% - Akzent3 2 2 2 2 10 3" xfId="12320" xr:uid="{00000000-0005-0000-0000-0000C32F0000}"/>
    <cellStyle name="40% - Akzent3 2 2 2 2 11" xfId="12321" xr:uid="{00000000-0005-0000-0000-0000C42F0000}"/>
    <cellStyle name="40% - Akzent3 2 2 2 2 11 2" xfId="12322" xr:uid="{00000000-0005-0000-0000-0000C52F0000}"/>
    <cellStyle name="40% - Akzent3 2 2 2 2 11 3" xfId="12323" xr:uid="{00000000-0005-0000-0000-0000C62F0000}"/>
    <cellStyle name="40% - Akzent3 2 2 2 2 12" xfId="12324" xr:uid="{00000000-0005-0000-0000-0000C72F0000}"/>
    <cellStyle name="40% - Akzent3 2 2 2 2 13" xfId="12325" xr:uid="{00000000-0005-0000-0000-0000C82F0000}"/>
    <cellStyle name="40% - Akzent3 2 2 2 2 2" xfId="12326" xr:uid="{00000000-0005-0000-0000-0000C92F0000}"/>
    <cellStyle name="40% - Akzent3 2 2 2 2 3" xfId="12327" xr:uid="{00000000-0005-0000-0000-0000CA2F0000}"/>
    <cellStyle name="40% - Akzent3 2 2 2 2 4" xfId="12328" xr:uid="{00000000-0005-0000-0000-0000CB2F0000}"/>
    <cellStyle name="40% - Akzent3 2 2 2 2 4 2" xfId="12329" xr:uid="{00000000-0005-0000-0000-0000CC2F0000}"/>
    <cellStyle name="40% - Akzent3 2 2 2 2 4 2 2" xfId="12330" xr:uid="{00000000-0005-0000-0000-0000CD2F0000}"/>
    <cellStyle name="40% - Akzent3 2 2 2 2 4 2 3" xfId="12331" xr:uid="{00000000-0005-0000-0000-0000CE2F0000}"/>
    <cellStyle name="40% - Akzent3 2 2 2 2 4 3" xfId="12332" xr:uid="{00000000-0005-0000-0000-0000CF2F0000}"/>
    <cellStyle name="40% - Akzent3 2 2 2 2 4 4" xfId="12333" xr:uid="{00000000-0005-0000-0000-0000D02F0000}"/>
    <cellStyle name="40% - Akzent3 2 2 2 2 5" xfId="12334" xr:uid="{00000000-0005-0000-0000-0000D12F0000}"/>
    <cellStyle name="40% - Akzent3 2 2 2 2 5 2" xfId="12335" xr:uid="{00000000-0005-0000-0000-0000D22F0000}"/>
    <cellStyle name="40% - Akzent3 2 2 2 2 5 2 2" xfId="12336" xr:uid="{00000000-0005-0000-0000-0000D32F0000}"/>
    <cellStyle name="40% - Akzent3 2 2 2 2 5 2 3" xfId="12337" xr:uid="{00000000-0005-0000-0000-0000D42F0000}"/>
    <cellStyle name="40% - Akzent3 2 2 2 2 5 3" xfId="12338" xr:uid="{00000000-0005-0000-0000-0000D52F0000}"/>
    <cellStyle name="40% - Akzent3 2 2 2 2 5 4" xfId="12339" xr:uid="{00000000-0005-0000-0000-0000D62F0000}"/>
    <cellStyle name="40% - Akzent3 2 2 2 2 6" xfId="12340" xr:uid="{00000000-0005-0000-0000-0000D72F0000}"/>
    <cellStyle name="40% - Akzent3 2 2 2 2 6 2" xfId="12341" xr:uid="{00000000-0005-0000-0000-0000D82F0000}"/>
    <cellStyle name="40% - Akzent3 2 2 2 2 6 2 2" xfId="12342" xr:uid="{00000000-0005-0000-0000-0000D92F0000}"/>
    <cellStyle name="40% - Akzent3 2 2 2 2 6 2 3" xfId="12343" xr:uid="{00000000-0005-0000-0000-0000DA2F0000}"/>
    <cellStyle name="40% - Akzent3 2 2 2 2 6 3" xfId="12344" xr:uid="{00000000-0005-0000-0000-0000DB2F0000}"/>
    <cellStyle name="40% - Akzent3 2 2 2 2 6 4" xfId="12345" xr:uid="{00000000-0005-0000-0000-0000DC2F0000}"/>
    <cellStyle name="40% - Akzent3 2 2 2 2 7" xfId="12346" xr:uid="{00000000-0005-0000-0000-0000DD2F0000}"/>
    <cellStyle name="40% - Akzent3 2 2 2 2 7 2" xfId="12347" xr:uid="{00000000-0005-0000-0000-0000DE2F0000}"/>
    <cellStyle name="40% - Akzent3 2 2 2 2 7 2 2" xfId="12348" xr:uid="{00000000-0005-0000-0000-0000DF2F0000}"/>
    <cellStyle name="40% - Akzent3 2 2 2 2 7 2 3" xfId="12349" xr:uid="{00000000-0005-0000-0000-0000E02F0000}"/>
    <cellStyle name="40% - Akzent3 2 2 2 2 7 3" xfId="12350" xr:uid="{00000000-0005-0000-0000-0000E12F0000}"/>
    <cellStyle name="40% - Akzent3 2 2 2 2 7 4" xfId="12351" xr:uid="{00000000-0005-0000-0000-0000E22F0000}"/>
    <cellStyle name="40% - Akzent3 2 2 2 2 8" xfId="12352" xr:uid="{00000000-0005-0000-0000-0000E32F0000}"/>
    <cellStyle name="40% - Akzent3 2 2 2 2 8 2" xfId="12353" xr:uid="{00000000-0005-0000-0000-0000E42F0000}"/>
    <cellStyle name="40% - Akzent3 2 2 2 2 8 2 2" xfId="12354" xr:uid="{00000000-0005-0000-0000-0000E52F0000}"/>
    <cellStyle name="40% - Akzent3 2 2 2 2 8 2 3" xfId="12355" xr:uid="{00000000-0005-0000-0000-0000E62F0000}"/>
    <cellStyle name="40% - Akzent3 2 2 2 2 8 3" xfId="12356" xr:uid="{00000000-0005-0000-0000-0000E72F0000}"/>
    <cellStyle name="40% - Akzent3 2 2 2 2 8 4" xfId="12357" xr:uid="{00000000-0005-0000-0000-0000E82F0000}"/>
    <cellStyle name="40% - Akzent3 2 2 2 2 9" xfId="12358" xr:uid="{00000000-0005-0000-0000-0000E92F0000}"/>
    <cellStyle name="40% - Akzent3 2 2 2 2 9 2" xfId="12359" xr:uid="{00000000-0005-0000-0000-0000EA2F0000}"/>
    <cellStyle name="40% - Akzent3 2 2 2 2 9 3" xfId="12360" xr:uid="{00000000-0005-0000-0000-0000EB2F0000}"/>
    <cellStyle name="40% - Akzent3 2 2 2 3" xfId="12361" xr:uid="{00000000-0005-0000-0000-0000EC2F0000}"/>
    <cellStyle name="40% - Akzent3 2 2 2 3 10" xfId="12362" xr:uid="{00000000-0005-0000-0000-0000ED2F0000}"/>
    <cellStyle name="40% - Akzent3 2 2 2 3 11" xfId="12363" xr:uid="{00000000-0005-0000-0000-0000EE2F0000}"/>
    <cellStyle name="40% - Akzent3 2 2 2 3 2" xfId="12364" xr:uid="{00000000-0005-0000-0000-0000EF2F0000}"/>
    <cellStyle name="40% - Akzent3 2 2 2 3 2 2" xfId="12365" xr:uid="{00000000-0005-0000-0000-0000F02F0000}"/>
    <cellStyle name="40% - Akzent3 2 2 2 3 2 2 2" xfId="12366" xr:uid="{00000000-0005-0000-0000-0000F12F0000}"/>
    <cellStyle name="40% - Akzent3 2 2 2 3 2 2 3" xfId="12367" xr:uid="{00000000-0005-0000-0000-0000F22F0000}"/>
    <cellStyle name="40% - Akzent3 2 2 2 3 2 3" xfId="12368" xr:uid="{00000000-0005-0000-0000-0000F32F0000}"/>
    <cellStyle name="40% - Akzent3 2 2 2 3 2 4" xfId="12369" xr:uid="{00000000-0005-0000-0000-0000F42F0000}"/>
    <cellStyle name="40% - Akzent3 2 2 2 3 3" xfId="12370" xr:uid="{00000000-0005-0000-0000-0000F52F0000}"/>
    <cellStyle name="40% - Akzent3 2 2 2 3 3 2" xfId="12371" xr:uid="{00000000-0005-0000-0000-0000F62F0000}"/>
    <cellStyle name="40% - Akzent3 2 2 2 3 3 2 2" xfId="12372" xr:uid="{00000000-0005-0000-0000-0000F72F0000}"/>
    <cellStyle name="40% - Akzent3 2 2 2 3 3 2 3" xfId="12373" xr:uid="{00000000-0005-0000-0000-0000F82F0000}"/>
    <cellStyle name="40% - Akzent3 2 2 2 3 3 3" xfId="12374" xr:uid="{00000000-0005-0000-0000-0000F92F0000}"/>
    <cellStyle name="40% - Akzent3 2 2 2 3 3 4" xfId="12375" xr:uid="{00000000-0005-0000-0000-0000FA2F0000}"/>
    <cellStyle name="40% - Akzent3 2 2 2 3 4" xfId="12376" xr:uid="{00000000-0005-0000-0000-0000FB2F0000}"/>
    <cellStyle name="40% - Akzent3 2 2 2 3 4 2" xfId="12377" xr:uid="{00000000-0005-0000-0000-0000FC2F0000}"/>
    <cellStyle name="40% - Akzent3 2 2 2 3 4 2 2" xfId="12378" xr:uid="{00000000-0005-0000-0000-0000FD2F0000}"/>
    <cellStyle name="40% - Akzent3 2 2 2 3 4 2 3" xfId="12379" xr:uid="{00000000-0005-0000-0000-0000FE2F0000}"/>
    <cellStyle name="40% - Akzent3 2 2 2 3 4 3" xfId="12380" xr:uid="{00000000-0005-0000-0000-0000FF2F0000}"/>
    <cellStyle name="40% - Akzent3 2 2 2 3 4 4" xfId="12381" xr:uid="{00000000-0005-0000-0000-000000300000}"/>
    <cellStyle name="40% - Akzent3 2 2 2 3 5" xfId="12382" xr:uid="{00000000-0005-0000-0000-000001300000}"/>
    <cellStyle name="40% - Akzent3 2 2 2 3 5 2" xfId="12383" xr:uid="{00000000-0005-0000-0000-000002300000}"/>
    <cellStyle name="40% - Akzent3 2 2 2 3 5 2 2" xfId="12384" xr:uid="{00000000-0005-0000-0000-000003300000}"/>
    <cellStyle name="40% - Akzent3 2 2 2 3 5 2 3" xfId="12385" xr:uid="{00000000-0005-0000-0000-000004300000}"/>
    <cellStyle name="40% - Akzent3 2 2 2 3 5 3" xfId="12386" xr:uid="{00000000-0005-0000-0000-000005300000}"/>
    <cellStyle name="40% - Akzent3 2 2 2 3 5 4" xfId="12387" xr:uid="{00000000-0005-0000-0000-000006300000}"/>
    <cellStyle name="40% - Akzent3 2 2 2 3 6" xfId="12388" xr:uid="{00000000-0005-0000-0000-000007300000}"/>
    <cellStyle name="40% - Akzent3 2 2 2 3 6 2" xfId="12389" xr:uid="{00000000-0005-0000-0000-000008300000}"/>
    <cellStyle name="40% - Akzent3 2 2 2 3 6 2 2" xfId="12390" xr:uid="{00000000-0005-0000-0000-000009300000}"/>
    <cellStyle name="40% - Akzent3 2 2 2 3 6 2 3" xfId="12391" xr:uid="{00000000-0005-0000-0000-00000A300000}"/>
    <cellStyle name="40% - Akzent3 2 2 2 3 6 3" xfId="12392" xr:uid="{00000000-0005-0000-0000-00000B300000}"/>
    <cellStyle name="40% - Akzent3 2 2 2 3 6 4" xfId="12393" xr:uid="{00000000-0005-0000-0000-00000C300000}"/>
    <cellStyle name="40% - Akzent3 2 2 2 3 7" xfId="12394" xr:uid="{00000000-0005-0000-0000-00000D300000}"/>
    <cellStyle name="40% - Akzent3 2 2 2 3 7 2" xfId="12395" xr:uid="{00000000-0005-0000-0000-00000E300000}"/>
    <cellStyle name="40% - Akzent3 2 2 2 3 7 3" xfId="12396" xr:uid="{00000000-0005-0000-0000-00000F300000}"/>
    <cellStyle name="40% - Akzent3 2 2 2 3 8" xfId="12397" xr:uid="{00000000-0005-0000-0000-000010300000}"/>
    <cellStyle name="40% - Akzent3 2 2 2 3 8 2" xfId="12398" xr:uid="{00000000-0005-0000-0000-000011300000}"/>
    <cellStyle name="40% - Akzent3 2 2 2 3 8 3" xfId="12399" xr:uid="{00000000-0005-0000-0000-000012300000}"/>
    <cellStyle name="40% - Akzent3 2 2 2 3 9" xfId="12400" xr:uid="{00000000-0005-0000-0000-000013300000}"/>
    <cellStyle name="40% - Akzent3 2 2 2 3 9 2" xfId="12401" xr:uid="{00000000-0005-0000-0000-000014300000}"/>
    <cellStyle name="40% - Akzent3 2 2 2 3 9 3" xfId="12402" xr:uid="{00000000-0005-0000-0000-000015300000}"/>
    <cellStyle name="40% - Akzent3 2 2 3" xfId="12403" xr:uid="{00000000-0005-0000-0000-000016300000}"/>
    <cellStyle name="40% - Akzent3 2 2 4" xfId="12404" xr:uid="{00000000-0005-0000-0000-000017300000}"/>
    <cellStyle name="40% - Akzent3 2 2 4 2" xfId="12405" xr:uid="{00000000-0005-0000-0000-000018300000}"/>
    <cellStyle name="40% - Akzent3 2 2 4 2 2" xfId="12406" xr:uid="{00000000-0005-0000-0000-000019300000}"/>
    <cellStyle name="40% - Akzent3 2 2 4 2 3" xfId="12407" xr:uid="{00000000-0005-0000-0000-00001A300000}"/>
    <cellStyle name="40% - Akzent3 2 2 4 3" xfId="12408" xr:uid="{00000000-0005-0000-0000-00001B300000}"/>
    <cellStyle name="40% - Akzent3 2 2 4 4" xfId="12409" xr:uid="{00000000-0005-0000-0000-00001C300000}"/>
    <cellStyle name="40% - Akzent3 2 2 5" xfId="12410" xr:uid="{00000000-0005-0000-0000-00001D300000}"/>
    <cellStyle name="40% - Akzent3 2 2 5 2" xfId="12411" xr:uid="{00000000-0005-0000-0000-00001E300000}"/>
    <cellStyle name="40% - Akzent3 2 2 5 2 2" xfId="12412" xr:uid="{00000000-0005-0000-0000-00001F300000}"/>
    <cellStyle name="40% - Akzent3 2 2 5 2 3" xfId="12413" xr:uid="{00000000-0005-0000-0000-000020300000}"/>
    <cellStyle name="40% - Akzent3 2 2 5 3" xfId="12414" xr:uid="{00000000-0005-0000-0000-000021300000}"/>
    <cellStyle name="40% - Akzent3 2 2 5 4" xfId="12415" xr:uid="{00000000-0005-0000-0000-000022300000}"/>
    <cellStyle name="40% - Akzent3 2 2 6" xfId="12416" xr:uid="{00000000-0005-0000-0000-000023300000}"/>
    <cellStyle name="40% - Akzent3 2 2 6 2" xfId="12417" xr:uid="{00000000-0005-0000-0000-000024300000}"/>
    <cellStyle name="40% - Akzent3 2 2 6 2 2" xfId="12418" xr:uid="{00000000-0005-0000-0000-000025300000}"/>
    <cellStyle name="40% - Akzent3 2 2 6 2 3" xfId="12419" xr:uid="{00000000-0005-0000-0000-000026300000}"/>
    <cellStyle name="40% - Akzent3 2 2 6 3" xfId="12420" xr:uid="{00000000-0005-0000-0000-000027300000}"/>
    <cellStyle name="40% - Akzent3 2 2 6 4" xfId="12421" xr:uid="{00000000-0005-0000-0000-000028300000}"/>
    <cellStyle name="40% - Akzent3 2 2 7" xfId="12422" xr:uid="{00000000-0005-0000-0000-000029300000}"/>
    <cellStyle name="40% - Akzent3 2 2 7 2" xfId="12423" xr:uid="{00000000-0005-0000-0000-00002A300000}"/>
    <cellStyle name="40% - Akzent3 2 2 7 2 2" xfId="12424" xr:uid="{00000000-0005-0000-0000-00002B300000}"/>
    <cellStyle name="40% - Akzent3 2 2 7 2 3" xfId="12425" xr:uid="{00000000-0005-0000-0000-00002C300000}"/>
    <cellStyle name="40% - Akzent3 2 2 7 3" xfId="12426" xr:uid="{00000000-0005-0000-0000-00002D300000}"/>
    <cellStyle name="40% - Akzent3 2 2 7 4" xfId="12427" xr:uid="{00000000-0005-0000-0000-00002E300000}"/>
    <cellStyle name="40% - Akzent3 2 2 8" xfId="12428" xr:uid="{00000000-0005-0000-0000-00002F300000}"/>
    <cellStyle name="40% - Akzent3 2 2 8 2" xfId="12429" xr:uid="{00000000-0005-0000-0000-000030300000}"/>
    <cellStyle name="40% - Akzent3 2 2 8 2 2" xfId="12430" xr:uid="{00000000-0005-0000-0000-000031300000}"/>
    <cellStyle name="40% - Akzent3 2 2 8 2 3" xfId="12431" xr:uid="{00000000-0005-0000-0000-000032300000}"/>
    <cellStyle name="40% - Akzent3 2 2 8 3" xfId="12432" xr:uid="{00000000-0005-0000-0000-000033300000}"/>
    <cellStyle name="40% - Akzent3 2 2 8 4" xfId="12433" xr:uid="{00000000-0005-0000-0000-000034300000}"/>
    <cellStyle name="40% - Akzent3 2 2 9" xfId="12434" xr:uid="{00000000-0005-0000-0000-000035300000}"/>
    <cellStyle name="40% - Akzent3 2 2 9 2" xfId="12435" xr:uid="{00000000-0005-0000-0000-000036300000}"/>
    <cellStyle name="40% - Akzent3 2 2 9 3" xfId="12436" xr:uid="{00000000-0005-0000-0000-000037300000}"/>
    <cellStyle name="40% - Akzent3 2 3" xfId="12437" xr:uid="{00000000-0005-0000-0000-000038300000}"/>
    <cellStyle name="40% - Akzent3 2 4" xfId="12438" xr:uid="{00000000-0005-0000-0000-000039300000}"/>
    <cellStyle name="40% - Akzent3 2 5" xfId="12439" xr:uid="{00000000-0005-0000-0000-00003A300000}"/>
    <cellStyle name="40% - Akzent3 2 5 2" xfId="12440" xr:uid="{00000000-0005-0000-0000-00003B300000}"/>
    <cellStyle name="40% - Akzent3 2 5 2 2" xfId="12441" xr:uid="{00000000-0005-0000-0000-00003C300000}"/>
    <cellStyle name="40% - Akzent3 2 5 2 2 2" xfId="12442" xr:uid="{00000000-0005-0000-0000-00003D300000}"/>
    <cellStyle name="40% - Akzent3 2 5 2 2 3" xfId="12443" xr:uid="{00000000-0005-0000-0000-00003E300000}"/>
    <cellStyle name="40% - Akzent3 2 5 2 3" xfId="12444" xr:uid="{00000000-0005-0000-0000-00003F300000}"/>
    <cellStyle name="40% - Akzent3 2 5 2 4" xfId="12445" xr:uid="{00000000-0005-0000-0000-000040300000}"/>
    <cellStyle name="40% - Akzent3 2 5 3" xfId="12446" xr:uid="{00000000-0005-0000-0000-000041300000}"/>
    <cellStyle name="40% - Akzent3 2 5 3 2" xfId="12447" xr:uid="{00000000-0005-0000-0000-000042300000}"/>
    <cellStyle name="40% - Akzent3 2 5 3 2 2" xfId="12448" xr:uid="{00000000-0005-0000-0000-000043300000}"/>
    <cellStyle name="40% - Akzent3 2 5 3 2 3" xfId="12449" xr:uid="{00000000-0005-0000-0000-000044300000}"/>
    <cellStyle name="40% - Akzent3 2 5 3 3" xfId="12450" xr:uid="{00000000-0005-0000-0000-000045300000}"/>
    <cellStyle name="40% - Akzent3 2 5 3 4" xfId="12451" xr:uid="{00000000-0005-0000-0000-000046300000}"/>
    <cellStyle name="40% - Akzent3 2 5 4" xfId="12452" xr:uid="{00000000-0005-0000-0000-000047300000}"/>
    <cellStyle name="40% - Akzent3 2 5 4 2" xfId="12453" xr:uid="{00000000-0005-0000-0000-000048300000}"/>
    <cellStyle name="40% - Akzent3 2 5 4 2 2" xfId="12454" xr:uid="{00000000-0005-0000-0000-000049300000}"/>
    <cellStyle name="40% - Akzent3 2 5 4 2 3" xfId="12455" xr:uid="{00000000-0005-0000-0000-00004A300000}"/>
    <cellStyle name="40% - Akzent3 2 5 4 3" xfId="12456" xr:uid="{00000000-0005-0000-0000-00004B300000}"/>
    <cellStyle name="40% - Akzent3 2 5 4 4" xfId="12457" xr:uid="{00000000-0005-0000-0000-00004C300000}"/>
    <cellStyle name="40% - Akzent3 2 5 5" xfId="12458" xr:uid="{00000000-0005-0000-0000-00004D300000}"/>
    <cellStyle name="40% - Akzent3 2 5 5 2" xfId="12459" xr:uid="{00000000-0005-0000-0000-00004E300000}"/>
    <cellStyle name="40% - Akzent3 2 5 5 2 2" xfId="12460" xr:uid="{00000000-0005-0000-0000-00004F300000}"/>
    <cellStyle name="40% - Akzent3 2 5 5 2 3" xfId="12461" xr:uid="{00000000-0005-0000-0000-000050300000}"/>
    <cellStyle name="40% - Akzent3 2 5 5 3" xfId="12462" xr:uid="{00000000-0005-0000-0000-000051300000}"/>
    <cellStyle name="40% - Akzent3 2 5 5 4" xfId="12463" xr:uid="{00000000-0005-0000-0000-000052300000}"/>
    <cellStyle name="40% - Akzent3 2 5 6" xfId="12464" xr:uid="{00000000-0005-0000-0000-000053300000}"/>
    <cellStyle name="40% - Akzent3 2 5 6 2" xfId="12465" xr:uid="{00000000-0005-0000-0000-000054300000}"/>
    <cellStyle name="40% - Akzent3 2 5 6 2 2" xfId="12466" xr:uid="{00000000-0005-0000-0000-000055300000}"/>
    <cellStyle name="40% - Akzent3 2 5 6 2 3" xfId="12467" xr:uid="{00000000-0005-0000-0000-000056300000}"/>
    <cellStyle name="40% - Akzent3 2 5 6 3" xfId="12468" xr:uid="{00000000-0005-0000-0000-000057300000}"/>
    <cellStyle name="40% - Akzent3 2 5 6 4" xfId="12469" xr:uid="{00000000-0005-0000-0000-000058300000}"/>
    <cellStyle name="40% - Akzent3 2 5 7" xfId="12470" xr:uid="{00000000-0005-0000-0000-000059300000}"/>
    <cellStyle name="40% - Akzent3 2 5 7 2" xfId="12471" xr:uid="{00000000-0005-0000-0000-00005A300000}"/>
    <cellStyle name="40% - Akzent3 2 5 7 3" xfId="12472" xr:uid="{00000000-0005-0000-0000-00005B300000}"/>
    <cellStyle name="40% - Akzent3 2 5 8" xfId="12473" xr:uid="{00000000-0005-0000-0000-00005C300000}"/>
    <cellStyle name="40% - Akzent3 2 5 8 2" xfId="12474" xr:uid="{00000000-0005-0000-0000-00005D300000}"/>
    <cellStyle name="40% - Akzent3 2 5 8 3" xfId="12475" xr:uid="{00000000-0005-0000-0000-00005E300000}"/>
    <cellStyle name="40% - Akzent3 2 5 9" xfId="12476" xr:uid="{00000000-0005-0000-0000-00005F300000}"/>
    <cellStyle name="40% - Akzent3 2 5 9 2" xfId="12477" xr:uid="{00000000-0005-0000-0000-000060300000}"/>
    <cellStyle name="40% - Akzent3 2 5 9 3" xfId="12478" xr:uid="{00000000-0005-0000-0000-000061300000}"/>
    <cellStyle name="40% - Akzent3 2 6" xfId="12479" xr:uid="{00000000-0005-0000-0000-000062300000}"/>
    <cellStyle name="40% - Akzent3 2 7" xfId="12480" xr:uid="{00000000-0005-0000-0000-000063300000}"/>
    <cellStyle name="40% - Akzent3 2 8" xfId="12481" xr:uid="{00000000-0005-0000-0000-000064300000}"/>
    <cellStyle name="40% - Akzent3 2 9" xfId="12482" xr:uid="{00000000-0005-0000-0000-000065300000}"/>
    <cellStyle name="40% - Akzent3 20" xfId="12483" xr:uid="{00000000-0005-0000-0000-000066300000}"/>
    <cellStyle name="40% - Akzent3 21" xfId="12484" xr:uid="{00000000-0005-0000-0000-000067300000}"/>
    <cellStyle name="40% - Akzent3 22" xfId="12485" xr:uid="{00000000-0005-0000-0000-000068300000}"/>
    <cellStyle name="40% - Akzent3 23" xfId="12486" xr:uid="{00000000-0005-0000-0000-000069300000}"/>
    <cellStyle name="40% - Akzent3 24" xfId="12487" xr:uid="{00000000-0005-0000-0000-00006A300000}"/>
    <cellStyle name="40% - Akzent3 25" xfId="12488" xr:uid="{00000000-0005-0000-0000-00006B300000}"/>
    <cellStyle name="40% - Akzent3 26" xfId="12489" xr:uid="{00000000-0005-0000-0000-00006C300000}"/>
    <cellStyle name="40% - Akzent3 27" xfId="12490" xr:uid="{00000000-0005-0000-0000-00006D300000}"/>
    <cellStyle name="40% - Akzent3 28" xfId="12491" xr:uid="{00000000-0005-0000-0000-00006E300000}"/>
    <cellStyle name="40% - Akzent3 29" xfId="12492" xr:uid="{00000000-0005-0000-0000-00006F300000}"/>
    <cellStyle name="40% - Akzent3 3" xfId="12493" xr:uid="{00000000-0005-0000-0000-000070300000}"/>
    <cellStyle name="40% - Akzent3 3 10" xfId="12494" xr:uid="{00000000-0005-0000-0000-000071300000}"/>
    <cellStyle name="40% - Akzent3 3 11" xfId="12495" xr:uid="{00000000-0005-0000-0000-000072300000}"/>
    <cellStyle name="40% - Akzent3 3 12" xfId="12496" xr:uid="{00000000-0005-0000-0000-000073300000}"/>
    <cellStyle name="40% - Akzent3 3 13" xfId="12497" xr:uid="{00000000-0005-0000-0000-000074300000}"/>
    <cellStyle name="40% - Akzent3 3 14" xfId="12498" xr:uid="{00000000-0005-0000-0000-000075300000}"/>
    <cellStyle name="40% - Akzent3 3 15" xfId="12499" xr:uid="{00000000-0005-0000-0000-000076300000}"/>
    <cellStyle name="40% - Akzent3 3 16" xfId="12500" xr:uid="{00000000-0005-0000-0000-000077300000}"/>
    <cellStyle name="40% - Akzent3 3 17" xfId="12501" xr:uid="{00000000-0005-0000-0000-000078300000}"/>
    <cellStyle name="40% - Akzent3 3 18" xfId="12502" xr:uid="{00000000-0005-0000-0000-000079300000}"/>
    <cellStyle name="40% - Akzent3 3 2" xfId="12503" xr:uid="{00000000-0005-0000-0000-00007A300000}"/>
    <cellStyle name="40% - Akzent3 3 3" xfId="12504" xr:uid="{00000000-0005-0000-0000-00007B300000}"/>
    <cellStyle name="40% - Akzent3 3 4" xfId="12505" xr:uid="{00000000-0005-0000-0000-00007C300000}"/>
    <cellStyle name="40% - Akzent3 3 4 2" xfId="12506" xr:uid="{00000000-0005-0000-0000-00007D300000}"/>
    <cellStyle name="40% - Akzent3 3 4 2 2" xfId="12507" xr:uid="{00000000-0005-0000-0000-00007E300000}"/>
    <cellStyle name="40% - Akzent3 3 4 2 2 2" xfId="12508" xr:uid="{00000000-0005-0000-0000-00007F300000}"/>
    <cellStyle name="40% - Akzent3 3 4 2 2 3" xfId="12509" xr:uid="{00000000-0005-0000-0000-000080300000}"/>
    <cellStyle name="40% - Akzent3 3 4 2 3" xfId="12510" xr:uid="{00000000-0005-0000-0000-000081300000}"/>
    <cellStyle name="40% - Akzent3 3 4 2 4" xfId="12511" xr:uid="{00000000-0005-0000-0000-000082300000}"/>
    <cellStyle name="40% - Akzent3 3 4 3" xfId="12512" xr:uid="{00000000-0005-0000-0000-000083300000}"/>
    <cellStyle name="40% - Akzent3 3 4 3 2" xfId="12513" xr:uid="{00000000-0005-0000-0000-000084300000}"/>
    <cellStyle name="40% - Akzent3 3 4 3 2 2" xfId="12514" xr:uid="{00000000-0005-0000-0000-000085300000}"/>
    <cellStyle name="40% - Akzent3 3 4 3 2 3" xfId="12515" xr:uid="{00000000-0005-0000-0000-000086300000}"/>
    <cellStyle name="40% - Akzent3 3 4 3 3" xfId="12516" xr:uid="{00000000-0005-0000-0000-000087300000}"/>
    <cellStyle name="40% - Akzent3 3 4 3 4" xfId="12517" xr:uid="{00000000-0005-0000-0000-000088300000}"/>
    <cellStyle name="40% - Akzent3 3 4 4" xfId="12518" xr:uid="{00000000-0005-0000-0000-000089300000}"/>
    <cellStyle name="40% - Akzent3 3 4 4 2" xfId="12519" xr:uid="{00000000-0005-0000-0000-00008A300000}"/>
    <cellStyle name="40% - Akzent3 3 4 4 2 2" xfId="12520" xr:uid="{00000000-0005-0000-0000-00008B300000}"/>
    <cellStyle name="40% - Akzent3 3 4 4 2 3" xfId="12521" xr:uid="{00000000-0005-0000-0000-00008C300000}"/>
    <cellStyle name="40% - Akzent3 3 4 4 3" xfId="12522" xr:uid="{00000000-0005-0000-0000-00008D300000}"/>
    <cellStyle name="40% - Akzent3 3 4 4 4" xfId="12523" xr:uid="{00000000-0005-0000-0000-00008E300000}"/>
    <cellStyle name="40% - Akzent3 3 4 5" xfId="12524" xr:uid="{00000000-0005-0000-0000-00008F300000}"/>
    <cellStyle name="40% - Akzent3 3 4 5 2" xfId="12525" xr:uid="{00000000-0005-0000-0000-000090300000}"/>
    <cellStyle name="40% - Akzent3 3 4 5 2 2" xfId="12526" xr:uid="{00000000-0005-0000-0000-000091300000}"/>
    <cellStyle name="40% - Akzent3 3 4 5 2 3" xfId="12527" xr:uid="{00000000-0005-0000-0000-000092300000}"/>
    <cellStyle name="40% - Akzent3 3 4 5 3" xfId="12528" xr:uid="{00000000-0005-0000-0000-000093300000}"/>
    <cellStyle name="40% - Akzent3 3 4 5 4" xfId="12529" xr:uid="{00000000-0005-0000-0000-000094300000}"/>
    <cellStyle name="40% - Akzent3 3 4 6" xfId="12530" xr:uid="{00000000-0005-0000-0000-000095300000}"/>
    <cellStyle name="40% - Akzent3 3 4 6 2" xfId="12531" xr:uid="{00000000-0005-0000-0000-000096300000}"/>
    <cellStyle name="40% - Akzent3 3 4 6 2 2" xfId="12532" xr:uid="{00000000-0005-0000-0000-000097300000}"/>
    <cellStyle name="40% - Akzent3 3 4 6 2 3" xfId="12533" xr:uid="{00000000-0005-0000-0000-000098300000}"/>
    <cellStyle name="40% - Akzent3 3 4 6 3" xfId="12534" xr:uid="{00000000-0005-0000-0000-000099300000}"/>
    <cellStyle name="40% - Akzent3 3 4 6 4" xfId="12535" xr:uid="{00000000-0005-0000-0000-00009A300000}"/>
    <cellStyle name="40% - Akzent3 3 4 7" xfId="12536" xr:uid="{00000000-0005-0000-0000-00009B300000}"/>
    <cellStyle name="40% - Akzent3 3 4 7 2" xfId="12537" xr:uid="{00000000-0005-0000-0000-00009C300000}"/>
    <cellStyle name="40% - Akzent3 3 4 7 3" xfId="12538" xr:uid="{00000000-0005-0000-0000-00009D300000}"/>
    <cellStyle name="40% - Akzent3 3 4 8" xfId="12539" xr:uid="{00000000-0005-0000-0000-00009E300000}"/>
    <cellStyle name="40% - Akzent3 3 4 8 2" xfId="12540" xr:uid="{00000000-0005-0000-0000-00009F300000}"/>
    <cellStyle name="40% - Akzent3 3 4 8 3" xfId="12541" xr:uid="{00000000-0005-0000-0000-0000A0300000}"/>
    <cellStyle name="40% - Akzent3 3 4 9" xfId="12542" xr:uid="{00000000-0005-0000-0000-0000A1300000}"/>
    <cellStyle name="40% - Akzent3 3 4 9 2" xfId="12543" xr:uid="{00000000-0005-0000-0000-0000A2300000}"/>
    <cellStyle name="40% - Akzent3 3 4 9 3" xfId="12544" xr:uid="{00000000-0005-0000-0000-0000A3300000}"/>
    <cellStyle name="40% - Akzent3 3 5" xfId="12545" xr:uid="{00000000-0005-0000-0000-0000A4300000}"/>
    <cellStyle name="40% - Akzent3 3 5 2" xfId="12546" xr:uid="{00000000-0005-0000-0000-0000A5300000}"/>
    <cellStyle name="40% - Akzent3 3 5 2 2" xfId="12547" xr:uid="{00000000-0005-0000-0000-0000A6300000}"/>
    <cellStyle name="40% - Akzent3 3 5 2 3" xfId="12548" xr:uid="{00000000-0005-0000-0000-0000A7300000}"/>
    <cellStyle name="40% - Akzent3 3 6" xfId="12549" xr:uid="{00000000-0005-0000-0000-0000A8300000}"/>
    <cellStyle name="40% - Akzent3 3 6 2" xfId="12550" xr:uid="{00000000-0005-0000-0000-0000A9300000}"/>
    <cellStyle name="40% - Akzent3 3 6 2 2" xfId="12551" xr:uid="{00000000-0005-0000-0000-0000AA300000}"/>
    <cellStyle name="40% - Akzent3 3 6 2 3" xfId="12552" xr:uid="{00000000-0005-0000-0000-0000AB300000}"/>
    <cellStyle name="40% - Akzent3 3 7" xfId="12553" xr:uid="{00000000-0005-0000-0000-0000AC300000}"/>
    <cellStyle name="40% - Akzent3 3 7 2" xfId="12554" xr:uid="{00000000-0005-0000-0000-0000AD300000}"/>
    <cellStyle name="40% - Akzent3 3 7 2 2" xfId="12555" xr:uid="{00000000-0005-0000-0000-0000AE300000}"/>
    <cellStyle name="40% - Akzent3 3 7 2 3" xfId="12556" xr:uid="{00000000-0005-0000-0000-0000AF300000}"/>
    <cellStyle name="40% - Akzent3 3 8" xfId="12557" xr:uid="{00000000-0005-0000-0000-0000B0300000}"/>
    <cellStyle name="40% - Akzent3 3 8 2" xfId="12558" xr:uid="{00000000-0005-0000-0000-0000B1300000}"/>
    <cellStyle name="40% - Akzent3 3 8 2 2" xfId="12559" xr:uid="{00000000-0005-0000-0000-0000B2300000}"/>
    <cellStyle name="40% - Akzent3 3 8 2 3" xfId="12560" xr:uid="{00000000-0005-0000-0000-0000B3300000}"/>
    <cellStyle name="40% - Akzent3 3 9" xfId="12561" xr:uid="{00000000-0005-0000-0000-0000B4300000}"/>
    <cellStyle name="40% - Akzent3 3 9 2" xfId="12562" xr:uid="{00000000-0005-0000-0000-0000B5300000}"/>
    <cellStyle name="40% - Akzent3 3 9 2 2" xfId="12563" xr:uid="{00000000-0005-0000-0000-0000B6300000}"/>
    <cellStyle name="40% - Akzent3 3 9 2 3" xfId="12564" xr:uid="{00000000-0005-0000-0000-0000B7300000}"/>
    <cellStyle name="40% - Akzent3 30" xfId="12565" xr:uid="{00000000-0005-0000-0000-0000B8300000}"/>
    <cellStyle name="40% - Akzent3 31" xfId="12566" xr:uid="{00000000-0005-0000-0000-0000B9300000}"/>
    <cellStyle name="40% - Akzent3 32" xfId="12567" xr:uid="{00000000-0005-0000-0000-0000BA300000}"/>
    <cellStyle name="40% - Akzent3 33" xfId="12568" xr:uid="{00000000-0005-0000-0000-0000BB300000}"/>
    <cellStyle name="40% - Akzent3 34" xfId="12569" xr:uid="{00000000-0005-0000-0000-0000BC300000}"/>
    <cellStyle name="40% - Akzent3 35" xfId="12570" xr:uid="{00000000-0005-0000-0000-0000BD300000}"/>
    <cellStyle name="40% - Akzent3 4" xfId="12571" xr:uid="{00000000-0005-0000-0000-0000BE300000}"/>
    <cellStyle name="40% - Akzent3 4 10" xfId="12572" xr:uid="{00000000-0005-0000-0000-0000BF300000}"/>
    <cellStyle name="40% - Akzent3 4 11" xfId="12573" xr:uid="{00000000-0005-0000-0000-0000C0300000}"/>
    <cellStyle name="40% - Akzent3 4 12" xfId="12574" xr:uid="{00000000-0005-0000-0000-0000C1300000}"/>
    <cellStyle name="40% - Akzent3 4 13" xfId="12575" xr:uid="{00000000-0005-0000-0000-0000C2300000}"/>
    <cellStyle name="40% - Akzent3 4 14" xfId="12576" xr:uid="{00000000-0005-0000-0000-0000C3300000}"/>
    <cellStyle name="40% - Akzent3 4 15" xfId="12577" xr:uid="{00000000-0005-0000-0000-0000C4300000}"/>
    <cellStyle name="40% - Akzent3 4 16" xfId="12578" xr:uid="{00000000-0005-0000-0000-0000C5300000}"/>
    <cellStyle name="40% - Akzent3 4 17" xfId="12579" xr:uid="{00000000-0005-0000-0000-0000C6300000}"/>
    <cellStyle name="40% - Akzent3 4 18" xfId="12580" xr:uid="{00000000-0005-0000-0000-0000C7300000}"/>
    <cellStyle name="40% - Akzent3 4 2" xfId="12581" xr:uid="{00000000-0005-0000-0000-0000C8300000}"/>
    <cellStyle name="40% - Akzent3 4 3" xfId="12582" xr:uid="{00000000-0005-0000-0000-0000C9300000}"/>
    <cellStyle name="40% - Akzent3 4 4" xfId="12583" xr:uid="{00000000-0005-0000-0000-0000CA300000}"/>
    <cellStyle name="40% - Akzent3 4 4 2" xfId="12584" xr:uid="{00000000-0005-0000-0000-0000CB300000}"/>
    <cellStyle name="40% - Akzent3 4 4 2 2" xfId="12585" xr:uid="{00000000-0005-0000-0000-0000CC300000}"/>
    <cellStyle name="40% - Akzent3 4 4 2 2 2" xfId="12586" xr:uid="{00000000-0005-0000-0000-0000CD300000}"/>
    <cellStyle name="40% - Akzent3 4 4 2 2 3" xfId="12587" xr:uid="{00000000-0005-0000-0000-0000CE300000}"/>
    <cellStyle name="40% - Akzent3 4 4 2 3" xfId="12588" xr:uid="{00000000-0005-0000-0000-0000CF300000}"/>
    <cellStyle name="40% - Akzent3 4 4 2 4" xfId="12589" xr:uid="{00000000-0005-0000-0000-0000D0300000}"/>
    <cellStyle name="40% - Akzent3 4 4 3" xfId="12590" xr:uid="{00000000-0005-0000-0000-0000D1300000}"/>
    <cellStyle name="40% - Akzent3 4 4 3 2" xfId="12591" xr:uid="{00000000-0005-0000-0000-0000D2300000}"/>
    <cellStyle name="40% - Akzent3 4 4 3 2 2" xfId="12592" xr:uid="{00000000-0005-0000-0000-0000D3300000}"/>
    <cellStyle name="40% - Akzent3 4 4 3 2 3" xfId="12593" xr:uid="{00000000-0005-0000-0000-0000D4300000}"/>
    <cellStyle name="40% - Akzent3 4 4 3 3" xfId="12594" xr:uid="{00000000-0005-0000-0000-0000D5300000}"/>
    <cellStyle name="40% - Akzent3 4 4 3 4" xfId="12595" xr:uid="{00000000-0005-0000-0000-0000D6300000}"/>
    <cellStyle name="40% - Akzent3 4 4 4" xfId="12596" xr:uid="{00000000-0005-0000-0000-0000D7300000}"/>
    <cellStyle name="40% - Akzent3 4 4 4 2" xfId="12597" xr:uid="{00000000-0005-0000-0000-0000D8300000}"/>
    <cellStyle name="40% - Akzent3 4 4 4 2 2" xfId="12598" xr:uid="{00000000-0005-0000-0000-0000D9300000}"/>
    <cellStyle name="40% - Akzent3 4 4 4 2 3" xfId="12599" xr:uid="{00000000-0005-0000-0000-0000DA300000}"/>
    <cellStyle name="40% - Akzent3 4 4 4 3" xfId="12600" xr:uid="{00000000-0005-0000-0000-0000DB300000}"/>
    <cellStyle name="40% - Akzent3 4 4 4 4" xfId="12601" xr:uid="{00000000-0005-0000-0000-0000DC300000}"/>
    <cellStyle name="40% - Akzent3 4 4 5" xfId="12602" xr:uid="{00000000-0005-0000-0000-0000DD300000}"/>
    <cellStyle name="40% - Akzent3 4 4 5 2" xfId="12603" xr:uid="{00000000-0005-0000-0000-0000DE300000}"/>
    <cellStyle name="40% - Akzent3 4 4 5 2 2" xfId="12604" xr:uid="{00000000-0005-0000-0000-0000DF300000}"/>
    <cellStyle name="40% - Akzent3 4 4 5 2 3" xfId="12605" xr:uid="{00000000-0005-0000-0000-0000E0300000}"/>
    <cellStyle name="40% - Akzent3 4 4 5 3" xfId="12606" xr:uid="{00000000-0005-0000-0000-0000E1300000}"/>
    <cellStyle name="40% - Akzent3 4 4 5 4" xfId="12607" xr:uid="{00000000-0005-0000-0000-0000E2300000}"/>
    <cellStyle name="40% - Akzent3 4 4 6" xfId="12608" xr:uid="{00000000-0005-0000-0000-0000E3300000}"/>
    <cellStyle name="40% - Akzent3 4 4 6 2" xfId="12609" xr:uid="{00000000-0005-0000-0000-0000E4300000}"/>
    <cellStyle name="40% - Akzent3 4 4 6 2 2" xfId="12610" xr:uid="{00000000-0005-0000-0000-0000E5300000}"/>
    <cellStyle name="40% - Akzent3 4 4 6 2 3" xfId="12611" xr:uid="{00000000-0005-0000-0000-0000E6300000}"/>
    <cellStyle name="40% - Akzent3 4 4 6 3" xfId="12612" xr:uid="{00000000-0005-0000-0000-0000E7300000}"/>
    <cellStyle name="40% - Akzent3 4 4 6 4" xfId="12613" xr:uid="{00000000-0005-0000-0000-0000E8300000}"/>
    <cellStyle name="40% - Akzent3 4 4 7" xfId="12614" xr:uid="{00000000-0005-0000-0000-0000E9300000}"/>
    <cellStyle name="40% - Akzent3 4 4 7 2" xfId="12615" xr:uid="{00000000-0005-0000-0000-0000EA300000}"/>
    <cellStyle name="40% - Akzent3 4 4 7 3" xfId="12616" xr:uid="{00000000-0005-0000-0000-0000EB300000}"/>
    <cellStyle name="40% - Akzent3 4 4 8" xfId="12617" xr:uid="{00000000-0005-0000-0000-0000EC300000}"/>
    <cellStyle name="40% - Akzent3 4 4 8 2" xfId="12618" xr:uid="{00000000-0005-0000-0000-0000ED300000}"/>
    <cellStyle name="40% - Akzent3 4 4 8 3" xfId="12619" xr:uid="{00000000-0005-0000-0000-0000EE300000}"/>
    <cellStyle name="40% - Akzent3 4 4 9" xfId="12620" xr:uid="{00000000-0005-0000-0000-0000EF300000}"/>
    <cellStyle name="40% - Akzent3 4 4 9 2" xfId="12621" xr:uid="{00000000-0005-0000-0000-0000F0300000}"/>
    <cellStyle name="40% - Akzent3 4 4 9 3" xfId="12622" xr:uid="{00000000-0005-0000-0000-0000F1300000}"/>
    <cellStyle name="40% - Akzent3 4 5" xfId="12623" xr:uid="{00000000-0005-0000-0000-0000F2300000}"/>
    <cellStyle name="40% - Akzent3 4 5 2" xfId="12624" xr:uid="{00000000-0005-0000-0000-0000F3300000}"/>
    <cellStyle name="40% - Akzent3 4 5 2 2" xfId="12625" xr:uid="{00000000-0005-0000-0000-0000F4300000}"/>
    <cellStyle name="40% - Akzent3 4 5 2 3" xfId="12626" xr:uid="{00000000-0005-0000-0000-0000F5300000}"/>
    <cellStyle name="40% - Akzent3 4 6" xfId="12627" xr:uid="{00000000-0005-0000-0000-0000F6300000}"/>
    <cellStyle name="40% - Akzent3 4 6 2" xfId="12628" xr:uid="{00000000-0005-0000-0000-0000F7300000}"/>
    <cellStyle name="40% - Akzent3 4 6 2 2" xfId="12629" xr:uid="{00000000-0005-0000-0000-0000F8300000}"/>
    <cellStyle name="40% - Akzent3 4 6 2 3" xfId="12630" xr:uid="{00000000-0005-0000-0000-0000F9300000}"/>
    <cellStyle name="40% - Akzent3 4 7" xfId="12631" xr:uid="{00000000-0005-0000-0000-0000FA300000}"/>
    <cellStyle name="40% - Akzent3 4 7 2" xfId="12632" xr:uid="{00000000-0005-0000-0000-0000FB300000}"/>
    <cellStyle name="40% - Akzent3 4 7 2 2" xfId="12633" xr:uid="{00000000-0005-0000-0000-0000FC300000}"/>
    <cellStyle name="40% - Akzent3 4 7 2 3" xfId="12634" xr:uid="{00000000-0005-0000-0000-0000FD300000}"/>
    <cellStyle name="40% - Akzent3 4 8" xfId="12635" xr:uid="{00000000-0005-0000-0000-0000FE300000}"/>
    <cellStyle name="40% - Akzent3 4 8 2" xfId="12636" xr:uid="{00000000-0005-0000-0000-0000FF300000}"/>
    <cellStyle name="40% - Akzent3 4 8 2 2" xfId="12637" xr:uid="{00000000-0005-0000-0000-000000310000}"/>
    <cellStyle name="40% - Akzent3 4 8 2 3" xfId="12638" xr:uid="{00000000-0005-0000-0000-000001310000}"/>
    <cellStyle name="40% - Akzent3 4 9" xfId="12639" xr:uid="{00000000-0005-0000-0000-000002310000}"/>
    <cellStyle name="40% - Akzent3 4 9 2" xfId="12640" xr:uid="{00000000-0005-0000-0000-000003310000}"/>
    <cellStyle name="40% - Akzent3 4 9 2 2" xfId="12641" xr:uid="{00000000-0005-0000-0000-000004310000}"/>
    <cellStyle name="40% - Akzent3 4 9 2 3" xfId="12642" xr:uid="{00000000-0005-0000-0000-000005310000}"/>
    <cellStyle name="40% - Akzent3 5" xfId="12643" xr:uid="{00000000-0005-0000-0000-000006310000}"/>
    <cellStyle name="40% - Akzent3 5 10" xfId="12644" xr:uid="{00000000-0005-0000-0000-000007310000}"/>
    <cellStyle name="40% - Akzent3 5 11" xfId="12645" xr:uid="{00000000-0005-0000-0000-000008310000}"/>
    <cellStyle name="40% - Akzent3 5 12" xfId="12646" xr:uid="{00000000-0005-0000-0000-000009310000}"/>
    <cellStyle name="40% - Akzent3 5 13" xfId="12647" xr:uid="{00000000-0005-0000-0000-00000A310000}"/>
    <cellStyle name="40% - Akzent3 5 14" xfId="12648" xr:uid="{00000000-0005-0000-0000-00000B310000}"/>
    <cellStyle name="40% - Akzent3 5 15" xfId="12649" xr:uid="{00000000-0005-0000-0000-00000C310000}"/>
    <cellStyle name="40% - Akzent3 5 16" xfId="12650" xr:uid="{00000000-0005-0000-0000-00000D310000}"/>
    <cellStyle name="40% - Akzent3 5 17" xfId="12651" xr:uid="{00000000-0005-0000-0000-00000E310000}"/>
    <cellStyle name="40% - Akzent3 5 18" xfId="12652" xr:uid="{00000000-0005-0000-0000-00000F310000}"/>
    <cellStyle name="40% - Akzent3 5 2" xfId="12653" xr:uid="{00000000-0005-0000-0000-000010310000}"/>
    <cellStyle name="40% - Akzent3 5 3" xfId="12654" xr:uid="{00000000-0005-0000-0000-000011310000}"/>
    <cellStyle name="40% - Akzent3 5 4" xfId="12655" xr:uid="{00000000-0005-0000-0000-000012310000}"/>
    <cellStyle name="40% - Akzent3 5 4 2" xfId="12656" xr:uid="{00000000-0005-0000-0000-000013310000}"/>
    <cellStyle name="40% - Akzent3 5 4 2 2" xfId="12657" xr:uid="{00000000-0005-0000-0000-000014310000}"/>
    <cellStyle name="40% - Akzent3 5 4 2 2 2" xfId="12658" xr:uid="{00000000-0005-0000-0000-000015310000}"/>
    <cellStyle name="40% - Akzent3 5 4 2 2 3" xfId="12659" xr:uid="{00000000-0005-0000-0000-000016310000}"/>
    <cellStyle name="40% - Akzent3 5 4 2 3" xfId="12660" xr:uid="{00000000-0005-0000-0000-000017310000}"/>
    <cellStyle name="40% - Akzent3 5 4 2 4" xfId="12661" xr:uid="{00000000-0005-0000-0000-000018310000}"/>
    <cellStyle name="40% - Akzent3 5 4 3" xfId="12662" xr:uid="{00000000-0005-0000-0000-000019310000}"/>
    <cellStyle name="40% - Akzent3 5 4 3 2" xfId="12663" xr:uid="{00000000-0005-0000-0000-00001A310000}"/>
    <cellStyle name="40% - Akzent3 5 4 3 2 2" xfId="12664" xr:uid="{00000000-0005-0000-0000-00001B310000}"/>
    <cellStyle name="40% - Akzent3 5 4 3 2 3" xfId="12665" xr:uid="{00000000-0005-0000-0000-00001C310000}"/>
    <cellStyle name="40% - Akzent3 5 4 3 3" xfId="12666" xr:uid="{00000000-0005-0000-0000-00001D310000}"/>
    <cellStyle name="40% - Akzent3 5 4 3 4" xfId="12667" xr:uid="{00000000-0005-0000-0000-00001E310000}"/>
    <cellStyle name="40% - Akzent3 5 4 4" xfId="12668" xr:uid="{00000000-0005-0000-0000-00001F310000}"/>
    <cellStyle name="40% - Akzent3 5 4 4 2" xfId="12669" xr:uid="{00000000-0005-0000-0000-000020310000}"/>
    <cellStyle name="40% - Akzent3 5 4 4 2 2" xfId="12670" xr:uid="{00000000-0005-0000-0000-000021310000}"/>
    <cellStyle name="40% - Akzent3 5 4 4 2 3" xfId="12671" xr:uid="{00000000-0005-0000-0000-000022310000}"/>
    <cellStyle name="40% - Akzent3 5 4 4 3" xfId="12672" xr:uid="{00000000-0005-0000-0000-000023310000}"/>
    <cellStyle name="40% - Akzent3 5 4 4 4" xfId="12673" xr:uid="{00000000-0005-0000-0000-000024310000}"/>
    <cellStyle name="40% - Akzent3 5 4 5" xfId="12674" xr:uid="{00000000-0005-0000-0000-000025310000}"/>
    <cellStyle name="40% - Akzent3 5 4 5 2" xfId="12675" xr:uid="{00000000-0005-0000-0000-000026310000}"/>
    <cellStyle name="40% - Akzent3 5 4 5 2 2" xfId="12676" xr:uid="{00000000-0005-0000-0000-000027310000}"/>
    <cellStyle name="40% - Akzent3 5 4 5 2 3" xfId="12677" xr:uid="{00000000-0005-0000-0000-000028310000}"/>
    <cellStyle name="40% - Akzent3 5 4 5 3" xfId="12678" xr:uid="{00000000-0005-0000-0000-000029310000}"/>
    <cellStyle name="40% - Akzent3 5 4 5 4" xfId="12679" xr:uid="{00000000-0005-0000-0000-00002A310000}"/>
    <cellStyle name="40% - Akzent3 5 4 6" xfId="12680" xr:uid="{00000000-0005-0000-0000-00002B310000}"/>
    <cellStyle name="40% - Akzent3 5 4 6 2" xfId="12681" xr:uid="{00000000-0005-0000-0000-00002C310000}"/>
    <cellStyle name="40% - Akzent3 5 4 6 2 2" xfId="12682" xr:uid="{00000000-0005-0000-0000-00002D310000}"/>
    <cellStyle name="40% - Akzent3 5 4 6 2 3" xfId="12683" xr:uid="{00000000-0005-0000-0000-00002E310000}"/>
    <cellStyle name="40% - Akzent3 5 4 6 3" xfId="12684" xr:uid="{00000000-0005-0000-0000-00002F310000}"/>
    <cellStyle name="40% - Akzent3 5 4 6 4" xfId="12685" xr:uid="{00000000-0005-0000-0000-000030310000}"/>
    <cellStyle name="40% - Akzent3 5 4 7" xfId="12686" xr:uid="{00000000-0005-0000-0000-000031310000}"/>
    <cellStyle name="40% - Akzent3 5 4 7 2" xfId="12687" xr:uid="{00000000-0005-0000-0000-000032310000}"/>
    <cellStyle name="40% - Akzent3 5 4 7 3" xfId="12688" xr:uid="{00000000-0005-0000-0000-000033310000}"/>
    <cellStyle name="40% - Akzent3 5 4 8" xfId="12689" xr:uid="{00000000-0005-0000-0000-000034310000}"/>
    <cellStyle name="40% - Akzent3 5 4 8 2" xfId="12690" xr:uid="{00000000-0005-0000-0000-000035310000}"/>
    <cellStyle name="40% - Akzent3 5 4 8 3" xfId="12691" xr:uid="{00000000-0005-0000-0000-000036310000}"/>
    <cellStyle name="40% - Akzent3 5 4 9" xfId="12692" xr:uid="{00000000-0005-0000-0000-000037310000}"/>
    <cellStyle name="40% - Akzent3 5 4 9 2" xfId="12693" xr:uid="{00000000-0005-0000-0000-000038310000}"/>
    <cellStyle name="40% - Akzent3 5 4 9 3" xfId="12694" xr:uid="{00000000-0005-0000-0000-000039310000}"/>
    <cellStyle name="40% - Akzent3 5 5" xfId="12695" xr:uid="{00000000-0005-0000-0000-00003A310000}"/>
    <cellStyle name="40% - Akzent3 5 5 2" xfId="12696" xr:uid="{00000000-0005-0000-0000-00003B310000}"/>
    <cellStyle name="40% - Akzent3 5 5 2 2" xfId="12697" xr:uid="{00000000-0005-0000-0000-00003C310000}"/>
    <cellStyle name="40% - Akzent3 5 5 2 3" xfId="12698" xr:uid="{00000000-0005-0000-0000-00003D310000}"/>
    <cellStyle name="40% - Akzent3 5 6" xfId="12699" xr:uid="{00000000-0005-0000-0000-00003E310000}"/>
    <cellStyle name="40% - Akzent3 5 6 2" xfId="12700" xr:uid="{00000000-0005-0000-0000-00003F310000}"/>
    <cellStyle name="40% - Akzent3 5 6 2 2" xfId="12701" xr:uid="{00000000-0005-0000-0000-000040310000}"/>
    <cellStyle name="40% - Akzent3 5 6 2 3" xfId="12702" xr:uid="{00000000-0005-0000-0000-000041310000}"/>
    <cellStyle name="40% - Akzent3 5 7" xfId="12703" xr:uid="{00000000-0005-0000-0000-000042310000}"/>
    <cellStyle name="40% - Akzent3 5 7 2" xfId="12704" xr:uid="{00000000-0005-0000-0000-000043310000}"/>
    <cellStyle name="40% - Akzent3 5 7 2 2" xfId="12705" xr:uid="{00000000-0005-0000-0000-000044310000}"/>
    <cellStyle name="40% - Akzent3 5 7 2 3" xfId="12706" xr:uid="{00000000-0005-0000-0000-000045310000}"/>
    <cellStyle name="40% - Akzent3 5 8" xfId="12707" xr:uid="{00000000-0005-0000-0000-000046310000}"/>
    <cellStyle name="40% - Akzent3 5 8 2" xfId="12708" xr:uid="{00000000-0005-0000-0000-000047310000}"/>
    <cellStyle name="40% - Akzent3 5 8 2 2" xfId="12709" xr:uid="{00000000-0005-0000-0000-000048310000}"/>
    <cellStyle name="40% - Akzent3 5 8 2 3" xfId="12710" xr:uid="{00000000-0005-0000-0000-000049310000}"/>
    <cellStyle name="40% - Akzent3 5 9" xfId="12711" xr:uid="{00000000-0005-0000-0000-00004A310000}"/>
    <cellStyle name="40% - Akzent3 5 9 2" xfId="12712" xr:uid="{00000000-0005-0000-0000-00004B310000}"/>
    <cellStyle name="40% - Akzent3 5 9 2 2" xfId="12713" xr:uid="{00000000-0005-0000-0000-00004C310000}"/>
    <cellStyle name="40% - Akzent3 5 9 2 3" xfId="12714" xr:uid="{00000000-0005-0000-0000-00004D310000}"/>
    <cellStyle name="40% - Akzent3 6" xfId="12715" xr:uid="{00000000-0005-0000-0000-00004E310000}"/>
    <cellStyle name="40% - Akzent3 6 10" xfId="12716" xr:uid="{00000000-0005-0000-0000-00004F310000}"/>
    <cellStyle name="40% - Akzent3 6 11" xfId="12717" xr:uid="{00000000-0005-0000-0000-000050310000}"/>
    <cellStyle name="40% - Akzent3 6 12" xfId="12718" xr:uid="{00000000-0005-0000-0000-000051310000}"/>
    <cellStyle name="40% - Akzent3 6 13" xfId="12719" xr:uid="{00000000-0005-0000-0000-000052310000}"/>
    <cellStyle name="40% - Akzent3 6 14" xfId="12720" xr:uid="{00000000-0005-0000-0000-000053310000}"/>
    <cellStyle name="40% - Akzent3 6 15" xfId="12721" xr:uid="{00000000-0005-0000-0000-000054310000}"/>
    <cellStyle name="40% - Akzent3 6 16" xfId="12722" xr:uid="{00000000-0005-0000-0000-000055310000}"/>
    <cellStyle name="40% - Akzent3 6 17" xfId="12723" xr:uid="{00000000-0005-0000-0000-000056310000}"/>
    <cellStyle name="40% - Akzent3 6 18" xfId="12724" xr:uid="{00000000-0005-0000-0000-000057310000}"/>
    <cellStyle name="40% - Akzent3 6 2" xfId="12725" xr:uid="{00000000-0005-0000-0000-000058310000}"/>
    <cellStyle name="40% - Akzent3 6 3" xfId="12726" xr:uid="{00000000-0005-0000-0000-000059310000}"/>
    <cellStyle name="40% - Akzent3 6 4" xfId="12727" xr:uid="{00000000-0005-0000-0000-00005A310000}"/>
    <cellStyle name="40% - Akzent3 6 4 2" xfId="12728" xr:uid="{00000000-0005-0000-0000-00005B310000}"/>
    <cellStyle name="40% - Akzent3 6 4 2 2" xfId="12729" xr:uid="{00000000-0005-0000-0000-00005C310000}"/>
    <cellStyle name="40% - Akzent3 6 4 2 2 2" xfId="12730" xr:uid="{00000000-0005-0000-0000-00005D310000}"/>
    <cellStyle name="40% - Akzent3 6 4 2 2 3" xfId="12731" xr:uid="{00000000-0005-0000-0000-00005E310000}"/>
    <cellStyle name="40% - Akzent3 6 4 2 3" xfId="12732" xr:uid="{00000000-0005-0000-0000-00005F310000}"/>
    <cellStyle name="40% - Akzent3 6 4 2 4" xfId="12733" xr:uid="{00000000-0005-0000-0000-000060310000}"/>
    <cellStyle name="40% - Akzent3 6 4 3" xfId="12734" xr:uid="{00000000-0005-0000-0000-000061310000}"/>
    <cellStyle name="40% - Akzent3 6 4 3 2" xfId="12735" xr:uid="{00000000-0005-0000-0000-000062310000}"/>
    <cellStyle name="40% - Akzent3 6 4 3 2 2" xfId="12736" xr:uid="{00000000-0005-0000-0000-000063310000}"/>
    <cellStyle name="40% - Akzent3 6 4 3 2 3" xfId="12737" xr:uid="{00000000-0005-0000-0000-000064310000}"/>
    <cellStyle name="40% - Akzent3 6 4 3 3" xfId="12738" xr:uid="{00000000-0005-0000-0000-000065310000}"/>
    <cellStyle name="40% - Akzent3 6 4 3 4" xfId="12739" xr:uid="{00000000-0005-0000-0000-000066310000}"/>
    <cellStyle name="40% - Akzent3 6 4 4" xfId="12740" xr:uid="{00000000-0005-0000-0000-000067310000}"/>
    <cellStyle name="40% - Akzent3 6 4 4 2" xfId="12741" xr:uid="{00000000-0005-0000-0000-000068310000}"/>
    <cellStyle name="40% - Akzent3 6 4 4 2 2" xfId="12742" xr:uid="{00000000-0005-0000-0000-000069310000}"/>
    <cellStyle name="40% - Akzent3 6 4 4 2 3" xfId="12743" xr:uid="{00000000-0005-0000-0000-00006A310000}"/>
    <cellStyle name="40% - Akzent3 6 4 4 3" xfId="12744" xr:uid="{00000000-0005-0000-0000-00006B310000}"/>
    <cellStyle name="40% - Akzent3 6 4 4 4" xfId="12745" xr:uid="{00000000-0005-0000-0000-00006C310000}"/>
    <cellStyle name="40% - Akzent3 6 4 5" xfId="12746" xr:uid="{00000000-0005-0000-0000-00006D310000}"/>
    <cellStyle name="40% - Akzent3 6 4 5 2" xfId="12747" xr:uid="{00000000-0005-0000-0000-00006E310000}"/>
    <cellStyle name="40% - Akzent3 6 4 5 2 2" xfId="12748" xr:uid="{00000000-0005-0000-0000-00006F310000}"/>
    <cellStyle name="40% - Akzent3 6 4 5 2 3" xfId="12749" xr:uid="{00000000-0005-0000-0000-000070310000}"/>
    <cellStyle name="40% - Akzent3 6 4 5 3" xfId="12750" xr:uid="{00000000-0005-0000-0000-000071310000}"/>
    <cellStyle name="40% - Akzent3 6 4 5 4" xfId="12751" xr:uid="{00000000-0005-0000-0000-000072310000}"/>
    <cellStyle name="40% - Akzent3 6 4 6" xfId="12752" xr:uid="{00000000-0005-0000-0000-000073310000}"/>
    <cellStyle name="40% - Akzent3 6 4 6 2" xfId="12753" xr:uid="{00000000-0005-0000-0000-000074310000}"/>
    <cellStyle name="40% - Akzent3 6 4 6 2 2" xfId="12754" xr:uid="{00000000-0005-0000-0000-000075310000}"/>
    <cellStyle name="40% - Akzent3 6 4 6 2 3" xfId="12755" xr:uid="{00000000-0005-0000-0000-000076310000}"/>
    <cellStyle name="40% - Akzent3 6 4 6 3" xfId="12756" xr:uid="{00000000-0005-0000-0000-000077310000}"/>
    <cellStyle name="40% - Akzent3 6 4 6 4" xfId="12757" xr:uid="{00000000-0005-0000-0000-000078310000}"/>
    <cellStyle name="40% - Akzent3 6 4 7" xfId="12758" xr:uid="{00000000-0005-0000-0000-000079310000}"/>
    <cellStyle name="40% - Akzent3 6 4 7 2" xfId="12759" xr:uid="{00000000-0005-0000-0000-00007A310000}"/>
    <cellStyle name="40% - Akzent3 6 4 7 3" xfId="12760" xr:uid="{00000000-0005-0000-0000-00007B310000}"/>
    <cellStyle name="40% - Akzent3 6 4 8" xfId="12761" xr:uid="{00000000-0005-0000-0000-00007C310000}"/>
    <cellStyle name="40% - Akzent3 6 4 8 2" xfId="12762" xr:uid="{00000000-0005-0000-0000-00007D310000}"/>
    <cellStyle name="40% - Akzent3 6 4 8 3" xfId="12763" xr:uid="{00000000-0005-0000-0000-00007E310000}"/>
    <cellStyle name="40% - Akzent3 6 4 9" xfId="12764" xr:uid="{00000000-0005-0000-0000-00007F310000}"/>
    <cellStyle name="40% - Akzent3 6 4 9 2" xfId="12765" xr:uid="{00000000-0005-0000-0000-000080310000}"/>
    <cellStyle name="40% - Akzent3 6 4 9 3" xfId="12766" xr:uid="{00000000-0005-0000-0000-000081310000}"/>
    <cellStyle name="40% - Akzent3 6 5" xfId="12767" xr:uid="{00000000-0005-0000-0000-000082310000}"/>
    <cellStyle name="40% - Akzent3 6 5 2" xfId="12768" xr:uid="{00000000-0005-0000-0000-000083310000}"/>
    <cellStyle name="40% - Akzent3 6 5 2 2" xfId="12769" xr:uid="{00000000-0005-0000-0000-000084310000}"/>
    <cellStyle name="40% - Akzent3 6 5 2 3" xfId="12770" xr:uid="{00000000-0005-0000-0000-000085310000}"/>
    <cellStyle name="40% - Akzent3 6 6" xfId="12771" xr:uid="{00000000-0005-0000-0000-000086310000}"/>
    <cellStyle name="40% - Akzent3 6 6 2" xfId="12772" xr:uid="{00000000-0005-0000-0000-000087310000}"/>
    <cellStyle name="40% - Akzent3 6 6 2 2" xfId="12773" xr:uid="{00000000-0005-0000-0000-000088310000}"/>
    <cellStyle name="40% - Akzent3 6 6 2 3" xfId="12774" xr:uid="{00000000-0005-0000-0000-000089310000}"/>
    <cellStyle name="40% - Akzent3 6 7" xfId="12775" xr:uid="{00000000-0005-0000-0000-00008A310000}"/>
    <cellStyle name="40% - Akzent3 6 7 2" xfId="12776" xr:uid="{00000000-0005-0000-0000-00008B310000}"/>
    <cellStyle name="40% - Akzent3 6 7 2 2" xfId="12777" xr:uid="{00000000-0005-0000-0000-00008C310000}"/>
    <cellStyle name="40% - Akzent3 6 7 2 3" xfId="12778" xr:uid="{00000000-0005-0000-0000-00008D310000}"/>
    <cellStyle name="40% - Akzent3 6 8" xfId="12779" xr:uid="{00000000-0005-0000-0000-00008E310000}"/>
    <cellStyle name="40% - Akzent3 6 8 2" xfId="12780" xr:uid="{00000000-0005-0000-0000-00008F310000}"/>
    <cellStyle name="40% - Akzent3 6 8 2 2" xfId="12781" xr:uid="{00000000-0005-0000-0000-000090310000}"/>
    <cellStyle name="40% - Akzent3 6 8 2 3" xfId="12782" xr:uid="{00000000-0005-0000-0000-000091310000}"/>
    <cellStyle name="40% - Akzent3 6 9" xfId="12783" xr:uid="{00000000-0005-0000-0000-000092310000}"/>
    <cellStyle name="40% - Akzent3 6 9 2" xfId="12784" xr:uid="{00000000-0005-0000-0000-000093310000}"/>
    <cellStyle name="40% - Akzent3 6 9 2 2" xfId="12785" xr:uid="{00000000-0005-0000-0000-000094310000}"/>
    <cellStyle name="40% - Akzent3 6 9 2 3" xfId="12786" xr:uid="{00000000-0005-0000-0000-000095310000}"/>
    <cellStyle name="40% - Akzent3 7" xfId="12787" xr:uid="{00000000-0005-0000-0000-000096310000}"/>
    <cellStyle name="40% - Akzent3 7 10" xfId="12788" xr:uid="{00000000-0005-0000-0000-000097310000}"/>
    <cellStyle name="40% - Akzent3 7 11" xfId="12789" xr:uid="{00000000-0005-0000-0000-000098310000}"/>
    <cellStyle name="40% - Akzent3 7 12" xfId="12790" xr:uid="{00000000-0005-0000-0000-000099310000}"/>
    <cellStyle name="40% - Akzent3 7 13" xfId="12791" xr:uid="{00000000-0005-0000-0000-00009A310000}"/>
    <cellStyle name="40% - Akzent3 7 14" xfId="12792" xr:uid="{00000000-0005-0000-0000-00009B310000}"/>
    <cellStyle name="40% - Akzent3 7 15" xfId="12793" xr:uid="{00000000-0005-0000-0000-00009C310000}"/>
    <cellStyle name="40% - Akzent3 7 16" xfId="12794" xr:uid="{00000000-0005-0000-0000-00009D310000}"/>
    <cellStyle name="40% - Akzent3 7 17" xfId="12795" xr:uid="{00000000-0005-0000-0000-00009E310000}"/>
    <cellStyle name="40% - Akzent3 7 18" xfId="12796" xr:uid="{00000000-0005-0000-0000-00009F310000}"/>
    <cellStyle name="40% - Akzent3 7 2" xfId="12797" xr:uid="{00000000-0005-0000-0000-0000A0310000}"/>
    <cellStyle name="40% - Akzent3 7 3" xfId="12798" xr:uid="{00000000-0005-0000-0000-0000A1310000}"/>
    <cellStyle name="40% - Akzent3 7 4" xfId="12799" xr:uid="{00000000-0005-0000-0000-0000A2310000}"/>
    <cellStyle name="40% - Akzent3 7 4 2" xfId="12800" xr:uid="{00000000-0005-0000-0000-0000A3310000}"/>
    <cellStyle name="40% - Akzent3 7 4 2 2" xfId="12801" xr:uid="{00000000-0005-0000-0000-0000A4310000}"/>
    <cellStyle name="40% - Akzent3 7 4 2 2 2" xfId="12802" xr:uid="{00000000-0005-0000-0000-0000A5310000}"/>
    <cellStyle name="40% - Akzent3 7 4 2 2 3" xfId="12803" xr:uid="{00000000-0005-0000-0000-0000A6310000}"/>
    <cellStyle name="40% - Akzent3 7 4 2 3" xfId="12804" xr:uid="{00000000-0005-0000-0000-0000A7310000}"/>
    <cellStyle name="40% - Akzent3 7 4 2 4" xfId="12805" xr:uid="{00000000-0005-0000-0000-0000A8310000}"/>
    <cellStyle name="40% - Akzent3 7 4 3" xfId="12806" xr:uid="{00000000-0005-0000-0000-0000A9310000}"/>
    <cellStyle name="40% - Akzent3 7 4 3 2" xfId="12807" xr:uid="{00000000-0005-0000-0000-0000AA310000}"/>
    <cellStyle name="40% - Akzent3 7 4 3 2 2" xfId="12808" xr:uid="{00000000-0005-0000-0000-0000AB310000}"/>
    <cellStyle name="40% - Akzent3 7 4 3 2 3" xfId="12809" xr:uid="{00000000-0005-0000-0000-0000AC310000}"/>
    <cellStyle name="40% - Akzent3 7 4 3 3" xfId="12810" xr:uid="{00000000-0005-0000-0000-0000AD310000}"/>
    <cellStyle name="40% - Akzent3 7 4 3 4" xfId="12811" xr:uid="{00000000-0005-0000-0000-0000AE310000}"/>
    <cellStyle name="40% - Akzent3 7 4 4" xfId="12812" xr:uid="{00000000-0005-0000-0000-0000AF310000}"/>
    <cellStyle name="40% - Akzent3 7 4 4 2" xfId="12813" xr:uid="{00000000-0005-0000-0000-0000B0310000}"/>
    <cellStyle name="40% - Akzent3 7 4 4 2 2" xfId="12814" xr:uid="{00000000-0005-0000-0000-0000B1310000}"/>
    <cellStyle name="40% - Akzent3 7 4 4 2 3" xfId="12815" xr:uid="{00000000-0005-0000-0000-0000B2310000}"/>
    <cellStyle name="40% - Akzent3 7 4 4 3" xfId="12816" xr:uid="{00000000-0005-0000-0000-0000B3310000}"/>
    <cellStyle name="40% - Akzent3 7 4 4 4" xfId="12817" xr:uid="{00000000-0005-0000-0000-0000B4310000}"/>
    <cellStyle name="40% - Akzent3 7 4 5" xfId="12818" xr:uid="{00000000-0005-0000-0000-0000B5310000}"/>
    <cellStyle name="40% - Akzent3 7 4 5 2" xfId="12819" xr:uid="{00000000-0005-0000-0000-0000B6310000}"/>
    <cellStyle name="40% - Akzent3 7 4 5 2 2" xfId="12820" xr:uid="{00000000-0005-0000-0000-0000B7310000}"/>
    <cellStyle name="40% - Akzent3 7 4 5 2 3" xfId="12821" xr:uid="{00000000-0005-0000-0000-0000B8310000}"/>
    <cellStyle name="40% - Akzent3 7 4 5 3" xfId="12822" xr:uid="{00000000-0005-0000-0000-0000B9310000}"/>
    <cellStyle name="40% - Akzent3 7 4 5 4" xfId="12823" xr:uid="{00000000-0005-0000-0000-0000BA310000}"/>
    <cellStyle name="40% - Akzent3 7 4 6" xfId="12824" xr:uid="{00000000-0005-0000-0000-0000BB310000}"/>
    <cellStyle name="40% - Akzent3 7 4 6 2" xfId="12825" xr:uid="{00000000-0005-0000-0000-0000BC310000}"/>
    <cellStyle name="40% - Akzent3 7 4 6 2 2" xfId="12826" xr:uid="{00000000-0005-0000-0000-0000BD310000}"/>
    <cellStyle name="40% - Akzent3 7 4 6 2 3" xfId="12827" xr:uid="{00000000-0005-0000-0000-0000BE310000}"/>
    <cellStyle name="40% - Akzent3 7 4 6 3" xfId="12828" xr:uid="{00000000-0005-0000-0000-0000BF310000}"/>
    <cellStyle name="40% - Akzent3 7 4 6 4" xfId="12829" xr:uid="{00000000-0005-0000-0000-0000C0310000}"/>
    <cellStyle name="40% - Akzent3 7 4 7" xfId="12830" xr:uid="{00000000-0005-0000-0000-0000C1310000}"/>
    <cellStyle name="40% - Akzent3 7 4 7 2" xfId="12831" xr:uid="{00000000-0005-0000-0000-0000C2310000}"/>
    <cellStyle name="40% - Akzent3 7 4 7 3" xfId="12832" xr:uid="{00000000-0005-0000-0000-0000C3310000}"/>
    <cellStyle name="40% - Akzent3 7 4 8" xfId="12833" xr:uid="{00000000-0005-0000-0000-0000C4310000}"/>
    <cellStyle name="40% - Akzent3 7 4 8 2" xfId="12834" xr:uid="{00000000-0005-0000-0000-0000C5310000}"/>
    <cellStyle name="40% - Akzent3 7 4 8 3" xfId="12835" xr:uid="{00000000-0005-0000-0000-0000C6310000}"/>
    <cellStyle name="40% - Akzent3 7 4 9" xfId="12836" xr:uid="{00000000-0005-0000-0000-0000C7310000}"/>
    <cellStyle name="40% - Akzent3 7 4 9 2" xfId="12837" xr:uid="{00000000-0005-0000-0000-0000C8310000}"/>
    <cellStyle name="40% - Akzent3 7 4 9 3" xfId="12838" xr:uid="{00000000-0005-0000-0000-0000C9310000}"/>
    <cellStyle name="40% - Akzent3 7 5" xfId="12839" xr:uid="{00000000-0005-0000-0000-0000CA310000}"/>
    <cellStyle name="40% - Akzent3 7 5 2" xfId="12840" xr:uid="{00000000-0005-0000-0000-0000CB310000}"/>
    <cellStyle name="40% - Akzent3 7 5 2 2" xfId="12841" xr:uid="{00000000-0005-0000-0000-0000CC310000}"/>
    <cellStyle name="40% - Akzent3 7 5 2 3" xfId="12842" xr:uid="{00000000-0005-0000-0000-0000CD310000}"/>
    <cellStyle name="40% - Akzent3 7 6" xfId="12843" xr:uid="{00000000-0005-0000-0000-0000CE310000}"/>
    <cellStyle name="40% - Akzent3 7 6 2" xfId="12844" xr:uid="{00000000-0005-0000-0000-0000CF310000}"/>
    <cellStyle name="40% - Akzent3 7 6 2 2" xfId="12845" xr:uid="{00000000-0005-0000-0000-0000D0310000}"/>
    <cellStyle name="40% - Akzent3 7 6 2 3" xfId="12846" xr:uid="{00000000-0005-0000-0000-0000D1310000}"/>
    <cellStyle name="40% - Akzent3 7 7" xfId="12847" xr:uid="{00000000-0005-0000-0000-0000D2310000}"/>
    <cellStyle name="40% - Akzent3 7 7 2" xfId="12848" xr:uid="{00000000-0005-0000-0000-0000D3310000}"/>
    <cellStyle name="40% - Akzent3 7 7 2 2" xfId="12849" xr:uid="{00000000-0005-0000-0000-0000D4310000}"/>
    <cellStyle name="40% - Akzent3 7 7 2 3" xfId="12850" xr:uid="{00000000-0005-0000-0000-0000D5310000}"/>
    <cellStyle name="40% - Akzent3 7 8" xfId="12851" xr:uid="{00000000-0005-0000-0000-0000D6310000}"/>
    <cellStyle name="40% - Akzent3 7 8 2" xfId="12852" xr:uid="{00000000-0005-0000-0000-0000D7310000}"/>
    <cellStyle name="40% - Akzent3 7 8 2 2" xfId="12853" xr:uid="{00000000-0005-0000-0000-0000D8310000}"/>
    <cellStyle name="40% - Akzent3 7 8 2 3" xfId="12854" xr:uid="{00000000-0005-0000-0000-0000D9310000}"/>
    <cellStyle name="40% - Akzent3 7 9" xfId="12855" xr:uid="{00000000-0005-0000-0000-0000DA310000}"/>
    <cellStyle name="40% - Akzent3 7 9 2" xfId="12856" xr:uid="{00000000-0005-0000-0000-0000DB310000}"/>
    <cellStyle name="40% - Akzent3 7 9 2 2" xfId="12857" xr:uid="{00000000-0005-0000-0000-0000DC310000}"/>
    <cellStyle name="40% - Akzent3 7 9 2 3" xfId="12858" xr:uid="{00000000-0005-0000-0000-0000DD310000}"/>
    <cellStyle name="40% - Akzent3 8" xfId="12859" xr:uid="{00000000-0005-0000-0000-0000DE310000}"/>
    <cellStyle name="40% - Akzent3 8 10" xfId="12860" xr:uid="{00000000-0005-0000-0000-0000DF310000}"/>
    <cellStyle name="40% - Akzent3 8 11" xfId="12861" xr:uid="{00000000-0005-0000-0000-0000E0310000}"/>
    <cellStyle name="40% - Akzent3 8 12" xfId="12862" xr:uid="{00000000-0005-0000-0000-0000E1310000}"/>
    <cellStyle name="40% - Akzent3 8 13" xfId="12863" xr:uid="{00000000-0005-0000-0000-0000E2310000}"/>
    <cellStyle name="40% - Akzent3 8 14" xfId="12864" xr:uid="{00000000-0005-0000-0000-0000E3310000}"/>
    <cellStyle name="40% - Akzent3 8 15" xfId="12865" xr:uid="{00000000-0005-0000-0000-0000E4310000}"/>
    <cellStyle name="40% - Akzent3 8 16" xfId="12866" xr:uid="{00000000-0005-0000-0000-0000E5310000}"/>
    <cellStyle name="40% - Akzent3 8 17" xfId="12867" xr:uid="{00000000-0005-0000-0000-0000E6310000}"/>
    <cellStyle name="40% - Akzent3 8 18" xfId="12868" xr:uid="{00000000-0005-0000-0000-0000E7310000}"/>
    <cellStyle name="40% - Akzent3 8 2" xfId="12869" xr:uid="{00000000-0005-0000-0000-0000E8310000}"/>
    <cellStyle name="40% - Akzent3 8 3" xfId="12870" xr:uid="{00000000-0005-0000-0000-0000E9310000}"/>
    <cellStyle name="40% - Akzent3 8 4" xfId="12871" xr:uid="{00000000-0005-0000-0000-0000EA310000}"/>
    <cellStyle name="40% - Akzent3 8 4 2" xfId="12872" xr:uid="{00000000-0005-0000-0000-0000EB310000}"/>
    <cellStyle name="40% - Akzent3 8 4 2 2" xfId="12873" xr:uid="{00000000-0005-0000-0000-0000EC310000}"/>
    <cellStyle name="40% - Akzent3 8 4 2 2 2" xfId="12874" xr:uid="{00000000-0005-0000-0000-0000ED310000}"/>
    <cellStyle name="40% - Akzent3 8 4 2 2 3" xfId="12875" xr:uid="{00000000-0005-0000-0000-0000EE310000}"/>
    <cellStyle name="40% - Akzent3 8 4 2 3" xfId="12876" xr:uid="{00000000-0005-0000-0000-0000EF310000}"/>
    <cellStyle name="40% - Akzent3 8 4 2 4" xfId="12877" xr:uid="{00000000-0005-0000-0000-0000F0310000}"/>
    <cellStyle name="40% - Akzent3 8 4 3" xfId="12878" xr:uid="{00000000-0005-0000-0000-0000F1310000}"/>
    <cellStyle name="40% - Akzent3 8 4 3 2" xfId="12879" xr:uid="{00000000-0005-0000-0000-0000F2310000}"/>
    <cellStyle name="40% - Akzent3 8 4 3 2 2" xfId="12880" xr:uid="{00000000-0005-0000-0000-0000F3310000}"/>
    <cellStyle name="40% - Akzent3 8 4 3 2 3" xfId="12881" xr:uid="{00000000-0005-0000-0000-0000F4310000}"/>
    <cellStyle name="40% - Akzent3 8 4 3 3" xfId="12882" xr:uid="{00000000-0005-0000-0000-0000F5310000}"/>
    <cellStyle name="40% - Akzent3 8 4 3 4" xfId="12883" xr:uid="{00000000-0005-0000-0000-0000F6310000}"/>
    <cellStyle name="40% - Akzent3 8 4 4" xfId="12884" xr:uid="{00000000-0005-0000-0000-0000F7310000}"/>
    <cellStyle name="40% - Akzent3 8 4 4 2" xfId="12885" xr:uid="{00000000-0005-0000-0000-0000F8310000}"/>
    <cellStyle name="40% - Akzent3 8 4 4 2 2" xfId="12886" xr:uid="{00000000-0005-0000-0000-0000F9310000}"/>
    <cellStyle name="40% - Akzent3 8 4 4 2 3" xfId="12887" xr:uid="{00000000-0005-0000-0000-0000FA310000}"/>
    <cellStyle name="40% - Akzent3 8 4 4 3" xfId="12888" xr:uid="{00000000-0005-0000-0000-0000FB310000}"/>
    <cellStyle name="40% - Akzent3 8 4 4 4" xfId="12889" xr:uid="{00000000-0005-0000-0000-0000FC310000}"/>
    <cellStyle name="40% - Akzent3 8 4 5" xfId="12890" xr:uid="{00000000-0005-0000-0000-0000FD310000}"/>
    <cellStyle name="40% - Akzent3 8 4 5 2" xfId="12891" xr:uid="{00000000-0005-0000-0000-0000FE310000}"/>
    <cellStyle name="40% - Akzent3 8 4 5 2 2" xfId="12892" xr:uid="{00000000-0005-0000-0000-0000FF310000}"/>
    <cellStyle name="40% - Akzent3 8 4 5 2 3" xfId="12893" xr:uid="{00000000-0005-0000-0000-000000320000}"/>
    <cellStyle name="40% - Akzent3 8 4 5 3" xfId="12894" xr:uid="{00000000-0005-0000-0000-000001320000}"/>
    <cellStyle name="40% - Akzent3 8 4 5 4" xfId="12895" xr:uid="{00000000-0005-0000-0000-000002320000}"/>
    <cellStyle name="40% - Akzent3 8 4 6" xfId="12896" xr:uid="{00000000-0005-0000-0000-000003320000}"/>
    <cellStyle name="40% - Akzent3 8 4 6 2" xfId="12897" xr:uid="{00000000-0005-0000-0000-000004320000}"/>
    <cellStyle name="40% - Akzent3 8 4 6 2 2" xfId="12898" xr:uid="{00000000-0005-0000-0000-000005320000}"/>
    <cellStyle name="40% - Akzent3 8 4 6 2 3" xfId="12899" xr:uid="{00000000-0005-0000-0000-000006320000}"/>
    <cellStyle name="40% - Akzent3 8 4 6 3" xfId="12900" xr:uid="{00000000-0005-0000-0000-000007320000}"/>
    <cellStyle name="40% - Akzent3 8 4 6 4" xfId="12901" xr:uid="{00000000-0005-0000-0000-000008320000}"/>
    <cellStyle name="40% - Akzent3 8 4 7" xfId="12902" xr:uid="{00000000-0005-0000-0000-000009320000}"/>
    <cellStyle name="40% - Akzent3 8 4 7 2" xfId="12903" xr:uid="{00000000-0005-0000-0000-00000A320000}"/>
    <cellStyle name="40% - Akzent3 8 4 7 3" xfId="12904" xr:uid="{00000000-0005-0000-0000-00000B320000}"/>
    <cellStyle name="40% - Akzent3 8 4 8" xfId="12905" xr:uid="{00000000-0005-0000-0000-00000C320000}"/>
    <cellStyle name="40% - Akzent3 8 4 8 2" xfId="12906" xr:uid="{00000000-0005-0000-0000-00000D320000}"/>
    <cellStyle name="40% - Akzent3 8 4 8 3" xfId="12907" xr:uid="{00000000-0005-0000-0000-00000E320000}"/>
    <cellStyle name="40% - Akzent3 8 4 9" xfId="12908" xr:uid="{00000000-0005-0000-0000-00000F320000}"/>
    <cellStyle name="40% - Akzent3 8 4 9 2" xfId="12909" xr:uid="{00000000-0005-0000-0000-000010320000}"/>
    <cellStyle name="40% - Akzent3 8 4 9 3" xfId="12910" xr:uid="{00000000-0005-0000-0000-000011320000}"/>
    <cellStyle name="40% - Akzent3 8 5" xfId="12911" xr:uid="{00000000-0005-0000-0000-000012320000}"/>
    <cellStyle name="40% - Akzent3 8 5 2" xfId="12912" xr:uid="{00000000-0005-0000-0000-000013320000}"/>
    <cellStyle name="40% - Akzent3 8 5 2 2" xfId="12913" xr:uid="{00000000-0005-0000-0000-000014320000}"/>
    <cellStyle name="40% - Akzent3 8 5 2 3" xfId="12914" xr:uid="{00000000-0005-0000-0000-000015320000}"/>
    <cellStyle name="40% - Akzent3 8 6" xfId="12915" xr:uid="{00000000-0005-0000-0000-000016320000}"/>
    <cellStyle name="40% - Akzent3 8 6 2" xfId="12916" xr:uid="{00000000-0005-0000-0000-000017320000}"/>
    <cellStyle name="40% - Akzent3 8 6 2 2" xfId="12917" xr:uid="{00000000-0005-0000-0000-000018320000}"/>
    <cellStyle name="40% - Akzent3 8 6 2 3" xfId="12918" xr:uid="{00000000-0005-0000-0000-000019320000}"/>
    <cellStyle name="40% - Akzent3 8 7" xfId="12919" xr:uid="{00000000-0005-0000-0000-00001A320000}"/>
    <cellStyle name="40% - Akzent3 8 7 2" xfId="12920" xr:uid="{00000000-0005-0000-0000-00001B320000}"/>
    <cellStyle name="40% - Akzent3 8 7 2 2" xfId="12921" xr:uid="{00000000-0005-0000-0000-00001C320000}"/>
    <cellStyle name="40% - Akzent3 8 7 2 3" xfId="12922" xr:uid="{00000000-0005-0000-0000-00001D320000}"/>
    <cellStyle name="40% - Akzent3 8 8" xfId="12923" xr:uid="{00000000-0005-0000-0000-00001E320000}"/>
    <cellStyle name="40% - Akzent3 8 8 2" xfId="12924" xr:uid="{00000000-0005-0000-0000-00001F320000}"/>
    <cellStyle name="40% - Akzent3 8 8 2 2" xfId="12925" xr:uid="{00000000-0005-0000-0000-000020320000}"/>
    <cellStyle name="40% - Akzent3 8 8 2 3" xfId="12926" xr:uid="{00000000-0005-0000-0000-000021320000}"/>
    <cellStyle name="40% - Akzent3 8 9" xfId="12927" xr:uid="{00000000-0005-0000-0000-000022320000}"/>
    <cellStyle name="40% - Akzent3 8 9 2" xfId="12928" xr:uid="{00000000-0005-0000-0000-000023320000}"/>
    <cellStyle name="40% - Akzent3 8 9 2 2" xfId="12929" xr:uid="{00000000-0005-0000-0000-000024320000}"/>
    <cellStyle name="40% - Akzent3 8 9 2 3" xfId="12930" xr:uid="{00000000-0005-0000-0000-000025320000}"/>
    <cellStyle name="40% - Akzent3 9" xfId="12931" xr:uid="{00000000-0005-0000-0000-000026320000}"/>
    <cellStyle name="40% - Akzent3 9 10" xfId="12932" xr:uid="{00000000-0005-0000-0000-000027320000}"/>
    <cellStyle name="40% - Akzent3 9 11" xfId="12933" xr:uid="{00000000-0005-0000-0000-000028320000}"/>
    <cellStyle name="40% - Akzent3 9 12" xfId="12934" xr:uid="{00000000-0005-0000-0000-000029320000}"/>
    <cellStyle name="40% - Akzent3 9 13" xfId="12935" xr:uid="{00000000-0005-0000-0000-00002A320000}"/>
    <cellStyle name="40% - Akzent3 9 14" xfId="12936" xr:uid="{00000000-0005-0000-0000-00002B320000}"/>
    <cellStyle name="40% - Akzent3 9 15" xfId="12937" xr:uid="{00000000-0005-0000-0000-00002C320000}"/>
    <cellStyle name="40% - Akzent3 9 16" xfId="12938" xr:uid="{00000000-0005-0000-0000-00002D320000}"/>
    <cellStyle name="40% - Akzent3 9 17" xfId="12939" xr:uid="{00000000-0005-0000-0000-00002E320000}"/>
    <cellStyle name="40% - Akzent3 9 18" xfId="12940" xr:uid="{00000000-0005-0000-0000-00002F320000}"/>
    <cellStyle name="40% - Akzent3 9 2" xfId="12941" xr:uid="{00000000-0005-0000-0000-000030320000}"/>
    <cellStyle name="40% - Akzent3 9 3" xfId="12942" xr:uid="{00000000-0005-0000-0000-000031320000}"/>
    <cellStyle name="40% - Akzent3 9 4" xfId="12943" xr:uid="{00000000-0005-0000-0000-000032320000}"/>
    <cellStyle name="40% - Akzent3 9 4 2" xfId="12944" xr:uid="{00000000-0005-0000-0000-000033320000}"/>
    <cellStyle name="40% - Akzent3 9 4 2 2" xfId="12945" xr:uid="{00000000-0005-0000-0000-000034320000}"/>
    <cellStyle name="40% - Akzent3 9 4 2 2 2" xfId="12946" xr:uid="{00000000-0005-0000-0000-000035320000}"/>
    <cellStyle name="40% - Akzent3 9 4 2 2 3" xfId="12947" xr:uid="{00000000-0005-0000-0000-000036320000}"/>
    <cellStyle name="40% - Akzent3 9 4 2 3" xfId="12948" xr:uid="{00000000-0005-0000-0000-000037320000}"/>
    <cellStyle name="40% - Akzent3 9 4 2 4" xfId="12949" xr:uid="{00000000-0005-0000-0000-000038320000}"/>
    <cellStyle name="40% - Akzent3 9 4 3" xfId="12950" xr:uid="{00000000-0005-0000-0000-000039320000}"/>
    <cellStyle name="40% - Akzent3 9 4 3 2" xfId="12951" xr:uid="{00000000-0005-0000-0000-00003A320000}"/>
    <cellStyle name="40% - Akzent3 9 4 3 2 2" xfId="12952" xr:uid="{00000000-0005-0000-0000-00003B320000}"/>
    <cellStyle name="40% - Akzent3 9 4 3 2 3" xfId="12953" xr:uid="{00000000-0005-0000-0000-00003C320000}"/>
    <cellStyle name="40% - Akzent3 9 4 3 3" xfId="12954" xr:uid="{00000000-0005-0000-0000-00003D320000}"/>
    <cellStyle name="40% - Akzent3 9 4 3 4" xfId="12955" xr:uid="{00000000-0005-0000-0000-00003E320000}"/>
    <cellStyle name="40% - Akzent3 9 4 4" xfId="12956" xr:uid="{00000000-0005-0000-0000-00003F320000}"/>
    <cellStyle name="40% - Akzent3 9 4 4 2" xfId="12957" xr:uid="{00000000-0005-0000-0000-000040320000}"/>
    <cellStyle name="40% - Akzent3 9 4 4 2 2" xfId="12958" xr:uid="{00000000-0005-0000-0000-000041320000}"/>
    <cellStyle name="40% - Akzent3 9 4 4 2 3" xfId="12959" xr:uid="{00000000-0005-0000-0000-000042320000}"/>
    <cellStyle name="40% - Akzent3 9 4 4 3" xfId="12960" xr:uid="{00000000-0005-0000-0000-000043320000}"/>
    <cellStyle name="40% - Akzent3 9 4 4 4" xfId="12961" xr:uid="{00000000-0005-0000-0000-000044320000}"/>
    <cellStyle name="40% - Akzent3 9 4 5" xfId="12962" xr:uid="{00000000-0005-0000-0000-000045320000}"/>
    <cellStyle name="40% - Akzent3 9 4 5 2" xfId="12963" xr:uid="{00000000-0005-0000-0000-000046320000}"/>
    <cellStyle name="40% - Akzent3 9 4 5 2 2" xfId="12964" xr:uid="{00000000-0005-0000-0000-000047320000}"/>
    <cellStyle name="40% - Akzent3 9 4 5 2 3" xfId="12965" xr:uid="{00000000-0005-0000-0000-000048320000}"/>
    <cellStyle name="40% - Akzent3 9 4 5 3" xfId="12966" xr:uid="{00000000-0005-0000-0000-000049320000}"/>
    <cellStyle name="40% - Akzent3 9 4 5 4" xfId="12967" xr:uid="{00000000-0005-0000-0000-00004A320000}"/>
    <cellStyle name="40% - Akzent3 9 4 6" xfId="12968" xr:uid="{00000000-0005-0000-0000-00004B320000}"/>
    <cellStyle name="40% - Akzent3 9 4 6 2" xfId="12969" xr:uid="{00000000-0005-0000-0000-00004C320000}"/>
    <cellStyle name="40% - Akzent3 9 4 6 2 2" xfId="12970" xr:uid="{00000000-0005-0000-0000-00004D320000}"/>
    <cellStyle name="40% - Akzent3 9 4 6 2 3" xfId="12971" xr:uid="{00000000-0005-0000-0000-00004E320000}"/>
    <cellStyle name="40% - Akzent3 9 4 6 3" xfId="12972" xr:uid="{00000000-0005-0000-0000-00004F320000}"/>
    <cellStyle name="40% - Akzent3 9 4 6 4" xfId="12973" xr:uid="{00000000-0005-0000-0000-000050320000}"/>
    <cellStyle name="40% - Akzent3 9 4 7" xfId="12974" xr:uid="{00000000-0005-0000-0000-000051320000}"/>
    <cellStyle name="40% - Akzent3 9 4 7 2" xfId="12975" xr:uid="{00000000-0005-0000-0000-000052320000}"/>
    <cellStyle name="40% - Akzent3 9 4 7 3" xfId="12976" xr:uid="{00000000-0005-0000-0000-000053320000}"/>
    <cellStyle name="40% - Akzent3 9 4 8" xfId="12977" xr:uid="{00000000-0005-0000-0000-000054320000}"/>
    <cellStyle name="40% - Akzent3 9 4 8 2" xfId="12978" xr:uid="{00000000-0005-0000-0000-000055320000}"/>
    <cellStyle name="40% - Akzent3 9 4 8 3" xfId="12979" xr:uid="{00000000-0005-0000-0000-000056320000}"/>
    <cellStyle name="40% - Akzent3 9 4 9" xfId="12980" xr:uid="{00000000-0005-0000-0000-000057320000}"/>
    <cellStyle name="40% - Akzent3 9 4 9 2" xfId="12981" xr:uid="{00000000-0005-0000-0000-000058320000}"/>
    <cellStyle name="40% - Akzent3 9 4 9 3" xfId="12982" xr:uid="{00000000-0005-0000-0000-000059320000}"/>
    <cellStyle name="40% - Akzent3 9 5" xfId="12983" xr:uid="{00000000-0005-0000-0000-00005A320000}"/>
    <cellStyle name="40% - Akzent3 9 5 2" xfId="12984" xr:uid="{00000000-0005-0000-0000-00005B320000}"/>
    <cellStyle name="40% - Akzent3 9 5 2 2" xfId="12985" xr:uid="{00000000-0005-0000-0000-00005C320000}"/>
    <cellStyle name="40% - Akzent3 9 5 2 3" xfId="12986" xr:uid="{00000000-0005-0000-0000-00005D320000}"/>
    <cellStyle name="40% - Akzent3 9 6" xfId="12987" xr:uid="{00000000-0005-0000-0000-00005E320000}"/>
    <cellStyle name="40% - Akzent3 9 6 2" xfId="12988" xr:uid="{00000000-0005-0000-0000-00005F320000}"/>
    <cellStyle name="40% - Akzent3 9 6 2 2" xfId="12989" xr:uid="{00000000-0005-0000-0000-000060320000}"/>
    <cellStyle name="40% - Akzent3 9 6 2 3" xfId="12990" xr:uid="{00000000-0005-0000-0000-000061320000}"/>
    <cellStyle name="40% - Akzent3 9 7" xfId="12991" xr:uid="{00000000-0005-0000-0000-000062320000}"/>
    <cellStyle name="40% - Akzent3 9 7 2" xfId="12992" xr:uid="{00000000-0005-0000-0000-000063320000}"/>
    <cellStyle name="40% - Akzent3 9 7 2 2" xfId="12993" xr:uid="{00000000-0005-0000-0000-000064320000}"/>
    <cellStyle name="40% - Akzent3 9 7 2 3" xfId="12994" xr:uid="{00000000-0005-0000-0000-000065320000}"/>
    <cellStyle name="40% - Akzent3 9 8" xfId="12995" xr:uid="{00000000-0005-0000-0000-000066320000}"/>
    <cellStyle name="40% - Akzent3 9 8 2" xfId="12996" xr:uid="{00000000-0005-0000-0000-000067320000}"/>
    <cellStyle name="40% - Akzent3 9 8 2 2" xfId="12997" xr:uid="{00000000-0005-0000-0000-000068320000}"/>
    <cellStyle name="40% - Akzent3 9 8 2 3" xfId="12998" xr:uid="{00000000-0005-0000-0000-000069320000}"/>
    <cellStyle name="40% - Akzent3 9 9" xfId="12999" xr:uid="{00000000-0005-0000-0000-00006A320000}"/>
    <cellStyle name="40% - Akzent3 9 9 2" xfId="13000" xr:uid="{00000000-0005-0000-0000-00006B320000}"/>
    <cellStyle name="40% - Akzent3 9 9 2 2" xfId="13001" xr:uid="{00000000-0005-0000-0000-00006C320000}"/>
    <cellStyle name="40% - Akzent3 9 9 2 3" xfId="13002" xr:uid="{00000000-0005-0000-0000-00006D320000}"/>
    <cellStyle name="40% - Akzent4 10" xfId="13003" xr:uid="{00000000-0005-0000-0000-00006E320000}"/>
    <cellStyle name="40% - Akzent4 10 10" xfId="13004" xr:uid="{00000000-0005-0000-0000-00006F320000}"/>
    <cellStyle name="40% - Akzent4 10 11" xfId="13005" xr:uid="{00000000-0005-0000-0000-000070320000}"/>
    <cellStyle name="40% - Akzent4 10 12" xfId="13006" xr:uid="{00000000-0005-0000-0000-000071320000}"/>
    <cellStyle name="40% - Akzent4 10 13" xfId="13007" xr:uid="{00000000-0005-0000-0000-000072320000}"/>
    <cellStyle name="40% - Akzent4 10 14" xfId="13008" xr:uid="{00000000-0005-0000-0000-000073320000}"/>
    <cellStyle name="40% - Akzent4 10 15" xfId="13009" xr:uid="{00000000-0005-0000-0000-000074320000}"/>
    <cellStyle name="40% - Akzent4 10 16" xfId="13010" xr:uid="{00000000-0005-0000-0000-000075320000}"/>
    <cellStyle name="40% - Akzent4 10 17" xfId="13011" xr:uid="{00000000-0005-0000-0000-000076320000}"/>
    <cellStyle name="40% - Akzent4 10 18" xfId="13012" xr:uid="{00000000-0005-0000-0000-000077320000}"/>
    <cellStyle name="40% - Akzent4 10 2" xfId="13013" xr:uid="{00000000-0005-0000-0000-000078320000}"/>
    <cellStyle name="40% - Akzent4 10 3" xfId="13014" xr:uid="{00000000-0005-0000-0000-000079320000}"/>
    <cellStyle name="40% - Akzent4 10 4" xfId="13015" xr:uid="{00000000-0005-0000-0000-00007A320000}"/>
    <cellStyle name="40% - Akzent4 10 4 2" xfId="13016" xr:uid="{00000000-0005-0000-0000-00007B320000}"/>
    <cellStyle name="40% - Akzent4 10 4 2 2" xfId="13017" xr:uid="{00000000-0005-0000-0000-00007C320000}"/>
    <cellStyle name="40% - Akzent4 10 4 2 2 2" xfId="13018" xr:uid="{00000000-0005-0000-0000-00007D320000}"/>
    <cellStyle name="40% - Akzent4 10 4 2 2 3" xfId="13019" xr:uid="{00000000-0005-0000-0000-00007E320000}"/>
    <cellStyle name="40% - Akzent4 10 4 2 3" xfId="13020" xr:uid="{00000000-0005-0000-0000-00007F320000}"/>
    <cellStyle name="40% - Akzent4 10 4 2 4" xfId="13021" xr:uid="{00000000-0005-0000-0000-000080320000}"/>
    <cellStyle name="40% - Akzent4 10 4 3" xfId="13022" xr:uid="{00000000-0005-0000-0000-000081320000}"/>
    <cellStyle name="40% - Akzent4 10 4 3 2" xfId="13023" xr:uid="{00000000-0005-0000-0000-000082320000}"/>
    <cellStyle name="40% - Akzent4 10 4 3 2 2" xfId="13024" xr:uid="{00000000-0005-0000-0000-000083320000}"/>
    <cellStyle name="40% - Akzent4 10 4 3 2 3" xfId="13025" xr:uid="{00000000-0005-0000-0000-000084320000}"/>
    <cellStyle name="40% - Akzent4 10 4 3 3" xfId="13026" xr:uid="{00000000-0005-0000-0000-000085320000}"/>
    <cellStyle name="40% - Akzent4 10 4 3 4" xfId="13027" xr:uid="{00000000-0005-0000-0000-000086320000}"/>
    <cellStyle name="40% - Akzent4 10 4 4" xfId="13028" xr:uid="{00000000-0005-0000-0000-000087320000}"/>
    <cellStyle name="40% - Akzent4 10 4 4 2" xfId="13029" xr:uid="{00000000-0005-0000-0000-000088320000}"/>
    <cellStyle name="40% - Akzent4 10 4 4 2 2" xfId="13030" xr:uid="{00000000-0005-0000-0000-000089320000}"/>
    <cellStyle name="40% - Akzent4 10 4 4 2 3" xfId="13031" xr:uid="{00000000-0005-0000-0000-00008A320000}"/>
    <cellStyle name="40% - Akzent4 10 4 4 3" xfId="13032" xr:uid="{00000000-0005-0000-0000-00008B320000}"/>
    <cellStyle name="40% - Akzent4 10 4 4 4" xfId="13033" xr:uid="{00000000-0005-0000-0000-00008C320000}"/>
    <cellStyle name="40% - Akzent4 10 4 5" xfId="13034" xr:uid="{00000000-0005-0000-0000-00008D320000}"/>
    <cellStyle name="40% - Akzent4 10 4 5 2" xfId="13035" xr:uid="{00000000-0005-0000-0000-00008E320000}"/>
    <cellStyle name="40% - Akzent4 10 4 5 2 2" xfId="13036" xr:uid="{00000000-0005-0000-0000-00008F320000}"/>
    <cellStyle name="40% - Akzent4 10 4 5 2 3" xfId="13037" xr:uid="{00000000-0005-0000-0000-000090320000}"/>
    <cellStyle name="40% - Akzent4 10 4 5 3" xfId="13038" xr:uid="{00000000-0005-0000-0000-000091320000}"/>
    <cellStyle name="40% - Akzent4 10 4 5 4" xfId="13039" xr:uid="{00000000-0005-0000-0000-000092320000}"/>
    <cellStyle name="40% - Akzent4 10 4 6" xfId="13040" xr:uid="{00000000-0005-0000-0000-000093320000}"/>
    <cellStyle name="40% - Akzent4 10 4 6 2" xfId="13041" xr:uid="{00000000-0005-0000-0000-000094320000}"/>
    <cellStyle name="40% - Akzent4 10 4 6 2 2" xfId="13042" xr:uid="{00000000-0005-0000-0000-000095320000}"/>
    <cellStyle name="40% - Akzent4 10 4 6 2 3" xfId="13043" xr:uid="{00000000-0005-0000-0000-000096320000}"/>
    <cellStyle name="40% - Akzent4 10 4 6 3" xfId="13044" xr:uid="{00000000-0005-0000-0000-000097320000}"/>
    <cellStyle name="40% - Akzent4 10 4 6 4" xfId="13045" xr:uid="{00000000-0005-0000-0000-000098320000}"/>
    <cellStyle name="40% - Akzent4 10 4 7" xfId="13046" xr:uid="{00000000-0005-0000-0000-000099320000}"/>
    <cellStyle name="40% - Akzent4 10 4 7 2" xfId="13047" xr:uid="{00000000-0005-0000-0000-00009A320000}"/>
    <cellStyle name="40% - Akzent4 10 4 7 3" xfId="13048" xr:uid="{00000000-0005-0000-0000-00009B320000}"/>
    <cellStyle name="40% - Akzent4 10 4 8" xfId="13049" xr:uid="{00000000-0005-0000-0000-00009C320000}"/>
    <cellStyle name="40% - Akzent4 10 4 8 2" xfId="13050" xr:uid="{00000000-0005-0000-0000-00009D320000}"/>
    <cellStyle name="40% - Akzent4 10 4 8 3" xfId="13051" xr:uid="{00000000-0005-0000-0000-00009E320000}"/>
    <cellStyle name="40% - Akzent4 10 4 9" xfId="13052" xr:uid="{00000000-0005-0000-0000-00009F320000}"/>
    <cellStyle name="40% - Akzent4 10 4 9 2" xfId="13053" xr:uid="{00000000-0005-0000-0000-0000A0320000}"/>
    <cellStyle name="40% - Akzent4 10 4 9 3" xfId="13054" xr:uid="{00000000-0005-0000-0000-0000A1320000}"/>
    <cellStyle name="40% - Akzent4 10 5" xfId="13055" xr:uid="{00000000-0005-0000-0000-0000A2320000}"/>
    <cellStyle name="40% - Akzent4 10 5 2" xfId="13056" xr:uid="{00000000-0005-0000-0000-0000A3320000}"/>
    <cellStyle name="40% - Akzent4 10 5 2 2" xfId="13057" xr:uid="{00000000-0005-0000-0000-0000A4320000}"/>
    <cellStyle name="40% - Akzent4 10 5 2 3" xfId="13058" xr:uid="{00000000-0005-0000-0000-0000A5320000}"/>
    <cellStyle name="40% - Akzent4 10 6" xfId="13059" xr:uid="{00000000-0005-0000-0000-0000A6320000}"/>
    <cellStyle name="40% - Akzent4 10 6 2" xfId="13060" xr:uid="{00000000-0005-0000-0000-0000A7320000}"/>
    <cellStyle name="40% - Akzent4 10 6 2 2" xfId="13061" xr:uid="{00000000-0005-0000-0000-0000A8320000}"/>
    <cellStyle name="40% - Akzent4 10 6 2 3" xfId="13062" xr:uid="{00000000-0005-0000-0000-0000A9320000}"/>
    <cellStyle name="40% - Akzent4 10 7" xfId="13063" xr:uid="{00000000-0005-0000-0000-0000AA320000}"/>
    <cellStyle name="40% - Akzent4 10 7 2" xfId="13064" xr:uid="{00000000-0005-0000-0000-0000AB320000}"/>
    <cellStyle name="40% - Akzent4 10 7 2 2" xfId="13065" xr:uid="{00000000-0005-0000-0000-0000AC320000}"/>
    <cellStyle name="40% - Akzent4 10 7 2 3" xfId="13066" xr:uid="{00000000-0005-0000-0000-0000AD320000}"/>
    <cellStyle name="40% - Akzent4 10 8" xfId="13067" xr:uid="{00000000-0005-0000-0000-0000AE320000}"/>
    <cellStyle name="40% - Akzent4 10 8 2" xfId="13068" xr:uid="{00000000-0005-0000-0000-0000AF320000}"/>
    <cellStyle name="40% - Akzent4 10 8 2 2" xfId="13069" xr:uid="{00000000-0005-0000-0000-0000B0320000}"/>
    <cellStyle name="40% - Akzent4 10 8 2 3" xfId="13070" xr:uid="{00000000-0005-0000-0000-0000B1320000}"/>
    <cellStyle name="40% - Akzent4 10 9" xfId="13071" xr:uid="{00000000-0005-0000-0000-0000B2320000}"/>
    <cellStyle name="40% - Akzent4 10 9 2" xfId="13072" xr:uid="{00000000-0005-0000-0000-0000B3320000}"/>
    <cellStyle name="40% - Akzent4 10 9 2 2" xfId="13073" xr:uid="{00000000-0005-0000-0000-0000B4320000}"/>
    <cellStyle name="40% - Akzent4 10 9 2 3" xfId="13074" xr:uid="{00000000-0005-0000-0000-0000B5320000}"/>
    <cellStyle name="40% - Akzent4 11" xfId="13075" xr:uid="{00000000-0005-0000-0000-0000B6320000}"/>
    <cellStyle name="40% - Akzent4 11 10" xfId="13076" xr:uid="{00000000-0005-0000-0000-0000B7320000}"/>
    <cellStyle name="40% - Akzent4 11 11" xfId="13077" xr:uid="{00000000-0005-0000-0000-0000B8320000}"/>
    <cellStyle name="40% - Akzent4 11 12" xfId="13078" xr:uid="{00000000-0005-0000-0000-0000B9320000}"/>
    <cellStyle name="40% - Akzent4 11 13" xfId="13079" xr:uid="{00000000-0005-0000-0000-0000BA320000}"/>
    <cellStyle name="40% - Akzent4 11 14" xfId="13080" xr:uid="{00000000-0005-0000-0000-0000BB320000}"/>
    <cellStyle name="40% - Akzent4 11 15" xfId="13081" xr:uid="{00000000-0005-0000-0000-0000BC320000}"/>
    <cellStyle name="40% - Akzent4 11 16" xfId="13082" xr:uid="{00000000-0005-0000-0000-0000BD320000}"/>
    <cellStyle name="40% - Akzent4 11 17" xfId="13083" xr:uid="{00000000-0005-0000-0000-0000BE320000}"/>
    <cellStyle name="40% - Akzent4 11 18" xfId="13084" xr:uid="{00000000-0005-0000-0000-0000BF320000}"/>
    <cellStyle name="40% - Akzent4 11 2" xfId="13085" xr:uid="{00000000-0005-0000-0000-0000C0320000}"/>
    <cellStyle name="40% - Akzent4 11 3" xfId="13086" xr:uid="{00000000-0005-0000-0000-0000C1320000}"/>
    <cellStyle name="40% - Akzent4 11 4" xfId="13087" xr:uid="{00000000-0005-0000-0000-0000C2320000}"/>
    <cellStyle name="40% - Akzent4 11 4 2" xfId="13088" xr:uid="{00000000-0005-0000-0000-0000C3320000}"/>
    <cellStyle name="40% - Akzent4 11 4 2 2" xfId="13089" xr:uid="{00000000-0005-0000-0000-0000C4320000}"/>
    <cellStyle name="40% - Akzent4 11 4 2 2 2" xfId="13090" xr:uid="{00000000-0005-0000-0000-0000C5320000}"/>
    <cellStyle name="40% - Akzent4 11 4 2 2 3" xfId="13091" xr:uid="{00000000-0005-0000-0000-0000C6320000}"/>
    <cellStyle name="40% - Akzent4 11 4 2 3" xfId="13092" xr:uid="{00000000-0005-0000-0000-0000C7320000}"/>
    <cellStyle name="40% - Akzent4 11 4 2 4" xfId="13093" xr:uid="{00000000-0005-0000-0000-0000C8320000}"/>
    <cellStyle name="40% - Akzent4 11 4 3" xfId="13094" xr:uid="{00000000-0005-0000-0000-0000C9320000}"/>
    <cellStyle name="40% - Akzent4 11 4 3 2" xfId="13095" xr:uid="{00000000-0005-0000-0000-0000CA320000}"/>
    <cellStyle name="40% - Akzent4 11 4 3 2 2" xfId="13096" xr:uid="{00000000-0005-0000-0000-0000CB320000}"/>
    <cellStyle name="40% - Akzent4 11 4 3 2 3" xfId="13097" xr:uid="{00000000-0005-0000-0000-0000CC320000}"/>
    <cellStyle name="40% - Akzent4 11 4 3 3" xfId="13098" xr:uid="{00000000-0005-0000-0000-0000CD320000}"/>
    <cellStyle name="40% - Akzent4 11 4 3 4" xfId="13099" xr:uid="{00000000-0005-0000-0000-0000CE320000}"/>
    <cellStyle name="40% - Akzent4 11 4 4" xfId="13100" xr:uid="{00000000-0005-0000-0000-0000CF320000}"/>
    <cellStyle name="40% - Akzent4 11 4 4 2" xfId="13101" xr:uid="{00000000-0005-0000-0000-0000D0320000}"/>
    <cellStyle name="40% - Akzent4 11 4 4 2 2" xfId="13102" xr:uid="{00000000-0005-0000-0000-0000D1320000}"/>
    <cellStyle name="40% - Akzent4 11 4 4 2 3" xfId="13103" xr:uid="{00000000-0005-0000-0000-0000D2320000}"/>
    <cellStyle name="40% - Akzent4 11 4 4 3" xfId="13104" xr:uid="{00000000-0005-0000-0000-0000D3320000}"/>
    <cellStyle name="40% - Akzent4 11 4 4 4" xfId="13105" xr:uid="{00000000-0005-0000-0000-0000D4320000}"/>
    <cellStyle name="40% - Akzent4 11 4 5" xfId="13106" xr:uid="{00000000-0005-0000-0000-0000D5320000}"/>
    <cellStyle name="40% - Akzent4 11 4 5 2" xfId="13107" xr:uid="{00000000-0005-0000-0000-0000D6320000}"/>
    <cellStyle name="40% - Akzent4 11 4 5 2 2" xfId="13108" xr:uid="{00000000-0005-0000-0000-0000D7320000}"/>
    <cellStyle name="40% - Akzent4 11 4 5 2 3" xfId="13109" xr:uid="{00000000-0005-0000-0000-0000D8320000}"/>
    <cellStyle name="40% - Akzent4 11 4 5 3" xfId="13110" xr:uid="{00000000-0005-0000-0000-0000D9320000}"/>
    <cellStyle name="40% - Akzent4 11 4 5 4" xfId="13111" xr:uid="{00000000-0005-0000-0000-0000DA320000}"/>
    <cellStyle name="40% - Akzent4 11 4 6" xfId="13112" xr:uid="{00000000-0005-0000-0000-0000DB320000}"/>
    <cellStyle name="40% - Akzent4 11 4 6 2" xfId="13113" xr:uid="{00000000-0005-0000-0000-0000DC320000}"/>
    <cellStyle name="40% - Akzent4 11 4 6 2 2" xfId="13114" xr:uid="{00000000-0005-0000-0000-0000DD320000}"/>
    <cellStyle name="40% - Akzent4 11 4 6 2 3" xfId="13115" xr:uid="{00000000-0005-0000-0000-0000DE320000}"/>
    <cellStyle name="40% - Akzent4 11 4 6 3" xfId="13116" xr:uid="{00000000-0005-0000-0000-0000DF320000}"/>
    <cellStyle name="40% - Akzent4 11 4 6 4" xfId="13117" xr:uid="{00000000-0005-0000-0000-0000E0320000}"/>
    <cellStyle name="40% - Akzent4 11 4 7" xfId="13118" xr:uid="{00000000-0005-0000-0000-0000E1320000}"/>
    <cellStyle name="40% - Akzent4 11 4 7 2" xfId="13119" xr:uid="{00000000-0005-0000-0000-0000E2320000}"/>
    <cellStyle name="40% - Akzent4 11 4 7 3" xfId="13120" xr:uid="{00000000-0005-0000-0000-0000E3320000}"/>
    <cellStyle name="40% - Akzent4 11 4 8" xfId="13121" xr:uid="{00000000-0005-0000-0000-0000E4320000}"/>
    <cellStyle name="40% - Akzent4 11 4 8 2" xfId="13122" xr:uid="{00000000-0005-0000-0000-0000E5320000}"/>
    <cellStyle name="40% - Akzent4 11 4 8 3" xfId="13123" xr:uid="{00000000-0005-0000-0000-0000E6320000}"/>
    <cellStyle name="40% - Akzent4 11 4 9" xfId="13124" xr:uid="{00000000-0005-0000-0000-0000E7320000}"/>
    <cellStyle name="40% - Akzent4 11 4 9 2" xfId="13125" xr:uid="{00000000-0005-0000-0000-0000E8320000}"/>
    <cellStyle name="40% - Akzent4 11 4 9 3" xfId="13126" xr:uid="{00000000-0005-0000-0000-0000E9320000}"/>
    <cellStyle name="40% - Akzent4 11 5" xfId="13127" xr:uid="{00000000-0005-0000-0000-0000EA320000}"/>
    <cellStyle name="40% - Akzent4 11 5 2" xfId="13128" xr:uid="{00000000-0005-0000-0000-0000EB320000}"/>
    <cellStyle name="40% - Akzent4 11 5 2 2" xfId="13129" xr:uid="{00000000-0005-0000-0000-0000EC320000}"/>
    <cellStyle name="40% - Akzent4 11 5 2 3" xfId="13130" xr:uid="{00000000-0005-0000-0000-0000ED320000}"/>
    <cellStyle name="40% - Akzent4 11 6" xfId="13131" xr:uid="{00000000-0005-0000-0000-0000EE320000}"/>
    <cellStyle name="40% - Akzent4 11 6 2" xfId="13132" xr:uid="{00000000-0005-0000-0000-0000EF320000}"/>
    <cellStyle name="40% - Akzent4 11 6 2 2" xfId="13133" xr:uid="{00000000-0005-0000-0000-0000F0320000}"/>
    <cellStyle name="40% - Akzent4 11 6 2 3" xfId="13134" xr:uid="{00000000-0005-0000-0000-0000F1320000}"/>
    <cellStyle name="40% - Akzent4 11 7" xfId="13135" xr:uid="{00000000-0005-0000-0000-0000F2320000}"/>
    <cellStyle name="40% - Akzent4 11 7 2" xfId="13136" xr:uid="{00000000-0005-0000-0000-0000F3320000}"/>
    <cellStyle name="40% - Akzent4 11 7 2 2" xfId="13137" xr:uid="{00000000-0005-0000-0000-0000F4320000}"/>
    <cellStyle name="40% - Akzent4 11 7 2 3" xfId="13138" xr:uid="{00000000-0005-0000-0000-0000F5320000}"/>
    <cellStyle name="40% - Akzent4 11 8" xfId="13139" xr:uid="{00000000-0005-0000-0000-0000F6320000}"/>
    <cellStyle name="40% - Akzent4 11 8 2" xfId="13140" xr:uid="{00000000-0005-0000-0000-0000F7320000}"/>
    <cellStyle name="40% - Akzent4 11 8 2 2" xfId="13141" xr:uid="{00000000-0005-0000-0000-0000F8320000}"/>
    <cellStyle name="40% - Akzent4 11 8 2 3" xfId="13142" xr:uid="{00000000-0005-0000-0000-0000F9320000}"/>
    <cellStyle name="40% - Akzent4 11 9" xfId="13143" xr:uid="{00000000-0005-0000-0000-0000FA320000}"/>
    <cellStyle name="40% - Akzent4 11 9 2" xfId="13144" xr:uid="{00000000-0005-0000-0000-0000FB320000}"/>
    <cellStyle name="40% - Akzent4 11 9 2 2" xfId="13145" xr:uid="{00000000-0005-0000-0000-0000FC320000}"/>
    <cellStyle name="40% - Akzent4 11 9 2 3" xfId="13146" xr:uid="{00000000-0005-0000-0000-0000FD320000}"/>
    <cellStyle name="40% - Akzent4 12" xfId="13147" xr:uid="{00000000-0005-0000-0000-0000FE320000}"/>
    <cellStyle name="40% - Akzent4 12 10" xfId="13148" xr:uid="{00000000-0005-0000-0000-0000FF320000}"/>
    <cellStyle name="40% - Akzent4 12 11" xfId="13149" xr:uid="{00000000-0005-0000-0000-000000330000}"/>
    <cellStyle name="40% - Akzent4 12 12" xfId="13150" xr:uid="{00000000-0005-0000-0000-000001330000}"/>
    <cellStyle name="40% - Akzent4 12 13" xfId="13151" xr:uid="{00000000-0005-0000-0000-000002330000}"/>
    <cellStyle name="40% - Akzent4 12 14" xfId="13152" xr:uid="{00000000-0005-0000-0000-000003330000}"/>
    <cellStyle name="40% - Akzent4 12 15" xfId="13153" xr:uid="{00000000-0005-0000-0000-000004330000}"/>
    <cellStyle name="40% - Akzent4 12 16" xfId="13154" xr:uid="{00000000-0005-0000-0000-000005330000}"/>
    <cellStyle name="40% - Akzent4 12 17" xfId="13155" xr:uid="{00000000-0005-0000-0000-000006330000}"/>
    <cellStyle name="40% - Akzent4 12 18" xfId="13156" xr:uid="{00000000-0005-0000-0000-000007330000}"/>
    <cellStyle name="40% - Akzent4 12 2" xfId="13157" xr:uid="{00000000-0005-0000-0000-000008330000}"/>
    <cellStyle name="40% - Akzent4 12 3" xfId="13158" xr:uid="{00000000-0005-0000-0000-000009330000}"/>
    <cellStyle name="40% - Akzent4 12 4" xfId="13159" xr:uid="{00000000-0005-0000-0000-00000A330000}"/>
    <cellStyle name="40% - Akzent4 12 4 2" xfId="13160" xr:uid="{00000000-0005-0000-0000-00000B330000}"/>
    <cellStyle name="40% - Akzent4 12 4 2 2" xfId="13161" xr:uid="{00000000-0005-0000-0000-00000C330000}"/>
    <cellStyle name="40% - Akzent4 12 4 2 2 2" xfId="13162" xr:uid="{00000000-0005-0000-0000-00000D330000}"/>
    <cellStyle name="40% - Akzent4 12 4 2 2 3" xfId="13163" xr:uid="{00000000-0005-0000-0000-00000E330000}"/>
    <cellStyle name="40% - Akzent4 12 4 2 3" xfId="13164" xr:uid="{00000000-0005-0000-0000-00000F330000}"/>
    <cellStyle name="40% - Akzent4 12 4 2 4" xfId="13165" xr:uid="{00000000-0005-0000-0000-000010330000}"/>
    <cellStyle name="40% - Akzent4 12 4 3" xfId="13166" xr:uid="{00000000-0005-0000-0000-000011330000}"/>
    <cellStyle name="40% - Akzent4 12 4 3 2" xfId="13167" xr:uid="{00000000-0005-0000-0000-000012330000}"/>
    <cellStyle name="40% - Akzent4 12 4 3 2 2" xfId="13168" xr:uid="{00000000-0005-0000-0000-000013330000}"/>
    <cellStyle name="40% - Akzent4 12 4 3 2 3" xfId="13169" xr:uid="{00000000-0005-0000-0000-000014330000}"/>
    <cellStyle name="40% - Akzent4 12 4 3 3" xfId="13170" xr:uid="{00000000-0005-0000-0000-000015330000}"/>
    <cellStyle name="40% - Akzent4 12 4 3 4" xfId="13171" xr:uid="{00000000-0005-0000-0000-000016330000}"/>
    <cellStyle name="40% - Akzent4 12 4 4" xfId="13172" xr:uid="{00000000-0005-0000-0000-000017330000}"/>
    <cellStyle name="40% - Akzent4 12 4 4 2" xfId="13173" xr:uid="{00000000-0005-0000-0000-000018330000}"/>
    <cellStyle name="40% - Akzent4 12 4 4 2 2" xfId="13174" xr:uid="{00000000-0005-0000-0000-000019330000}"/>
    <cellStyle name="40% - Akzent4 12 4 4 2 3" xfId="13175" xr:uid="{00000000-0005-0000-0000-00001A330000}"/>
    <cellStyle name="40% - Akzent4 12 4 4 3" xfId="13176" xr:uid="{00000000-0005-0000-0000-00001B330000}"/>
    <cellStyle name="40% - Akzent4 12 4 4 4" xfId="13177" xr:uid="{00000000-0005-0000-0000-00001C330000}"/>
    <cellStyle name="40% - Akzent4 12 4 5" xfId="13178" xr:uid="{00000000-0005-0000-0000-00001D330000}"/>
    <cellStyle name="40% - Akzent4 12 4 5 2" xfId="13179" xr:uid="{00000000-0005-0000-0000-00001E330000}"/>
    <cellStyle name="40% - Akzent4 12 4 5 2 2" xfId="13180" xr:uid="{00000000-0005-0000-0000-00001F330000}"/>
    <cellStyle name="40% - Akzent4 12 4 5 2 3" xfId="13181" xr:uid="{00000000-0005-0000-0000-000020330000}"/>
    <cellStyle name="40% - Akzent4 12 4 5 3" xfId="13182" xr:uid="{00000000-0005-0000-0000-000021330000}"/>
    <cellStyle name="40% - Akzent4 12 4 5 4" xfId="13183" xr:uid="{00000000-0005-0000-0000-000022330000}"/>
    <cellStyle name="40% - Akzent4 12 4 6" xfId="13184" xr:uid="{00000000-0005-0000-0000-000023330000}"/>
    <cellStyle name="40% - Akzent4 12 4 6 2" xfId="13185" xr:uid="{00000000-0005-0000-0000-000024330000}"/>
    <cellStyle name="40% - Akzent4 12 4 6 2 2" xfId="13186" xr:uid="{00000000-0005-0000-0000-000025330000}"/>
    <cellStyle name="40% - Akzent4 12 4 6 2 3" xfId="13187" xr:uid="{00000000-0005-0000-0000-000026330000}"/>
    <cellStyle name="40% - Akzent4 12 4 6 3" xfId="13188" xr:uid="{00000000-0005-0000-0000-000027330000}"/>
    <cellStyle name="40% - Akzent4 12 4 6 4" xfId="13189" xr:uid="{00000000-0005-0000-0000-000028330000}"/>
    <cellStyle name="40% - Akzent4 12 4 7" xfId="13190" xr:uid="{00000000-0005-0000-0000-000029330000}"/>
    <cellStyle name="40% - Akzent4 12 4 7 2" xfId="13191" xr:uid="{00000000-0005-0000-0000-00002A330000}"/>
    <cellStyle name="40% - Akzent4 12 4 7 3" xfId="13192" xr:uid="{00000000-0005-0000-0000-00002B330000}"/>
    <cellStyle name="40% - Akzent4 12 4 8" xfId="13193" xr:uid="{00000000-0005-0000-0000-00002C330000}"/>
    <cellStyle name="40% - Akzent4 12 4 8 2" xfId="13194" xr:uid="{00000000-0005-0000-0000-00002D330000}"/>
    <cellStyle name="40% - Akzent4 12 4 8 3" xfId="13195" xr:uid="{00000000-0005-0000-0000-00002E330000}"/>
    <cellStyle name="40% - Akzent4 12 4 9" xfId="13196" xr:uid="{00000000-0005-0000-0000-00002F330000}"/>
    <cellStyle name="40% - Akzent4 12 4 9 2" xfId="13197" xr:uid="{00000000-0005-0000-0000-000030330000}"/>
    <cellStyle name="40% - Akzent4 12 4 9 3" xfId="13198" xr:uid="{00000000-0005-0000-0000-000031330000}"/>
    <cellStyle name="40% - Akzent4 12 5" xfId="13199" xr:uid="{00000000-0005-0000-0000-000032330000}"/>
    <cellStyle name="40% - Akzent4 12 5 2" xfId="13200" xr:uid="{00000000-0005-0000-0000-000033330000}"/>
    <cellStyle name="40% - Akzent4 12 5 2 2" xfId="13201" xr:uid="{00000000-0005-0000-0000-000034330000}"/>
    <cellStyle name="40% - Akzent4 12 5 2 3" xfId="13202" xr:uid="{00000000-0005-0000-0000-000035330000}"/>
    <cellStyle name="40% - Akzent4 12 6" xfId="13203" xr:uid="{00000000-0005-0000-0000-000036330000}"/>
    <cellStyle name="40% - Akzent4 12 6 2" xfId="13204" xr:uid="{00000000-0005-0000-0000-000037330000}"/>
    <cellStyle name="40% - Akzent4 12 6 2 2" xfId="13205" xr:uid="{00000000-0005-0000-0000-000038330000}"/>
    <cellStyle name="40% - Akzent4 12 6 2 3" xfId="13206" xr:uid="{00000000-0005-0000-0000-000039330000}"/>
    <cellStyle name="40% - Akzent4 12 7" xfId="13207" xr:uid="{00000000-0005-0000-0000-00003A330000}"/>
    <cellStyle name="40% - Akzent4 12 7 2" xfId="13208" xr:uid="{00000000-0005-0000-0000-00003B330000}"/>
    <cellStyle name="40% - Akzent4 12 7 2 2" xfId="13209" xr:uid="{00000000-0005-0000-0000-00003C330000}"/>
    <cellStyle name="40% - Akzent4 12 7 2 3" xfId="13210" xr:uid="{00000000-0005-0000-0000-00003D330000}"/>
    <cellStyle name="40% - Akzent4 12 8" xfId="13211" xr:uid="{00000000-0005-0000-0000-00003E330000}"/>
    <cellStyle name="40% - Akzent4 12 8 2" xfId="13212" xr:uid="{00000000-0005-0000-0000-00003F330000}"/>
    <cellStyle name="40% - Akzent4 12 8 2 2" xfId="13213" xr:uid="{00000000-0005-0000-0000-000040330000}"/>
    <cellStyle name="40% - Akzent4 12 8 2 3" xfId="13214" xr:uid="{00000000-0005-0000-0000-000041330000}"/>
    <cellStyle name="40% - Akzent4 12 9" xfId="13215" xr:uid="{00000000-0005-0000-0000-000042330000}"/>
    <cellStyle name="40% - Akzent4 12 9 2" xfId="13216" xr:uid="{00000000-0005-0000-0000-000043330000}"/>
    <cellStyle name="40% - Akzent4 12 9 2 2" xfId="13217" xr:uid="{00000000-0005-0000-0000-000044330000}"/>
    <cellStyle name="40% - Akzent4 12 9 2 3" xfId="13218" xr:uid="{00000000-0005-0000-0000-000045330000}"/>
    <cellStyle name="40% - Akzent4 13" xfId="13219" xr:uid="{00000000-0005-0000-0000-000046330000}"/>
    <cellStyle name="40% - Akzent4 13 10" xfId="13220" xr:uid="{00000000-0005-0000-0000-000047330000}"/>
    <cellStyle name="40% - Akzent4 13 11" xfId="13221" xr:uid="{00000000-0005-0000-0000-000048330000}"/>
    <cellStyle name="40% - Akzent4 13 12" xfId="13222" xr:uid="{00000000-0005-0000-0000-000049330000}"/>
    <cellStyle name="40% - Akzent4 13 13" xfId="13223" xr:uid="{00000000-0005-0000-0000-00004A330000}"/>
    <cellStyle name="40% - Akzent4 13 14" xfId="13224" xr:uid="{00000000-0005-0000-0000-00004B330000}"/>
    <cellStyle name="40% - Akzent4 13 15" xfId="13225" xr:uid="{00000000-0005-0000-0000-00004C330000}"/>
    <cellStyle name="40% - Akzent4 13 16" xfId="13226" xr:uid="{00000000-0005-0000-0000-00004D330000}"/>
    <cellStyle name="40% - Akzent4 13 17" xfId="13227" xr:uid="{00000000-0005-0000-0000-00004E330000}"/>
    <cellStyle name="40% - Akzent4 13 18" xfId="13228" xr:uid="{00000000-0005-0000-0000-00004F330000}"/>
    <cellStyle name="40% - Akzent4 13 2" xfId="13229" xr:uid="{00000000-0005-0000-0000-000050330000}"/>
    <cellStyle name="40% - Akzent4 13 3" xfId="13230" xr:uid="{00000000-0005-0000-0000-000051330000}"/>
    <cellStyle name="40% - Akzent4 13 4" xfId="13231" xr:uid="{00000000-0005-0000-0000-000052330000}"/>
    <cellStyle name="40% - Akzent4 13 4 2" xfId="13232" xr:uid="{00000000-0005-0000-0000-000053330000}"/>
    <cellStyle name="40% - Akzent4 13 4 2 2" xfId="13233" xr:uid="{00000000-0005-0000-0000-000054330000}"/>
    <cellStyle name="40% - Akzent4 13 4 2 2 2" xfId="13234" xr:uid="{00000000-0005-0000-0000-000055330000}"/>
    <cellStyle name="40% - Akzent4 13 4 2 2 3" xfId="13235" xr:uid="{00000000-0005-0000-0000-000056330000}"/>
    <cellStyle name="40% - Akzent4 13 4 2 3" xfId="13236" xr:uid="{00000000-0005-0000-0000-000057330000}"/>
    <cellStyle name="40% - Akzent4 13 4 2 4" xfId="13237" xr:uid="{00000000-0005-0000-0000-000058330000}"/>
    <cellStyle name="40% - Akzent4 13 4 3" xfId="13238" xr:uid="{00000000-0005-0000-0000-000059330000}"/>
    <cellStyle name="40% - Akzent4 13 4 3 2" xfId="13239" xr:uid="{00000000-0005-0000-0000-00005A330000}"/>
    <cellStyle name="40% - Akzent4 13 4 3 2 2" xfId="13240" xr:uid="{00000000-0005-0000-0000-00005B330000}"/>
    <cellStyle name="40% - Akzent4 13 4 3 2 3" xfId="13241" xr:uid="{00000000-0005-0000-0000-00005C330000}"/>
    <cellStyle name="40% - Akzent4 13 4 3 3" xfId="13242" xr:uid="{00000000-0005-0000-0000-00005D330000}"/>
    <cellStyle name="40% - Akzent4 13 4 3 4" xfId="13243" xr:uid="{00000000-0005-0000-0000-00005E330000}"/>
    <cellStyle name="40% - Akzent4 13 4 4" xfId="13244" xr:uid="{00000000-0005-0000-0000-00005F330000}"/>
    <cellStyle name="40% - Akzent4 13 4 4 2" xfId="13245" xr:uid="{00000000-0005-0000-0000-000060330000}"/>
    <cellStyle name="40% - Akzent4 13 4 4 2 2" xfId="13246" xr:uid="{00000000-0005-0000-0000-000061330000}"/>
    <cellStyle name="40% - Akzent4 13 4 4 2 3" xfId="13247" xr:uid="{00000000-0005-0000-0000-000062330000}"/>
    <cellStyle name="40% - Akzent4 13 4 4 3" xfId="13248" xr:uid="{00000000-0005-0000-0000-000063330000}"/>
    <cellStyle name="40% - Akzent4 13 4 4 4" xfId="13249" xr:uid="{00000000-0005-0000-0000-000064330000}"/>
    <cellStyle name="40% - Akzent4 13 4 5" xfId="13250" xr:uid="{00000000-0005-0000-0000-000065330000}"/>
    <cellStyle name="40% - Akzent4 13 4 5 2" xfId="13251" xr:uid="{00000000-0005-0000-0000-000066330000}"/>
    <cellStyle name="40% - Akzent4 13 4 5 2 2" xfId="13252" xr:uid="{00000000-0005-0000-0000-000067330000}"/>
    <cellStyle name="40% - Akzent4 13 4 5 2 3" xfId="13253" xr:uid="{00000000-0005-0000-0000-000068330000}"/>
    <cellStyle name="40% - Akzent4 13 4 5 3" xfId="13254" xr:uid="{00000000-0005-0000-0000-000069330000}"/>
    <cellStyle name="40% - Akzent4 13 4 5 4" xfId="13255" xr:uid="{00000000-0005-0000-0000-00006A330000}"/>
    <cellStyle name="40% - Akzent4 13 4 6" xfId="13256" xr:uid="{00000000-0005-0000-0000-00006B330000}"/>
    <cellStyle name="40% - Akzent4 13 4 6 2" xfId="13257" xr:uid="{00000000-0005-0000-0000-00006C330000}"/>
    <cellStyle name="40% - Akzent4 13 4 6 2 2" xfId="13258" xr:uid="{00000000-0005-0000-0000-00006D330000}"/>
    <cellStyle name="40% - Akzent4 13 4 6 2 3" xfId="13259" xr:uid="{00000000-0005-0000-0000-00006E330000}"/>
    <cellStyle name="40% - Akzent4 13 4 6 3" xfId="13260" xr:uid="{00000000-0005-0000-0000-00006F330000}"/>
    <cellStyle name="40% - Akzent4 13 4 6 4" xfId="13261" xr:uid="{00000000-0005-0000-0000-000070330000}"/>
    <cellStyle name="40% - Akzent4 13 4 7" xfId="13262" xr:uid="{00000000-0005-0000-0000-000071330000}"/>
    <cellStyle name="40% - Akzent4 13 4 7 2" xfId="13263" xr:uid="{00000000-0005-0000-0000-000072330000}"/>
    <cellStyle name="40% - Akzent4 13 4 7 3" xfId="13264" xr:uid="{00000000-0005-0000-0000-000073330000}"/>
    <cellStyle name="40% - Akzent4 13 4 8" xfId="13265" xr:uid="{00000000-0005-0000-0000-000074330000}"/>
    <cellStyle name="40% - Akzent4 13 4 8 2" xfId="13266" xr:uid="{00000000-0005-0000-0000-000075330000}"/>
    <cellStyle name="40% - Akzent4 13 4 8 3" xfId="13267" xr:uid="{00000000-0005-0000-0000-000076330000}"/>
    <cellStyle name="40% - Akzent4 13 4 9" xfId="13268" xr:uid="{00000000-0005-0000-0000-000077330000}"/>
    <cellStyle name="40% - Akzent4 13 4 9 2" xfId="13269" xr:uid="{00000000-0005-0000-0000-000078330000}"/>
    <cellStyle name="40% - Akzent4 13 4 9 3" xfId="13270" xr:uid="{00000000-0005-0000-0000-000079330000}"/>
    <cellStyle name="40% - Akzent4 13 5" xfId="13271" xr:uid="{00000000-0005-0000-0000-00007A330000}"/>
    <cellStyle name="40% - Akzent4 13 5 2" xfId="13272" xr:uid="{00000000-0005-0000-0000-00007B330000}"/>
    <cellStyle name="40% - Akzent4 13 5 2 2" xfId="13273" xr:uid="{00000000-0005-0000-0000-00007C330000}"/>
    <cellStyle name="40% - Akzent4 13 5 2 3" xfId="13274" xr:uid="{00000000-0005-0000-0000-00007D330000}"/>
    <cellStyle name="40% - Akzent4 13 6" xfId="13275" xr:uid="{00000000-0005-0000-0000-00007E330000}"/>
    <cellStyle name="40% - Akzent4 13 6 2" xfId="13276" xr:uid="{00000000-0005-0000-0000-00007F330000}"/>
    <cellStyle name="40% - Akzent4 13 6 2 2" xfId="13277" xr:uid="{00000000-0005-0000-0000-000080330000}"/>
    <cellStyle name="40% - Akzent4 13 6 2 3" xfId="13278" xr:uid="{00000000-0005-0000-0000-000081330000}"/>
    <cellStyle name="40% - Akzent4 13 7" xfId="13279" xr:uid="{00000000-0005-0000-0000-000082330000}"/>
    <cellStyle name="40% - Akzent4 13 7 2" xfId="13280" xr:uid="{00000000-0005-0000-0000-000083330000}"/>
    <cellStyle name="40% - Akzent4 13 7 2 2" xfId="13281" xr:uid="{00000000-0005-0000-0000-000084330000}"/>
    <cellStyle name="40% - Akzent4 13 7 2 3" xfId="13282" xr:uid="{00000000-0005-0000-0000-000085330000}"/>
    <cellStyle name="40% - Akzent4 13 8" xfId="13283" xr:uid="{00000000-0005-0000-0000-000086330000}"/>
    <cellStyle name="40% - Akzent4 13 8 2" xfId="13284" xr:uid="{00000000-0005-0000-0000-000087330000}"/>
    <cellStyle name="40% - Akzent4 13 8 2 2" xfId="13285" xr:uid="{00000000-0005-0000-0000-000088330000}"/>
    <cellStyle name="40% - Akzent4 13 8 2 3" xfId="13286" xr:uid="{00000000-0005-0000-0000-000089330000}"/>
    <cellStyle name="40% - Akzent4 13 9" xfId="13287" xr:uid="{00000000-0005-0000-0000-00008A330000}"/>
    <cellStyle name="40% - Akzent4 13 9 2" xfId="13288" xr:uid="{00000000-0005-0000-0000-00008B330000}"/>
    <cellStyle name="40% - Akzent4 13 9 2 2" xfId="13289" xr:uid="{00000000-0005-0000-0000-00008C330000}"/>
    <cellStyle name="40% - Akzent4 13 9 2 3" xfId="13290" xr:uid="{00000000-0005-0000-0000-00008D330000}"/>
    <cellStyle name="40% - Akzent4 14" xfId="13291" xr:uid="{00000000-0005-0000-0000-00008E330000}"/>
    <cellStyle name="40% - Akzent4 14 10" xfId="13292" xr:uid="{00000000-0005-0000-0000-00008F330000}"/>
    <cellStyle name="40% - Akzent4 14 11" xfId="13293" xr:uid="{00000000-0005-0000-0000-000090330000}"/>
    <cellStyle name="40% - Akzent4 14 12" xfId="13294" xr:uid="{00000000-0005-0000-0000-000091330000}"/>
    <cellStyle name="40% - Akzent4 14 13" xfId="13295" xr:uid="{00000000-0005-0000-0000-000092330000}"/>
    <cellStyle name="40% - Akzent4 14 14" xfId="13296" xr:uid="{00000000-0005-0000-0000-000093330000}"/>
    <cellStyle name="40% - Akzent4 14 15" xfId="13297" xr:uid="{00000000-0005-0000-0000-000094330000}"/>
    <cellStyle name="40% - Akzent4 14 16" xfId="13298" xr:uid="{00000000-0005-0000-0000-000095330000}"/>
    <cellStyle name="40% - Akzent4 14 17" xfId="13299" xr:uid="{00000000-0005-0000-0000-000096330000}"/>
    <cellStyle name="40% - Akzent4 14 18" xfId="13300" xr:uid="{00000000-0005-0000-0000-000097330000}"/>
    <cellStyle name="40% - Akzent4 14 2" xfId="13301" xr:uid="{00000000-0005-0000-0000-000098330000}"/>
    <cellStyle name="40% - Akzent4 14 3" xfId="13302" xr:uid="{00000000-0005-0000-0000-000099330000}"/>
    <cellStyle name="40% - Akzent4 14 4" xfId="13303" xr:uid="{00000000-0005-0000-0000-00009A330000}"/>
    <cellStyle name="40% - Akzent4 14 4 2" xfId="13304" xr:uid="{00000000-0005-0000-0000-00009B330000}"/>
    <cellStyle name="40% - Akzent4 14 4 2 2" xfId="13305" xr:uid="{00000000-0005-0000-0000-00009C330000}"/>
    <cellStyle name="40% - Akzent4 14 4 2 2 2" xfId="13306" xr:uid="{00000000-0005-0000-0000-00009D330000}"/>
    <cellStyle name="40% - Akzent4 14 4 2 2 3" xfId="13307" xr:uid="{00000000-0005-0000-0000-00009E330000}"/>
    <cellStyle name="40% - Akzent4 14 4 2 3" xfId="13308" xr:uid="{00000000-0005-0000-0000-00009F330000}"/>
    <cellStyle name="40% - Akzent4 14 4 2 4" xfId="13309" xr:uid="{00000000-0005-0000-0000-0000A0330000}"/>
    <cellStyle name="40% - Akzent4 14 4 3" xfId="13310" xr:uid="{00000000-0005-0000-0000-0000A1330000}"/>
    <cellStyle name="40% - Akzent4 14 4 3 2" xfId="13311" xr:uid="{00000000-0005-0000-0000-0000A2330000}"/>
    <cellStyle name="40% - Akzent4 14 4 3 2 2" xfId="13312" xr:uid="{00000000-0005-0000-0000-0000A3330000}"/>
    <cellStyle name="40% - Akzent4 14 4 3 2 3" xfId="13313" xr:uid="{00000000-0005-0000-0000-0000A4330000}"/>
    <cellStyle name="40% - Akzent4 14 4 3 3" xfId="13314" xr:uid="{00000000-0005-0000-0000-0000A5330000}"/>
    <cellStyle name="40% - Akzent4 14 4 3 4" xfId="13315" xr:uid="{00000000-0005-0000-0000-0000A6330000}"/>
    <cellStyle name="40% - Akzent4 14 4 4" xfId="13316" xr:uid="{00000000-0005-0000-0000-0000A7330000}"/>
    <cellStyle name="40% - Akzent4 14 4 4 2" xfId="13317" xr:uid="{00000000-0005-0000-0000-0000A8330000}"/>
    <cellStyle name="40% - Akzent4 14 4 4 2 2" xfId="13318" xr:uid="{00000000-0005-0000-0000-0000A9330000}"/>
    <cellStyle name="40% - Akzent4 14 4 4 2 3" xfId="13319" xr:uid="{00000000-0005-0000-0000-0000AA330000}"/>
    <cellStyle name="40% - Akzent4 14 4 4 3" xfId="13320" xr:uid="{00000000-0005-0000-0000-0000AB330000}"/>
    <cellStyle name="40% - Akzent4 14 4 4 4" xfId="13321" xr:uid="{00000000-0005-0000-0000-0000AC330000}"/>
    <cellStyle name="40% - Akzent4 14 4 5" xfId="13322" xr:uid="{00000000-0005-0000-0000-0000AD330000}"/>
    <cellStyle name="40% - Akzent4 14 4 5 2" xfId="13323" xr:uid="{00000000-0005-0000-0000-0000AE330000}"/>
    <cellStyle name="40% - Akzent4 14 4 5 2 2" xfId="13324" xr:uid="{00000000-0005-0000-0000-0000AF330000}"/>
    <cellStyle name="40% - Akzent4 14 4 5 2 3" xfId="13325" xr:uid="{00000000-0005-0000-0000-0000B0330000}"/>
    <cellStyle name="40% - Akzent4 14 4 5 3" xfId="13326" xr:uid="{00000000-0005-0000-0000-0000B1330000}"/>
    <cellStyle name="40% - Akzent4 14 4 5 4" xfId="13327" xr:uid="{00000000-0005-0000-0000-0000B2330000}"/>
    <cellStyle name="40% - Akzent4 14 4 6" xfId="13328" xr:uid="{00000000-0005-0000-0000-0000B3330000}"/>
    <cellStyle name="40% - Akzent4 14 4 6 2" xfId="13329" xr:uid="{00000000-0005-0000-0000-0000B4330000}"/>
    <cellStyle name="40% - Akzent4 14 4 6 2 2" xfId="13330" xr:uid="{00000000-0005-0000-0000-0000B5330000}"/>
    <cellStyle name="40% - Akzent4 14 4 6 2 3" xfId="13331" xr:uid="{00000000-0005-0000-0000-0000B6330000}"/>
    <cellStyle name="40% - Akzent4 14 4 6 3" xfId="13332" xr:uid="{00000000-0005-0000-0000-0000B7330000}"/>
    <cellStyle name="40% - Akzent4 14 4 6 4" xfId="13333" xr:uid="{00000000-0005-0000-0000-0000B8330000}"/>
    <cellStyle name="40% - Akzent4 14 4 7" xfId="13334" xr:uid="{00000000-0005-0000-0000-0000B9330000}"/>
    <cellStyle name="40% - Akzent4 14 4 7 2" xfId="13335" xr:uid="{00000000-0005-0000-0000-0000BA330000}"/>
    <cellStyle name="40% - Akzent4 14 4 7 3" xfId="13336" xr:uid="{00000000-0005-0000-0000-0000BB330000}"/>
    <cellStyle name="40% - Akzent4 14 4 8" xfId="13337" xr:uid="{00000000-0005-0000-0000-0000BC330000}"/>
    <cellStyle name="40% - Akzent4 14 4 8 2" xfId="13338" xr:uid="{00000000-0005-0000-0000-0000BD330000}"/>
    <cellStyle name="40% - Akzent4 14 4 8 3" xfId="13339" xr:uid="{00000000-0005-0000-0000-0000BE330000}"/>
    <cellStyle name="40% - Akzent4 14 4 9" xfId="13340" xr:uid="{00000000-0005-0000-0000-0000BF330000}"/>
    <cellStyle name="40% - Akzent4 14 4 9 2" xfId="13341" xr:uid="{00000000-0005-0000-0000-0000C0330000}"/>
    <cellStyle name="40% - Akzent4 14 4 9 3" xfId="13342" xr:uid="{00000000-0005-0000-0000-0000C1330000}"/>
    <cellStyle name="40% - Akzent4 14 5" xfId="13343" xr:uid="{00000000-0005-0000-0000-0000C2330000}"/>
    <cellStyle name="40% - Akzent4 14 5 2" xfId="13344" xr:uid="{00000000-0005-0000-0000-0000C3330000}"/>
    <cellStyle name="40% - Akzent4 14 5 2 2" xfId="13345" xr:uid="{00000000-0005-0000-0000-0000C4330000}"/>
    <cellStyle name="40% - Akzent4 14 5 2 3" xfId="13346" xr:uid="{00000000-0005-0000-0000-0000C5330000}"/>
    <cellStyle name="40% - Akzent4 14 6" xfId="13347" xr:uid="{00000000-0005-0000-0000-0000C6330000}"/>
    <cellStyle name="40% - Akzent4 14 6 2" xfId="13348" xr:uid="{00000000-0005-0000-0000-0000C7330000}"/>
    <cellStyle name="40% - Akzent4 14 6 2 2" xfId="13349" xr:uid="{00000000-0005-0000-0000-0000C8330000}"/>
    <cellStyle name="40% - Akzent4 14 6 2 3" xfId="13350" xr:uid="{00000000-0005-0000-0000-0000C9330000}"/>
    <cellStyle name="40% - Akzent4 14 7" xfId="13351" xr:uid="{00000000-0005-0000-0000-0000CA330000}"/>
    <cellStyle name="40% - Akzent4 14 7 2" xfId="13352" xr:uid="{00000000-0005-0000-0000-0000CB330000}"/>
    <cellStyle name="40% - Akzent4 14 7 2 2" xfId="13353" xr:uid="{00000000-0005-0000-0000-0000CC330000}"/>
    <cellStyle name="40% - Akzent4 14 7 2 3" xfId="13354" xr:uid="{00000000-0005-0000-0000-0000CD330000}"/>
    <cellStyle name="40% - Akzent4 14 8" xfId="13355" xr:uid="{00000000-0005-0000-0000-0000CE330000}"/>
    <cellStyle name="40% - Akzent4 14 8 2" xfId="13356" xr:uid="{00000000-0005-0000-0000-0000CF330000}"/>
    <cellStyle name="40% - Akzent4 14 8 2 2" xfId="13357" xr:uid="{00000000-0005-0000-0000-0000D0330000}"/>
    <cellStyle name="40% - Akzent4 14 8 2 3" xfId="13358" xr:uid="{00000000-0005-0000-0000-0000D1330000}"/>
    <cellStyle name="40% - Akzent4 14 9" xfId="13359" xr:uid="{00000000-0005-0000-0000-0000D2330000}"/>
    <cellStyle name="40% - Akzent4 14 9 2" xfId="13360" xr:uid="{00000000-0005-0000-0000-0000D3330000}"/>
    <cellStyle name="40% - Akzent4 14 9 2 2" xfId="13361" xr:uid="{00000000-0005-0000-0000-0000D4330000}"/>
    <cellStyle name="40% - Akzent4 14 9 2 3" xfId="13362" xr:uid="{00000000-0005-0000-0000-0000D5330000}"/>
    <cellStyle name="40% - Akzent4 15" xfId="13363" xr:uid="{00000000-0005-0000-0000-0000D6330000}"/>
    <cellStyle name="40% - Akzent4 15 10" xfId="13364" xr:uid="{00000000-0005-0000-0000-0000D7330000}"/>
    <cellStyle name="40% - Akzent4 15 11" xfId="13365" xr:uid="{00000000-0005-0000-0000-0000D8330000}"/>
    <cellStyle name="40% - Akzent4 15 12" xfId="13366" xr:uid="{00000000-0005-0000-0000-0000D9330000}"/>
    <cellStyle name="40% - Akzent4 15 13" xfId="13367" xr:uid="{00000000-0005-0000-0000-0000DA330000}"/>
    <cellStyle name="40% - Akzent4 15 14" xfId="13368" xr:uid="{00000000-0005-0000-0000-0000DB330000}"/>
    <cellStyle name="40% - Akzent4 15 15" xfId="13369" xr:uid="{00000000-0005-0000-0000-0000DC330000}"/>
    <cellStyle name="40% - Akzent4 15 16" xfId="13370" xr:uid="{00000000-0005-0000-0000-0000DD330000}"/>
    <cellStyle name="40% - Akzent4 15 17" xfId="13371" xr:uid="{00000000-0005-0000-0000-0000DE330000}"/>
    <cellStyle name="40% - Akzent4 15 18" xfId="13372" xr:uid="{00000000-0005-0000-0000-0000DF330000}"/>
    <cellStyle name="40% - Akzent4 15 2" xfId="13373" xr:uid="{00000000-0005-0000-0000-0000E0330000}"/>
    <cellStyle name="40% - Akzent4 15 3" xfId="13374" xr:uid="{00000000-0005-0000-0000-0000E1330000}"/>
    <cellStyle name="40% - Akzent4 15 4" xfId="13375" xr:uid="{00000000-0005-0000-0000-0000E2330000}"/>
    <cellStyle name="40% - Akzent4 15 4 2" xfId="13376" xr:uid="{00000000-0005-0000-0000-0000E3330000}"/>
    <cellStyle name="40% - Akzent4 15 4 2 2" xfId="13377" xr:uid="{00000000-0005-0000-0000-0000E4330000}"/>
    <cellStyle name="40% - Akzent4 15 4 2 2 2" xfId="13378" xr:uid="{00000000-0005-0000-0000-0000E5330000}"/>
    <cellStyle name="40% - Akzent4 15 4 2 2 3" xfId="13379" xr:uid="{00000000-0005-0000-0000-0000E6330000}"/>
    <cellStyle name="40% - Akzent4 15 4 2 3" xfId="13380" xr:uid="{00000000-0005-0000-0000-0000E7330000}"/>
    <cellStyle name="40% - Akzent4 15 4 2 4" xfId="13381" xr:uid="{00000000-0005-0000-0000-0000E8330000}"/>
    <cellStyle name="40% - Akzent4 15 4 3" xfId="13382" xr:uid="{00000000-0005-0000-0000-0000E9330000}"/>
    <cellStyle name="40% - Akzent4 15 4 3 2" xfId="13383" xr:uid="{00000000-0005-0000-0000-0000EA330000}"/>
    <cellStyle name="40% - Akzent4 15 4 3 2 2" xfId="13384" xr:uid="{00000000-0005-0000-0000-0000EB330000}"/>
    <cellStyle name="40% - Akzent4 15 4 3 2 3" xfId="13385" xr:uid="{00000000-0005-0000-0000-0000EC330000}"/>
    <cellStyle name="40% - Akzent4 15 4 3 3" xfId="13386" xr:uid="{00000000-0005-0000-0000-0000ED330000}"/>
    <cellStyle name="40% - Akzent4 15 4 3 4" xfId="13387" xr:uid="{00000000-0005-0000-0000-0000EE330000}"/>
    <cellStyle name="40% - Akzent4 15 4 4" xfId="13388" xr:uid="{00000000-0005-0000-0000-0000EF330000}"/>
    <cellStyle name="40% - Akzent4 15 4 4 2" xfId="13389" xr:uid="{00000000-0005-0000-0000-0000F0330000}"/>
    <cellStyle name="40% - Akzent4 15 4 4 2 2" xfId="13390" xr:uid="{00000000-0005-0000-0000-0000F1330000}"/>
    <cellStyle name="40% - Akzent4 15 4 4 2 3" xfId="13391" xr:uid="{00000000-0005-0000-0000-0000F2330000}"/>
    <cellStyle name="40% - Akzent4 15 4 4 3" xfId="13392" xr:uid="{00000000-0005-0000-0000-0000F3330000}"/>
    <cellStyle name="40% - Akzent4 15 4 4 4" xfId="13393" xr:uid="{00000000-0005-0000-0000-0000F4330000}"/>
    <cellStyle name="40% - Akzent4 15 4 5" xfId="13394" xr:uid="{00000000-0005-0000-0000-0000F5330000}"/>
    <cellStyle name="40% - Akzent4 15 4 5 2" xfId="13395" xr:uid="{00000000-0005-0000-0000-0000F6330000}"/>
    <cellStyle name="40% - Akzent4 15 4 5 2 2" xfId="13396" xr:uid="{00000000-0005-0000-0000-0000F7330000}"/>
    <cellStyle name="40% - Akzent4 15 4 5 2 3" xfId="13397" xr:uid="{00000000-0005-0000-0000-0000F8330000}"/>
    <cellStyle name="40% - Akzent4 15 4 5 3" xfId="13398" xr:uid="{00000000-0005-0000-0000-0000F9330000}"/>
    <cellStyle name="40% - Akzent4 15 4 5 4" xfId="13399" xr:uid="{00000000-0005-0000-0000-0000FA330000}"/>
    <cellStyle name="40% - Akzent4 15 4 6" xfId="13400" xr:uid="{00000000-0005-0000-0000-0000FB330000}"/>
    <cellStyle name="40% - Akzent4 15 4 6 2" xfId="13401" xr:uid="{00000000-0005-0000-0000-0000FC330000}"/>
    <cellStyle name="40% - Akzent4 15 4 6 2 2" xfId="13402" xr:uid="{00000000-0005-0000-0000-0000FD330000}"/>
    <cellStyle name="40% - Akzent4 15 4 6 2 3" xfId="13403" xr:uid="{00000000-0005-0000-0000-0000FE330000}"/>
    <cellStyle name="40% - Akzent4 15 4 6 3" xfId="13404" xr:uid="{00000000-0005-0000-0000-0000FF330000}"/>
    <cellStyle name="40% - Akzent4 15 4 6 4" xfId="13405" xr:uid="{00000000-0005-0000-0000-000000340000}"/>
    <cellStyle name="40% - Akzent4 15 4 7" xfId="13406" xr:uid="{00000000-0005-0000-0000-000001340000}"/>
    <cellStyle name="40% - Akzent4 15 4 7 2" xfId="13407" xr:uid="{00000000-0005-0000-0000-000002340000}"/>
    <cellStyle name="40% - Akzent4 15 4 7 3" xfId="13408" xr:uid="{00000000-0005-0000-0000-000003340000}"/>
    <cellStyle name="40% - Akzent4 15 4 8" xfId="13409" xr:uid="{00000000-0005-0000-0000-000004340000}"/>
    <cellStyle name="40% - Akzent4 15 4 8 2" xfId="13410" xr:uid="{00000000-0005-0000-0000-000005340000}"/>
    <cellStyle name="40% - Akzent4 15 4 8 3" xfId="13411" xr:uid="{00000000-0005-0000-0000-000006340000}"/>
    <cellStyle name="40% - Akzent4 15 4 9" xfId="13412" xr:uid="{00000000-0005-0000-0000-000007340000}"/>
    <cellStyle name="40% - Akzent4 15 4 9 2" xfId="13413" xr:uid="{00000000-0005-0000-0000-000008340000}"/>
    <cellStyle name="40% - Akzent4 15 4 9 3" xfId="13414" xr:uid="{00000000-0005-0000-0000-000009340000}"/>
    <cellStyle name="40% - Akzent4 15 5" xfId="13415" xr:uid="{00000000-0005-0000-0000-00000A340000}"/>
    <cellStyle name="40% - Akzent4 15 5 2" xfId="13416" xr:uid="{00000000-0005-0000-0000-00000B340000}"/>
    <cellStyle name="40% - Akzent4 15 5 2 2" xfId="13417" xr:uid="{00000000-0005-0000-0000-00000C340000}"/>
    <cellStyle name="40% - Akzent4 15 5 2 3" xfId="13418" xr:uid="{00000000-0005-0000-0000-00000D340000}"/>
    <cellStyle name="40% - Akzent4 15 6" xfId="13419" xr:uid="{00000000-0005-0000-0000-00000E340000}"/>
    <cellStyle name="40% - Akzent4 15 6 2" xfId="13420" xr:uid="{00000000-0005-0000-0000-00000F340000}"/>
    <cellStyle name="40% - Akzent4 15 6 2 2" xfId="13421" xr:uid="{00000000-0005-0000-0000-000010340000}"/>
    <cellStyle name="40% - Akzent4 15 6 2 3" xfId="13422" xr:uid="{00000000-0005-0000-0000-000011340000}"/>
    <cellStyle name="40% - Akzent4 15 7" xfId="13423" xr:uid="{00000000-0005-0000-0000-000012340000}"/>
    <cellStyle name="40% - Akzent4 15 7 2" xfId="13424" xr:uid="{00000000-0005-0000-0000-000013340000}"/>
    <cellStyle name="40% - Akzent4 15 7 2 2" xfId="13425" xr:uid="{00000000-0005-0000-0000-000014340000}"/>
    <cellStyle name="40% - Akzent4 15 7 2 3" xfId="13426" xr:uid="{00000000-0005-0000-0000-000015340000}"/>
    <cellStyle name="40% - Akzent4 15 8" xfId="13427" xr:uid="{00000000-0005-0000-0000-000016340000}"/>
    <cellStyle name="40% - Akzent4 15 8 2" xfId="13428" xr:uid="{00000000-0005-0000-0000-000017340000}"/>
    <cellStyle name="40% - Akzent4 15 8 2 2" xfId="13429" xr:uid="{00000000-0005-0000-0000-000018340000}"/>
    <cellStyle name="40% - Akzent4 15 8 2 3" xfId="13430" xr:uid="{00000000-0005-0000-0000-000019340000}"/>
    <cellStyle name="40% - Akzent4 15 9" xfId="13431" xr:uid="{00000000-0005-0000-0000-00001A340000}"/>
    <cellStyle name="40% - Akzent4 15 9 2" xfId="13432" xr:uid="{00000000-0005-0000-0000-00001B340000}"/>
    <cellStyle name="40% - Akzent4 15 9 2 2" xfId="13433" xr:uid="{00000000-0005-0000-0000-00001C340000}"/>
    <cellStyle name="40% - Akzent4 15 9 2 3" xfId="13434" xr:uid="{00000000-0005-0000-0000-00001D340000}"/>
    <cellStyle name="40% - Akzent4 16" xfId="13435" xr:uid="{00000000-0005-0000-0000-00001E340000}"/>
    <cellStyle name="40% - Akzent4 16 10" xfId="13436" xr:uid="{00000000-0005-0000-0000-00001F340000}"/>
    <cellStyle name="40% - Akzent4 16 11" xfId="13437" xr:uid="{00000000-0005-0000-0000-000020340000}"/>
    <cellStyle name="40% - Akzent4 16 12" xfId="13438" xr:uid="{00000000-0005-0000-0000-000021340000}"/>
    <cellStyle name="40% - Akzent4 16 13" xfId="13439" xr:uid="{00000000-0005-0000-0000-000022340000}"/>
    <cellStyle name="40% - Akzent4 16 14" xfId="13440" xr:uid="{00000000-0005-0000-0000-000023340000}"/>
    <cellStyle name="40% - Akzent4 16 15" xfId="13441" xr:uid="{00000000-0005-0000-0000-000024340000}"/>
    <cellStyle name="40% - Akzent4 16 16" xfId="13442" xr:uid="{00000000-0005-0000-0000-000025340000}"/>
    <cellStyle name="40% - Akzent4 16 17" xfId="13443" xr:uid="{00000000-0005-0000-0000-000026340000}"/>
    <cellStyle name="40% - Akzent4 16 18" xfId="13444" xr:uid="{00000000-0005-0000-0000-000027340000}"/>
    <cellStyle name="40% - Akzent4 16 2" xfId="13445" xr:uid="{00000000-0005-0000-0000-000028340000}"/>
    <cellStyle name="40% - Akzent4 16 3" xfId="13446" xr:uid="{00000000-0005-0000-0000-000029340000}"/>
    <cellStyle name="40% - Akzent4 16 4" xfId="13447" xr:uid="{00000000-0005-0000-0000-00002A340000}"/>
    <cellStyle name="40% - Akzent4 16 4 2" xfId="13448" xr:uid="{00000000-0005-0000-0000-00002B340000}"/>
    <cellStyle name="40% - Akzent4 16 4 2 2" xfId="13449" xr:uid="{00000000-0005-0000-0000-00002C340000}"/>
    <cellStyle name="40% - Akzent4 16 4 2 2 2" xfId="13450" xr:uid="{00000000-0005-0000-0000-00002D340000}"/>
    <cellStyle name="40% - Akzent4 16 4 2 2 3" xfId="13451" xr:uid="{00000000-0005-0000-0000-00002E340000}"/>
    <cellStyle name="40% - Akzent4 16 4 2 3" xfId="13452" xr:uid="{00000000-0005-0000-0000-00002F340000}"/>
    <cellStyle name="40% - Akzent4 16 4 2 4" xfId="13453" xr:uid="{00000000-0005-0000-0000-000030340000}"/>
    <cellStyle name="40% - Akzent4 16 4 3" xfId="13454" xr:uid="{00000000-0005-0000-0000-000031340000}"/>
    <cellStyle name="40% - Akzent4 16 4 3 2" xfId="13455" xr:uid="{00000000-0005-0000-0000-000032340000}"/>
    <cellStyle name="40% - Akzent4 16 4 3 2 2" xfId="13456" xr:uid="{00000000-0005-0000-0000-000033340000}"/>
    <cellStyle name="40% - Akzent4 16 4 3 2 3" xfId="13457" xr:uid="{00000000-0005-0000-0000-000034340000}"/>
    <cellStyle name="40% - Akzent4 16 4 3 3" xfId="13458" xr:uid="{00000000-0005-0000-0000-000035340000}"/>
    <cellStyle name="40% - Akzent4 16 4 3 4" xfId="13459" xr:uid="{00000000-0005-0000-0000-000036340000}"/>
    <cellStyle name="40% - Akzent4 16 4 4" xfId="13460" xr:uid="{00000000-0005-0000-0000-000037340000}"/>
    <cellStyle name="40% - Akzent4 16 4 4 2" xfId="13461" xr:uid="{00000000-0005-0000-0000-000038340000}"/>
    <cellStyle name="40% - Akzent4 16 4 4 2 2" xfId="13462" xr:uid="{00000000-0005-0000-0000-000039340000}"/>
    <cellStyle name="40% - Akzent4 16 4 4 2 3" xfId="13463" xr:uid="{00000000-0005-0000-0000-00003A340000}"/>
    <cellStyle name="40% - Akzent4 16 4 4 3" xfId="13464" xr:uid="{00000000-0005-0000-0000-00003B340000}"/>
    <cellStyle name="40% - Akzent4 16 4 4 4" xfId="13465" xr:uid="{00000000-0005-0000-0000-00003C340000}"/>
    <cellStyle name="40% - Akzent4 16 4 5" xfId="13466" xr:uid="{00000000-0005-0000-0000-00003D340000}"/>
    <cellStyle name="40% - Akzent4 16 4 5 2" xfId="13467" xr:uid="{00000000-0005-0000-0000-00003E340000}"/>
    <cellStyle name="40% - Akzent4 16 4 5 2 2" xfId="13468" xr:uid="{00000000-0005-0000-0000-00003F340000}"/>
    <cellStyle name="40% - Akzent4 16 4 5 2 3" xfId="13469" xr:uid="{00000000-0005-0000-0000-000040340000}"/>
    <cellStyle name="40% - Akzent4 16 4 5 3" xfId="13470" xr:uid="{00000000-0005-0000-0000-000041340000}"/>
    <cellStyle name="40% - Akzent4 16 4 5 4" xfId="13471" xr:uid="{00000000-0005-0000-0000-000042340000}"/>
    <cellStyle name="40% - Akzent4 16 4 6" xfId="13472" xr:uid="{00000000-0005-0000-0000-000043340000}"/>
    <cellStyle name="40% - Akzent4 16 4 6 2" xfId="13473" xr:uid="{00000000-0005-0000-0000-000044340000}"/>
    <cellStyle name="40% - Akzent4 16 4 6 2 2" xfId="13474" xr:uid="{00000000-0005-0000-0000-000045340000}"/>
    <cellStyle name="40% - Akzent4 16 4 6 2 3" xfId="13475" xr:uid="{00000000-0005-0000-0000-000046340000}"/>
    <cellStyle name="40% - Akzent4 16 4 6 3" xfId="13476" xr:uid="{00000000-0005-0000-0000-000047340000}"/>
    <cellStyle name="40% - Akzent4 16 4 6 4" xfId="13477" xr:uid="{00000000-0005-0000-0000-000048340000}"/>
    <cellStyle name="40% - Akzent4 16 4 7" xfId="13478" xr:uid="{00000000-0005-0000-0000-000049340000}"/>
    <cellStyle name="40% - Akzent4 16 4 7 2" xfId="13479" xr:uid="{00000000-0005-0000-0000-00004A340000}"/>
    <cellStyle name="40% - Akzent4 16 4 7 3" xfId="13480" xr:uid="{00000000-0005-0000-0000-00004B340000}"/>
    <cellStyle name="40% - Akzent4 16 4 8" xfId="13481" xr:uid="{00000000-0005-0000-0000-00004C340000}"/>
    <cellStyle name="40% - Akzent4 16 4 8 2" xfId="13482" xr:uid="{00000000-0005-0000-0000-00004D340000}"/>
    <cellStyle name="40% - Akzent4 16 4 8 3" xfId="13483" xr:uid="{00000000-0005-0000-0000-00004E340000}"/>
    <cellStyle name="40% - Akzent4 16 4 9" xfId="13484" xr:uid="{00000000-0005-0000-0000-00004F340000}"/>
    <cellStyle name="40% - Akzent4 16 4 9 2" xfId="13485" xr:uid="{00000000-0005-0000-0000-000050340000}"/>
    <cellStyle name="40% - Akzent4 16 4 9 3" xfId="13486" xr:uid="{00000000-0005-0000-0000-000051340000}"/>
    <cellStyle name="40% - Akzent4 16 5" xfId="13487" xr:uid="{00000000-0005-0000-0000-000052340000}"/>
    <cellStyle name="40% - Akzent4 16 5 2" xfId="13488" xr:uid="{00000000-0005-0000-0000-000053340000}"/>
    <cellStyle name="40% - Akzent4 16 5 2 2" xfId="13489" xr:uid="{00000000-0005-0000-0000-000054340000}"/>
    <cellStyle name="40% - Akzent4 16 5 2 3" xfId="13490" xr:uid="{00000000-0005-0000-0000-000055340000}"/>
    <cellStyle name="40% - Akzent4 16 6" xfId="13491" xr:uid="{00000000-0005-0000-0000-000056340000}"/>
    <cellStyle name="40% - Akzent4 16 6 2" xfId="13492" xr:uid="{00000000-0005-0000-0000-000057340000}"/>
    <cellStyle name="40% - Akzent4 16 6 2 2" xfId="13493" xr:uid="{00000000-0005-0000-0000-000058340000}"/>
    <cellStyle name="40% - Akzent4 16 6 2 3" xfId="13494" xr:uid="{00000000-0005-0000-0000-000059340000}"/>
    <cellStyle name="40% - Akzent4 16 7" xfId="13495" xr:uid="{00000000-0005-0000-0000-00005A340000}"/>
    <cellStyle name="40% - Akzent4 16 7 2" xfId="13496" xr:uid="{00000000-0005-0000-0000-00005B340000}"/>
    <cellStyle name="40% - Akzent4 16 7 2 2" xfId="13497" xr:uid="{00000000-0005-0000-0000-00005C340000}"/>
    <cellStyle name="40% - Akzent4 16 7 2 3" xfId="13498" xr:uid="{00000000-0005-0000-0000-00005D340000}"/>
    <cellStyle name="40% - Akzent4 16 8" xfId="13499" xr:uid="{00000000-0005-0000-0000-00005E340000}"/>
    <cellStyle name="40% - Akzent4 16 8 2" xfId="13500" xr:uid="{00000000-0005-0000-0000-00005F340000}"/>
    <cellStyle name="40% - Akzent4 16 8 2 2" xfId="13501" xr:uid="{00000000-0005-0000-0000-000060340000}"/>
    <cellStyle name="40% - Akzent4 16 8 2 3" xfId="13502" xr:uid="{00000000-0005-0000-0000-000061340000}"/>
    <cellStyle name="40% - Akzent4 16 9" xfId="13503" xr:uid="{00000000-0005-0000-0000-000062340000}"/>
    <cellStyle name="40% - Akzent4 16 9 2" xfId="13504" xr:uid="{00000000-0005-0000-0000-000063340000}"/>
    <cellStyle name="40% - Akzent4 16 9 2 2" xfId="13505" xr:uid="{00000000-0005-0000-0000-000064340000}"/>
    <cellStyle name="40% - Akzent4 16 9 2 3" xfId="13506" xr:uid="{00000000-0005-0000-0000-000065340000}"/>
    <cellStyle name="40% - Akzent4 17" xfId="13507" xr:uid="{00000000-0005-0000-0000-000066340000}"/>
    <cellStyle name="40% - Akzent4 17 10" xfId="13508" xr:uid="{00000000-0005-0000-0000-000067340000}"/>
    <cellStyle name="40% - Akzent4 17 11" xfId="13509" xr:uid="{00000000-0005-0000-0000-000068340000}"/>
    <cellStyle name="40% - Akzent4 17 12" xfId="13510" xr:uid="{00000000-0005-0000-0000-000069340000}"/>
    <cellStyle name="40% - Akzent4 17 13" xfId="13511" xr:uid="{00000000-0005-0000-0000-00006A340000}"/>
    <cellStyle name="40% - Akzent4 17 14" xfId="13512" xr:uid="{00000000-0005-0000-0000-00006B340000}"/>
    <cellStyle name="40% - Akzent4 17 15" xfId="13513" xr:uid="{00000000-0005-0000-0000-00006C340000}"/>
    <cellStyle name="40% - Akzent4 17 16" xfId="13514" xr:uid="{00000000-0005-0000-0000-00006D340000}"/>
    <cellStyle name="40% - Akzent4 17 17" xfId="13515" xr:uid="{00000000-0005-0000-0000-00006E340000}"/>
    <cellStyle name="40% - Akzent4 17 18" xfId="13516" xr:uid="{00000000-0005-0000-0000-00006F340000}"/>
    <cellStyle name="40% - Akzent4 17 2" xfId="13517" xr:uid="{00000000-0005-0000-0000-000070340000}"/>
    <cellStyle name="40% - Akzent4 17 3" xfId="13518" xr:uid="{00000000-0005-0000-0000-000071340000}"/>
    <cellStyle name="40% - Akzent4 17 4" xfId="13519" xr:uid="{00000000-0005-0000-0000-000072340000}"/>
    <cellStyle name="40% - Akzent4 17 5" xfId="13520" xr:uid="{00000000-0005-0000-0000-000073340000}"/>
    <cellStyle name="40% - Akzent4 17 6" xfId="13521" xr:uid="{00000000-0005-0000-0000-000074340000}"/>
    <cellStyle name="40% - Akzent4 17 7" xfId="13522" xr:uid="{00000000-0005-0000-0000-000075340000}"/>
    <cellStyle name="40% - Akzent4 17 8" xfId="13523" xr:uid="{00000000-0005-0000-0000-000076340000}"/>
    <cellStyle name="40% - Akzent4 17 9" xfId="13524" xr:uid="{00000000-0005-0000-0000-000077340000}"/>
    <cellStyle name="40% - Akzent4 18" xfId="13525" xr:uid="{00000000-0005-0000-0000-000078340000}"/>
    <cellStyle name="40% - Akzent4 18 10" xfId="13526" xr:uid="{00000000-0005-0000-0000-000079340000}"/>
    <cellStyle name="40% - Akzent4 18 11" xfId="13527" xr:uid="{00000000-0005-0000-0000-00007A340000}"/>
    <cellStyle name="40% - Akzent4 18 12" xfId="13528" xr:uid="{00000000-0005-0000-0000-00007B340000}"/>
    <cellStyle name="40% - Akzent4 18 13" xfId="13529" xr:uid="{00000000-0005-0000-0000-00007C340000}"/>
    <cellStyle name="40% - Akzent4 18 14" xfId="13530" xr:uid="{00000000-0005-0000-0000-00007D340000}"/>
    <cellStyle name="40% - Akzent4 18 15" xfId="13531" xr:uid="{00000000-0005-0000-0000-00007E340000}"/>
    <cellStyle name="40% - Akzent4 18 16" xfId="13532" xr:uid="{00000000-0005-0000-0000-00007F340000}"/>
    <cellStyle name="40% - Akzent4 18 17" xfId="13533" xr:uid="{00000000-0005-0000-0000-000080340000}"/>
    <cellStyle name="40% - Akzent4 18 18" xfId="13534" xr:uid="{00000000-0005-0000-0000-000081340000}"/>
    <cellStyle name="40% - Akzent4 18 2" xfId="13535" xr:uid="{00000000-0005-0000-0000-000082340000}"/>
    <cellStyle name="40% - Akzent4 18 3" xfId="13536" xr:uid="{00000000-0005-0000-0000-000083340000}"/>
    <cellStyle name="40% - Akzent4 18 4" xfId="13537" xr:uid="{00000000-0005-0000-0000-000084340000}"/>
    <cellStyle name="40% - Akzent4 18 5" xfId="13538" xr:uid="{00000000-0005-0000-0000-000085340000}"/>
    <cellStyle name="40% - Akzent4 18 6" xfId="13539" xr:uid="{00000000-0005-0000-0000-000086340000}"/>
    <cellStyle name="40% - Akzent4 18 7" xfId="13540" xr:uid="{00000000-0005-0000-0000-000087340000}"/>
    <cellStyle name="40% - Akzent4 18 8" xfId="13541" xr:uid="{00000000-0005-0000-0000-000088340000}"/>
    <cellStyle name="40% - Akzent4 18 9" xfId="13542" xr:uid="{00000000-0005-0000-0000-000089340000}"/>
    <cellStyle name="40% - Akzent4 19" xfId="13543" xr:uid="{00000000-0005-0000-0000-00008A340000}"/>
    <cellStyle name="40% - Akzent4 2" xfId="13544" xr:uid="{00000000-0005-0000-0000-00008B340000}"/>
    <cellStyle name="40% - Akzent4 2 10" xfId="13545" xr:uid="{00000000-0005-0000-0000-00008C340000}"/>
    <cellStyle name="40% - Akzent4 2 11" xfId="13546" xr:uid="{00000000-0005-0000-0000-00008D340000}"/>
    <cellStyle name="40% - Akzent4 2 12" xfId="13547" xr:uid="{00000000-0005-0000-0000-00008E340000}"/>
    <cellStyle name="40% - Akzent4 2 13" xfId="13548" xr:uid="{00000000-0005-0000-0000-00008F340000}"/>
    <cellStyle name="40% - Akzent4 2 14" xfId="13549" xr:uid="{00000000-0005-0000-0000-000090340000}"/>
    <cellStyle name="40% - Akzent4 2 15" xfId="13550" xr:uid="{00000000-0005-0000-0000-000091340000}"/>
    <cellStyle name="40% - Akzent4 2 16" xfId="13551" xr:uid="{00000000-0005-0000-0000-000092340000}"/>
    <cellStyle name="40% - Akzent4 2 17" xfId="13552" xr:uid="{00000000-0005-0000-0000-000093340000}"/>
    <cellStyle name="40% - Akzent4 2 18" xfId="13553" xr:uid="{00000000-0005-0000-0000-000094340000}"/>
    <cellStyle name="40% - Akzent4 2 2" xfId="13554" xr:uid="{00000000-0005-0000-0000-000095340000}"/>
    <cellStyle name="40% - Akzent4 2 2 10" xfId="13555" xr:uid="{00000000-0005-0000-0000-000096340000}"/>
    <cellStyle name="40% - Akzent4 2 2 10 2" xfId="13556" xr:uid="{00000000-0005-0000-0000-000097340000}"/>
    <cellStyle name="40% - Akzent4 2 2 10 3" xfId="13557" xr:uid="{00000000-0005-0000-0000-000098340000}"/>
    <cellStyle name="40% - Akzent4 2 2 11" xfId="13558" xr:uid="{00000000-0005-0000-0000-000099340000}"/>
    <cellStyle name="40% - Akzent4 2 2 11 2" xfId="13559" xr:uid="{00000000-0005-0000-0000-00009A340000}"/>
    <cellStyle name="40% - Akzent4 2 2 11 3" xfId="13560" xr:uid="{00000000-0005-0000-0000-00009B340000}"/>
    <cellStyle name="40% - Akzent4 2 2 2" xfId="13561" xr:uid="{00000000-0005-0000-0000-00009C340000}"/>
    <cellStyle name="40% - Akzent4 2 2 2 2" xfId="13562" xr:uid="{00000000-0005-0000-0000-00009D340000}"/>
    <cellStyle name="40% - Akzent4 2 2 2 2 10" xfId="13563" xr:uid="{00000000-0005-0000-0000-00009E340000}"/>
    <cellStyle name="40% - Akzent4 2 2 2 2 10 2" xfId="13564" xr:uid="{00000000-0005-0000-0000-00009F340000}"/>
    <cellStyle name="40% - Akzent4 2 2 2 2 10 3" xfId="13565" xr:uid="{00000000-0005-0000-0000-0000A0340000}"/>
    <cellStyle name="40% - Akzent4 2 2 2 2 11" xfId="13566" xr:uid="{00000000-0005-0000-0000-0000A1340000}"/>
    <cellStyle name="40% - Akzent4 2 2 2 2 11 2" xfId="13567" xr:uid="{00000000-0005-0000-0000-0000A2340000}"/>
    <cellStyle name="40% - Akzent4 2 2 2 2 11 3" xfId="13568" xr:uid="{00000000-0005-0000-0000-0000A3340000}"/>
    <cellStyle name="40% - Akzent4 2 2 2 2 12" xfId="13569" xr:uid="{00000000-0005-0000-0000-0000A4340000}"/>
    <cellStyle name="40% - Akzent4 2 2 2 2 13" xfId="13570" xr:uid="{00000000-0005-0000-0000-0000A5340000}"/>
    <cellStyle name="40% - Akzent4 2 2 2 2 2" xfId="13571" xr:uid="{00000000-0005-0000-0000-0000A6340000}"/>
    <cellStyle name="40% - Akzent4 2 2 2 2 3" xfId="13572" xr:uid="{00000000-0005-0000-0000-0000A7340000}"/>
    <cellStyle name="40% - Akzent4 2 2 2 2 4" xfId="13573" xr:uid="{00000000-0005-0000-0000-0000A8340000}"/>
    <cellStyle name="40% - Akzent4 2 2 2 2 4 2" xfId="13574" xr:uid="{00000000-0005-0000-0000-0000A9340000}"/>
    <cellStyle name="40% - Akzent4 2 2 2 2 4 2 2" xfId="13575" xr:uid="{00000000-0005-0000-0000-0000AA340000}"/>
    <cellStyle name="40% - Akzent4 2 2 2 2 4 2 3" xfId="13576" xr:uid="{00000000-0005-0000-0000-0000AB340000}"/>
    <cellStyle name="40% - Akzent4 2 2 2 2 4 3" xfId="13577" xr:uid="{00000000-0005-0000-0000-0000AC340000}"/>
    <cellStyle name="40% - Akzent4 2 2 2 2 4 4" xfId="13578" xr:uid="{00000000-0005-0000-0000-0000AD340000}"/>
    <cellStyle name="40% - Akzent4 2 2 2 2 5" xfId="13579" xr:uid="{00000000-0005-0000-0000-0000AE340000}"/>
    <cellStyle name="40% - Akzent4 2 2 2 2 5 2" xfId="13580" xr:uid="{00000000-0005-0000-0000-0000AF340000}"/>
    <cellStyle name="40% - Akzent4 2 2 2 2 5 2 2" xfId="13581" xr:uid="{00000000-0005-0000-0000-0000B0340000}"/>
    <cellStyle name="40% - Akzent4 2 2 2 2 5 2 3" xfId="13582" xr:uid="{00000000-0005-0000-0000-0000B1340000}"/>
    <cellStyle name="40% - Akzent4 2 2 2 2 5 3" xfId="13583" xr:uid="{00000000-0005-0000-0000-0000B2340000}"/>
    <cellStyle name="40% - Akzent4 2 2 2 2 5 4" xfId="13584" xr:uid="{00000000-0005-0000-0000-0000B3340000}"/>
    <cellStyle name="40% - Akzent4 2 2 2 2 6" xfId="13585" xr:uid="{00000000-0005-0000-0000-0000B4340000}"/>
    <cellStyle name="40% - Akzent4 2 2 2 2 6 2" xfId="13586" xr:uid="{00000000-0005-0000-0000-0000B5340000}"/>
    <cellStyle name="40% - Akzent4 2 2 2 2 6 2 2" xfId="13587" xr:uid="{00000000-0005-0000-0000-0000B6340000}"/>
    <cellStyle name="40% - Akzent4 2 2 2 2 6 2 3" xfId="13588" xr:uid="{00000000-0005-0000-0000-0000B7340000}"/>
    <cellStyle name="40% - Akzent4 2 2 2 2 6 3" xfId="13589" xr:uid="{00000000-0005-0000-0000-0000B8340000}"/>
    <cellStyle name="40% - Akzent4 2 2 2 2 6 4" xfId="13590" xr:uid="{00000000-0005-0000-0000-0000B9340000}"/>
    <cellStyle name="40% - Akzent4 2 2 2 2 7" xfId="13591" xr:uid="{00000000-0005-0000-0000-0000BA340000}"/>
    <cellStyle name="40% - Akzent4 2 2 2 2 7 2" xfId="13592" xr:uid="{00000000-0005-0000-0000-0000BB340000}"/>
    <cellStyle name="40% - Akzent4 2 2 2 2 7 2 2" xfId="13593" xr:uid="{00000000-0005-0000-0000-0000BC340000}"/>
    <cellStyle name="40% - Akzent4 2 2 2 2 7 2 3" xfId="13594" xr:uid="{00000000-0005-0000-0000-0000BD340000}"/>
    <cellStyle name="40% - Akzent4 2 2 2 2 7 3" xfId="13595" xr:uid="{00000000-0005-0000-0000-0000BE340000}"/>
    <cellStyle name="40% - Akzent4 2 2 2 2 7 4" xfId="13596" xr:uid="{00000000-0005-0000-0000-0000BF340000}"/>
    <cellStyle name="40% - Akzent4 2 2 2 2 8" xfId="13597" xr:uid="{00000000-0005-0000-0000-0000C0340000}"/>
    <cellStyle name="40% - Akzent4 2 2 2 2 8 2" xfId="13598" xr:uid="{00000000-0005-0000-0000-0000C1340000}"/>
    <cellStyle name="40% - Akzent4 2 2 2 2 8 2 2" xfId="13599" xr:uid="{00000000-0005-0000-0000-0000C2340000}"/>
    <cellStyle name="40% - Akzent4 2 2 2 2 8 2 3" xfId="13600" xr:uid="{00000000-0005-0000-0000-0000C3340000}"/>
    <cellStyle name="40% - Akzent4 2 2 2 2 8 3" xfId="13601" xr:uid="{00000000-0005-0000-0000-0000C4340000}"/>
    <cellStyle name="40% - Akzent4 2 2 2 2 8 4" xfId="13602" xr:uid="{00000000-0005-0000-0000-0000C5340000}"/>
    <cellStyle name="40% - Akzent4 2 2 2 2 9" xfId="13603" xr:uid="{00000000-0005-0000-0000-0000C6340000}"/>
    <cellStyle name="40% - Akzent4 2 2 2 2 9 2" xfId="13604" xr:uid="{00000000-0005-0000-0000-0000C7340000}"/>
    <cellStyle name="40% - Akzent4 2 2 2 2 9 3" xfId="13605" xr:uid="{00000000-0005-0000-0000-0000C8340000}"/>
    <cellStyle name="40% - Akzent4 2 2 2 3" xfId="13606" xr:uid="{00000000-0005-0000-0000-0000C9340000}"/>
    <cellStyle name="40% - Akzent4 2 2 2 3 10" xfId="13607" xr:uid="{00000000-0005-0000-0000-0000CA340000}"/>
    <cellStyle name="40% - Akzent4 2 2 2 3 11" xfId="13608" xr:uid="{00000000-0005-0000-0000-0000CB340000}"/>
    <cellStyle name="40% - Akzent4 2 2 2 3 2" xfId="13609" xr:uid="{00000000-0005-0000-0000-0000CC340000}"/>
    <cellStyle name="40% - Akzent4 2 2 2 3 2 2" xfId="13610" xr:uid="{00000000-0005-0000-0000-0000CD340000}"/>
    <cellStyle name="40% - Akzent4 2 2 2 3 2 2 2" xfId="13611" xr:uid="{00000000-0005-0000-0000-0000CE340000}"/>
    <cellStyle name="40% - Akzent4 2 2 2 3 2 2 3" xfId="13612" xr:uid="{00000000-0005-0000-0000-0000CF340000}"/>
    <cellStyle name="40% - Akzent4 2 2 2 3 2 3" xfId="13613" xr:uid="{00000000-0005-0000-0000-0000D0340000}"/>
    <cellStyle name="40% - Akzent4 2 2 2 3 2 4" xfId="13614" xr:uid="{00000000-0005-0000-0000-0000D1340000}"/>
    <cellStyle name="40% - Akzent4 2 2 2 3 3" xfId="13615" xr:uid="{00000000-0005-0000-0000-0000D2340000}"/>
    <cellStyle name="40% - Akzent4 2 2 2 3 3 2" xfId="13616" xr:uid="{00000000-0005-0000-0000-0000D3340000}"/>
    <cellStyle name="40% - Akzent4 2 2 2 3 3 2 2" xfId="13617" xr:uid="{00000000-0005-0000-0000-0000D4340000}"/>
    <cellStyle name="40% - Akzent4 2 2 2 3 3 2 3" xfId="13618" xr:uid="{00000000-0005-0000-0000-0000D5340000}"/>
    <cellStyle name="40% - Akzent4 2 2 2 3 3 3" xfId="13619" xr:uid="{00000000-0005-0000-0000-0000D6340000}"/>
    <cellStyle name="40% - Akzent4 2 2 2 3 3 4" xfId="13620" xr:uid="{00000000-0005-0000-0000-0000D7340000}"/>
    <cellStyle name="40% - Akzent4 2 2 2 3 4" xfId="13621" xr:uid="{00000000-0005-0000-0000-0000D8340000}"/>
    <cellStyle name="40% - Akzent4 2 2 2 3 4 2" xfId="13622" xr:uid="{00000000-0005-0000-0000-0000D9340000}"/>
    <cellStyle name="40% - Akzent4 2 2 2 3 4 2 2" xfId="13623" xr:uid="{00000000-0005-0000-0000-0000DA340000}"/>
    <cellStyle name="40% - Akzent4 2 2 2 3 4 2 3" xfId="13624" xr:uid="{00000000-0005-0000-0000-0000DB340000}"/>
    <cellStyle name="40% - Akzent4 2 2 2 3 4 3" xfId="13625" xr:uid="{00000000-0005-0000-0000-0000DC340000}"/>
    <cellStyle name="40% - Akzent4 2 2 2 3 4 4" xfId="13626" xr:uid="{00000000-0005-0000-0000-0000DD340000}"/>
    <cellStyle name="40% - Akzent4 2 2 2 3 5" xfId="13627" xr:uid="{00000000-0005-0000-0000-0000DE340000}"/>
    <cellStyle name="40% - Akzent4 2 2 2 3 5 2" xfId="13628" xr:uid="{00000000-0005-0000-0000-0000DF340000}"/>
    <cellStyle name="40% - Akzent4 2 2 2 3 5 2 2" xfId="13629" xr:uid="{00000000-0005-0000-0000-0000E0340000}"/>
    <cellStyle name="40% - Akzent4 2 2 2 3 5 2 3" xfId="13630" xr:uid="{00000000-0005-0000-0000-0000E1340000}"/>
    <cellStyle name="40% - Akzent4 2 2 2 3 5 3" xfId="13631" xr:uid="{00000000-0005-0000-0000-0000E2340000}"/>
    <cellStyle name="40% - Akzent4 2 2 2 3 5 4" xfId="13632" xr:uid="{00000000-0005-0000-0000-0000E3340000}"/>
    <cellStyle name="40% - Akzent4 2 2 2 3 6" xfId="13633" xr:uid="{00000000-0005-0000-0000-0000E4340000}"/>
    <cellStyle name="40% - Akzent4 2 2 2 3 6 2" xfId="13634" xr:uid="{00000000-0005-0000-0000-0000E5340000}"/>
    <cellStyle name="40% - Akzent4 2 2 2 3 6 2 2" xfId="13635" xr:uid="{00000000-0005-0000-0000-0000E6340000}"/>
    <cellStyle name="40% - Akzent4 2 2 2 3 6 2 3" xfId="13636" xr:uid="{00000000-0005-0000-0000-0000E7340000}"/>
    <cellStyle name="40% - Akzent4 2 2 2 3 6 3" xfId="13637" xr:uid="{00000000-0005-0000-0000-0000E8340000}"/>
    <cellStyle name="40% - Akzent4 2 2 2 3 6 4" xfId="13638" xr:uid="{00000000-0005-0000-0000-0000E9340000}"/>
    <cellStyle name="40% - Akzent4 2 2 2 3 7" xfId="13639" xr:uid="{00000000-0005-0000-0000-0000EA340000}"/>
    <cellStyle name="40% - Akzent4 2 2 2 3 7 2" xfId="13640" xr:uid="{00000000-0005-0000-0000-0000EB340000}"/>
    <cellStyle name="40% - Akzent4 2 2 2 3 7 3" xfId="13641" xr:uid="{00000000-0005-0000-0000-0000EC340000}"/>
    <cellStyle name="40% - Akzent4 2 2 2 3 8" xfId="13642" xr:uid="{00000000-0005-0000-0000-0000ED340000}"/>
    <cellStyle name="40% - Akzent4 2 2 2 3 8 2" xfId="13643" xr:uid="{00000000-0005-0000-0000-0000EE340000}"/>
    <cellStyle name="40% - Akzent4 2 2 2 3 8 3" xfId="13644" xr:uid="{00000000-0005-0000-0000-0000EF340000}"/>
    <cellStyle name="40% - Akzent4 2 2 2 3 9" xfId="13645" xr:uid="{00000000-0005-0000-0000-0000F0340000}"/>
    <cellStyle name="40% - Akzent4 2 2 2 3 9 2" xfId="13646" xr:uid="{00000000-0005-0000-0000-0000F1340000}"/>
    <cellStyle name="40% - Akzent4 2 2 2 3 9 3" xfId="13647" xr:uid="{00000000-0005-0000-0000-0000F2340000}"/>
    <cellStyle name="40% - Akzent4 2 2 3" xfId="13648" xr:uid="{00000000-0005-0000-0000-0000F3340000}"/>
    <cellStyle name="40% - Akzent4 2 2 4" xfId="13649" xr:uid="{00000000-0005-0000-0000-0000F4340000}"/>
    <cellStyle name="40% - Akzent4 2 2 4 2" xfId="13650" xr:uid="{00000000-0005-0000-0000-0000F5340000}"/>
    <cellStyle name="40% - Akzent4 2 2 4 2 2" xfId="13651" xr:uid="{00000000-0005-0000-0000-0000F6340000}"/>
    <cellStyle name="40% - Akzent4 2 2 4 2 3" xfId="13652" xr:uid="{00000000-0005-0000-0000-0000F7340000}"/>
    <cellStyle name="40% - Akzent4 2 2 4 3" xfId="13653" xr:uid="{00000000-0005-0000-0000-0000F8340000}"/>
    <cellStyle name="40% - Akzent4 2 2 4 4" xfId="13654" xr:uid="{00000000-0005-0000-0000-0000F9340000}"/>
    <cellStyle name="40% - Akzent4 2 2 5" xfId="13655" xr:uid="{00000000-0005-0000-0000-0000FA340000}"/>
    <cellStyle name="40% - Akzent4 2 2 5 2" xfId="13656" xr:uid="{00000000-0005-0000-0000-0000FB340000}"/>
    <cellStyle name="40% - Akzent4 2 2 5 2 2" xfId="13657" xr:uid="{00000000-0005-0000-0000-0000FC340000}"/>
    <cellStyle name="40% - Akzent4 2 2 5 2 3" xfId="13658" xr:uid="{00000000-0005-0000-0000-0000FD340000}"/>
    <cellStyle name="40% - Akzent4 2 2 5 3" xfId="13659" xr:uid="{00000000-0005-0000-0000-0000FE340000}"/>
    <cellStyle name="40% - Akzent4 2 2 5 4" xfId="13660" xr:uid="{00000000-0005-0000-0000-0000FF340000}"/>
    <cellStyle name="40% - Akzent4 2 2 6" xfId="13661" xr:uid="{00000000-0005-0000-0000-000000350000}"/>
    <cellStyle name="40% - Akzent4 2 2 6 2" xfId="13662" xr:uid="{00000000-0005-0000-0000-000001350000}"/>
    <cellStyle name="40% - Akzent4 2 2 6 2 2" xfId="13663" xr:uid="{00000000-0005-0000-0000-000002350000}"/>
    <cellStyle name="40% - Akzent4 2 2 6 2 3" xfId="13664" xr:uid="{00000000-0005-0000-0000-000003350000}"/>
    <cellStyle name="40% - Akzent4 2 2 6 3" xfId="13665" xr:uid="{00000000-0005-0000-0000-000004350000}"/>
    <cellStyle name="40% - Akzent4 2 2 6 4" xfId="13666" xr:uid="{00000000-0005-0000-0000-000005350000}"/>
    <cellStyle name="40% - Akzent4 2 2 7" xfId="13667" xr:uid="{00000000-0005-0000-0000-000006350000}"/>
    <cellStyle name="40% - Akzent4 2 2 7 2" xfId="13668" xr:uid="{00000000-0005-0000-0000-000007350000}"/>
    <cellStyle name="40% - Akzent4 2 2 7 2 2" xfId="13669" xr:uid="{00000000-0005-0000-0000-000008350000}"/>
    <cellStyle name="40% - Akzent4 2 2 7 2 3" xfId="13670" xr:uid="{00000000-0005-0000-0000-000009350000}"/>
    <cellStyle name="40% - Akzent4 2 2 7 3" xfId="13671" xr:uid="{00000000-0005-0000-0000-00000A350000}"/>
    <cellStyle name="40% - Akzent4 2 2 7 4" xfId="13672" xr:uid="{00000000-0005-0000-0000-00000B350000}"/>
    <cellStyle name="40% - Akzent4 2 2 8" xfId="13673" xr:uid="{00000000-0005-0000-0000-00000C350000}"/>
    <cellStyle name="40% - Akzent4 2 2 8 2" xfId="13674" xr:uid="{00000000-0005-0000-0000-00000D350000}"/>
    <cellStyle name="40% - Akzent4 2 2 8 2 2" xfId="13675" xr:uid="{00000000-0005-0000-0000-00000E350000}"/>
    <cellStyle name="40% - Akzent4 2 2 8 2 3" xfId="13676" xr:uid="{00000000-0005-0000-0000-00000F350000}"/>
    <cellStyle name="40% - Akzent4 2 2 8 3" xfId="13677" xr:uid="{00000000-0005-0000-0000-000010350000}"/>
    <cellStyle name="40% - Akzent4 2 2 8 4" xfId="13678" xr:uid="{00000000-0005-0000-0000-000011350000}"/>
    <cellStyle name="40% - Akzent4 2 2 9" xfId="13679" xr:uid="{00000000-0005-0000-0000-000012350000}"/>
    <cellStyle name="40% - Akzent4 2 2 9 2" xfId="13680" xr:uid="{00000000-0005-0000-0000-000013350000}"/>
    <cellStyle name="40% - Akzent4 2 2 9 3" xfId="13681" xr:uid="{00000000-0005-0000-0000-000014350000}"/>
    <cellStyle name="40% - Akzent4 2 3" xfId="13682" xr:uid="{00000000-0005-0000-0000-000015350000}"/>
    <cellStyle name="40% - Akzent4 2 4" xfId="13683" xr:uid="{00000000-0005-0000-0000-000016350000}"/>
    <cellStyle name="40% - Akzent4 2 5" xfId="13684" xr:uid="{00000000-0005-0000-0000-000017350000}"/>
    <cellStyle name="40% - Akzent4 2 5 2" xfId="13685" xr:uid="{00000000-0005-0000-0000-000018350000}"/>
    <cellStyle name="40% - Akzent4 2 5 2 2" xfId="13686" xr:uid="{00000000-0005-0000-0000-000019350000}"/>
    <cellStyle name="40% - Akzent4 2 5 2 2 2" xfId="13687" xr:uid="{00000000-0005-0000-0000-00001A350000}"/>
    <cellStyle name="40% - Akzent4 2 5 2 2 3" xfId="13688" xr:uid="{00000000-0005-0000-0000-00001B350000}"/>
    <cellStyle name="40% - Akzent4 2 5 2 3" xfId="13689" xr:uid="{00000000-0005-0000-0000-00001C350000}"/>
    <cellStyle name="40% - Akzent4 2 5 2 4" xfId="13690" xr:uid="{00000000-0005-0000-0000-00001D350000}"/>
    <cellStyle name="40% - Akzent4 2 5 3" xfId="13691" xr:uid="{00000000-0005-0000-0000-00001E350000}"/>
    <cellStyle name="40% - Akzent4 2 5 3 2" xfId="13692" xr:uid="{00000000-0005-0000-0000-00001F350000}"/>
    <cellStyle name="40% - Akzent4 2 5 3 2 2" xfId="13693" xr:uid="{00000000-0005-0000-0000-000020350000}"/>
    <cellStyle name="40% - Akzent4 2 5 3 2 3" xfId="13694" xr:uid="{00000000-0005-0000-0000-000021350000}"/>
    <cellStyle name="40% - Akzent4 2 5 3 3" xfId="13695" xr:uid="{00000000-0005-0000-0000-000022350000}"/>
    <cellStyle name="40% - Akzent4 2 5 3 4" xfId="13696" xr:uid="{00000000-0005-0000-0000-000023350000}"/>
    <cellStyle name="40% - Akzent4 2 5 4" xfId="13697" xr:uid="{00000000-0005-0000-0000-000024350000}"/>
    <cellStyle name="40% - Akzent4 2 5 4 2" xfId="13698" xr:uid="{00000000-0005-0000-0000-000025350000}"/>
    <cellStyle name="40% - Akzent4 2 5 4 2 2" xfId="13699" xr:uid="{00000000-0005-0000-0000-000026350000}"/>
    <cellStyle name="40% - Akzent4 2 5 4 2 3" xfId="13700" xr:uid="{00000000-0005-0000-0000-000027350000}"/>
    <cellStyle name="40% - Akzent4 2 5 4 3" xfId="13701" xr:uid="{00000000-0005-0000-0000-000028350000}"/>
    <cellStyle name="40% - Akzent4 2 5 4 4" xfId="13702" xr:uid="{00000000-0005-0000-0000-000029350000}"/>
    <cellStyle name="40% - Akzent4 2 5 5" xfId="13703" xr:uid="{00000000-0005-0000-0000-00002A350000}"/>
    <cellStyle name="40% - Akzent4 2 5 5 2" xfId="13704" xr:uid="{00000000-0005-0000-0000-00002B350000}"/>
    <cellStyle name="40% - Akzent4 2 5 5 2 2" xfId="13705" xr:uid="{00000000-0005-0000-0000-00002C350000}"/>
    <cellStyle name="40% - Akzent4 2 5 5 2 3" xfId="13706" xr:uid="{00000000-0005-0000-0000-00002D350000}"/>
    <cellStyle name="40% - Akzent4 2 5 5 3" xfId="13707" xr:uid="{00000000-0005-0000-0000-00002E350000}"/>
    <cellStyle name="40% - Akzent4 2 5 5 4" xfId="13708" xr:uid="{00000000-0005-0000-0000-00002F350000}"/>
    <cellStyle name="40% - Akzent4 2 5 6" xfId="13709" xr:uid="{00000000-0005-0000-0000-000030350000}"/>
    <cellStyle name="40% - Akzent4 2 5 6 2" xfId="13710" xr:uid="{00000000-0005-0000-0000-000031350000}"/>
    <cellStyle name="40% - Akzent4 2 5 6 2 2" xfId="13711" xr:uid="{00000000-0005-0000-0000-000032350000}"/>
    <cellStyle name="40% - Akzent4 2 5 6 2 3" xfId="13712" xr:uid="{00000000-0005-0000-0000-000033350000}"/>
    <cellStyle name="40% - Akzent4 2 5 6 3" xfId="13713" xr:uid="{00000000-0005-0000-0000-000034350000}"/>
    <cellStyle name="40% - Akzent4 2 5 6 4" xfId="13714" xr:uid="{00000000-0005-0000-0000-000035350000}"/>
    <cellStyle name="40% - Akzent4 2 5 7" xfId="13715" xr:uid="{00000000-0005-0000-0000-000036350000}"/>
    <cellStyle name="40% - Akzent4 2 5 7 2" xfId="13716" xr:uid="{00000000-0005-0000-0000-000037350000}"/>
    <cellStyle name="40% - Akzent4 2 5 7 3" xfId="13717" xr:uid="{00000000-0005-0000-0000-000038350000}"/>
    <cellStyle name="40% - Akzent4 2 5 8" xfId="13718" xr:uid="{00000000-0005-0000-0000-000039350000}"/>
    <cellStyle name="40% - Akzent4 2 5 8 2" xfId="13719" xr:uid="{00000000-0005-0000-0000-00003A350000}"/>
    <cellStyle name="40% - Akzent4 2 5 8 3" xfId="13720" xr:uid="{00000000-0005-0000-0000-00003B350000}"/>
    <cellStyle name="40% - Akzent4 2 5 9" xfId="13721" xr:uid="{00000000-0005-0000-0000-00003C350000}"/>
    <cellStyle name="40% - Akzent4 2 5 9 2" xfId="13722" xr:uid="{00000000-0005-0000-0000-00003D350000}"/>
    <cellStyle name="40% - Akzent4 2 5 9 3" xfId="13723" xr:uid="{00000000-0005-0000-0000-00003E350000}"/>
    <cellStyle name="40% - Akzent4 2 6" xfId="13724" xr:uid="{00000000-0005-0000-0000-00003F350000}"/>
    <cellStyle name="40% - Akzent4 2 7" xfId="13725" xr:uid="{00000000-0005-0000-0000-000040350000}"/>
    <cellStyle name="40% - Akzent4 2 8" xfId="13726" xr:uid="{00000000-0005-0000-0000-000041350000}"/>
    <cellStyle name="40% - Akzent4 2 9" xfId="13727" xr:uid="{00000000-0005-0000-0000-000042350000}"/>
    <cellStyle name="40% - Akzent4 20" xfId="13728" xr:uid="{00000000-0005-0000-0000-000043350000}"/>
    <cellStyle name="40% - Akzent4 21" xfId="13729" xr:uid="{00000000-0005-0000-0000-000044350000}"/>
    <cellStyle name="40% - Akzent4 22" xfId="13730" xr:uid="{00000000-0005-0000-0000-000045350000}"/>
    <cellStyle name="40% - Akzent4 23" xfId="13731" xr:uid="{00000000-0005-0000-0000-000046350000}"/>
    <cellStyle name="40% - Akzent4 24" xfId="13732" xr:uid="{00000000-0005-0000-0000-000047350000}"/>
    <cellStyle name="40% - Akzent4 25" xfId="13733" xr:uid="{00000000-0005-0000-0000-000048350000}"/>
    <cellStyle name="40% - Akzent4 26" xfId="13734" xr:uid="{00000000-0005-0000-0000-000049350000}"/>
    <cellStyle name="40% - Akzent4 27" xfId="13735" xr:uid="{00000000-0005-0000-0000-00004A350000}"/>
    <cellStyle name="40% - Akzent4 28" xfId="13736" xr:uid="{00000000-0005-0000-0000-00004B350000}"/>
    <cellStyle name="40% - Akzent4 29" xfId="13737" xr:uid="{00000000-0005-0000-0000-00004C350000}"/>
    <cellStyle name="40% - Akzent4 3" xfId="13738" xr:uid="{00000000-0005-0000-0000-00004D350000}"/>
    <cellStyle name="40% - Akzent4 3 10" xfId="13739" xr:uid="{00000000-0005-0000-0000-00004E350000}"/>
    <cellStyle name="40% - Akzent4 3 11" xfId="13740" xr:uid="{00000000-0005-0000-0000-00004F350000}"/>
    <cellStyle name="40% - Akzent4 3 12" xfId="13741" xr:uid="{00000000-0005-0000-0000-000050350000}"/>
    <cellStyle name="40% - Akzent4 3 13" xfId="13742" xr:uid="{00000000-0005-0000-0000-000051350000}"/>
    <cellStyle name="40% - Akzent4 3 14" xfId="13743" xr:uid="{00000000-0005-0000-0000-000052350000}"/>
    <cellStyle name="40% - Akzent4 3 15" xfId="13744" xr:uid="{00000000-0005-0000-0000-000053350000}"/>
    <cellStyle name="40% - Akzent4 3 16" xfId="13745" xr:uid="{00000000-0005-0000-0000-000054350000}"/>
    <cellStyle name="40% - Akzent4 3 17" xfId="13746" xr:uid="{00000000-0005-0000-0000-000055350000}"/>
    <cellStyle name="40% - Akzent4 3 18" xfId="13747" xr:uid="{00000000-0005-0000-0000-000056350000}"/>
    <cellStyle name="40% - Akzent4 3 2" xfId="13748" xr:uid="{00000000-0005-0000-0000-000057350000}"/>
    <cellStyle name="40% - Akzent4 3 3" xfId="13749" xr:uid="{00000000-0005-0000-0000-000058350000}"/>
    <cellStyle name="40% - Akzent4 3 4" xfId="13750" xr:uid="{00000000-0005-0000-0000-000059350000}"/>
    <cellStyle name="40% - Akzent4 3 4 2" xfId="13751" xr:uid="{00000000-0005-0000-0000-00005A350000}"/>
    <cellStyle name="40% - Akzent4 3 4 2 2" xfId="13752" xr:uid="{00000000-0005-0000-0000-00005B350000}"/>
    <cellStyle name="40% - Akzent4 3 4 2 2 2" xfId="13753" xr:uid="{00000000-0005-0000-0000-00005C350000}"/>
    <cellStyle name="40% - Akzent4 3 4 2 2 3" xfId="13754" xr:uid="{00000000-0005-0000-0000-00005D350000}"/>
    <cellStyle name="40% - Akzent4 3 4 2 3" xfId="13755" xr:uid="{00000000-0005-0000-0000-00005E350000}"/>
    <cellStyle name="40% - Akzent4 3 4 2 4" xfId="13756" xr:uid="{00000000-0005-0000-0000-00005F350000}"/>
    <cellStyle name="40% - Akzent4 3 4 3" xfId="13757" xr:uid="{00000000-0005-0000-0000-000060350000}"/>
    <cellStyle name="40% - Akzent4 3 4 3 2" xfId="13758" xr:uid="{00000000-0005-0000-0000-000061350000}"/>
    <cellStyle name="40% - Akzent4 3 4 3 2 2" xfId="13759" xr:uid="{00000000-0005-0000-0000-000062350000}"/>
    <cellStyle name="40% - Akzent4 3 4 3 2 3" xfId="13760" xr:uid="{00000000-0005-0000-0000-000063350000}"/>
    <cellStyle name="40% - Akzent4 3 4 3 3" xfId="13761" xr:uid="{00000000-0005-0000-0000-000064350000}"/>
    <cellStyle name="40% - Akzent4 3 4 3 4" xfId="13762" xr:uid="{00000000-0005-0000-0000-000065350000}"/>
    <cellStyle name="40% - Akzent4 3 4 4" xfId="13763" xr:uid="{00000000-0005-0000-0000-000066350000}"/>
    <cellStyle name="40% - Akzent4 3 4 4 2" xfId="13764" xr:uid="{00000000-0005-0000-0000-000067350000}"/>
    <cellStyle name="40% - Akzent4 3 4 4 2 2" xfId="13765" xr:uid="{00000000-0005-0000-0000-000068350000}"/>
    <cellStyle name="40% - Akzent4 3 4 4 2 3" xfId="13766" xr:uid="{00000000-0005-0000-0000-000069350000}"/>
    <cellStyle name="40% - Akzent4 3 4 4 3" xfId="13767" xr:uid="{00000000-0005-0000-0000-00006A350000}"/>
    <cellStyle name="40% - Akzent4 3 4 4 4" xfId="13768" xr:uid="{00000000-0005-0000-0000-00006B350000}"/>
    <cellStyle name="40% - Akzent4 3 4 5" xfId="13769" xr:uid="{00000000-0005-0000-0000-00006C350000}"/>
    <cellStyle name="40% - Akzent4 3 4 5 2" xfId="13770" xr:uid="{00000000-0005-0000-0000-00006D350000}"/>
    <cellStyle name="40% - Akzent4 3 4 5 2 2" xfId="13771" xr:uid="{00000000-0005-0000-0000-00006E350000}"/>
    <cellStyle name="40% - Akzent4 3 4 5 2 3" xfId="13772" xr:uid="{00000000-0005-0000-0000-00006F350000}"/>
    <cellStyle name="40% - Akzent4 3 4 5 3" xfId="13773" xr:uid="{00000000-0005-0000-0000-000070350000}"/>
    <cellStyle name="40% - Akzent4 3 4 5 4" xfId="13774" xr:uid="{00000000-0005-0000-0000-000071350000}"/>
    <cellStyle name="40% - Akzent4 3 4 6" xfId="13775" xr:uid="{00000000-0005-0000-0000-000072350000}"/>
    <cellStyle name="40% - Akzent4 3 4 6 2" xfId="13776" xr:uid="{00000000-0005-0000-0000-000073350000}"/>
    <cellStyle name="40% - Akzent4 3 4 6 2 2" xfId="13777" xr:uid="{00000000-0005-0000-0000-000074350000}"/>
    <cellStyle name="40% - Akzent4 3 4 6 2 3" xfId="13778" xr:uid="{00000000-0005-0000-0000-000075350000}"/>
    <cellStyle name="40% - Akzent4 3 4 6 3" xfId="13779" xr:uid="{00000000-0005-0000-0000-000076350000}"/>
    <cellStyle name="40% - Akzent4 3 4 6 4" xfId="13780" xr:uid="{00000000-0005-0000-0000-000077350000}"/>
    <cellStyle name="40% - Akzent4 3 4 7" xfId="13781" xr:uid="{00000000-0005-0000-0000-000078350000}"/>
    <cellStyle name="40% - Akzent4 3 4 7 2" xfId="13782" xr:uid="{00000000-0005-0000-0000-000079350000}"/>
    <cellStyle name="40% - Akzent4 3 4 7 3" xfId="13783" xr:uid="{00000000-0005-0000-0000-00007A350000}"/>
    <cellStyle name="40% - Akzent4 3 4 8" xfId="13784" xr:uid="{00000000-0005-0000-0000-00007B350000}"/>
    <cellStyle name="40% - Akzent4 3 4 8 2" xfId="13785" xr:uid="{00000000-0005-0000-0000-00007C350000}"/>
    <cellStyle name="40% - Akzent4 3 4 8 3" xfId="13786" xr:uid="{00000000-0005-0000-0000-00007D350000}"/>
    <cellStyle name="40% - Akzent4 3 4 9" xfId="13787" xr:uid="{00000000-0005-0000-0000-00007E350000}"/>
    <cellStyle name="40% - Akzent4 3 4 9 2" xfId="13788" xr:uid="{00000000-0005-0000-0000-00007F350000}"/>
    <cellStyle name="40% - Akzent4 3 4 9 3" xfId="13789" xr:uid="{00000000-0005-0000-0000-000080350000}"/>
    <cellStyle name="40% - Akzent4 3 5" xfId="13790" xr:uid="{00000000-0005-0000-0000-000081350000}"/>
    <cellStyle name="40% - Akzent4 3 5 2" xfId="13791" xr:uid="{00000000-0005-0000-0000-000082350000}"/>
    <cellStyle name="40% - Akzent4 3 5 2 2" xfId="13792" xr:uid="{00000000-0005-0000-0000-000083350000}"/>
    <cellStyle name="40% - Akzent4 3 5 2 3" xfId="13793" xr:uid="{00000000-0005-0000-0000-000084350000}"/>
    <cellStyle name="40% - Akzent4 3 6" xfId="13794" xr:uid="{00000000-0005-0000-0000-000085350000}"/>
    <cellStyle name="40% - Akzent4 3 6 2" xfId="13795" xr:uid="{00000000-0005-0000-0000-000086350000}"/>
    <cellStyle name="40% - Akzent4 3 6 2 2" xfId="13796" xr:uid="{00000000-0005-0000-0000-000087350000}"/>
    <cellStyle name="40% - Akzent4 3 6 2 3" xfId="13797" xr:uid="{00000000-0005-0000-0000-000088350000}"/>
    <cellStyle name="40% - Akzent4 3 7" xfId="13798" xr:uid="{00000000-0005-0000-0000-000089350000}"/>
    <cellStyle name="40% - Akzent4 3 7 2" xfId="13799" xr:uid="{00000000-0005-0000-0000-00008A350000}"/>
    <cellStyle name="40% - Akzent4 3 7 2 2" xfId="13800" xr:uid="{00000000-0005-0000-0000-00008B350000}"/>
    <cellStyle name="40% - Akzent4 3 7 2 3" xfId="13801" xr:uid="{00000000-0005-0000-0000-00008C350000}"/>
    <cellStyle name="40% - Akzent4 3 8" xfId="13802" xr:uid="{00000000-0005-0000-0000-00008D350000}"/>
    <cellStyle name="40% - Akzent4 3 8 2" xfId="13803" xr:uid="{00000000-0005-0000-0000-00008E350000}"/>
    <cellStyle name="40% - Akzent4 3 8 2 2" xfId="13804" xr:uid="{00000000-0005-0000-0000-00008F350000}"/>
    <cellStyle name="40% - Akzent4 3 8 2 3" xfId="13805" xr:uid="{00000000-0005-0000-0000-000090350000}"/>
    <cellStyle name="40% - Akzent4 3 9" xfId="13806" xr:uid="{00000000-0005-0000-0000-000091350000}"/>
    <cellStyle name="40% - Akzent4 3 9 2" xfId="13807" xr:uid="{00000000-0005-0000-0000-000092350000}"/>
    <cellStyle name="40% - Akzent4 3 9 2 2" xfId="13808" xr:uid="{00000000-0005-0000-0000-000093350000}"/>
    <cellStyle name="40% - Akzent4 3 9 2 3" xfId="13809" xr:uid="{00000000-0005-0000-0000-000094350000}"/>
    <cellStyle name="40% - Akzent4 30" xfId="13810" xr:uid="{00000000-0005-0000-0000-000095350000}"/>
    <cellStyle name="40% - Akzent4 31" xfId="13811" xr:uid="{00000000-0005-0000-0000-000096350000}"/>
    <cellStyle name="40% - Akzent4 32" xfId="13812" xr:uid="{00000000-0005-0000-0000-000097350000}"/>
    <cellStyle name="40% - Akzent4 33" xfId="13813" xr:uid="{00000000-0005-0000-0000-000098350000}"/>
    <cellStyle name="40% - Akzent4 34" xfId="13814" xr:uid="{00000000-0005-0000-0000-000099350000}"/>
    <cellStyle name="40% - Akzent4 35" xfId="13815" xr:uid="{00000000-0005-0000-0000-00009A350000}"/>
    <cellStyle name="40% - Akzent4 4" xfId="13816" xr:uid="{00000000-0005-0000-0000-00009B350000}"/>
    <cellStyle name="40% - Akzent4 4 10" xfId="13817" xr:uid="{00000000-0005-0000-0000-00009C350000}"/>
    <cellStyle name="40% - Akzent4 4 11" xfId="13818" xr:uid="{00000000-0005-0000-0000-00009D350000}"/>
    <cellStyle name="40% - Akzent4 4 12" xfId="13819" xr:uid="{00000000-0005-0000-0000-00009E350000}"/>
    <cellStyle name="40% - Akzent4 4 13" xfId="13820" xr:uid="{00000000-0005-0000-0000-00009F350000}"/>
    <cellStyle name="40% - Akzent4 4 14" xfId="13821" xr:uid="{00000000-0005-0000-0000-0000A0350000}"/>
    <cellStyle name="40% - Akzent4 4 15" xfId="13822" xr:uid="{00000000-0005-0000-0000-0000A1350000}"/>
    <cellStyle name="40% - Akzent4 4 16" xfId="13823" xr:uid="{00000000-0005-0000-0000-0000A2350000}"/>
    <cellStyle name="40% - Akzent4 4 17" xfId="13824" xr:uid="{00000000-0005-0000-0000-0000A3350000}"/>
    <cellStyle name="40% - Akzent4 4 18" xfId="13825" xr:uid="{00000000-0005-0000-0000-0000A4350000}"/>
    <cellStyle name="40% - Akzent4 4 2" xfId="13826" xr:uid="{00000000-0005-0000-0000-0000A5350000}"/>
    <cellStyle name="40% - Akzent4 4 3" xfId="13827" xr:uid="{00000000-0005-0000-0000-0000A6350000}"/>
    <cellStyle name="40% - Akzent4 4 4" xfId="13828" xr:uid="{00000000-0005-0000-0000-0000A7350000}"/>
    <cellStyle name="40% - Akzent4 4 4 2" xfId="13829" xr:uid="{00000000-0005-0000-0000-0000A8350000}"/>
    <cellStyle name="40% - Akzent4 4 4 2 2" xfId="13830" xr:uid="{00000000-0005-0000-0000-0000A9350000}"/>
    <cellStyle name="40% - Akzent4 4 4 2 2 2" xfId="13831" xr:uid="{00000000-0005-0000-0000-0000AA350000}"/>
    <cellStyle name="40% - Akzent4 4 4 2 2 3" xfId="13832" xr:uid="{00000000-0005-0000-0000-0000AB350000}"/>
    <cellStyle name="40% - Akzent4 4 4 2 3" xfId="13833" xr:uid="{00000000-0005-0000-0000-0000AC350000}"/>
    <cellStyle name="40% - Akzent4 4 4 2 4" xfId="13834" xr:uid="{00000000-0005-0000-0000-0000AD350000}"/>
    <cellStyle name="40% - Akzent4 4 4 3" xfId="13835" xr:uid="{00000000-0005-0000-0000-0000AE350000}"/>
    <cellStyle name="40% - Akzent4 4 4 3 2" xfId="13836" xr:uid="{00000000-0005-0000-0000-0000AF350000}"/>
    <cellStyle name="40% - Akzent4 4 4 3 2 2" xfId="13837" xr:uid="{00000000-0005-0000-0000-0000B0350000}"/>
    <cellStyle name="40% - Akzent4 4 4 3 2 3" xfId="13838" xr:uid="{00000000-0005-0000-0000-0000B1350000}"/>
    <cellStyle name="40% - Akzent4 4 4 3 3" xfId="13839" xr:uid="{00000000-0005-0000-0000-0000B2350000}"/>
    <cellStyle name="40% - Akzent4 4 4 3 4" xfId="13840" xr:uid="{00000000-0005-0000-0000-0000B3350000}"/>
    <cellStyle name="40% - Akzent4 4 4 4" xfId="13841" xr:uid="{00000000-0005-0000-0000-0000B4350000}"/>
    <cellStyle name="40% - Akzent4 4 4 4 2" xfId="13842" xr:uid="{00000000-0005-0000-0000-0000B5350000}"/>
    <cellStyle name="40% - Akzent4 4 4 4 2 2" xfId="13843" xr:uid="{00000000-0005-0000-0000-0000B6350000}"/>
    <cellStyle name="40% - Akzent4 4 4 4 2 3" xfId="13844" xr:uid="{00000000-0005-0000-0000-0000B7350000}"/>
    <cellStyle name="40% - Akzent4 4 4 4 3" xfId="13845" xr:uid="{00000000-0005-0000-0000-0000B8350000}"/>
    <cellStyle name="40% - Akzent4 4 4 4 4" xfId="13846" xr:uid="{00000000-0005-0000-0000-0000B9350000}"/>
    <cellStyle name="40% - Akzent4 4 4 5" xfId="13847" xr:uid="{00000000-0005-0000-0000-0000BA350000}"/>
    <cellStyle name="40% - Akzent4 4 4 5 2" xfId="13848" xr:uid="{00000000-0005-0000-0000-0000BB350000}"/>
    <cellStyle name="40% - Akzent4 4 4 5 2 2" xfId="13849" xr:uid="{00000000-0005-0000-0000-0000BC350000}"/>
    <cellStyle name="40% - Akzent4 4 4 5 2 3" xfId="13850" xr:uid="{00000000-0005-0000-0000-0000BD350000}"/>
    <cellStyle name="40% - Akzent4 4 4 5 3" xfId="13851" xr:uid="{00000000-0005-0000-0000-0000BE350000}"/>
    <cellStyle name="40% - Akzent4 4 4 5 4" xfId="13852" xr:uid="{00000000-0005-0000-0000-0000BF350000}"/>
    <cellStyle name="40% - Akzent4 4 4 6" xfId="13853" xr:uid="{00000000-0005-0000-0000-0000C0350000}"/>
    <cellStyle name="40% - Akzent4 4 4 6 2" xfId="13854" xr:uid="{00000000-0005-0000-0000-0000C1350000}"/>
    <cellStyle name="40% - Akzent4 4 4 6 2 2" xfId="13855" xr:uid="{00000000-0005-0000-0000-0000C2350000}"/>
    <cellStyle name="40% - Akzent4 4 4 6 2 3" xfId="13856" xr:uid="{00000000-0005-0000-0000-0000C3350000}"/>
    <cellStyle name="40% - Akzent4 4 4 6 3" xfId="13857" xr:uid="{00000000-0005-0000-0000-0000C4350000}"/>
    <cellStyle name="40% - Akzent4 4 4 6 4" xfId="13858" xr:uid="{00000000-0005-0000-0000-0000C5350000}"/>
    <cellStyle name="40% - Akzent4 4 4 7" xfId="13859" xr:uid="{00000000-0005-0000-0000-0000C6350000}"/>
    <cellStyle name="40% - Akzent4 4 4 7 2" xfId="13860" xr:uid="{00000000-0005-0000-0000-0000C7350000}"/>
    <cellStyle name="40% - Akzent4 4 4 7 3" xfId="13861" xr:uid="{00000000-0005-0000-0000-0000C8350000}"/>
    <cellStyle name="40% - Akzent4 4 4 8" xfId="13862" xr:uid="{00000000-0005-0000-0000-0000C9350000}"/>
    <cellStyle name="40% - Akzent4 4 4 8 2" xfId="13863" xr:uid="{00000000-0005-0000-0000-0000CA350000}"/>
    <cellStyle name="40% - Akzent4 4 4 8 3" xfId="13864" xr:uid="{00000000-0005-0000-0000-0000CB350000}"/>
    <cellStyle name="40% - Akzent4 4 4 9" xfId="13865" xr:uid="{00000000-0005-0000-0000-0000CC350000}"/>
    <cellStyle name="40% - Akzent4 4 4 9 2" xfId="13866" xr:uid="{00000000-0005-0000-0000-0000CD350000}"/>
    <cellStyle name="40% - Akzent4 4 4 9 3" xfId="13867" xr:uid="{00000000-0005-0000-0000-0000CE350000}"/>
    <cellStyle name="40% - Akzent4 4 5" xfId="13868" xr:uid="{00000000-0005-0000-0000-0000CF350000}"/>
    <cellStyle name="40% - Akzent4 4 5 2" xfId="13869" xr:uid="{00000000-0005-0000-0000-0000D0350000}"/>
    <cellStyle name="40% - Akzent4 4 5 2 2" xfId="13870" xr:uid="{00000000-0005-0000-0000-0000D1350000}"/>
    <cellStyle name="40% - Akzent4 4 5 2 3" xfId="13871" xr:uid="{00000000-0005-0000-0000-0000D2350000}"/>
    <cellStyle name="40% - Akzent4 4 6" xfId="13872" xr:uid="{00000000-0005-0000-0000-0000D3350000}"/>
    <cellStyle name="40% - Akzent4 4 6 2" xfId="13873" xr:uid="{00000000-0005-0000-0000-0000D4350000}"/>
    <cellStyle name="40% - Akzent4 4 6 2 2" xfId="13874" xr:uid="{00000000-0005-0000-0000-0000D5350000}"/>
    <cellStyle name="40% - Akzent4 4 6 2 3" xfId="13875" xr:uid="{00000000-0005-0000-0000-0000D6350000}"/>
    <cellStyle name="40% - Akzent4 4 7" xfId="13876" xr:uid="{00000000-0005-0000-0000-0000D7350000}"/>
    <cellStyle name="40% - Akzent4 4 7 2" xfId="13877" xr:uid="{00000000-0005-0000-0000-0000D8350000}"/>
    <cellStyle name="40% - Akzent4 4 7 2 2" xfId="13878" xr:uid="{00000000-0005-0000-0000-0000D9350000}"/>
    <cellStyle name="40% - Akzent4 4 7 2 3" xfId="13879" xr:uid="{00000000-0005-0000-0000-0000DA350000}"/>
    <cellStyle name="40% - Akzent4 4 8" xfId="13880" xr:uid="{00000000-0005-0000-0000-0000DB350000}"/>
    <cellStyle name="40% - Akzent4 4 8 2" xfId="13881" xr:uid="{00000000-0005-0000-0000-0000DC350000}"/>
    <cellStyle name="40% - Akzent4 4 8 2 2" xfId="13882" xr:uid="{00000000-0005-0000-0000-0000DD350000}"/>
    <cellStyle name="40% - Akzent4 4 8 2 3" xfId="13883" xr:uid="{00000000-0005-0000-0000-0000DE350000}"/>
    <cellStyle name="40% - Akzent4 4 9" xfId="13884" xr:uid="{00000000-0005-0000-0000-0000DF350000}"/>
    <cellStyle name="40% - Akzent4 4 9 2" xfId="13885" xr:uid="{00000000-0005-0000-0000-0000E0350000}"/>
    <cellStyle name="40% - Akzent4 4 9 2 2" xfId="13886" xr:uid="{00000000-0005-0000-0000-0000E1350000}"/>
    <cellStyle name="40% - Akzent4 4 9 2 3" xfId="13887" xr:uid="{00000000-0005-0000-0000-0000E2350000}"/>
    <cellStyle name="40% - Akzent4 5" xfId="13888" xr:uid="{00000000-0005-0000-0000-0000E3350000}"/>
    <cellStyle name="40% - Akzent4 5 10" xfId="13889" xr:uid="{00000000-0005-0000-0000-0000E4350000}"/>
    <cellStyle name="40% - Akzent4 5 11" xfId="13890" xr:uid="{00000000-0005-0000-0000-0000E5350000}"/>
    <cellStyle name="40% - Akzent4 5 12" xfId="13891" xr:uid="{00000000-0005-0000-0000-0000E6350000}"/>
    <cellStyle name="40% - Akzent4 5 13" xfId="13892" xr:uid="{00000000-0005-0000-0000-0000E7350000}"/>
    <cellStyle name="40% - Akzent4 5 14" xfId="13893" xr:uid="{00000000-0005-0000-0000-0000E8350000}"/>
    <cellStyle name="40% - Akzent4 5 15" xfId="13894" xr:uid="{00000000-0005-0000-0000-0000E9350000}"/>
    <cellStyle name="40% - Akzent4 5 16" xfId="13895" xr:uid="{00000000-0005-0000-0000-0000EA350000}"/>
    <cellStyle name="40% - Akzent4 5 17" xfId="13896" xr:uid="{00000000-0005-0000-0000-0000EB350000}"/>
    <cellStyle name="40% - Akzent4 5 18" xfId="13897" xr:uid="{00000000-0005-0000-0000-0000EC350000}"/>
    <cellStyle name="40% - Akzent4 5 2" xfId="13898" xr:uid="{00000000-0005-0000-0000-0000ED350000}"/>
    <cellStyle name="40% - Akzent4 5 3" xfId="13899" xr:uid="{00000000-0005-0000-0000-0000EE350000}"/>
    <cellStyle name="40% - Akzent4 5 4" xfId="13900" xr:uid="{00000000-0005-0000-0000-0000EF350000}"/>
    <cellStyle name="40% - Akzent4 5 4 2" xfId="13901" xr:uid="{00000000-0005-0000-0000-0000F0350000}"/>
    <cellStyle name="40% - Akzent4 5 4 2 2" xfId="13902" xr:uid="{00000000-0005-0000-0000-0000F1350000}"/>
    <cellStyle name="40% - Akzent4 5 4 2 2 2" xfId="13903" xr:uid="{00000000-0005-0000-0000-0000F2350000}"/>
    <cellStyle name="40% - Akzent4 5 4 2 2 3" xfId="13904" xr:uid="{00000000-0005-0000-0000-0000F3350000}"/>
    <cellStyle name="40% - Akzent4 5 4 2 3" xfId="13905" xr:uid="{00000000-0005-0000-0000-0000F4350000}"/>
    <cellStyle name="40% - Akzent4 5 4 2 4" xfId="13906" xr:uid="{00000000-0005-0000-0000-0000F5350000}"/>
    <cellStyle name="40% - Akzent4 5 4 3" xfId="13907" xr:uid="{00000000-0005-0000-0000-0000F6350000}"/>
    <cellStyle name="40% - Akzent4 5 4 3 2" xfId="13908" xr:uid="{00000000-0005-0000-0000-0000F7350000}"/>
    <cellStyle name="40% - Akzent4 5 4 3 2 2" xfId="13909" xr:uid="{00000000-0005-0000-0000-0000F8350000}"/>
    <cellStyle name="40% - Akzent4 5 4 3 2 3" xfId="13910" xr:uid="{00000000-0005-0000-0000-0000F9350000}"/>
    <cellStyle name="40% - Akzent4 5 4 3 3" xfId="13911" xr:uid="{00000000-0005-0000-0000-0000FA350000}"/>
    <cellStyle name="40% - Akzent4 5 4 3 4" xfId="13912" xr:uid="{00000000-0005-0000-0000-0000FB350000}"/>
    <cellStyle name="40% - Akzent4 5 4 4" xfId="13913" xr:uid="{00000000-0005-0000-0000-0000FC350000}"/>
    <cellStyle name="40% - Akzent4 5 4 4 2" xfId="13914" xr:uid="{00000000-0005-0000-0000-0000FD350000}"/>
    <cellStyle name="40% - Akzent4 5 4 4 2 2" xfId="13915" xr:uid="{00000000-0005-0000-0000-0000FE350000}"/>
    <cellStyle name="40% - Akzent4 5 4 4 2 3" xfId="13916" xr:uid="{00000000-0005-0000-0000-0000FF350000}"/>
    <cellStyle name="40% - Akzent4 5 4 4 3" xfId="13917" xr:uid="{00000000-0005-0000-0000-000000360000}"/>
    <cellStyle name="40% - Akzent4 5 4 4 4" xfId="13918" xr:uid="{00000000-0005-0000-0000-000001360000}"/>
    <cellStyle name="40% - Akzent4 5 4 5" xfId="13919" xr:uid="{00000000-0005-0000-0000-000002360000}"/>
    <cellStyle name="40% - Akzent4 5 4 5 2" xfId="13920" xr:uid="{00000000-0005-0000-0000-000003360000}"/>
    <cellStyle name="40% - Akzent4 5 4 5 2 2" xfId="13921" xr:uid="{00000000-0005-0000-0000-000004360000}"/>
    <cellStyle name="40% - Akzent4 5 4 5 2 3" xfId="13922" xr:uid="{00000000-0005-0000-0000-000005360000}"/>
    <cellStyle name="40% - Akzent4 5 4 5 3" xfId="13923" xr:uid="{00000000-0005-0000-0000-000006360000}"/>
    <cellStyle name="40% - Akzent4 5 4 5 4" xfId="13924" xr:uid="{00000000-0005-0000-0000-000007360000}"/>
    <cellStyle name="40% - Akzent4 5 4 6" xfId="13925" xr:uid="{00000000-0005-0000-0000-000008360000}"/>
    <cellStyle name="40% - Akzent4 5 4 6 2" xfId="13926" xr:uid="{00000000-0005-0000-0000-000009360000}"/>
    <cellStyle name="40% - Akzent4 5 4 6 2 2" xfId="13927" xr:uid="{00000000-0005-0000-0000-00000A360000}"/>
    <cellStyle name="40% - Akzent4 5 4 6 2 3" xfId="13928" xr:uid="{00000000-0005-0000-0000-00000B360000}"/>
    <cellStyle name="40% - Akzent4 5 4 6 3" xfId="13929" xr:uid="{00000000-0005-0000-0000-00000C360000}"/>
    <cellStyle name="40% - Akzent4 5 4 6 4" xfId="13930" xr:uid="{00000000-0005-0000-0000-00000D360000}"/>
    <cellStyle name="40% - Akzent4 5 4 7" xfId="13931" xr:uid="{00000000-0005-0000-0000-00000E360000}"/>
    <cellStyle name="40% - Akzent4 5 4 7 2" xfId="13932" xr:uid="{00000000-0005-0000-0000-00000F360000}"/>
    <cellStyle name="40% - Akzent4 5 4 7 3" xfId="13933" xr:uid="{00000000-0005-0000-0000-000010360000}"/>
    <cellStyle name="40% - Akzent4 5 4 8" xfId="13934" xr:uid="{00000000-0005-0000-0000-000011360000}"/>
    <cellStyle name="40% - Akzent4 5 4 8 2" xfId="13935" xr:uid="{00000000-0005-0000-0000-000012360000}"/>
    <cellStyle name="40% - Akzent4 5 4 8 3" xfId="13936" xr:uid="{00000000-0005-0000-0000-000013360000}"/>
    <cellStyle name="40% - Akzent4 5 4 9" xfId="13937" xr:uid="{00000000-0005-0000-0000-000014360000}"/>
    <cellStyle name="40% - Akzent4 5 4 9 2" xfId="13938" xr:uid="{00000000-0005-0000-0000-000015360000}"/>
    <cellStyle name="40% - Akzent4 5 4 9 3" xfId="13939" xr:uid="{00000000-0005-0000-0000-000016360000}"/>
    <cellStyle name="40% - Akzent4 5 5" xfId="13940" xr:uid="{00000000-0005-0000-0000-000017360000}"/>
    <cellStyle name="40% - Akzent4 5 5 2" xfId="13941" xr:uid="{00000000-0005-0000-0000-000018360000}"/>
    <cellStyle name="40% - Akzent4 5 5 2 2" xfId="13942" xr:uid="{00000000-0005-0000-0000-000019360000}"/>
    <cellStyle name="40% - Akzent4 5 5 2 3" xfId="13943" xr:uid="{00000000-0005-0000-0000-00001A360000}"/>
    <cellStyle name="40% - Akzent4 5 6" xfId="13944" xr:uid="{00000000-0005-0000-0000-00001B360000}"/>
    <cellStyle name="40% - Akzent4 5 6 2" xfId="13945" xr:uid="{00000000-0005-0000-0000-00001C360000}"/>
    <cellStyle name="40% - Akzent4 5 6 2 2" xfId="13946" xr:uid="{00000000-0005-0000-0000-00001D360000}"/>
    <cellStyle name="40% - Akzent4 5 6 2 3" xfId="13947" xr:uid="{00000000-0005-0000-0000-00001E360000}"/>
    <cellStyle name="40% - Akzent4 5 7" xfId="13948" xr:uid="{00000000-0005-0000-0000-00001F360000}"/>
    <cellStyle name="40% - Akzent4 5 7 2" xfId="13949" xr:uid="{00000000-0005-0000-0000-000020360000}"/>
    <cellStyle name="40% - Akzent4 5 7 2 2" xfId="13950" xr:uid="{00000000-0005-0000-0000-000021360000}"/>
    <cellStyle name="40% - Akzent4 5 7 2 3" xfId="13951" xr:uid="{00000000-0005-0000-0000-000022360000}"/>
    <cellStyle name="40% - Akzent4 5 8" xfId="13952" xr:uid="{00000000-0005-0000-0000-000023360000}"/>
    <cellStyle name="40% - Akzent4 5 8 2" xfId="13953" xr:uid="{00000000-0005-0000-0000-000024360000}"/>
    <cellStyle name="40% - Akzent4 5 8 2 2" xfId="13954" xr:uid="{00000000-0005-0000-0000-000025360000}"/>
    <cellStyle name="40% - Akzent4 5 8 2 3" xfId="13955" xr:uid="{00000000-0005-0000-0000-000026360000}"/>
    <cellStyle name="40% - Akzent4 5 9" xfId="13956" xr:uid="{00000000-0005-0000-0000-000027360000}"/>
    <cellStyle name="40% - Akzent4 5 9 2" xfId="13957" xr:uid="{00000000-0005-0000-0000-000028360000}"/>
    <cellStyle name="40% - Akzent4 5 9 2 2" xfId="13958" xr:uid="{00000000-0005-0000-0000-000029360000}"/>
    <cellStyle name="40% - Akzent4 5 9 2 3" xfId="13959" xr:uid="{00000000-0005-0000-0000-00002A360000}"/>
    <cellStyle name="40% - Akzent4 6" xfId="13960" xr:uid="{00000000-0005-0000-0000-00002B360000}"/>
    <cellStyle name="40% - Akzent4 6 10" xfId="13961" xr:uid="{00000000-0005-0000-0000-00002C360000}"/>
    <cellStyle name="40% - Akzent4 6 11" xfId="13962" xr:uid="{00000000-0005-0000-0000-00002D360000}"/>
    <cellStyle name="40% - Akzent4 6 12" xfId="13963" xr:uid="{00000000-0005-0000-0000-00002E360000}"/>
    <cellStyle name="40% - Akzent4 6 13" xfId="13964" xr:uid="{00000000-0005-0000-0000-00002F360000}"/>
    <cellStyle name="40% - Akzent4 6 14" xfId="13965" xr:uid="{00000000-0005-0000-0000-000030360000}"/>
    <cellStyle name="40% - Akzent4 6 15" xfId="13966" xr:uid="{00000000-0005-0000-0000-000031360000}"/>
    <cellStyle name="40% - Akzent4 6 16" xfId="13967" xr:uid="{00000000-0005-0000-0000-000032360000}"/>
    <cellStyle name="40% - Akzent4 6 17" xfId="13968" xr:uid="{00000000-0005-0000-0000-000033360000}"/>
    <cellStyle name="40% - Akzent4 6 18" xfId="13969" xr:uid="{00000000-0005-0000-0000-000034360000}"/>
    <cellStyle name="40% - Akzent4 6 2" xfId="13970" xr:uid="{00000000-0005-0000-0000-000035360000}"/>
    <cellStyle name="40% - Akzent4 6 3" xfId="13971" xr:uid="{00000000-0005-0000-0000-000036360000}"/>
    <cellStyle name="40% - Akzent4 6 4" xfId="13972" xr:uid="{00000000-0005-0000-0000-000037360000}"/>
    <cellStyle name="40% - Akzent4 6 4 2" xfId="13973" xr:uid="{00000000-0005-0000-0000-000038360000}"/>
    <cellStyle name="40% - Akzent4 6 4 2 2" xfId="13974" xr:uid="{00000000-0005-0000-0000-000039360000}"/>
    <cellStyle name="40% - Akzent4 6 4 2 2 2" xfId="13975" xr:uid="{00000000-0005-0000-0000-00003A360000}"/>
    <cellStyle name="40% - Akzent4 6 4 2 2 3" xfId="13976" xr:uid="{00000000-0005-0000-0000-00003B360000}"/>
    <cellStyle name="40% - Akzent4 6 4 2 3" xfId="13977" xr:uid="{00000000-0005-0000-0000-00003C360000}"/>
    <cellStyle name="40% - Akzent4 6 4 2 4" xfId="13978" xr:uid="{00000000-0005-0000-0000-00003D360000}"/>
    <cellStyle name="40% - Akzent4 6 4 3" xfId="13979" xr:uid="{00000000-0005-0000-0000-00003E360000}"/>
    <cellStyle name="40% - Akzent4 6 4 3 2" xfId="13980" xr:uid="{00000000-0005-0000-0000-00003F360000}"/>
    <cellStyle name="40% - Akzent4 6 4 3 2 2" xfId="13981" xr:uid="{00000000-0005-0000-0000-000040360000}"/>
    <cellStyle name="40% - Akzent4 6 4 3 2 3" xfId="13982" xr:uid="{00000000-0005-0000-0000-000041360000}"/>
    <cellStyle name="40% - Akzent4 6 4 3 3" xfId="13983" xr:uid="{00000000-0005-0000-0000-000042360000}"/>
    <cellStyle name="40% - Akzent4 6 4 3 4" xfId="13984" xr:uid="{00000000-0005-0000-0000-000043360000}"/>
    <cellStyle name="40% - Akzent4 6 4 4" xfId="13985" xr:uid="{00000000-0005-0000-0000-000044360000}"/>
    <cellStyle name="40% - Akzent4 6 4 4 2" xfId="13986" xr:uid="{00000000-0005-0000-0000-000045360000}"/>
    <cellStyle name="40% - Akzent4 6 4 4 2 2" xfId="13987" xr:uid="{00000000-0005-0000-0000-000046360000}"/>
    <cellStyle name="40% - Akzent4 6 4 4 2 3" xfId="13988" xr:uid="{00000000-0005-0000-0000-000047360000}"/>
    <cellStyle name="40% - Akzent4 6 4 4 3" xfId="13989" xr:uid="{00000000-0005-0000-0000-000048360000}"/>
    <cellStyle name="40% - Akzent4 6 4 4 4" xfId="13990" xr:uid="{00000000-0005-0000-0000-000049360000}"/>
    <cellStyle name="40% - Akzent4 6 4 5" xfId="13991" xr:uid="{00000000-0005-0000-0000-00004A360000}"/>
    <cellStyle name="40% - Akzent4 6 4 5 2" xfId="13992" xr:uid="{00000000-0005-0000-0000-00004B360000}"/>
    <cellStyle name="40% - Akzent4 6 4 5 2 2" xfId="13993" xr:uid="{00000000-0005-0000-0000-00004C360000}"/>
    <cellStyle name="40% - Akzent4 6 4 5 2 3" xfId="13994" xr:uid="{00000000-0005-0000-0000-00004D360000}"/>
    <cellStyle name="40% - Akzent4 6 4 5 3" xfId="13995" xr:uid="{00000000-0005-0000-0000-00004E360000}"/>
    <cellStyle name="40% - Akzent4 6 4 5 4" xfId="13996" xr:uid="{00000000-0005-0000-0000-00004F360000}"/>
    <cellStyle name="40% - Akzent4 6 4 6" xfId="13997" xr:uid="{00000000-0005-0000-0000-000050360000}"/>
    <cellStyle name="40% - Akzent4 6 4 6 2" xfId="13998" xr:uid="{00000000-0005-0000-0000-000051360000}"/>
    <cellStyle name="40% - Akzent4 6 4 6 2 2" xfId="13999" xr:uid="{00000000-0005-0000-0000-000052360000}"/>
    <cellStyle name="40% - Akzent4 6 4 6 2 3" xfId="14000" xr:uid="{00000000-0005-0000-0000-000053360000}"/>
    <cellStyle name="40% - Akzent4 6 4 6 3" xfId="14001" xr:uid="{00000000-0005-0000-0000-000054360000}"/>
    <cellStyle name="40% - Akzent4 6 4 6 4" xfId="14002" xr:uid="{00000000-0005-0000-0000-000055360000}"/>
    <cellStyle name="40% - Akzent4 6 4 7" xfId="14003" xr:uid="{00000000-0005-0000-0000-000056360000}"/>
    <cellStyle name="40% - Akzent4 6 4 7 2" xfId="14004" xr:uid="{00000000-0005-0000-0000-000057360000}"/>
    <cellStyle name="40% - Akzent4 6 4 7 3" xfId="14005" xr:uid="{00000000-0005-0000-0000-000058360000}"/>
    <cellStyle name="40% - Akzent4 6 4 8" xfId="14006" xr:uid="{00000000-0005-0000-0000-000059360000}"/>
    <cellStyle name="40% - Akzent4 6 4 8 2" xfId="14007" xr:uid="{00000000-0005-0000-0000-00005A360000}"/>
    <cellStyle name="40% - Akzent4 6 4 8 3" xfId="14008" xr:uid="{00000000-0005-0000-0000-00005B360000}"/>
    <cellStyle name="40% - Akzent4 6 4 9" xfId="14009" xr:uid="{00000000-0005-0000-0000-00005C360000}"/>
    <cellStyle name="40% - Akzent4 6 4 9 2" xfId="14010" xr:uid="{00000000-0005-0000-0000-00005D360000}"/>
    <cellStyle name="40% - Akzent4 6 4 9 3" xfId="14011" xr:uid="{00000000-0005-0000-0000-00005E360000}"/>
    <cellStyle name="40% - Akzent4 6 5" xfId="14012" xr:uid="{00000000-0005-0000-0000-00005F360000}"/>
    <cellStyle name="40% - Akzent4 6 5 2" xfId="14013" xr:uid="{00000000-0005-0000-0000-000060360000}"/>
    <cellStyle name="40% - Akzent4 6 5 2 2" xfId="14014" xr:uid="{00000000-0005-0000-0000-000061360000}"/>
    <cellStyle name="40% - Akzent4 6 5 2 3" xfId="14015" xr:uid="{00000000-0005-0000-0000-000062360000}"/>
    <cellStyle name="40% - Akzent4 6 6" xfId="14016" xr:uid="{00000000-0005-0000-0000-000063360000}"/>
    <cellStyle name="40% - Akzent4 6 6 2" xfId="14017" xr:uid="{00000000-0005-0000-0000-000064360000}"/>
    <cellStyle name="40% - Akzent4 6 6 2 2" xfId="14018" xr:uid="{00000000-0005-0000-0000-000065360000}"/>
    <cellStyle name="40% - Akzent4 6 6 2 3" xfId="14019" xr:uid="{00000000-0005-0000-0000-000066360000}"/>
    <cellStyle name="40% - Akzent4 6 7" xfId="14020" xr:uid="{00000000-0005-0000-0000-000067360000}"/>
    <cellStyle name="40% - Akzent4 6 7 2" xfId="14021" xr:uid="{00000000-0005-0000-0000-000068360000}"/>
    <cellStyle name="40% - Akzent4 6 7 2 2" xfId="14022" xr:uid="{00000000-0005-0000-0000-000069360000}"/>
    <cellStyle name="40% - Akzent4 6 7 2 3" xfId="14023" xr:uid="{00000000-0005-0000-0000-00006A360000}"/>
    <cellStyle name="40% - Akzent4 6 8" xfId="14024" xr:uid="{00000000-0005-0000-0000-00006B360000}"/>
    <cellStyle name="40% - Akzent4 6 8 2" xfId="14025" xr:uid="{00000000-0005-0000-0000-00006C360000}"/>
    <cellStyle name="40% - Akzent4 6 8 2 2" xfId="14026" xr:uid="{00000000-0005-0000-0000-00006D360000}"/>
    <cellStyle name="40% - Akzent4 6 8 2 3" xfId="14027" xr:uid="{00000000-0005-0000-0000-00006E360000}"/>
    <cellStyle name="40% - Akzent4 6 9" xfId="14028" xr:uid="{00000000-0005-0000-0000-00006F360000}"/>
    <cellStyle name="40% - Akzent4 6 9 2" xfId="14029" xr:uid="{00000000-0005-0000-0000-000070360000}"/>
    <cellStyle name="40% - Akzent4 6 9 2 2" xfId="14030" xr:uid="{00000000-0005-0000-0000-000071360000}"/>
    <cellStyle name="40% - Akzent4 6 9 2 3" xfId="14031" xr:uid="{00000000-0005-0000-0000-000072360000}"/>
    <cellStyle name="40% - Akzent4 7" xfId="14032" xr:uid="{00000000-0005-0000-0000-000073360000}"/>
    <cellStyle name="40% - Akzent4 7 10" xfId="14033" xr:uid="{00000000-0005-0000-0000-000074360000}"/>
    <cellStyle name="40% - Akzent4 7 11" xfId="14034" xr:uid="{00000000-0005-0000-0000-000075360000}"/>
    <cellStyle name="40% - Akzent4 7 12" xfId="14035" xr:uid="{00000000-0005-0000-0000-000076360000}"/>
    <cellStyle name="40% - Akzent4 7 13" xfId="14036" xr:uid="{00000000-0005-0000-0000-000077360000}"/>
    <cellStyle name="40% - Akzent4 7 14" xfId="14037" xr:uid="{00000000-0005-0000-0000-000078360000}"/>
    <cellStyle name="40% - Akzent4 7 15" xfId="14038" xr:uid="{00000000-0005-0000-0000-000079360000}"/>
    <cellStyle name="40% - Akzent4 7 16" xfId="14039" xr:uid="{00000000-0005-0000-0000-00007A360000}"/>
    <cellStyle name="40% - Akzent4 7 17" xfId="14040" xr:uid="{00000000-0005-0000-0000-00007B360000}"/>
    <cellStyle name="40% - Akzent4 7 18" xfId="14041" xr:uid="{00000000-0005-0000-0000-00007C360000}"/>
    <cellStyle name="40% - Akzent4 7 2" xfId="14042" xr:uid="{00000000-0005-0000-0000-00007D360000}"/>
    <cellStyle name="40% - Akzent4 7 3" xfId="14043" xr:uid="{00000000-0005-0000-0000-00007E360000}"/>
    <cellStyle name="40% - Akzent4 7 4" xfId="14044" xr:uid="{00000000-0005-0000-0000-00007F360000}"/>
    <cellStyle name="40% - Akzent4 7 4 2" xfId="14045" xr:uid="{00000000-0005-0000-0000-000080360000}"/>
    <cellStyle name="40% - Akzent4 7 4 2 2" xfId="14046" xr:uid="{00000000-0005-0000-0000-000081360000}"/>
    <cellStyle name="40% - Akzent4 7 4 2 2 2" xfId="14047" xr:uid="{00000000-0005-0000-0000-000082360000}"/>
    <cellStyle name="40% - Akzent4 7 4 2 2 3" xfId="14048" xr:uid="{00000000-0005-0000-0000-000083360000}"/>
    <cellStyle name="40% - Akzent4 7 4 2 3" xfId="14049" xr:uid="{00000000-0005-0000-0000-000084360000}"/>
    <cellStyle name="40% - Akzent4 7 4 2 4" xfId="14050" xr:uid="{00000000-0005-0000-0000-000085360000}"/>
    <cellStyle name="40% - Akzent4 7 4 3" xfId="14051" xr:uid="{00000000-0005-0000-0000-000086360000}"/>
    <cellStyle name="40% - Akzent4 7 4 3 2" xfId="14052" xr:uid="{00000000-0005-0000-0000-000087360000}"/>
    <cellStyle name="40% - Akzent4 7 4 3 2 2" xfId="14053" xr:uid="{00000000-0005-0000-0000-000088360000}"/>
    <cellStyle name="40% - Akzent4 7 4 3 2 3" xfId="14054" xr:uid="{00000000-0005-0000-0000-000089360000}"/>
    <cellStyle name="40% - Akzent4 7 4 3 3" xfId="14055" xr:uid="{00000000-0005-0000-0000-00008A360000}"/>
    <cellStyle name="40% - Akzent4 7 4 3 4" xfId="14056" xr:uid="{00000000-0005-0000-0000-00008B360000}"/>
    <cellStyle name="40% - Akzent4 7 4 4" xfId="14057" xr:uid="{00000000-0005-0000-0000-00008C360000}"/>
    <cellStyle name="40% - Akzent4 7 4 4 2" xfId="14058" xr:uid="{00000000-0005-0000-0000-00008D360000}"/>
    <cellStyle name="40% - Akzent4 7 4 4 2 2" xfId="14059" xr:uid="{00000000-0005-0000-0000-00008E360000}"/>
    <cellStyle name="40% - Akzent4 7 4 4 2 3" xfId="14060" xr:uid="{00000000-0005-0000-0000-00008F360000}"/>
    <cellStyle name="40% - Akzent4 7 4 4 3" xfId="14061" xr:uid="{00000000-0005-0000-0000-000090360000}"/>
    <cellStyle name="40% - Akzent4 7 4 4 4" xfId="14062" xr:uid="{00000000-0005-0000-0000-000091360000}"/>
    <cellStyle name="40% - Akzent4 7 4 5" xfId="14063" xr:uid="{00000000-0005-0000-0000-000092360000}"/>
    <cellStyle name="40% - Akzent4 7 4 5 2" xfId="14064" xr:uid="{00000000-0005-0000-0000-000093360000}"/>
    <cellStyle name="40% - Akzent4 7 4 5 2 2" xfId="14065" xr:uid="{00000000-0005-0000-0000-000094360000}"/>
    <cellStyle name="40% - Akzent4 7 4 5 2 3" xfId="14066" xr:uid="{00000000-0005-0000-0000-000095360000}"/>
    <cellStyle name="40% - Akzent4 7 4 5 3" xfId="14067" xr:uid="{00000000-0005-0000-0000-000096360000}"/>
    <cellStyle name="40% - Akzent4 7 4 5 4" xfId="14068" xr:uid="{00000000-0005-0000-0000-000097360000}"/>
    <cellStyle name="40% - Akzent4 7 4 6" xfId="14069" xr:uid="{00000000-0005-0000-0000-000098360000}"/>
    <cellStyle name="40% - Akzent4 7 4 6 2" xfId="14070" xr:uid="{00000000-0005-0000-0000-000099360000}"/>
    <cellStyle name="40% - Akzent4 7 4 6 2 2" xfId="14071" xr:uid="{00000000-0005-0000-0000-00009A360000}"/>
    <cellStyle name="40% - Akzent4 7 4 6 2 3" xfId="14072" xr:uid="{00000000-0005-0000-0000-00009B360000}"/>
    <cellStyle name="40% - Akzent4 7 4 6 3" xfId="14073" xr:uid="{00000000-0005-0000-0000-00009C360000}"/>
    <cellStyle name="40% - Akzent4 7 4 6 4" xfId="14074" xr:uid="{00000000-0005-0000-0000-00009D360000}"/>
    <cellStyle name="40% - Akzent4 7 4 7" xfId="14075" xr:uid="{00000000-0005-0000-0000-00009E360000}"/>
    <cellStyle name="40% - Akzent4 7 4 7 2" xfId="14076" xr:uid="{00000000-0005-0000-0000-00009F360000}"/>
    <cellStyle name="40% - Akzent4 7 4 7 3" xfId="14077" xr:uid="{00000000-0005-0000-0000-0000A0360000}"/>
    <cellStyle name="40% - Akzent4 7 4 8" xfId="14078" xr:uid="{00000000-0005-0000-0000-0000A1360000}"/>
    <cellStyle name="40% - Akzent4 7 4 8 2" xfId="14079" xr:uid="{00000000-0005-0000-0000-0000A2360000}"/>
    <cellStyle name="40% - Akzent4 7 4 8 3" xfId="14080" xr:uid="{00000000-0005-0000-0000-0000A3360000}"/>
    <cellStyle name="40% - Akzent4 7 4 9" xfId="14081" xr:uid="{00000000-0005-0000-0000-0000A4360000}"/>
    <cellStyle name="40% - Akzent4 7 4 9 2" xfId="14082" xr:uid="{00000000-0005-0000-0000-0000A5360000}"/>
    <cellStyle name="40% - Akzent4 7 4 9 3" xfId="14083" xr:uid="{00000000-0005-0000-0000-0000A6360000}"/>
    <cellStyle name="40% - Akzent4 7 5" xfId="14084" xr:uid="{00000000-0005-0000-0000-0000A7360000}"/>
    <cellStyle name="40% - Akzent4 7 5 2" xfId="14085" xr:uid="{00000000-0005-0000-0000-0000A8360000}"/>
    <cellStyle name="40% - Akzent4 7 5 2 2" xfId="14086" xr:uid="{00000000-0005-0000-0000-0000A9360000}"/>
    <cellStyle name="40% - Akzent4 7 5 2 3" xfId="14087" xr:uid="{00000000-0005-0000-0000-0000AA360000}"/>
    <cellStyle name="40% - Akzent4 7 6" xfId="14088" xr:uid="{00000000-0005-0000-0000-0000AB360000}"/>
    <cellStyle name="40% - Akzent4 7 6 2" xfId="14089" xr:uid="{00000000-0005-0000-0000-0000AC360000}"/>
    <cellStyle name="40% - Akzent4 7 6 2 2" xfId="14090" xr:uid="{00000000-0005-0000-0000-0000AD360000}"/>
    <cellStyle name="40% - Akzent4 7 6 2 3" xfId="14091" xr:uid="{00000000-0005-0000-0000-0000AE360000}"/>
    <cellStyle name="40% - Akzent4 7 7" xfId="14092" xr:uid="{00000000-0005-0000-0000-0000AF360000}"/>
    <cellStyle name="40% - Akzent4 7 7 2" xfId="14093" xr:uid="{00000000-0005-0000-0000-0000B0360000}"/>
    <cellStyle name="40% - Akzent4 7 7 2 2" xfId="14094" xr:uid="{00000000-0005-0000-0000-0000B1360000}"/>
    <cellStyle name="40% - Akzent4 7 7 2 3" xfId="14095" xr:uid="{00000000-0005-0000-0000-0000B2360000}"/>
    <cellStyle name="40% - Akzent4 7 8" xfId="14096" xr:uid="{00000000-0005-0000-0000-0000B3360000}"/>
    <cellStyle name="40% - Akzent4 7 8 2" xfId="14097" xr:uid="{00000000-0005-0000-0000-0000B4360000}"/>
    <cellStyle name="40% - Akzent4 7 8 2 2" xfId="14098" xr:uid="{00000000-0005-0000-0000-0000B5360000}"/>
    <cellStyle name="40% - Akzent4 7 8 2 3" xfId="14099" xr:uid="{00000000-0005-0000-0000-0000B6360000}"/>
    <cellStyle name="40% - Akzent4 7 9" xfId="14100" xr:uid="{00000000-0005-0000-0000-0000B7360000}"/>
    <cellStyle name="40% - Akzent4 7 9 2" xfId="14101" xr:uid="{00000000-0005-0000-0000-0000B8360000}"/>
    <cellStyle name="40% - Akzent4 7 9 2 2" xfId="14102" xr:uid="{00000000-0005-0000-0000-0000B9360000}"/>
    <cellStyle name="40% - Akzent4 7 9 2 3" xfId="14103" xr:uid="{00000000-0005-0000-0000-0000BA360000}"/>
    <cellStyle name="40% - Akzent4 8" xfId="14104" xr:uid="{00000000-0005-0000-0000-0000BB360000}"/>
    <cellStyle name="40% - Akzent4 8 10" xfId="14105" xr:uid="{00000000-0005-0000-0000-0000BC360000}"/>
    <cellStyle name="40% - Akzent4 8 11" xfId="14106" xr:uid="{00000000-0005-0000-0000-0000BD360000}"/>
    <cellStyle name="40% - Akzent4 8 12" xfId="14107" xr:uid="{00000000-0005-0000-0000-0000BE360000}"/>
    <cellStyle name="40% - Akzent4 8 13" xfId="14108" xr:uid="{00000000-0005-0000-0000-0000BF360000}"/>
    <cellStyle name="40% - Akzent4 8 14" xfId="14109" xr:uid="{00000000-0005-0000-0000-0000C0360000}"/>
    <cellStyle name="40% - Akzent4 8 15" xfId="14110" xr:uid="{00000000-0005-0000-0000-0000C1360000}"/>
    <cellStyle name="40% - Akzent4 8 16" xfId="14111" xr:uid="{00000000-0005-0000-0000-0000C2360000}"/>
    <cellStyle name="40% - Akzent4 8 17" xfId="14112" xr:uid="{00000000-0005-0000-0000-0000C3360000}"/>
    <cellStyle name="40% - Akzent4 8 18" xfId="14113" xr:uid="{00000000-0005-0000-0000-0000C4360000}"/>
    <cellStyle name="40% - Akzent4 8 2" xfId="14114" xr:uid="{00000000-0005-0000-0000-0000C5360000}"/>
    <cellStyle name="40% - Akzent4 8 3" xfId="14115" xr:uid="{00000000-0005-0000-0000-0000C6360000}"/>
    <cellStyle name="40% - Akzent4 8 4" xfId="14116" xr:uid="{00000000-0005-0000-0000-0000C7360000}"/>
    <cellStyle name="40% - Akzent4 8 4 2" xfId="14117" xr:uid="{00000000-0005-0000-0000-0000C8360000}"/>
    <cellStyle name="40% - Akzent4 8 4 2 2" xfId="14118" xr:uid="{00000000-0005-0000-0000-0000C9360000}"/>
    <cellStyle name="40% - Akzent4 8 4 2 2 2" xfId="14119" xr:uid="{00000000-0005-0000-0000-0000CA360000}"/>
    <cellStyle name="40% - Akzent4 8 4 2 2 3" xfId="14120" xr:uid="{00000000-0005-0000-0000-0000CB360000}"/>
    <cellStyle name="40% - Akzent4 8 4 2 3" xfId="14121" xr:uid="{00000000-0005-0000-0000-0000CC360000}"/>
    <cellStyle name="40% - Akzent4 8 4 2 4" xfId="14122" xr:uid="{00000000-0005-0000-0000-0000CD360000}"/>
    <cellStyle name="40% - Akzent4 8 4 3" xfId="14123" xr:uid="{00000000-0005-0000-0000-0000CE360000}"/>
    <cellStyle name="40% - Akzent4 8 4 3 2" xfId="14124" xr:uid="{00000000-0005-0000-0000-0000CF360000}"/>
    <cellStyle name="40% - Akzent4 8 4 3 2 2" xfId="14125" xr:uid="{00000000-0005-0000-0000-0000D0360000}"/>
    <cellStyle name="40% - Akzent4 8 4 3 2 3" xfId="14126" xr:uid="{00000000-0005-0000-0000-0000D1360000}"/>
    <cellStyle name="40% - Akzent4 8 4 3 3" xfId="14127" xr:uid="{00000000-0005-0000-0000-0000D2360000}"/>
    <cellStyle name="40% - Akzent4 8 4 3 4" xfId="14128" xr:uid="{00000000-0005-0000-0000-0000D3360000}"/>
    <cellStyle name="40% - Akzent4 8 4 4" xfId="14129" xr:uid="{00000000-0005-0000-0000-0000D4360000}"/>
    <cellStyle name="40% - Akzent4 8 4 4 2" xfId="14130" xr:uid="{00000000-0005-0000-0000-0000D5360000}"/>
    <cellStyle name="40% - Akzent4 8 4 4 2 2" xfId="14131" xr:uid="{00000000-0005-0000-0000-0000D6360000}"/>
    <cellStyle name="40% - Akzent4 8 4 4 2 3" xfId="14132" xr:uid="{00000000-0005-0000-0000-0000D7360000}"/>
    <cellStyle name="40% - Akzent4 8 4 4 3" xfId="14133" xr:uid="{00000000-0005-0000-0000-0000D8360000}"/>
    <cellStyle name="40% - Akzent4 8 4 4 4" xfId="14134" xr:uid="{00000000-0005-0000-0000-0000D9360000}"/>
    <cellStyle name="40% - Akzent4 8 4 5" xfId="14135" xr:uid="{00000000-0005-0000-0000-0000DA360000}"/>
    <cellStyle name="40% - Akzent4 8 4 5 2" xfId="14136" xr:uid="{00000000-0005-0000-0000-0000DB360000}"/>
    <cellStyle name="40% - Akzent4 8 4 5 2 2" xfId="14137" xr:uid="{00000000-0005-0000-0000-0000DC360000}"/>
    <cellStyle name="40% - Akzent4 8 4 5 2 3" xfId="14138" xr:uid="{00000000-0005-0000-0000-0000DD360000}"/>
    <cellStyle name="40% - Akzent4 8 4 5 3" xfId="14139" xr:uid="{00000000-0005-0000-0000-0000DE360000}"/>
    <cellStyle name="40% - Akzent4 8 4 5 4" xfId="14140" xr:uid="{00000000-0005-0000-0000-0000DF360000}"/>
    <cellStyle name="40% - Akzent4 8 4 6" xfId="14141" xr:uid="{00000000-0005-0000-0000-0000E0360000}"/>
    <cellStyle name="40% - Akzent4 8 4 6 2" xfId="14142" xr:uid="{00000000-0005-0000-0000-0000E1360000}"/>
    <cellStyle name="40% - Akzent4 8 4 6 2 2" xfId="14143" xr:uid="{00000000-0005-0000-0000-0000E2360000}"/>
    <cellStyle name="40% - Akzent4 8 4 6 2 3" xfId="14144" xr:uid="{00000000-0005-0000-0000-0000E3360000}"/>
    <cellStyle name="40% - Akzent4 8 4 6 3" xfId="14145" xr:uid="{00000000-0005-0000-0000-0000E4360000}"/>
    <cellStyle name="40% - Akzent4 8 4 6 4" xfId="14146" xr:uid="{00000000-0005-0000-0000-0000E5360000}"/>
    <cellStyle name="40% - Akzent4 8 4 7" xfId="14147" xr:uid="{00000000-0005-0000-0000-0000E6360000}"/>
    <cellStyle name="40% - Akzent4 8 4 7 2" xfId="14148" xr:uid="{00000000-0005-0000-0000-0000E7360000}"/>
    <cellStyle name="40% - Akzent4 8 4 7 3" xfId="14149" xr:uid="{00000000-0005-0000-0000-0000E8360000}"/>
    <cellStyle name="40% - Akzent4 8 4 8" xfId="14150" xr:uid="{00000000-0005-0000-0000-0000E9360000}"/>
    <cellStyle name="40% - Akzent4 8 4 8 2" xfId="14151" xr:uid="{00000000-0005-0000-0000-0000EA360000}"/>
    <cellStyle name="40% - Akzent4 8 4 8 3" xfId="14152" xr:uid="{00000000-0005-0000-0000-0000EB360000}"/>
    <cellStyle name="40% - Akzent4 8 4 9" xfId="14153" xr:uid="{00000000-0005-0000-0000-0000EC360000}"/>
    <cellStyle name="40% - Akzent4 8 4 9 2" xfId="14154" xr:uid="{00000000-0005-0000-0000-0000ED360000}"/>
    <cellStyle name="40% - Akzent4 8 4 9 3" xfId="14155" xr:uid="{00000000-0005-0000-0000-0000EE360000}"/>
    <cellStyle name="40% - Akzent4 8 5" xfId="14156" xr:uid="{00000000-0005-0000-0000-0000EF360000}"/>
    <cellStyle name="40% - Akzent4 8 5 2" xfId="14157" xr:uid="{00000000-0005-0000-0000-0000F0360000}"/>
    <cellStyle name="40% - Akzent4 8 5 2 2" xfId="14158" xr:uid="{00000000-0005-0000-0000-0000F1360000}"/>
    <cellStyle name="40% - Akzent4 8 5 2 3" xfId="14159" xr:uid="{00000000-0005-0000-0000-0000F2360000}"/>
    <cellStyle name="40% - Akzent4 8 6" xfId="14160" xr:uid="{00000000-0005-0000-0000-0000F3360000}"/>
    <cellStyle name="40% - Akzent4 8 6 2" xfId="14161" xr:uid="{00000000-0005-0000-0000-0000F4360000}"/>
    <cellStyle name="40% - Akzent4 8 6 2 2" xfId="14162" xr:uid="{00000000-0005-0000-0000-0000F5360000}"/>
    <cellStyle name="40% - Akzent4 8 6 2 3" xfId="14163" xr:uid="{00000000-0005-0000-0000-0000F6360000}"/>
    <cellStyle name="40% - Akzent4 8 7" xfId="14164" xr:uid="{00000000-0005-0000-0000-0000F7360000}"/>
    <cellStyle name="40% - Akzent4 8 7 2" xfId="14165" xr:uid="{00000000-0005-0000-0000-0000F8360000}"/>
    <cellStyle name="40% - Akzent4 8 7 2 2" xfId="14166" xr:uid="{00000000-0005-0000-0000-0000F9360000}"/>
    <cellStyle name="40% - Akzent4 8 7 2 3" xfId="14167" xr:uid="{00000000-0005-0000-0000-0000FA360000}"/>
    <cellStyle name="40% - Akzent4 8 8" xfId="14168" xr:uid="{00000000-0005-0000-0000-0000FB360000}"/>
    <cellStyle name="40% - Akzent4 8 8 2" xfId="14169" xr:uid="{00000000-0005-0000-0000-0000FC360000}"/>
    <cellStyle name="40% - Akzent4 8 8 2 2" xfId="14170" xr:uid="{00000000-0005-0000-0000-0000FD360000}"/>
    <cellStyle name="40% - Akzent4 8 8 2 3" xfId="14171" xr:uid="{00000000-0005-0000-0000-0000FE360000}"/>
    <cellStyle name="40% - Akzent4 8 9" xfId="14172" xr:uid="{00000000-0005-0000-0000-0000FF360000}"/>
    <cellStyle name="40% - Akzent4 8 9 2" xfId="14173" xr:uid="{00000000-0005-0000-0000-000000370000}"/>
    <cellStyle name="40% - Akzent4 8 9 2 2" xfId="14174" xr:uid="{00000000-0005-0000-0000-000001370000}"/>
    <cellStyle name="40% - Akzent4 8 9 2 3" xfId="14175" xr:uid="{00000000-0005-0000-0000-000002370000}"/>
    <cellStyle name="40% - Akzent4 9" xfId="14176" xr:uid="{00000000-0005-0000-0000-000003370000}"/>
    <cellStyle name="40% - Akzent4 9 10" xfId="14177" xr:uid="{00000000-0005-0000-0000-000004370000}"/>
    <cellStyle name="40% - Akzent4 9 11" xfId="14178" xr:uid="{00000000-0005-0000-0000-000005370000}"/>
    <cellStyle name="40% - Akzent4 9 12" xfId="14179" xr:uid="{00000000-0005-0000-0000-000006370000}"/>
    <cellStyle name="40% - Akzent4 9 13" xfId="14180" xr:uid="{00000000-0005-0000-0000-000007370000}"/>
    <cellStyle name="40% - Akzent4 9 14" xfId="14181" xr:uid="{00000000-0005-0000-0000-000008370000}"/>
    <cellStyle name="40% - Akzent4 9 15" xfId="14182" xr:uid="{00000000-0005-0000-0000-000009370000}"/>
    <cellStyle name="40% - Akzent4 9 16" xfId="14183" xr:uid="{00000000-0005-0000-0000-00000A370000}"/>
    <cellStyle name="40% - Akzent4 9 17" xfId="14184" xr:uid="{00000000-0005-0000-0000-00000B370000}"/>
    <cellStyle name="40% - Akzent4 9 18" xfId="14185" xr:uid="{00000000-0005-0000-0000-00000C370000}"/>
    <cellStyle name="40% - Akzent4 9 2" xfId="14186" xr:uid="{00000000-0005-0000-0000-00000D370000}"/>
    <cellStyle name="40% - Akzent4 9 3" xfId="14187" xr:uid="{00000000-0005-0000-0000-00000E370000}"/>
    <cellStyle name="40% - Akzent4 9 4" xfId="14188" xr:uid="{00000000-0005-0000-0000-00000F370000}"/>
    <cellStyle name="40% - Akzent4 9 4 2" xfId="14189" xr:uid="{00000000-0005-0000-0000-000010370000}"/>
    <cellStyle name="40% - Akzent4 9 4 2 2" xfId="14190" xr:uid="{00000000-0005-0000-0000-000011370000}"/>
    <cellStyle name="40% - Akzent4 9 4 2 2 2" xfId="14191" xr:uid="{00000000-0005-0000-0000-000012370000}"/>
    <cellStyle name="40% - Akzent4 9 4 2 2 3" xfId="14192" xr:uid="{00000000-0005-0000-0000-000013370000}"/>
    <cellStyle name="40% - Akzent4 9 4 2 3" xfId="14193" xr:uid="{00000000-0005-0000-0000-000014370000}"/>
    <cellStyle name="40% - Akzent4 9 4 2 4" xfId="14194" xr:uid="{00000000-0005-0000-0000-000015370000}"/>
    <cellStyle name="40% - Akzent4 9 4 3" xfId="14195" xr:uid="{00000000-0005-0000-0000-000016370000}"/>
    <cellStyle name="40% - Akzent4 9 4 3 2" xfId="14196" xr:uid="{00000000-0005-0000-0000-000017370000}"/>
    <cellStyle name="40% - Akzent4 9 4 3 2 2" xfId="14197" xr:uid="{00000000-0005-0000-0000-000018370000}"/>
    <cellStyle name="40% - Akzent4 9 4 3 2 3" xfId="14198" xr:uid="{00000000-0005-0000-0000-000019370000}"/>
    <cellStyle name="40% - Akzent4 9 4 3 3" xfId="14199" xr:uid="{00000000-0005-0000-0000-00001A370000}"/>
    <cellStyle name="40% - Akzent4 9 4 3 4" xfId="14200" xr:uid="{00000000-0005-0000-0000-00001B370000}"/>
    <cellStyle name="40% - Akzent4 9 4 4" xfId="14201" xr:uid="{00000000-0005-0000-0000-00001C370000}"/>
    <cellStyle name="40% - Akzent4 9 4 4 2" xfId="14202" xr:uid="{00000000-0005-0000-0000-00001D370000}"/>
    <cellStyle name="40% - Akzent4 9 4 4 2 2" xfId="14203" xr:uid="{00000000-0005-0000-0000-00001E370000}"/>
    <cellStyle name="40% - Akzent4 9 4 4 2 3" xfId="14204" xr:uid="{00000000-0005-0000-0000-00001F370000}"/>
    <cellStyle name="40% - Akzent4 9 4 4 3" xfId="14205" xr:uid="{00000000-0005-0000-0000-000020370000}"/>
    <cellStyle name="40% - Akzent4 9 4 4 4" xfId="14206" xr:uid="{00000000-0005-0000-0000-000021370000}"/>
    <cellStyle name="40% - Akzent4 9 4 5" xfId="14207" xr:uid="{00000000-0005-0000-0000-000022370000}"/>
    <cellStyle name="40% - Akzent4 9 4 5 2" xfId="14208" xr:uid="{00000000-0005-0000-0000-000023370000}"/>
    <cellStyle name="40% - Akzent4 9 4 5 2 2" xfId="14209" xr:uid="{00000000-0005-0000-0000-000024370000}"/>
    <cellStyle name="40% - Akzent4 9 4 5 2 3" xfId="14210" xr:uid="{00000000-0005-0000-0000-000025370000}"/>
    <cellStyle name="40% - Akzent4 9 4 5 3" xfId="14211" xr:uid="{00000000-0005-0000-0000-000026370000}"/>
    <cellStyle name="40% - Akzent4 9 4 5 4" xfId="14212" xr:uid="{00000000-0005-0000-0000-000027370000}"/>
    <cellStyle name="40% - Akzent4 9 4 6" xfId="14213" xr:uid="{00000000-0005-0000-0000-000028370000}"/>
    <cellStyle name="40% - Akzent4 9 4 6 2" xfId="14214" xr:uid="{00000000-0005-0000-0000-000029370000}"/>
    <cellStyle name="40% - Akzent4 9 4 6 2 2" xfId="14215" xr:uid="{00000000-0005-0000-0000-00002A370000}"/>
    <cellStyle name="40% - Akzent4 9 4 6 2 3" xfId="14216" xr:uid="{00000000-0005-0000-0000-00002B370000}"/>
    <cellStyle name="40% - Akzent4 9 4 6 3" xfId="14217" xr:uid="{00000000-0005-0000-0000-00002C370000}"/>
    <cellStyle name="40% - Akzent4 9 4 6 4" xfId="14218" xr:uid="{00000000-0005-0000-0000-00002D370000}"/>
    <cellStyle name="40% - Akzent4 9 4 7" xfId="14219" xr:uid="{00000000-0005-0000-0000-00002E370000}"/>
    <cellStyle name="40% - Akzent4 9 4 7 2" xfId="14220" xr:uid="{00000000-0005-0000-0000-00002F370000}"/>
    <cellStyle name="40% - Akzent4 9 4 7 3" xfId="14221" xr:uid="{00000000-0005-0000-0000-000030370000}"/>
    <cellStyle name="40% - Akzent4 9 4 8" xfId="14222" xr:uid="{00000000-0005-0000-0000-000031370000}"/>
    <cellStyle name="40% - Akzent4 9 4 8 2" xfId="14223" xr:uid="{00000000-0005-0000-0000-000032370000}"/>
    <cellStyle name="40% - Akzent4 9 4 8 3" xfId="14224" xr:uid="{00000000-0005-0000-0000-000033370000}"/>
    <cellStyle name="40% - Akzent4 9 4 9" xfId="14225" xr:uid="{00000000-0005-0000-0000-000034370000}"/>
    <cellStyle name="40% - Akzent4 9 4 9 2" xfId="14226" xr:uid="{00000000-0005-0000-0000-000035370000}"/>
    <cellStyle name="40% - Akzent4 9 4 9 3" xfId="14227" xr:uid="{00000000-0005-0000-0000-000036370000}"/>
    <cellStyle name="40% - Akzent4 9 5" xfId="14228" xr:uid="{00000000-0005-0000-0000-000037370000}"/>
    <cellStyle name="40% - Akzent4 9 5 2" xfId="14229" xr:uid="{00000000-0005-0000-0000-000038370000}"/>
    <cellStyle name="40% - Akzent4 9 5 2 2" xfId="14230" xr:uid="{00000000-0005-0000-0000-000039370000}"/>
    <cellStyle name="40% - Akzent4 9 5 2 3" xfId="14231" xr:uid="{00000000-0005-0000-0000-00003A370000}"/>
    <cellStyle name="40% - Akzent4 9 6" xfId="14232" xr:uid="{00000000-0005-0000-0000-00003B370000}"/>
    <cellStyle name="40% - Akzent4 9 6 2" xfId="14233" xr:uid="{00000000-0005-0000-0000-00003C370000}"/>
    <cellStyle name="40% - Akzent4 9 6 2 2" xfId="14234" xr:uid="{00000000-0005-0000-0000-00003D370000}"/>
    <cellStyle name="40% - Akzent4 9 6 2 3" xfId="14235" xr:uid="{00000000-0005-0000-0000-00003E370000}"/>
    <cellStyle name="40% - Akzent4 9 7" xfId="14236" xr:uid="{00000000-0005-0000-0000-00003F370000}"/>
    <cellStyle name="40% - Akzent4 9 7 2" xfId="14237" xr:uid="{00000000-0005-0000-0000-000040370000}"/>
    <cellStyle name="40% - Akzent4 9 7 2 2" xfId="14238" xr:uid="{00000000-0005-0000-0000-000041370000}"/>
    <cellStyle name="40% - Akzent4 9 7 2 3" xfId="14239" xr:uid="{00000000-0005-0000-0000-000042370000}"/>
    <cellStyle name="40% - Akzent4 9 8" xfId="14240" xr:uid="{00000000-0005-0000-0000-000043370000}"/>
    <cellStyle name="40% - Akzent4 9 8 2" xfId="14241" xr:uid="{00000000-0005-0000-0000-000044370000}"/>
    <cellStyle name="40% - Akzent4 9 8 2 2" xfId="14242" xr:uid="{00000000-0005-0000-0000-000045370000}"/>
    <cellStyle name="40% - Akzent4 9 8 2 3" xfId="14243" xr:uid="{00000000-0005-0000-0000-000046370000}"/>
    <cellStyle name="40% - Akzent4 9 9" xfId="14244" xr:uid="{00000000-0005-0000-0000-000047370000}"/>
    <cellStyle name="40% - Akzent4 9 9 2" xfId="14245" xr:uid="{00000000-0005-0000-0000-000048370000}"/>
    <cellStyle name="40% - Akzent4 9 9 2 2" xfId="14246" xr:uid="{00000000-0005-0000-0000-000049370000}"/>
    <cellStyle name="40% - Akzent4 9 9 2 3" xfId="14247" xr:uid="{00000000-0005-0000-0000-00004A370000}"/>
    <cellStyle name="40% - Akzent5 10" xfId="14248" xr:uid="{00000000-0005-0000-0000-00004B370000}"/>
    <cellStyle name="40% - Akzent5 10 10" xfId="14249" xr:uid="{00000000-0005-0000-0000-00004C370000}"/>
    <cellStyle name="40% - Akzent5 10 11" xfId="14250" xr:uid="{00000000-0005-0000-0000-00004D370000}"/>
    <cellStyle name="40% - Akzent5 10 12" xfId="14251" xr:uid="{00000000-0005-0000-0000-00004E370000}"/>
    <cellStyle name="40% - Akzent5 10 13" xfId="14252" xr:uid="{00000000-0005-0000-0000-00004F370000}"/>
    <cellStyle name="40% - Akzent5 10 14" xfId="14253" xr:uid="{00000000-0005-0000-0000-000050370000}"/>
    <cellStyle name="40% - Akzent5 10 15" xfId="14254" xr:uid="{00000000-0005-0000-0000-000051370000}"/>
    <cellStyle name="40% - Akzent5 10 16" xfId="14255" xr:uid="{00000000-0005-0000-0000-000052370000}"/>
    <cellStyle name="40% - Akzent5 10 17" xfId="14256" xr:uid="{00000000-0005-0000-0000-000053370000}"/>
    <cellStyle name="40% - Akzent5 10 18" xfId="14257" xr:uid="{00000000-0005-0000-0000-000054370000}"/>
    <cellStyle name="40% - Akzent5 10 2" xfId="14258" xr:uid="{00000000-0005-0000-0000-000055370000}"/>
    <cellStyle name="40% - Akzent5 10 3" xfId="14259" xr:uid="{00000000-0005-0000-0000-000056370000}"/>
    <cellStyle name="40% - Akzent5 10 4" xfId="14260" xr:uid="{00000000-0005-0000-0000-000057370000}"/>
    <cellStyle name="40% - Akzent5 10 4 2" xfId="14261" xr:uid="{00000000-0005-0000-0000-000058370000}"/>
    <cellStyle name="40% - Akzent5 10 4 2 2" xfId="14262" xr:uid="{00000000-0005-0000-0000-000059370000}"/>
    <cellStyle name="40% - Akzent5 10 4 2 2 2" xfId="14263" xr:uid="{00000000-0005-0000-0000-00005A370000}"/>
    <cellStyle name="40% - Akzent5 10 4 2 2 3" xfId="14264" xr:uid="{00000000-0005-0000-0000-00005B370000}"/>
    <cellStyle name="40% - Akzent5 10 4 2 3" xfId="14265" xr:uid="{00000000-0005-0000-0000-00005C370000}"/>
    <cellStyle name="40% - Akzent5 10 4 2 4" xfId="14266" xr:uid="{00000000-0005-0000-0000-00005D370000}"/>
    <cellStyle name="40% - Akzent5 10 4 3" xfId="14267" xr:uid="{00000000-0005-0000-0000-00005E370000}"/>
    <cellStyle name="40% - Akzent5 10 4 3 2" xfId="14268" xr:uid="{00000000-0005-0000-0000-00005F370000}"/>
    <cellStyle name="40% - Akzent5 10 4 3 2 2" xfId="14269" xr:uid="{00000000-0005-0000-0000-000060370000}"/>
    <cellStyle name="40% - Akzent5 10 4 3 2 3" xfId="14270" xr:uid="{00000000-0005-0000-0000-000061370000}"/>
    <cellStyle name="40% - Akzent5 10 4 3 3" xfId="14271" xr:uid="{00000000-0005-0000-0000-000062370000}"/>
    <cellStyle name="40% - Akzent5 10 4 3 4" xfId="14272" xr:uid="{00000000-0005-0000-0000-000063370000}"/>
    <cellStyle name="40% - Akzent5 10 4 4" xfId="14273" xr:uid="{00000000-0005-0000-0000-000064370000}"/>
    <cellStyle name="40% - Akzent5 10 4 4 2" xfId="14274" xr:uid="{00000000-0005-0000-0000-000065370000}"/>
    <cellStyle name="40% - Akzent5 10 4 4 2 2" xfId="14275" xr:uid="{00000000-0005-0000-0000-000066370000}"/>
    <cellStyle name="40% - Akzent5 10 4 4 2 3" xfId="14276" xr:uid="{00000000-0005-0000-0000-000067370000}"/>
    <cellStyle name="40% - Akzent5 10 4 4 3" xfId="14277" xr:uid="{00000000-0005-0000-0000-000068370000}"/>
    <cellStyle name="40% - Akzent5 10 4 4 4" xfId="14278" xr:uid="{00000000-0005-0000-0000-000069370000}"/>
    <cellStyle name="40% - Akzent5 10 4 5" xfId="14279" xr:uid="{00000000-0005-0000-0000-00006A370000}"/>
    <cellStyle name="40% - Akzent5 10 4 5 2" xfId="14280" xr:uid="{00000000-0005-0000-0000-00006B370000}"/>
    <cellStyle name="40% - Akzent5 10 4 5 2 2" xfId="14281" xr:uid="{00000000-0005-0000-0000-00006C370000}"/>
    <cellStyle name="40% - Akzent5 10 4 5 2 3" xfId="14282" xr:uid="{00000000-0005-0000-0000-00006D370000}"/>
    <cellStyle name="40% - Akzent5 10 4 5 3" xfId="14283" xr:uid="{00000000-0005-0000-0000-00006E370000}"/>
    <cellStyle name="40% - Akzent5 10 4 5 4" xfId="14284" xr:uid="{00000000-0005-0000-0000-00006F370000}"/>
    <cellStyle name="40% - Akzent5 10 4 6" xfId="14285" xr:uid="{00000000-0005-0000-0000-000070370000}"/>
    <cellStyle name="40% - Akzent5 10 4 6 2" xfId="14286" xr:uid="{00000000-0005-0000-0000-000071370000}"/>
    <cellStyle name="40% - Akzent5 10 4 6 2 2" xfId="14287" xr:uid="{00000000-0005-0000-0000-000072370000}"/>
    <cellStyle name="40% - Akzent5 10 4 6 2 3" xfId="14288" xr:uid="{00000000-0005-0000-0000-000073370000}"/>
    <cellStyle name="40% - Akzent5 10 4 6 3" xfId="14289" xr:uid="{00000000-0005-0000-0000-000074370000}"/>
    <cellStyle name="40% - Akzent5 10 4 6 4" xfId="14290" xr:uid="{00000000-0005-0000-0000-000075370000}"/>
    <cellStyle name="40% - Akzent5 10 4 7" xfId="14291" xr:uid="{00000000-0005-0000-0000-000076370000}"/>
    <cellStyle name="40% - Akzent5 10 4 7 2" xfId="14292" xr:uid="{00000000-0005-0000-0000-000077370000}"/>
    <cellStyle name="40% - Akzent5 10 4 7 3" xfId="14293" xr:uid="{00000000-0005-0000-0000-000078370000}"/>
    <cellStyle name="40% - Akzent5 10 4 8" xfId="14294" xr:uid="{00000000-0005-0000-0000-000079370000}"/>
    <cellStyle name="40% - Akzent5 10 4 8 2" xfId="14295" xr:uid="{00000000-0005-0000-0000-00007A370000}"/>
    <cellStyle name="40% - Akzent5 10 4 8 3" xfId="14296" xr:uid="{00000000-0005-0000-0000-00007B370000}"/>
    <cellStyle name="40% - Akzent5 10 4 9" xfId="14297" xr:uid="{00000000-0005-0000-0000-00007C370000}"/>
    <cellStyle name="40% - Akzent5 10 4 9 2" xfId="14298" xr:uid="{00000000-0005-0000-0000-00007D370000}"/>
    <cellStyle name="40% - Akzent5 10 4 9 3" xfId="14299" xr:uid="{00000000-0005-0000-0000-00007E370000}"/>
    <cellStyle name="40% - Akzent5 10 5" xfId="14300" xr:uid="{00000000-0005-0000-0000-00007F370000}"/>
    <cellStyle name="40% - Akzent5 10 5 2" xfId="14301" xr:uid="{00000000-0005-0000-0000-000080370000}"/>
    <cellStyle name="40% - Akzent5 10 5 2 2" xfId="14302" xr:uid="{00000000-0005-0000-0000-000081370000}"/>
    <cellStyle name="40% - Akzent5 10 5 2 3" xfId="14303" xr:uid="{00000000-0005-0000-0000-000082370000}"/>
    <cellStyle name="40% - Akzent5 10 6" xfId="14304" xr:uid="{00000000-0005-0000-0000-000083370000}"/>
    <cellStyle name="40% - Akzent5 10 6 2" xfId="14305" xr:uid="{00000000-0005-0000-0000-000084370000}"/>
    <cellStyle name="40% - Akzent5 10 6 2 2" xfId="14306" xr:uid="{00000000-0005-0000-0000-000085370000}"/>
    <cellStyle name="40% - Akzent5 10 6 2 3" xfId="14307" xr:uid="{00000000-0005-0000-0000-000086370000}"/>
    <cellStyle name="40% - Akzent5 10 7" xfId="14308" xr:uid="{00000000-0005-0000-0000-000087370000}"/>
    <cellStyle name="40% - Akzent5 10 7 2" xfId="14309" xr:uid="{00000000-0005-0000-0000-000088370000}"/>
    <cellStyle name="40% - Akzent5 10 7 2 2" xfId="14310" xr:uid="{00000000-0005-0000-0000-000089370000}"/>
    <cellStyle name="40% - Akzent5 10 7 2 3" xfId="14311" xr:uid="{00000000-0005-0000-0000-00008A370000}"/>
    <cellStyle name="40% - Akzent5 10 8" xfId="14312" xr:uid="{00000000-0005-0000-0000-00008B370000}"/>
    <cellStyle name="40% - Akzent5 10 8 2" xfId="14313" xr:uid="{00000000-0005-0000-0000-00008C370000}"/>
    <cellStyle name="40% - Akzent5 10 8 2 2" xfId="14314" xr:uid="{00000000-0005-0000-0000-00008D370000}"/>
    <cellStyle name="40% - Akzent5 10 8 2 3" xfId="14315" xr:uid="{00000000-0005-0000-0000-00008E370000}"/>
    <cellStyle name="40% - Akzent5 10 9" xfId="14316" xr:uid="{00000000-0005-0000-0000-00008F370000}"/>
    <cellStyle name="40% - Akzent5 10 9 2" xfId="14317" xr:uid="{00000000-0005-0000-0000-000090370000}"/>
    <cellStyle name="40% - Akzent5 10 9 2 2" xfId="14318" xr:uid="{00000000-0005-0000-0000-000091370000}"/>
    <cellStyle name="40% - Akzent5 10 9 2 3" xfId="14319" xr:uid="{00000000-0005-0000-0000-000092370000}"/>
    <cellStyle name="40% - Akzent5 11" xfId="14320" xr:uid="{00000000-0005-0000-0000-000093370000}"/>
    <cellStyle name="40% - Akzent5 11 10" xfId="14321" xr:uid="{00000000-0005-0000-0000-000094370000}"/>
    <cellStyle name="40% - Akzent5 11 11" xfId="14322" xr:uid="{00000000-0005-0000-0000-000095370000}"/>
    <cellStyle name="40% - Akzent5 11 12" xfId="14323" xr:uid="{00000000-0005-0000-0000-000096370000}"/>
    <cellStyle name="40% - Akzent5 11 13" xfId="14324" xr:uid="{00000000-0005-0000-0000-000097370000}"/>
    <cellStyle name="40% - Akzent5 11 14" xfId="14325" xr:uid="{00000000-0005-0000-0000-000098370000}"/>
    <cellStyle name="40% - Akzent5 11 15" xfId="14326" xr:uid="{00000000-0005-0000-0000-000099370000}"/>
    <cellStyle name="40% - Akzent5 11 16" xfId="14327" xr:uid="{00000000-0005-0000-0000-00009A370000}"/>
    <cellStyle name="40% - Akzent5 11 17" xfId="14328" xr:uid="{00000000-0005-0000-0000-00009B370000}"/>
    <cellStyle name="40% - Akzent5 11 18" xfId="14329" xr:uid="{00000000-0005-0000-0000-00009C370000}"/>
    <cellStyle name="40% - Akzent5 11 2" xfId="14330" xr:uid="{00000000-0005-0000-0000-00009D370000}"/>
    <cellStyle name="40% - Akzent5 11 3" xfId="14331" xr:uid="{00000000-0005-0000-0000-00009E370000}"/>
    <cellStyle name="40% - Akzent5 11 4" xfId="14332" xr:uid="{00000000-0005-0000-0000-00009F370000}"/>
    <cellStyle name="40% - Akzent5 11 4 2" xfId="14333" xr:uid="{00000000-0005-0000-0000-0000A0370000}"/>
    <cellStyle name="40% - Akzent5 11 4 2 2" xfId="14334" xr:uid="{00000000-0005-0000-0000-0000A1370000}"/>
    <cellStyle name="40% - Akzent5 11 4 2 2 2" xfId="14335" xr:uid="{00000000-0005-0000-0000-0000A2370000}"/>
    <cellStyle name="40% - Akzent5 11 4 2 2 3" xfId="14336" xr:uid="{00000000-0005-0000-0000-0000A3370000}"/>
    <cellStyle name="40% - Akzent5 11 4 2 3" xfId="14337" xr:uid="{00000000-0005-0000-0000-0000A4370000}"/>
    <cellStyle name="40% - Akzent5 11 4 2 4" xfId="14338" xr:uid="{00000000-0005-0000-0000-0000A5370000}"/>
    <cellStyle name="40% - Akzent5 11 4 3" xfId="14339" xr:uid="{00000000-0005-0000-0000-0000A6370000}"/>
    <cellStyle name="40% - Akzent5 11 4 3 2" xfId="14340" xr:uid="{00000000-0005-0000-0000-0000A7370000}"/>
    <cellStyle name="40% - Akzent5 11 4 3 2 2" xfId="14341" xr:uid="{00000000-0005-0000-0000-0000A8370000}"/>
    <cellStyle name="40% - Akzent5 11 4 3 2 3" xfId="14342" xr:uid="{00000000-0005-0000-0000-0000A9370000}"/>
    <cellStyle name="40% - Akzent5 11 4 3 3" xfId="14343" xr:uid="{00000000-0005-0000-0000-0000AA370000}"/>
    <cellStyle name="40% - Akzent5 11 4 3 4" xfId="14344" xr:uid="{00000000-0005-0000-0000-0000AB370000}"/>
    <cellStyle name="40% - Akzent5 11 4 4" xfId="14345" xr:uid="{00000000-0005-0000-0000-0000AC370000}"/>
    <cellStyle name="40% - Akzent5 11 4 4 2" xfId="14346" xr:uid="{00000000-0005-0000-0000-0000AD370000}"/>
    <cellStyle name="40% - Akzent5 11 4 4 2 2" xfId="14347" xr:uid="{00000000-0005-0000-0000-0000AE370000}"/>
    <cellStyle name="40% - Akzent5 11 4 4 2 3" xfId="14348" xr:uid="{00000000-0005-0000-0000-0000AF370000}"/>
    <cellStyle name="40% - Akzent5 11 4 4 3" xfId="14349" xr:uid="{00000000-0005-0000-0000-0000B0370000}"/>
    <cellStyle name="40% - Akzent5 11 4 4 4" xfId="14350" xr:uid="{00000000-0005-0000-0000-0000B1370000}"/>
    <cellStyle name="40% - Akzent5 11 4 5" xfId="14351" xr:uid="{00000000-0005-0000-0000-0000B2370000}"/>
    <cellStyle name="40% - Akzent5 11 4 5 2" xfId="14352" xr:uid="{00000000-0005-0000-0000-0000B3370000}"/>
    <cellStyle name="40% - Akzent5 11 4 5 2 2" xfId="14353" xr:uid="{00000000-0005-0000-0000-0000B4370000}"/>
    <cellStyle name="40% - Akzent5 11 4 5 2 3" xfId="14354" xr:uid="{00000000-0005-0000-0000-0000B5370000}"/>
    <cellStyle name="40% - Akzent5 11 4 5 3" xfId="14355" xr:uid="{00000000-0005-0000-0000-0000B6370000}"/>
    <cellStyle name="40% - Akzent5 11 4 5 4" xfId="14356" xr:uid="{00000000-0005-0000-0000-0000B7370000}"/>
    <cellStyle name="40% - Akzent5 11 4 6" xfId="14357" xr:uid="{00000000-0005-0000-0000-0000B8370000}"/>
    <cellStyle name="40% - Akzent5 11 4 6 2" xfId="14358" xr:uid="{00000000-0005-0000-0000-0000B9370000}"/>
    <cellStyle name="40% - Akzent5 11 4 6 2 2" xfId="14359" xr:uid="{00000000-0005-0000-0000-0000BA370000}"/>
    <cellStyle name="40% - Akzent5 11 4 6 2 3" xfId="14360" xr:uid="{00000000-0005-0000-0000-0000BB370000}"/>
    <cellStyle name="40% - Akzent5 11 4 6 3" xfId="14361" xr:uid="{00000000-0005-0000-0000-0000BC370000}"/>
    <cellStyle name="40% - Akzent5 11 4 6 4" xfId="14362" xr:uid="{00000000-0005-0000-0000-0000BD370000}"/>
    <cellStyle name="40% - Akzent5 11 4 7" xfId="14363" xr:uid="{00000000-0005-0000-0000-0000BE370000}"/>
    <cellStyle name="40% - Akzent5 11 4 7 2" xfId="14364" xr:uid="{00000000-0005-0000-0000-0000BF370000}"/>
    <cellStyle name="40% - Akzent5 11 4 7 3" xfId="14365" xr:uid="{00000000-0005-0000-0000-0000C0370000}"/>
    <cellStyle name="40% - Akzent5 11 4 8" xfId="14366" xr:uid="{00000000-0005-0000-0000-0000C1370000}"/>
    <cellStyle name="40% - Akzent5 11 4 8 2" xfId="14367" xr:uid="{00000000-0005-0000-0000-0000C2370000}"/>
    <cellStyle name="40% - Akzent5 11 4 8 3" xfId="14368" xr:uid="{00000000-0005-0000-0000-0000C3370000}"/>
    <cellStyle name="40% - Akzent5 11 4 9" xfId="14369" xr:uid="{00000000-0005-0000-0000-0000C4370000}"/>
    <cellStyle name="40% - Akzent5 11 4 9 2" xfId="14370" xr:uid="{00000000-0005-0000-0000-0000C5370000}"/>
    <cellStyle name="40% - Akzent5 11 4 9 3" xfId="14371" xr:uid="{00000000-0005-0000-0000-0000C6370000}"/>
    <cellStyle name="40% - Akzent5 11 5" xfId="14372" xr:uid="{00000000-0005-0000-0000-0000C7370000}"/>
    <cellStyle name="40% - Akzent5 11 5 2" xfId="14373" xr:uid="{00000000-0005-0000-0000-0000C8370000}"/>
    <cellStyle name="40% - Akzent5 11 5 2 2" xfId="14374" xr:uid="{00000000-0005-0000-0000-0000C9370000}"/>
    <cellStyle name="40% - Akzent5 11 5 2 3" xfId="14375" xr:uid="{00000000-0005-0000-0000-0000CA370000}"/>
    <cellStyle name="40% - Akzent5 11 6" xfId="14376" xr:uid="{00000000-0005-0000-0000-0000CB370000}"/>
    <cellStyle name="40% - Akzent5 11 6 2" xfId="14377" xr:uid="{00000000-0005-0000-0000-0000CC370000}"/>
    <cellStyle name="40% - Akzent5 11 6 2 2" xfId="14378" xr:uid="{00000000-0005-0000-0000-0000CD370000}"/>
    <cellStyle name="40% - Akzent5 11 6 2 3" xfId="14379" xr:uid="{00000000-0005-0000-0000-0000CE370000}"/>
    <cellStyle name="40% - Akzent5 11 7" xfId="14380" xr:uid="{00000000-0005-0000-0000-0000CF370000}"/>
    <cellStyle name="40% - Akzent5 11 7 2" xfId="14381" xr:uid="{00000000-0005-0000-0000-0000D0370000}"/>
    <cellStyle name="40% - Akzent5 11 7 2 2" xfId="14382" xr:uid="{00000000-0005-0000-0000-0000D1370000}"/>
    <cellStyle name="40% - Akzent5 11 7 2 3" xfId="14383" xr:uid="{00000000-0005-0000-0000-0000D2370000}"/>
    <cellStyle name="40% - Akzent5 11 8" xfId="14384" xr:uid="{00000000-0005-0000-0000-0000D3370000}"/>
    <cellStyle name="40% - Akzent5 11 8 2" xfId="14385" xr:uid="{00000000-0005-0000-0000-0000D4370000}"/>
    <cellStyle name="40% - Akzent5 11 8 2 2" xfId="14386" xr:uid="{00000000-0005-0000-0000-0000D5370000}"/>
    <cellStyle name="40% - Akzent5 11 8 2 3" xfId="14387" xr:uid="{00000000-0005-0000-0000-0000D6370000}"/>
    <cellStyle name="40% - Akzent5 11 9" xfId="14388" xr:uid="{00000000-0005-0000-0000-0000D7370000}"/>
    <cellStyle name="40% - Akzent5 11 9 2" xfId="14389" xr:uid="{00000000-0005-0000-0000-0000D8370000}"/>
    <cellStyle name="40% - Akzent5 11 9 2 2" xfId="14390" xr:uid="{00000000-0005-0000-0000-0000D9370000}"/>
    <cellStyle name="40% - Akzent5 11 9 2 3" xfId="14391" xr:uid="{00000000-0005-0000-0000-0000DA370000}"/>
    <cellStyle name="40% - Akzent5 12" xfId="14392" xr:uid="{00000000-0005-0000-0000-0000DB370000}"/>
    <cellStyle name="40% - Akzent5 12 10" xfId="14393" xr:uid="{00000000-0005-0000-0000-0000DC370000}"/>
    <cellStyle name="40% - Akzent5 12 11" xfId="14394" xr:uid="{00000000-0005-0000-0000-0000DD370000}"/>
    <cellStyle name="40% - Akzent5 12 12" xfId="14395" xr:uid="{00000000-0005-0000-0000-0000DE370000}"/>
    <cellStyle name="40% - Akzent5 12 13" xfId="14396" xr:uid="{00000000-0005-0000-0000-0000DF370000}"/>
    <cellStyle name="40% - Akzent5 12 14" xfId="14397" xr:uid="{00000000-0005-0000-0000-0000E0370000}"/>
    <cellStyle name="40% - Akzent5 12 15" xfId="14398" xr:uid="{00000000-0005-0000-0000-0000E1370000}"/>
    <cellStyle name="40% - Akzent5 12 16" xfId="14399" xr:uid="{00000000-0005-0000-0000-0000E2370000}"/>
    <cellStyle name="40% - Akzent5 12 17" xfId="14400" xr:uid="{00000000-0005-0000-0000-0000E3370000}"/>
    <cellStyle name="40% - Akzent5 12 18" xfId="14401" xr:uid="{00000000-0005-0000-0000-0000E4370000}"/>
    <cellStyle name="40% - Akzent5 12 2" xfId="14402" xr:uid="{00000000-0005-0000-0000-0000E5370000}"/>
    <cellStyle name="40% - Akzent5 12 3" xfId="14403" xr:uid="{00000000-0005-0000-0000-0000E6370000}"/>
    <cellStyle name="40% - Akzent5 12 4" xfId="14404" xr:uid="{00000000-0005-0000-0000-0000E7370000}"/>
    <cellStyle name="40% - Akzent5 12 4 2" xfId="14405" xr:uid="{00000000-0005-0000-0000-0000E8370000}"/>
    <cellStyle name="40% - Akzent5 12 4 2 2" xfId="14406" xr:uid="{00000000-0005-0000-0000-0000E9370000}"/>
    <cellStyle name="40% - Akzent5 12 4 2 2 2" xfId="14407" xr:uid="{00000000-0005-0000-0000-0000EA370000}"/>
    <cellStyle name="40% - Akzent5 12 4 2 2 3" xfId="14408" xr:uid="{00000000-0005-0000-0000-0000EB370000}"/>
    <cellStyle name="40% - Akzent5 12 4 2 3" xfId="14409" xr:uid="{00000000-0005-0000-0000-0000EC370000}"/>
    <cellStyle name="40% - Akzent5 12 4 2 4" xfId="14410" xr:uid="{00000000-0005-0000-0000-0000ED370000}"/>
    <cellStyle name="40% - Akzent5 12 4 3" xfId="14411" xr:uid="{00000000-0005-0000-0000-0000EE370000}"/>
    <cellStyle name="40% - Akzent5 12 4 3 2" xfId="14412" xr:uid="{00000000-0005-0000-0000-0000EF370000}"/>
    <cellStyle name="40% - Akzent5 12 4 3 2 2" xfId="14413" xr:uid="{00000000-0005-0000-0000-0000F0370000}"/>
    <cellStyle name="40% - Akzent5 12 4 3 2 3" xfId="14414" xr:uid="{00000000-0005-0000-0000-0000F1370000}"/>
    <cellStyle name="40% - Akzent5 12 4 3 3" xfId="14415" xr:uid="{00000000-0005-0000-0000-0000F2370000}"/>
    <cellStyle name="40% - Akzent5 12 4 3 4" xfId="14416" xr:uid="{00000000-0005-0000-0000-0000F3370000}"/>
    <cellStyle name="40% - Akzent5 12 4 4" xfId="14417" xr:uid="{00000000-0005-0000-0000-0000F4370000}"/>
    <cellStyle name="40% - Akzent5 12 4 4 2" xfId="14418" xr:uid="{00000000-0005-0000-0000-0000F5370000}"/>
    <cellStyle name="40% - Akzent5 12 4 4 2 2" xfId="14419" xr:uid="{00000000-0005-0000-0000-0000F6370000}"/>
    <cellStyle name="40% - Akzent5 12 4 4 2 3" xfId="14420" xr:uid="{00000000-0005-0000-0000-0000F7370000}"/>
    <cellStyle name="40% - Akzent5 12 4 4 3" xfId="14421" xr:uid="{00000000-0005-0000-0000-0000F8370000}"/>
    <cellStyle name="40% - Akzent5 12 4 4 4" xfId="14422" xr:uid="{00000000-0005-0000-0000-0000F9370000}"/>
    <cellStyle name="40% - Akzent5 12 4 5" xfId="14423" xr:uid="{00000000-0005-0000-0000-0000FA370000}"/>
    <cellStyle name="40% - Akzent5 12 4 5 2" xfId="14424" xr:uid="{00000000-0005-0000-0000-0000FB370000}"/>
    <cellStyle name="40% - Akzent5 12 4 5 2 2" xfId="14425" xr:uid="{00000000-0005-0000-0000-0000FC370000}"/>
    <cellStyle name="40% - Akzent5 12 4 5 2 3" xfId="14426" xr:uid="{00000000-0005-0000-0000-0000FD370000}"/>
    <cellStyle name="40% - Akzent5 12 4 5 3" xfId="14427" xr:uid="{00000000-0005-0000-0000-0000FE370000}"/>
    <cellStyle name="40% - Akzent5 12 4 5 4" xfId="14428" xr:uid="{00000000-0005-0000-0000-0000FF370000}"/>
    <cellStyle name="40% - Akzent5 12 4 6" xfId="14429" xr:uid="{00000000-0005-0000-0000-000000380000}"/>
    <cellStyle name="40% - Akzent5 12 4 6 2" xfId="14430" xr:uid="{00000000-0005-0000-0000-000001380000}"/>
    <cellStyle name="40% - Akzent5 12 4 6 2 2" xfId="14431" xr:uid="{00000000-0005-0000-0000-000002380000}"/>
    <cellStyle name="40% - Akzent5 12 4 6 2 3" xfId="14432" xr:uid="{00000000-0005-0000-0000-000003380000}"/>
    <cellStyle name="40% - Akzent5 12 4 6 3" xfId="14433" xr:uid="{00000000-0005-0000-0000-000004380000}"/>
    <cellStyle name="40% - Akzent5 12 4 6 4" xfId="14434" xr:uid="{00000000-0005-0000-0000-000005380000}"/>
    <cellStyle name="40% - Akzent5 12 4 7" xfId="14435" xr:uid="{00000000-0005-0000-0000-000006380000}"/>
    <cellStyle name="40% - Akzent5 12 4 7 2" xfId="14436" xr:uid="{00000000-0005-0000-0000-000007380000}"/>
    <cellStyle name="40% - Akzent5 12 4 7 3" xfId="14437" xr:uid="{00000000-0005-0000-0000-000008380000}"/>
    <cellStyle name="40% - Akzent5 12 4 8" xfId="14438" xr:uid="{00000000-0005-0000-0000-000009380000}"/>
    <cellStyle name="40% - Akzent5 12 4 8 2" xfId="14439" xr:uid="{00000000-0005-0000-0000-00000A380000}"/>
    <cellStyle name="40% - Akzent5 12 4 8 3" xfId="14440" xr:uid="{00000000-0005-0000-0000-00000B380000}"/>
    <cellStyle name="40% - Akzent5 12 4 9" xfId="14441" xr:uid="{00000000-0005-0000-0000-00000C380000}"/>
    <cellStyle name="40% - Akzent5 12 4 9 2" xfId="14442" xr:uid="{00000000-0005-0000-0000-00000D380000}"/>
    <cellStyle name="40% - Akzent5 12 4 9 3" xfId="14443" xr:uid="{00000000-0005-0000-0000-00000E380000}"/>
    <cellStyle name="40% - Akzent5 12 5" xfId="14444" xr:uid="{00000000-0005-0000-0000-00000F380000}"/>
    <cellStyle name="40% - Akzent5 12 5 2" xfId="14445" xr:uid="{00000000-0005-0000-0000-000010380000}"/>
    <cellStyle name="40% - Akzent5 12 5 2 2" xfId="14446" xr:uid="{00000000-0005-0000-0000-000011380000}"/>
    <cellStyle name="40% - Akzent5 12 5 2 3" xfId="14447" xr:uid="{00000000-0005-0000-0000-000012380000}"/>
    <cellStyle name="40% - Akzent5 12 6" xfId="14448" xr:uid="{00000000-0005-0000-0000-000013380000}"/>
    <cellStyle name="40% - Akzent5 12 6 2" xfId="14449" xr:uid="{00000000-0005-0000-0000-000014380000}"/>
    <cellStyle name="40% - Akzent5 12 6 2 2" xfId="14450" xr:uid="{00000000-0005-0000-0000-000015380000}"/>
    <cellStyle name="40% - Akzent5 12 6 2 3" xfId="14451" xr:uid="{00000000-0005-0000-0000-000016380000}"/>
    <cellStyle name="40% - Akzent5 12 7" xfId="14452" xr:uid="{00000000-0005-0000-0000-000017380000}"/>
    <cellStyle name="40% - Akzent5 12 7 2" xfId="14453" xr:uid="{00000000-0005-0000-0000-000018380000}"/>
    <cellStyle name="40% - Akzent5 12 7 2 2" xfId="14454" xr:uid="{00000000-0005-0000-0000-000019380000}"/>
    <cellStyle name="40% - Akzent5 12 7 2 3" xfId="14455" xr:uid="{00000000-0005-0000-0000-00001A380000}"/>
    <cellStyle name="40% - Akzent5 12 8" xfId="14456" xr:uid="{00000000-0005-0000-0000-00001B380000}"/>
    <cellStyle name="40% - Akzent5 12 8 2" xfId="14457" xr:uid="{00000000-0005-0000-0000-00001C380000}"/>
    <cellStyle name="40% - Akzent5 12 8 2 2" xfId="14458" xr:uid="{00000000-0005-0000-0000-00001D380000}"/>
    <cellStyle name="40% - Akzent5 12 8 2 3" xfId="14459" xr:uid="{00000000-0005-0000-0000-00001E380000}"/>
    <cellStyle name="40% - Akzent5 12 9" xfId="14460" xr:uid="{00000000-0005-0000-0000-00001F380000}"/>
    <cellStyle name="40% - Akzent5 12 9 2" xfId="14461" xr:uid="{00000000-0005-0000-0000-000020380000}"/>
    <cellStyle name="40% - Akzent5 12 9 2 2" xfId="14462" xr:uid="{00000000-0005-0000-0000-000021380000}"/>
    <cellStyle name="40% - Akzent5 12 9 2 3" xfId="14463" xr:uid="{00000000-0005-0000-0000-000022380000}"/>
    <cellStyle name="40% - Akzent5 13" xfId="14464" xr:uid="{00000000-0005-0000-0000-000023380000}"/>
    <cellStyle name="40% - Akzent5 13 10" xfId="14465" xr:uid="{00000000-0005-0000-0000-000024380000}"/>
    <cellStyle name="40% - Akzent5 13 11" xfId="14466" xr:uid="{00000000-0005-0000-0000-000025380000}"/>
    <cellStyle name="40% - Akzent5 13 12" xfId="14467" xr:uid="{00000000-0005-0000-0000-000026380000}"/>
    <cellStyle name="40% - Akzent5 13 13" xfId="14468" xr:uid="{00000000-0005-0000-0000-000027380000}"/>
    <cellStyle name="40% - Akzent5 13 14" xfId="14469" xr:uid="{00000000-0005-0000-0000-000028380000}"/>
    <cellStyle name="40% - Akzent5 13 15" xfId="14470" xr:uid="{00000000-0005-0000-0000-000029380000}"/>
    <cellStyle name="40% - Akzent5 13 16" xfId="14471" xr:uid="{00000000-0005-0000-0000-00002A380000}"/>
    <cellStyle name="40% - Akzent5 13 17" xfId="14472" xr:uid="{00000000-0005-0000-0000-00002B380000}"/>
    <cellStyle name="40% - Akzent5 13 18" xfId="14473" xr:uid="{00000000-0005-0000-0000-00002C380000}"/>
    <cellStyle name="40% - Akzent5 13 2" xfId="14474" xr:uid="{00000000-0005-0000-0000-00002D380000}"/>
    <cellStyle name="40% - Akzent5 13 3" xfId="14475" xr:uid="{00000000-0005-0000-0000-00002E380000}"/>
    <cellStyle name="40% - Akzent5 13 4" xfId="14476" xr:uid="{00000000-0005-0000-0000-00002F380000}"/>
    <cellStyle name="40% - Akzent5 13 4 2" xfId="14477" xr:uid="{00000000-0005-0000-0000-000030380000}"/>
    <cellStyle name="40% - Akzent5 13 4 2 2" xfId="14478" xr:uid="{00000000-0005-0000-0000-000031380000}"/>
    <cellStyle name="40% - Akzent5 13 4 2 2 2" xfId="14479" xr:uid="{00000000-0005-0000-0000-000032380000}"/>
    <cellStyle name="40% - Akzent5 13 4 2 2 3" xfId="14480" xr:uid="{00000000-0005-0000-0000-000033380000}"/>
    <cellStyle name="40% - Akzent5 13 4 2 3" xfId="14481" xr:uid="{00000000-0005-0000-0000-000034380000}"/>
    <cellStyle name="40% - Akzent5 13 4 2 4" xfId="14482" xr:uid="{00000000-0005-0000-0000-000035380000}"/>
    <cellStyle name="40% - Akzent5 13 4 3" xfId="14483" xr:uid="{00000000-0005-0000-0000-000036380000}"/>
    <cellStyle name="40% - Akzent5 13 4 3 2" xfId="14484" xr:uid="{00000000-0005-0000-0000-000037380000}"/>
    <cellStyle name="40% - Akzent5 13 4 3 2 2" xfId="14485" xr:uid="{00000000-0005-0000-0000-000038380000}"/>
    <cellStyle name="40% - Akzent5 13 4 3 2 3" xfId="14486" xr:uid="{00000000-0005-0000-0000-000039380000}"/>
    <cellStyle name="40% - Akzent5 13 4 3 3" xfId="14487" xr:uid="{00000000-0005-0000-0000-00003A380000}"/>
    <cellStyle name="40% - Akzent5 13 4 3 4" xfId="14488" xr:uid="{00000000-0005-0000-0000-00003B380000}"/>
    <cellStyle name="40% - Akzent5 13 4 4" xfId="14489" xr:uid="{00000000-0005-0000-0000-00003C380000}"/>
    <cellStyle name="40% - Akzent5 13 4 4 2" xfId="14490" xr:uid="{00000000-0005-0000-0000-00003D380000}"/>
    <cellStyle name="40% - Akzent5 13 4 4 2 2" xfId="14491" xr:uid="{00000000-0005-0000-0000-00003E380000}"/>
    <cellStyle name="40% - Akzent5 13 4 4 2 3" xfId="14492" xr:uid="{00000000-0005-0000-0000-00003F380000}"/>
    <cellStyle name="40% - Akzent5 13 4 4 3" xfId="14493" xr:uid="{00000000-0005-0000-0000-000040380000}"/>
    <cellStyle name="40% - Akzent5 13 4 4 4" xfId="14494" xr:uid="{00000000-0005-0000-0000-000041380000}"/>
    <cellStyle name="40% - Akzent5 13 4 5" xfId="14495" xr:uid="{00000000-0005-0000-0000-000042380000}"/>
    <cellStyle name="40% - Akzent5 13 4 5 2" xfId="14496" xr:uid="{00000000-0005-0000-0000-000043380000}"/>
    <cellStyle name="40% - Akzent5 13 4 5 2 2" xfId="14497" xr:uid="{00000000-0005-0000-0000-000044380000}"/>
    <cellStyle name="40% - Akzent5 13 4 5 2 3" xfId="14498" xr:uid="{00000000-0005-0000-0000-000045380000}"/>
    <cellStyle name="40% - Akzent5 13 4 5 3" xfId="14499" xr:uid="{00000000-0005-0000-0000-000046380000}"/>
    <cellStyle name="40% - Akzent5 13 4 5 4" xfId="14500" xr:uid="{00000000-0005-0000-0000-000047380000}"/>
    <cellStyle name="40% - Akzent5 13 4 6" xfId="14501" xr:uid="{00000000-0005-0000-0000-000048380000}"/>
    <cellStyle name="40% - Akzent5 13 4 6 2" xfId="14502" xr:uid="{00000000-0005-0000-0000-000049380000}"/>
    <cellStyle name="40% - Akzent5 13 4 6 2 2" xfId="14503" xr:uid="{00000000-0005-0000-0000-00004A380000}"/>
    <cellStyle name="40% - Akzent5 13 4 6 2 3" xfId="14504" xr:uid="{00000000-0005-0000-0000-00004B380000}"/>
    <cellStyle name="40% - Akzent5 13 4 6 3" xfId="14505" xr:uid="{00000000-0005-0000-0000-00004C380000}"/>
    <cellStyle name="40% - Akzent5 13 4 6 4" xfId="14506" xr:uid="{00000000-0005-0000-0000-00004D380000}"/>
    <cellStyle name="40% - Akzent5 13 4 7" xfId="14507" xr:uid="{00000000-0005-0000-0000-00004E380000}"/>
    <cellStyle name="40% - Akzent5 13 4 7 2" xfId="14508" xr:uid="{00000000-0005-0000-0000-00004F380000}"/>
    <cellStyle name="40% - Akzent5 13 4 7 3" xfId="14509" xr:uid="{00000000-0005-0000-0000-000050380000}"/>
    <cellStyle name="40% - Akzent5 13 4 8" xfId="14510" xr:uid="{00000000-0005-0000-0000-000051380000}"/>
    <cellStyle name="40% - Akzent5 13 4 8 2" xfId="14511" xr:uid="{00000000-0005-0000-0000-000052380000}"/>
    <cellStyle name="40% - Akzent5 13 4 8 3" xfId="14512" xr:uid="{00000000-0005-0000-0000-000053380000}"/>
    <cellStyle name="40% - Akzent5 13 4 9" xfId="14513" xr:uid="{00000000-0005-0000-0000-000054380000}"/>
    <cellStyle name="40% - Akzent5 13 4 9 2" xfId="14514" xr:uid="{00000000-0005-0000-0000-000055380000}"/>
    <cellStyle name="40% - Akzent5 13 4 9 3" xfId="14515" xr:uid="{00000000-0005-0000-0000-000056380000}"/>
    <cellStyle name="40% - Akzent5 13 5" xfId="14516" xr:uid="{00000000-0005-0000-0000-000057380000}"/>
    <cellStyle name="40% - Akzent5 13 5 2" xfId="14517" xr:uid="{00000000-0005-0000-0000-000058380000}"/>
    <cellStyle name="40% - Akzent5 13 5 2 2" xfId="14518" xr:uid="{00000000-0005-0000-0000-000059380000}"/>
    <cellStyle name="40% - Akzent5 13 5 2 3" xfId="14519" xr:uid="{00000000-0005-0000-0000-00005A380000}"/>
    <cellStyle name="40% - Akzent5 13 6" xfId="14520" xr:uid="{00000000-0005-0000-0000-00005B380000}"/>
    <cellStyle name="40% - Akzent5 13 6 2" xfId="14521" xr:uid="{00000000-0005-0000-0000-00005C380000}"/>
    <cellStyle name="40% - Akzent5 13 6 2 2" xfId="14522" xr:uid="{00000000-0005-0000-0000-00005D380000}"/>
    <cellStyle name="40% - Akzent5 13 6 2 3" xfId="14523" xr:uid="{00000000-0005-0000-0000-00005E380000}"/>
    <cellStyle name="40% - Akzent5 13 7" xfId="14524" xr:uid="{00000000-0005-0000-0000-00005F380000}"/>
    <cellStyle name="40% - Akzent5 13 7 2" xfId="14525" xr:uid="{00000000-0005-0000-0000-000060380000}"/>
    <cellStyle name="40% - Akzent5 13 7 2 2" xfId="14526" xr:uid="{00000000-0005-0000-0000-000061380000}"/>
    <cellStyle name="40% - Akzent5 13 7 2 3" xfId="14527" xr:uid="{00000000-0005-0000-0000-000062380000}"/>
    <cellStyle name="40% - Akzent5 13 8" xfId="14528" xr:uid="{00000000-0005-0000-0000-000063380000}"/>
    <cellStyle name="40% - Akzent5 13 8 2" xfId="14529" xr:uid="{00000000-0005-0000-0000-000064380000}"/>
    <cellStyle name="40% - Akzent5 13 8 2 2" xfId="14530" xr:uid="{00000000-0005-0000-0000-000065380000}"/>
    <cellStyle name="40% - Akzent5 13 8 2 3" xfId="14531" xr:uid="{00000000-0005-0000-0000-000066380000}"/>
    <cellStyle name="40% - Akzent5 13 9" xfId="14532" xr:uid="{00000000-0005-0000-0000-000067380000}"/>
    <cellStyle name="40% - Akzent5 13 9 2" xfId="14533" xr:uid="{00000000-0005-0000-0000-000068380000}"/>
    <cellStyle name="40% - Akzent5 13 9 2 2" xfId="14534" xr:uid="{00000000-0005-0000-0000-000069380000}"/>
    <cellStyle name="40% - Akzent5 13 9 2 3" xfId="14535" xr:uid="{00000000-0005-0000-0000-00006A380000}"/>
    <cellStyle name="40% - Akzent5 14" xfId="14536" xr:uid="{00000000-0005-0000-0000-00006B380000}"/>
    <cellStyle name="40% - Akzent5 14 10" xfId="14537" xr:uid="{00000000-0005-0000-0000-00006C380000}"/>
    <cellStyle name="40% - Akzent5 14 11" xfId="14538" xr:uid="{00000000-0005-0000-0000-00006D380000}"/>
    <cellStyle name="40% - Akzent5 14 12" xfId="14539" xr:uid="{00000000-0005-0000-0000-00006E380000}"/>
    <cellStyle name="40% - Akzent5 14 13" xfId="14540" xr:uid="{00000000-0005-0000-0000-00006F380000}"/>
    <cellStyle name="40% - Akzent5 14 14" xfId="14541" xr:uid="{00000000-0005-0000-0000-000070380000}"/>
    <cellStyle name="40% - Akzent5 14 15" xfId="14542" xr:uid="{00000000-0005-0000-0000-000071380000}"/>
    <cellStyle name="40% - Akzent5 14 16" xfId="14543" xr:uid="{00000000-0005-0000-0000-000072380000}"/>
    <cellStyle name="40% - Akzent5 14 17" xfId="14544" xr:uid="{00000000-0005-0000-0000-000073380000}"/>
    <cellStyle name="40% - Akzent5 14 18" xfId="14545" xr:uid="{00000000-0005-0000-0000-000074380000}"/>
    <cellStyle name="40% - Akzent5 14 2" xfId="14546" xr:uid="{00000000-0005-0000-0000-000075380000}"/>
    <cellStyle name="40% - Akzent5 14 3" xfId="14547" xr:uid="{00000000-0005-0000-0000-000076380000}"/>
    <cellStyle name="40% - Akzent5 14 4" xfId="14548" xr:uid="{00000000-0005-0000-0000-000077380000}"/>
    <cellStyle name="40% - Akzent5 14 4 2" xfId="14549" xr:uid="{00000000-0005-0000-0000-000078380000}"/>
    <cellStyle name="40% - Akzent5 14 4 2 2" xfId="14550" xr:uid="{00000000-0005-0000-0000-000079380000}"/>
    <cellStyle name="40% - Akzent5 14 4 2 2 2" xfId="14551" xr:uid="{00000000-0005-0000-0000-00007A380000}"/>
    <cellStyle name="40% - Akzent5 14 4 2 2 3" xfId="14552" xr:uid="{00000000-0005-0000-0000-00007B380000}"/>
    <cellStyle name="40% - Akzent5 14 4 2 3" xfId="14553" xr:uid="{00000000-0005-0000-0000-00007C380000}"/>
    <cellStyle name="40% - Akzent5 14 4 2 4" xfId="14554" xr:uid="{00000000-0005-0000-0000-00007D380000}"/>
    <cellStyle name="40% - Akzent5 14 4 3" xfId="14555" xr:uid="{00000000-0005-0000-0000-00007E380000}"/>
    <cellStyle name="40% - Akzent5 14 4 3 2" xfId="14556" xr:uid="{00000000-0005-0000-0000-00007F380000}"/>
    <cellStyle name="40% - Akzent5 14 4 3 2 2" xfId="14557" xr:uid="{00000000-0005-0000-0000-000080380000}"/>
    <cellStyle name="40% - Akzent5 14 4 3 2 3" xfId="14558" xr:uid="{00000000-0005-0000-0000-000081380000}"/>
    <cellStyle name="40% - Akzent5 14 4 3 3" xfId="14559" xr:uid="{00000000-0005-0000-0000-000082380000}"/>
    <cellStyle name="40% - Akzent5 14 4 3 4" xfId="14560" xr:uid="{00000000-0005-0000-0000-000083380000}"/>
    <cellStyle name="40% - Akzent5 14 4 4" xfId="14561" xr:uid="{00000000-0005-0000-0000-000084380000}"/>
    <cellStyle name="40% - Akzent5 14 4 4 2" xfId="14562" xr:uid="{00000000-0005-0000-0000-000085380000}"/>
    <cellStyle name="40% - Akzent5 14 4 4 2 2" xfId="14563" xr:uid="{00000000-0005-0000-0000-000086380000}"/>
    <cellStyle name="40% - Akzent5 14 4 4 2 3" xfId="14564" xr:uid="{00000000-0005-0000-0000-000087380000}"/>
    <cellStyle name="40% - Akzent5 14 4 4 3" xfId="14565" xr:uid="{00000000-0005-0000-0000-000088380000}"/>
    <cellStyle name="40% - Akzent5 14 4 4 4" xfId="14566" xr:uid="{00000000-0005-0000-0000-000089380000}"/>
    <cellStyle name="40% - Akzent5 14 4 5" xfId="14567" xr:uid="{00000000-0005-0000-0000-00008A380000}"/>
    <cellStyle name="40% - Akzent5 14 4 5 2" xfId="14568" xr:uid="{00000000-0005-0000-0000-00008B380000}"/>
    <cellStyle name="40% - Akzent5 14 4 5 2 2" xfId="14569" xr:uid="{00000000-0005-0000-0000-00008C380000}"/>
    <cellStyle name="40% - Akzent5 14 4 5 2 3" xfId="14570" xr:uid="{00000000-0005-0000-0000-00008D380000}"/>
    <cellStyle name="40% - Akzent5 14 4 5 3" xfId="14571" xr:uid="{00000000-0005-0000-0000-00008E380000}"/>
    <cellStyle name="40% - Akzent5 14 4 5 4" xfId="14572" xr:uid="{00000000-0005-0000-0000-00008F380000}"/>
    <cellStyle name="40% - Akzent5 14 4 6" xfId="14573" xr:uid="{00000000-0005-0000-0000-000090380000}"/>
    <cellStyle name="40% - Akzent5 14 4 6 2" xfId="14574" xr:uid="{00000000-0005-0000-0000-000091380000}"/>
    <cellStyle name="40% - Akzent5 14 4 6 2 2" xfId="14575" xr:uid="{00000000-0005-0000-0000-000092380000}"/>
    <cellStyle name="40% - Akzent5 14 4 6 2 3" xfId="14576" xr:uid="{00000000-0005-0000-0000-000093380000}"/>
    <cellStyle name="40% - Akzent5 14 4 6 3" xfId="14577" xr:uid="{00000000-0005-0000-0000-000094380000}"/>
    <cellStyle name="40% - Akzent5 14 4 6 4" xfId="14578" xr:uid="{00000000-0005-0000-0000-000095380000}"/>
    <cellStyle name="40% - Akzent5 14 4 7" xfId="14579" xr:uid="{00000000-0005-0000-0000-000096380000}"/>
    <cellStyle name="40% - Akzent5 14 4 7 2" xfId="14580" xr:uid="{00000000-0005-0000-0000-000097380000}"/>
    <cellStyle name="40% - Akzent5 14 4 7 3" xfId="14581" xr:uid="{00000000-0005-0000-0000-000098380000}"/>
    <cellStyle name="40% - Akzent5 14 4 8" xfId="14582" xr:uid="{00000000-0005-0000-0000-000099380000}"/>
    <cellStyle name="40% - Akzent5 14 4 8 2" xfId="14583" xr:uid="{00000000-0005-0000-0000-00009A380000}"/>
    <cellStyle name="40% - Akzent5 14 4 8 3" xfId="14584" xr:uid="{00000000-0005-0000-0000-00009B380000}"/>
    <cellStyle name="40% - Akzent5 14 4 9" xfId="14585" xr:uid="{00000000-0005-0000-0000-00009C380000}"/>
    <cellStyle name="40% - Akzent5 14 4 9 2" xfId="14586" xr:uid="{00000000-0005-0000-0000-00009D380000}"/>
    <cellStyle name="40% - Akzent5 14 4 9 3" xfId="14587" xr:uid="{00000000-0005-0000-0000-00009E380000}"/>
    <cellStyle name="40% - Akzent5 14 5" xfId="14588" xr:uid="{00000000-0005-0000-0000-00009F380000}"/>
    <cellStyle name="40% - Akzent5 14 5 2" xfId="14589" xr:uid="{00000000-0005-0000-0000-0000A0380000}"/>
    <cellStyle name="40% - Akzent5 14 5 2 2" xfId="14590" xr:uid="{00000000-0005-0000-0000-0000A1380000}"/>
    <cellStyle name="40% - Akzent5 14 5 2 3" xfId="14591" xr:uid="{00000000-0005-0000-0000-0000A2380000}"/>
    <cellStyle name="40% - Akzent5 14 6" xfId="14592" xr:uid="{00000000-0005-0000-0000-0000A3380000}"/>
    <cellStyle name="40% - Akzent5 14 6 2" xfId="14593" xr:uid="{00000000-0005-0000-0000-0000A4380000}"/>
    <cellStyle name="40% - Akzent5 14 6 2 2" xfId="14594" xr:uid="{00000000-0005-0000-0000-0000A5380000}"/>
    <cellStyle name="40% - Akzent5 14 6 2 3" xfId="14595" xr:uid="{00000000-0005-0000-0000-0000A6380000}"/>
    <cellStyle name="40% - Akzent5 14 7" xfId="14596" xr:uid="{00000000-0005-0000-0000-0000A7380000}"/>
    <cellStyle name="40% - Akzent5 14 7 2" xfId="14597" xr:uid="{00000000-0005-0000-0000-0000A8380000}"/>
    <cellStyle name="40% - Akzent5 14 7 2 2" xfId="14598" xr:uid="{00000000-0005-0000-0000-0000A9380000}"/>
    <cellStyle name="40% - Akzent5 14 7 2 3" xfId="14599" xr:uid="{00000000-0005-0000-0000-0000AA380000}"/>
    <cellStyle name="40% - Akzent5 14 8" xfId="14600" xr:uid="{00000000-0005-0000-0000-0000AB380000}"/>
    <cellStyle name="40% - Akzent5 14 8 2" xfId="14601" xr:uid="{00000000-0005-0000-0000-0000AC380000}"/>
    <cellStyle name="40% - Akzent5 14 8 2 2" xfId="14602" xr:uid="{00000000-0005-0000-0000-0000AD380000}"/>
    <cellStyle name="40% - Akzent5 14 8 2 3" xfId="14603" xr:uid="{00000000-0005-0000-0000-0000AE380000}"/>
    <cellStyle name="40% - Akzent5 14 9" xfId="14604" xr:uid="{00000000-0005-0000-0000-0000AF380000}"/>
    <cellStyle name="40% - Akzent5 14 9 2" xfId="14605" xr:uid="{00000000-0005-0000-0000-0000B0380000}"/>
    <cellStyle name="40% - Akzent5 14 9 2 2" xfId="14606" xr:uid="{00000000-0005-0000-0000-0000B1380000}"/>
    <cellStyle name="40% - Akzent5 14 9 2 3" xfId="14607" xr:uid="{00000000-0005-0000-0000-0000B2380000}"/>
    <cellStyle name="40% - Akzent5 15" xfId="14608" xr:uid="{00000000-0005-0000-0000-0000B3380000}"/>
    <cellStyle name="40% - Akzent5 15 10" xfId="14609" xr:uid="{00000000-0005-0000-0000-0000B4380000}"/>
    <cellStyle name="40% - Akzent5 15 11" xfId="14610" xr:uid="{00000000-0005-0000-0000-0000B5380000}"/>
    <cellStyle name="40% - Akzent5 15 12" xfId="14611" xr:uid="{00000000-0005-0000-0000-0000B6380000}"/>
    <cellStyle name="40% - Akzent5 15 13" xfId="14612" xr:uid="{00000000-0005-0000-0000-0000B7380000}"/>
    <cellStyle name="40% - Akzent5 15 14" xfId="14613" xr:uid="{00000000-0005-0000-0000-0000B8380000}"/>
    <cellStyle name="40% - Akzent5 15 15" xfId="14614" xr:uid="{00000000-0005-0000-0000-0000B9380000}"/>
    <cellStyle name="40% - Akzent5 15 16" xfId="14615" xr:uid="{00000000-0005-0000-0000-0000BA380000}"/>
    <cellStyle name="40% - Akzent5 15 17" xfId="14616" xr:uid="{00000000-0005-0000-0000-0000BB380000}"/>
    <cellStyle name="40% - Akzent5 15 18" xfId="14617" xr:uid="{00000000-0005-0000-0000-0000BC380000}"/>
    <cellStyle name="40% - Akzent5 15 2" xfId="14618" xr:uid="{00000000-0005-0000-0000-0000BD380000}"/>
    <cellStyle name="40% - Akzent5 15 3" xfId="14619" xr:uid="{00000000-0005-0000-0000-0000BE380000}"/>
    <cellStyle name="40% - Akzent5 15 4" xfId="14620" xr:uid="{00000000-0005-0000-0000-0000BF380000}"/>
    <cellStyle name="40% - Akzent5 15 4 2" xfId="14621" xr:uid="{00000000-0005-0000-0000-0000C0380000}"/>
    <cellStyle name="40% - Akzent5 15 4 2 2" xfId="14622" xr:uid="{00000000-0005-0000-0000-0000C1380000}"/>
    <cellStyle name="40% - Akzent5 15 4 2 2 2" xfId="14623" xr:uid="{00000000-0005-0000-0000-0000C2380000}"/>
    <cellStyle name="40% - Akzent5 15 4 2 2 3" xfId="14624" xr:uid="{00000000-0005-0000-0000-0000C3380000}"/>
    <cellStyle name="40% - Akzent5 15 4 2 3" xfId="14625" xr:uid="{00000000-0005-0000-0000-0000C4380000}"/>
    <cellStyle name="40% - Akzent5 15 4 2 4" xfId="14626" xr:uid="{00000000-0005-0000-0000-0000C5380000}"/>
    <cellStyle name="40% - Akzent5 15 4 3" xfId="14627" xr:uid="{00000000-0005-0000-0000-0000C6380000}"/>
    <cellStyle name="40% - Akzent5 15 4 3 2" xfId="14628" xr:uid="{00000000-0005-0000-0000-0000C7380000}"/>
    <cellStyle name="40% - Akzent5 15 4 3 2 2" xfId="14629" xr:uid="{00000000-0005-0000-0000-0000C8380000}"/>
    <cellStyle name="40% - Akzent5 15 4 3 2 3" xfId="14630" xr:uid="{00000000-0005-0000-0000-0000C9380000}"/>
    <cellStyle name="40% - Akzent5 15 4 3 3" xfId="14631" xr:uid="{00000000-0005-0000-0000-0000CA380000}"/>
    <cellStyle name="40% - Akzent5 15 4 3 4" xfId="14632" xr:uid="{00000000-0005-0000-0000-0000CB380000}"/>
    <cellStyle name="40% - Akzent5 15 4 4" xfId="14633" xr:uid="{00000000-0005-0000-0000-0000CC380000}"/>
    <cellStyle name="40% - Akzent5 15 4 4 2" xfId="14634" xr:uid="{00000000-0005-0000-0000-0000CD380000}"/>
    <cellStyle name="40% - Akzent5 15 4 4 2 2" xfId="14635" xr:uid="{00000000-0005-0000-0000-0000CE380000}"/>
    <cellStyle name="40% - Akzent5 15 4 4 2 3" xfId="14636" xr:uid="{00000000-0005-0000-0000-0000CF380000}"/>
    <cellStyle name="40% - Akzent5 15 4 4 3" xfId="14637" xr:uid="{00000000-0005-0000-0000-0000D0380000}"/>
    <cellStyle name="40% - Akzent5 15 4 4 4" xfId="14638" xr:uid="{00000000-0005-0000-0000-0000D1380000}"/>
    <cellStyle name="40% - Akzent5 15 4 5" xfId="14639" xr:uid="{00000000-0005-0000-0000-0000D2380000}"/>
    <cellStyle name="40% - Akzent5 15 4 5 2" xfId="14640" xr:uid="{00000000-0005-0000-0000-0000D3380000}"/>
    <cellStyle name="40% - Akzent5 15 4 5 2 2" xfId="14641" xr:uid="{00000000-0005-0000-0000-0000D4380000}"/>
    <cellStyle name="40% - Akzent5 15 4 5 2 3" xfId="14642" xr:uid="{00000000-0005-0000-0000-0000D5380000}"/>
    <cellStyle name="40% - Akzent5 15 4 5 3" xfId="14643" xr:uid="{00000000-0005-0000-0000-0000D6380000}"/>
    <cellStyle name="40% - Akzent5 15 4 5 4" xfId="14644" xr:uid="{00000000-0005-0000-0000-0000D7380000}"/>
    <cellStyle name="40% - Akzent5 15 4 6" xfId="14645" xr:uid="{00000000-0005-0000-0000-0000D8380000}"/>
    <cellStyle name="40% - Akzent5 15 4 6 2" xfId="14646" xr:uid="{00000000-0005-0000-0000-0000D9380000}"/>
    <cellStyle name="40% - Akzent5 15 4 6 2 2" xfId="14647" xr:uid="{00000000-0005-0000-0000-0000DA380000}"/>
    <cellStyle name="40% - Akzent5 15 4 6 2 3" xfId="14648" xr:uid="{00000000-0005-0000-0000-0000DB380000}"/>
    <cellStyle name="40% - Akzent5 15 4 6 3" xfId="14649" xr:uid="{00000000-0005-0000-0000-0000DC380000}"/>
    <cellStyle name="40% - Akzent5 15 4 6 4" xfId="14650" xr:uid="{00000000-0005-0000-0000-0000DD380000}"/>
    <cellStyle name="40% - Akzent5 15 4 7" xfId="14651" xr:uid="{00000000-0005-0000-0000-0000DE380000}"/>
    <cellStyle name="40% - Akzent5 15 4 7 2" xfId="14652" xr:uid="{00000000-0005-0000-0000-0000DF380000}"/>
    <cellStyle name="40% - Akzent5 15 4 7 3" xfId="14653" xr:uid="{00000000-0005-0000-0000-0000E0380000}"/>
    <cellStyle name="40% - Akzent5 15 4 8" xfId="14654" xr:uid="{00000000-0005-0000-0000-0000E1380000}"/>
    <cellStyle name="40% - Akzent5 15 4 8 2" xfId="14655" xr:uid="{00000000-0005-0000-0000-0000E2380000}"/>
    <cellStyle name="40% - Akzent5 15 4 8 3" xfId="14656" xr:uid="{00000000-0005-0000-0000-0000E3380000}"/>
    <cellStyle name="40% - Akzent5 15 4 9" xfId="14657" xr:uid="{00000000-0005-0000-0000-0000E4380000}"/>
    <cellStyle name="40% - Akzent5 15 4 9 2" xfId="14658" xr:uid="{00000000-0005-0000-0000-0000E5380000}"/>
    <cellStyle name="40% - Akzent5 15 4 9 3" xfId="14659" xr:uid="{00000000-0005-0000-0000-0000E6380000}"/>
    <cellStyle name="40% - Akzent5 15 5" xfId="14660" xr:uid="{00000000-0005-0000-0000-0000E7380000}"/>
    <cellStyle name="40% - Akzent5 15 5 2" xfId="14661" xr:uid="{00000000-0005-0000-0000-0000E8380000}"/>
    <cellStyle name="40% - Akzent5 15 5 2 2" xfId="14662" xr:uid="{00000000-0005-0000-0000-0000E9380000}"/>
    <cellStyle name="40% - Akzent5 15 5 2 3" xfId="14663" xr:uid="{00000000-0005-0000-0000-0000EA380000}"/>
    <cellStyle name="40% - Akzent5 15 6" xfId="14664" xr:uid="{00000000-0005-0000-0000-0000EB380000}"/>
    <cellStyle name="40% - Akzent5 15 6 2" xfId="14665" xr:uid="{00000000-0005-0000-0000-0000EC380000}"/>
    <cellStyle name="40% - Akzent5 15 6 2 2" xfId="14666" xr:uid="{00000000-0005-0000-0000-0000ED380000}"/>
    <cellStyle name="40% - Akzent5 15 6 2 3" xfId="14667" xr:uid="{00000000-0005-0000-0000-0000EE380000}"/>
    <cellStyle name="40% - Akzent5 15 7" xfId="14668" xr:uid="{00000000-0005-0000-0000-0000EF380000}"/>
    <cellStyle name="40% - Akzent5 15 7 2" xfId="14669" xr:uid="{00000000-0005-0000-0000-0000F0380000}"/>
    <cellStyle name="40% - Akzent5 15 7 2 2" xfId="14670" xr:uid="{00000000-0005-0000-0000-0000F1380000}"/>
    <cellStyle name="40% - Akzent5 15 7 2 3" xfId="14671" xr:uid="{00000000-0005-0000-0000-0000F2380000}"/>
    <cellStyle name="40% - Akzent5 15 8" xfId="14672" xr:uid="{00000000-0005-0000-0000-0000F3380000}"/>
    <cellStyle name="40% - Akzent5 15 8 2" xfId="14673" xr:uid="{00000000-0005-0000-0000-0000F4380000}"/>
    <cellStyle name="40% - Akzent5 15 8 2 2" xfId="14674" xr:uid="{00000000-0005-0000-0000-0000F5380000}"/>
    <cellStyle name="40% - Akzent5 15 8 2 3" xfId="14675" xr:uid="{00000000-0005-0000-0000-0000F6380000}"/>
    <cellStyle name="40% - Akzent5 15 9" xfId="14676" xr:uid="{00000000-0005-0000-0000-0000F7380000}"/>
    <cellStyle name="40% - Akzent5 15 9 2" xfId="14677" xr:uid="{00000000-0005-0000-0000-0000F8380000}"/>
    <cellStyle name="40% - Akzent5 15 9 2 2" xfId="14678" xr:uid="{00000000-0005-0000-0000-0000F9380000}"/>
    <cellStyle name="40% - Akzent5 15 9 2 3" xfId="14679" xr:uid="{00000000-0005-0000-0000-0000FA380000}"/>
    <cellStyle name="40% - Akzent5 16" xfId="14680" xr:uid="{00000000-0005-0000-0000-0000FB380000}"/>
    <cellStyle name="40% - Akzent5 16 10" xfId="14681" xr:uid="{00000000-0005-0000-0000-0000FC380000}"/>
    <cellStyle name="40% - Akzent5 16 11" xfId="14682" xr:uid="{00000000-0005-0000-0000-0000FD380000}"/>
    <cellStyle name="40% - Akzent5 16 12" xfId="14683" xr:uid="{00000000-0005-0000-0000-0000FE380000}"/>
    <cellStyle name="40% - Akzent5 16 13" xfId="14684" xr:uid="{00000000-0005-0000-0000-0000FF380000}"/>
    <cellStyle name="40% - Akzent5 16 14" xfId="14685" xr:uid="{00000000-0005-0000-0000-000000390000}"/>
    <cellStyle name="40% - Akzent5 16 15" xfId="14686" xr:uid="{00000000-0005-0000-0000-000001390000}"/>
    <cellStyle name="40% - Akzent5 16 16" xfId="14687" xr:uid="{00000000-0005-0000-0000-000002390000}"/>
    <cellStyle name="40% - Akzent5 16 17" xfId="14688" xr:uid="{00000000-0005-0000-0000-000003390000}"/>
    <cellStyle name="40% - Akzent5 16 18" xfId="14689" xr:uid="{00000000-0005-0000-0000-000004390000}"/>
    <cellStyle name="40% - Akzent5 16 2" xfId="14690" xr:uid="{00000000-0005-0000-0000-000005390000}"/>
    <cellStyle name="40% - Akzent5 16 3" xfId="14691" xr:uid="{00000000-0005-0000-0000-000006390000}"/>
    <cellStyle name="40% - Akzent5 16 4" xfId="14692" xr:uid="{00000000-0005-0000-0000-000007390000}"/>
    <cellStyle name="40% - Akzent5 16 4 2" xfId="14693" xr:uid="{00000000-0005-0000-0000-000008390000}"/>
    <cellStyle name="40% - Akzent5 16 4 2 2" xfId="14694" xr:uid="{00000000-0005-0000-0000-000009390000}"/>
    <cellStyle name="40% - Akzent5 16 4 2 2 2" xfId="14695" xr:uid="{00000000-0005-0000-0000-00000A390000}"/>
    <cellStyle name="40% - Akzent5 16 4 2 2 3" xfId="14696" xr:uid="{00000000-0005-0000-0000-00000B390000}"/>
    <cellStyle name="40% - Akzent5 16 4 2 3" xfId="14697" xr:uid="{00000000-0005-0000-0000-00000C390000}"/>
    <cellStyle name="40% - Akzent5 16 4 2 4" xfId="14698" xr:uid="{00000000-0005-0000-0000-00000D390000}"/>
    <cellStyle name="40% - Akzent5 16 4 3" xfId="14699" xr:uid="{00000000-0005-0000-0000-00000E390000}"/>
    <cellStyle name="40% - Akzent5 16 4 3 2" xfId="14700" xr:uid="{00000000-0005-0000-0000-00000F390000}"/>
    <cellStyle name="40% - Akzent5 16 4 3 2 2" xfId="14701" xr:uid="{00000000-0005-0000-0000-000010390000}"/>
    <cellStyle name="40% - Akzent5 16 4 3 2 3" xfId="14702" xr:uid="{00000000-0005-0000-0000-000011390000}"/>
    <cellStyle name="40% - Akzent5 16 4 3 3" xfId="14703" xr:uid="{00000000-0005-0000-0000-000012390000}"/>
    <cellStyle name="40% - Akzent5 16 4 3 4" xfId="14704" xr:uid="{00000000-0005-0000-0000-000013390000}"/>
    <cellStyle name="40% - Akzent5 16 4 4" xfId="14705" xr:uid="{00000000-0005-0000-0000-000014390000}"/>
    <cellStyle name="40% - Akzent5 16 4 4 2" xfId="14706" xr:uid="{00000000-0005-0000-0000-000015390000}"/>
    <cellStyle name="40% - Akzent5 16 4 4 2 2" xfId="14707" xr:uid="{00000000-0005-0000-0000-000016390000}"/>
    <cellStyle name="40% - Akzent5 16 4 4 2 3" xfId="14708" xr:uid="{00000000-0005-0000-0000-000017390000}"/>
    <cellStyle name="40% - Akzent5 16 4 4 3" xfId="14709" xr:uid="{00000000-0005-0000-0000-000018390000}"/>
    <cellStyle name="40% - Akzent5 16 4 4 4" xfId="14710" xr:uid="{00000000-0005-0000-0000-000019390000}"/>
    <cellStyle name="40% - Akzent5 16 4 5" xfId="14711" xr:uid="{00000000-0005-0000-0000-00001A390000}"/>
    <cellStyle name="40% - Akzent5 16 4 5 2" xfId="14712" xr:uid="{00000000-0005-0000-0000-00001B390000}"/>
    <cellStyle name="40% - Akzent5 16 4 5 2 2" xfId="14713" xr:uid="{00000000-0005-0000-0000-00001C390000}"/>
    <cellStyle name="40% - Akzent5 16 4 5 2 3" xfId="14714" xr:uid="{00000000-0005-0000-0000-00001D390000}"/>
    <cellStyle name="40% - Akzent5 16 4 5 3" xfId="14715" xr:uid="{00000000-0005-0000-0000-00001E390000}"/>
    <cellStyle name="40% - Akzent5 16 4 5 4" xfId="14716" xr:uid="{00000000-0005-0000-0000-00001F390000}"/>
    <cellStyle name="40% - Akzent5 16 4 6" xfId="14717" xr:uid="{00000000-0005-0000-0000-000020390000}"/>
    <cellStyle name="40% - Akzent5 16 4 6 2" xfId="14718" xr:uid="{00000000-0005-0000-0000-000021390000}"/>
    <cellStyle name="40% - Akzent5 16 4 6 2 2" xfId="14719" xr:uid="{00000000-0005-0000-0000-000022390000}"/>
    <cellStyle name="40% - Akzent5 16 4 6 2 3" xfId="14720" xr:uid="{00000000-0005-0000-0000-000023390000}"/>
    <cellStyle name="40% - Akzent5 16 4 6 3" xfId="14721" xr:uid="{00000000-0005-0000-0000-000024390000}"/>
    <cellStyle name="40% - Akzent5 16 4 6 4" xfId="14722" xr:uid="{00000000-0005-0000-0000-000025390000}"/>
    <cellStyle name="40% - Akzent5 16 4 7" xfId="14723" xr:uid="{00000000-0005-0000-0000-000026390000}"/>
    <cellStyle name="40% - Akzent5 16 4 7 2" xfId="14724" xr:uid="{00000000-0005-0000-0000-000027390000}"/>
    <cellStyle name="40% - Akzent5 16 4 7 3" xfId="14725" xr:uid="{00000000-0005-0000-0000-000028390000}"/>
    <cellStyle name="40% - Akzent5 16 4 8" xfId="14726" xr:uid="{00000000-0005-0000-0000-000029390000}"/>
    <cellStyle name="40% - Akzent5 16 4 8 2" xfId="14727" xr:uid="{00000000-0005-0000-0000-00002A390000}"/>
    <cellStyle name="40% - Akzent5 16 4 8 3" xfId="14728" xr:uid="{00000000-0005-0000-0000-00002B390000}"/>
    <cellStyle name="40% - Akzent5 16 4 9" xfId="14729" xr:uid="{00000000-0005-0000-0000-00002C390000}"/>
    <cellStyle name="40% - Akzent5 16 4 9 2" xfId="14730" xr:uid="{00000000-0005-0000-0000-00002D390000}"/>
    <cellStyle name="40% - Akzent5 16 4 9 3" xfId="14731" xr:uid="{00000000-0005-0000-0000-00002E390000}"/>
    <cellStyle name="40% - Akzent5 16 5" xfId="14732" xr:uid="{00000000-0005-0000-0000-00002F390000}"/>
    <cellStyle name="40% - Akzent5 16 5 2" xfId="14733" xr:uid="{00000000-0005-0000-0000-000030390000}"/>
    <cellStyle name="40% - Akzent5 16 5 2 2" xfId="14734" xr:uid="{00000000-0005-0000-0000-000031390000}"/>
    <cellStyle name="40% - Akzent5 16 5 2 3" xfId="14735" xr:uid="{00000000-0005-0000-0000-000032390000}"/>
    <cellStyle name="40% - Akzent5 16 6" xfId="14736" xr:uid="{00000000-0005-0000-0000-000033390000}"/>
    <cellStyle name="40% - Akzent5 16 6 2" xfId="14737" xr:uid="{00000000-0005-0000-0000-000034390000}"/>
    <cellStyle name="40% - Akzent5 16 6 2 2" xfId="14738" xr:uid="{00000000-0005-0000-0000-000035390000}"/>
    <cellStyle name="40% - Akzent5 16 6 2 3" xfId="14739" xr:uid="{00000000-0005-0000-0000-000036390000}"/>
    <cellStyle name="40% - Akzent5 16 7" xfId="14740" xr:uid="{00000000-0005-0000-0000-000037390000}"/>
    <cellStyle name="40% - Akzent5 16 7 2" xfId="14741" xr:uid="{00000000-0005-0000-0000-000038390000}"/>
    <cellStyle name="40% - Akzent5 16 7 2 2" xfId="14742" xr:uid="{00000000-0005-0000-0000-000039390000}"/>
    <cellStyle name="40% - Akzent5 16 7 2 3" xfId="14743" xr:uid="{00000000-0005-0000-0000-00003A390000}"/>
    <cellStyle name="40% - Akzent5 16 8" xfId="14744" xr:uid="{00000000-0005-0000-0000-00003B390000}"/>
    <cellStyle name="40% - Akzent5 16 8 2" xfId="14745" xr:uid="{00000000-0005-0000-0000-00003C390000}"/>
    <cellStyle name="40% - Akzent5 16 8 2 2" xfId="14746" xr:uid="{00000000-0005-0000-0000-00003D390000}"/>
    <cellStyle name="40% - Akzent5 16 8 2 3" xfId="14747" xr:uid="{00000000-0005-0000-0000-00003E390000}"/>
    <cellStyle name="40% - Akzent5 16 9" xfId="14748" xr:uid="{00000000-0005-0000-0000-00003F390000}"/>
    <cellStyle name="40% - Akzent5 16 9 2" xfId="14749" xr:uid="{00000000-0005-0000-0000-000040390000}"/>
    <cellStyle name="40% - Akzent5 16 9 2 2" xfId="14750" xr:uid="{00000000-0005-0000-0000-000041390000}"/>
    <cellStyle name="40% - Akzent5 16 9 2 3" xfId="14751" xr:uid="{00000000-0005-0000-0000-000042390000}"/>
    <cellStyle name="40% - Akzent5 17" xfId="14752" xr:uid="{00000000-0005-0000-0000-000043390000}"/>
    <cellStyle name="40% - Akzent5 17 10" xfId="14753" xr:uid="{00000000-0005-0000-0000-000044390000}"/>
    <cellStyle name="40% - Akzent5 17 11" xfId="14754" xr:uid="{00000000-0005-0000-0000-000045390000}"/>
    <cellStyle name="40% - Akzent5 17 12" xfId="14755" xr:uid="{00000000-0005-0000-0000-000046390000}"/>
    <cellStyle name="40% - Akzent5 17 13" xfId="14756" xr:uid="{00000000-0005-0000-0000-000047390000}"/>
    <cellStyle name="40% - Akzent5 17 14" xfId="14757" xr:uid="{00000000-0005-0000-0000-000048390000}"/>
    <cellStyle name="40% - Akzent5 17 15" xfId="14758" xr:uid="{00000000-0005-0000-0000-000049390000}"/>
    <cellStyle name="40% - Akzent5 17 16" xfId="14759" xr:uid="{00000000-0005-0000-0000-00004A390000}"/>
    <cellStyle name="40% - Akzent5 17 17" xfId="14760" xr:uid="{00000000-0005-0000-0000-00004B390000}"/>
    <cellStyle name="40% - Akzent5 17 18" xfId="14761" xr:uid="{00000000-0005-0000-0000-00004C390000}"/>
    <cellStyle name="40% - Akzent5 17 2" xfId="14762" xr:uid="{00000000-0005-0000-0000-00004D390000}"/>
    <cellStyle name="40% - Akzent5 17 3" xfId="14763" xr:uid="{00000000-0005-0000-0000-00004E390000}"/>
    <cellStyle name="40% - Akzent5 17 4" xfId="14764" xr:uid="{00000000-0005-0000-0000-00004F390000}"/>
    <cellStyle name="40% - Akzent5 17 5" xfId="14765" xr:uid="{00000000-0005-0000-0000-000050390000}"/>
    <cellStyle name="40% - Akzent5 17 6" xfId="14766" xr:uid="{00000000-0005-0000-0000-000051390000}"/>
    <cellStyle name="40% - Akzent5 17 7" xfId="14767" xr:uid="{00000000-0005-0000-0000-000052390000}"/>
    <cellStyle name="40% - Akzent5 17 8" xfId="14768" xr:uid="{00000000-0005-0000-0000-000053390000}"/>
    <cellStyle name="40% - Akzent5 17 9" xfId="14769" xr:uid="{00000000-0005-0000-0000-000054390000}"/>
    <cellStyle name="40% - Akzent5 18" xfId="14770" xr:uid="{00000000-0005-0000-0000-000055390000}"/>
    <cellStyle name="40% - Akzent5 18 10" xfId="14771" xr:uid="{00000000-0005-0000-0000-000056390000}"/>
    <cellStyle name="40% - Akzent5 18 11" xfId="14772" xr:uid="{00000000-0005-0000-0000-000057390000}"/>
    <cellStyle name="40% - Akzent5 18 12" xfId="14773" xr:uid="{00000000-0005-0000-0000-000058390000}"/>
    <cellStyle name="40% - Akzent5 18 13" xfId="14774" xr:uid="{00000000-0005-0000-0000-000059390000}"/>
    <cellStyle name="40% - Akzent5 18 14" xfId="14775" xr:uid="{00000000-0005-0000-0000-00005A390000}"/>
    <cellStyle name="40% - Akzent5 18 15" xfId="14776" xr:uid="{00000000-0005-0000-0000-00005B390000}"/>
    <cellStyle name="40% - Akzent5 18 16" xfId="14777" xr:uid="{00000000-0005-0000-0000-00005C390000}"/>
    <cellStyle name="40% - Akzent5 18 17" xfId="14778" xr:uid="{00000000-0005-0000-0000-00005D390000}"/>
    <cellStyle name="40% - Akzent5 18 18" xfId="14779" xr:uid="{00000000-0005-0000-0000-00005E390000}"/>
    <cellStyle name="40% - Akzent5 18 2" xfId="14780" xr:uid="{00000000-0005-0000-0000-00005F390000}"/>
    <cellStyle name="40% - Akzent5 18 3" xfId="14781" xr:uid="{00000000-0005-0000-0000-000060390000}"/>
    <cellStyle name="40% - Akzent5 18 4" xfId="14782" xr:uid="{00000000-0005-0000-0000-000061390000}"/>
    <cellStyle name="40% - Akzent5 18 5" xfId="14783" xr:uid="{00000000-0005-0000-0000-000062390000}"/>
    <cellStyle name="40% - Akzent5 18 6" xfId="14784" xr:uid="{00000000-0005-0000-0000-000063390000}"/>
    <cellStyle name="40% - Akzent5 18 7" xfId="14785" xr:uid="{00000000-0005-0000-0000-000064390000}"/>
    <cellStyle name="40% - Akzent5 18 8" xfId="14786" xr:uid="{00000000-0005-0000-0000-000065390000}"/>
    <cellStyle name="40% - Akzent5 18 9" xfId="14787" xr:uid="{00000000-0005-0000-0000-000066390000}"/>
    <cellStyle name="40% - Akzent5 19" xfId="14788" xr:uid="{00000000-0005-0000-0000-000067390000}"/>
    <cellStyle name="40% - Akzent5 2" xfId="14789" xr:uid="{00000000-0005-0000-0000-000068390000}"/>
    <cellStyle name="40% - Akzent5 2 10" xfId="14790" xr:uid="{00000000-0005-0000-0000-000069390000}"/>
    <cellStyle name="40% - Akzent5 2 11" xfId="14791" xr:uid="{00000000-0005-0000-0000-00006A390000}"/>
    <cellStyle name="40% - Akzent5 2 12" xfId="14792" xr:uid="{00000000-0005-0000-0000-00006B390000}"/>
    <cellStyle name="40% - Akzent5 2 13" xfId="14793" xr:uid="{00000000-0005-0000-0000-00006C390000}"/>
    <cellStyle name="40% - Akzent5 2 14" xfId="14794" xr:uid="{00000000-0005-0000-0000-00006D390000}"/>
    <cellStyle name="40% - Akzent5 2 15" xfId="14795" xr:uid="{00000000-0005-0000-0000-00006E390000}"/>
    <cellStyle name="40% - Akzent5 2 16" xfId="14796" xr:uid="{00000000-0005-0000-0000-00006F390000}"/>
    <cellStyle name="40% - Akzent5 2 17" xfId="14797" xr:uid="{00000000-0005-0000-0000-000070390000}"/>
    <cellStyle name="40% - Akzent5 2 18" xfId="14798" xr:uid="{00000000-0005-0000-0000-000071390000}"/>
    <cellStyle name="40% - Akzent5 2 2" xfId="14799" xr:uid="{00000000-0005-0000-0000-000072390000}"/>
    <cellStyle name="40% - Akzent5 2 2 10" xfId="14800" xr:uid="{00000000-0005-0000-0000-000073390000}"/>
    <cellStyle name="40% - Akzent5 2 2 10 2" xfId="14801" xr:uid="{00000000-0005-0000-0000-000074390000}"/>
    <cellStyle name="40% - Akzent5 2 2 10 3" xfId="14802" xr:uid="{00000000-0005-0000-0000-000075390000}"/>
    <cellStyle name="40% - Akzent5 2 2 11" xfId="14803" xr:uid="{00000000-0005-0000-0000-000076390000}"/>
    <cellStyle name="40% - Akzent5 2 2 11 2" xfId="14804" xr:uid="{00000000-0005-0000-0000-000077390000}"/>
    <cellStyle name="40% - Akzent5 2 2 11 3" xfId="14805" xr:uid="{00000000-0005-0000-0000-000078390000}"/>
    <cellStyle name="40% - Akzent5 2 2 2" xfId="14806" xr:uid="{00000000-0005-0000-0000-000079390000}"/>
    <cellStyle name="40% - Akzent5 2 2 2 2" xfId="14807" xr:uid="{00000000-0005-0000-0000-00007A390000}"/>
    <cellStyle name="40% - Akzent5 2 2 2 2 10" xfId="14808" xr:uid="{00000000-0005-0000-0000-00007B390000}"/>
    <cellStyle name="40% - Akzent5 2 2 2 2 10 2" xfId="14809" xr:uid="{00000000-0005-0000-0000-00007C390000}"/>
    <cellStyle name="40% - Akzent5 2 2 2 2 10 3" xfId="14810" xr:uid="{00000000-0005-0000-0000-00007D390000}"/>
    <cellStyle name="40% - Akzent5 2 2 2 2 11" xfId="14811" xr:uid="{00000000-0005-0000-0000-00007E390000}"/>
    <cellStyle name="40% - Akzent5 2 2 2 2 11 2" xfId="14812" xr:uid="{00000000-0005-0000-0000-00007F390000}"/>
    <cellStyle name="40% - Akzent5 2 2 2 2 11 3" xfId="14813" xr:uid="{00000000-0005-0000-0000-000080390000}"/>
    <cellStyle name="40% - Akzent5 2 2 2 2 12" xfId="14814" xr:uid="{00000000-0005-0000-0000-000081390000}"/>
    <cellStyle name="40% - Akzent5 2 2 2 2 13" xfId="14815" xr:uid="{00000000-0005-0000-0000-000082390000}"/>
    <cellStyle name="40% - Akzent5 2 2 2 2 2" xfId="14816" xr:uid="{00000000-0005-0000-0000-000083390000}"/>
    <cellStyle name="40% - Akzent5 2 2 2 2 3" xfId="14817" xr:uid="{00000000-0005-0000-0000-000084390000}"/>
    <cellStyle name="40% - Akzent5 2 2 2 2 4" xfId="14818" xr:uid="{00000000-0005-0000-0000-000085390000}"/>
    <cellStyle name="40% - Akzent5 2 2 2 2 4 2" xfId="14819" xr:uid="{00000000-0005-0000-0000-000086390000}"/>
    <cellStyle name="40% - Akzent5 2 2 2 2 4 2 2" xfId="14820" xr:uid="{00000000-0005-0000-0000-000087390000}"/>
    <cellStyle name="40% - Akzent5 2 2 2 2 4 2 3" xfId="14821" xr:uid="{00000000-0005-0000-0000-000088390000}"/>
    <cellStyle name="40% - Akzent5 2 2 2 2 4 3" xfId="14822" xr:uid="{00000000-0005-0000-0000-000089390000}"/>
    <cellStyle name="40% - Akzent5 2 2 2 2 4 4" xfId="14823" xr:uid="{00000000-0005-0000-0000-00008A390000}"/>
    <cellStyle name="40% - Akzent5 2 2 2 2 5" xfId="14824" xr:uid="{00000000-0005-0000-0000-00008B390000}"/>
    <cellStyle name="40% - Akzent5 2 2 2 2 5 2" xfId="14825" xr:uid="{00000000-0005-0000-0000-00008C390000}"/>
    <cellStyle name="40% - Akzent5 2 2 2 2 5 2 2" xfId="14826" xr:uid="{00000000-0005-0000-0000-00008D390000}"/>
    <cellStyle name="40% - Akzent5 2 2 2 2 5 2 3" xfId="14827" xr:uid="{00000000-0005-0000-0000-00008E390000}"/>
    <cellStyle name="40% - Akzent5 2 2 2 2 5 3" xfId="14828" xr:uid="{00000000-0005-0000-0000-00008F390000}"/>
    <cellStyle name="40% - Akzent5 2 2 2 2 5 4" xfId="14829" xr:uid="{00000000-0005-0000-0000-000090390000}"/>
    <cellStyle name="40% - Akzent5 2 2 2 2 6" xfId="14830" xr:uid="{00000000-0005-0000-0000-000091390000}"/>
    <cellStyle name="40% - Akzent5 2 2 2 2 6 2" xfId="14831" xr:uid="{00000000-0005-0000-0000-000092390000}"/>
    <cellStyle name="40% - Akzent5 2 2 2 2 6 2 2" xfId="14832" xr:uid="{00000000-0005-0000-0000-000093390000}"/>
    <cellStyle name="40% - Akzent5 2 2 2 2 6 2 3" xfId="14833" xr:uid="{00000000-0005-0000-0000-000094390000}"/>
    <cellStyle name="40% - Akzent5 2 2 2 2 6 3" xfId="14834" xr:uid="{00000000-0005-0000-0000-000095390000}"/>
    <cellStyle name="40% - Akzent5 2 2 2 2 6 4" xfId="14835" xr:uid="{00000000-0005-0000-0000-000096390000}"/>
    <cellStyle name="40% - Akzent5 2 2 2 2 7" xfId="14836" xr:uid="{00000000-0005-0000-0000-000097390000}"/>
    <cellStyle name="40% - Akzent5 2 2 2 2 7 2" xfId="14837" xr:uid="{00000000-0005-0000-0000-000098390000}"/>
    <cellStyle name="40% - Akzent5 2 2 2 2 7 2 2" xfId="14838" xr:uid="{00000000-0005-0000-0000-000099390000}"/>
    <cellStyle name="40% - Akzent5 2 2 2 2 7 2 3" xfId="14839" xr:uid="{00000000-0005-0000-0000-00009A390000}"/>
    <cellStyle name="40% - Akzent5 2 2 2 2 7 3" xfId="14840" xr:uid="{00000000-0005-0000-0000-00009B390000}"/>
    <cellStyle name="40% - Akzent5 2 2 2 2 7 4" xfId="14841" xr:uid="{00000000-0005-0000-0000-00009C390000}"/>
    <cellStyle name="40% - Akzent5 2 2 2 2 8" xfId="14842" xr:uid="{00000000-0005-0000-0000-00009D390000}"/>
    <cellStyle name="40% - Akzent5 2 2 2 2 8 2" xfId="14843" xr:uid="{00000000-0005-0000-0000-00009E390000}"/>
    <cellStyle name="40% - Akzent5 2 2 2 2 8 2 2" xfId="14844" xr:uid="{00000000-0005-0000-0000-00009F390000}"/>
    <cellStyle name="40% - Akzent5 2 2 2 2 8 2 3" xfId="14845" xr:uid="{00000000-0005-0000-0000-0000A0390000}"/>
    <cellStyle name="40% - Akzent5 2 2 2 2 8 3" xfId="14846" xr:uid="{00000000-0005-0000-0000-0000A1390000}"/>
    <cellStyle name="40% - Akzent5 2 2 2 2 8 4" xfId="14847" xr:uid="{00000000-0005-0000-0000-0000A2390000}"/>
    <cellStyle name="40% - Akzent5 2 2 2 2 9" xfId="14848" xr:uid="{00000000-0005-0000-0000-0000A3390000}"/>
    <cellStyle name="40% - Akzent5 2 2 2 2 9 2" xfId="14849" xr:uid="{00000000-0005-0000-0000-0000A4390000}"/>
    <cellStyle name="40% - Akzent5 2 2 2 2 9 3" xfId="14850" xr:uid="{00000000-0005-0000-0000-0000A5390000}"/>
    <cellStyle name="40% - Akzent5 2 2 2 3" xfId="14851" xr:uid="{00000000-0005-0000-0000-0000A6390000}"/>
    <cellStyle name="40% - Akzent5 2 2 2 3 10" xfId="14852" xr:uid="{00000000-0005-0000-0000-0000A7390000}"/>
    <cellStyle name="40% - Akzent5 2 2 2 3 11" xfId="14853" xr:uid="{00000000-0005-0000-0000-0000A8390000}"/>
    <cellStyle name="40% - Akzent5 2 2 2 3 2" xfId="14854" xr:uid="{00000000-0005-0000-0000-0000A9390000}"/>
    <cellStyle name="40% - Akzent5 2 2 2 3 2 2" xfId="14855" xr:uid="{00000000-0005-0000-0000-0000AA390000}"/>
    <cellStyle name="40% - Akzent5 2 2 2 3 2 2 2" xfId="14856" xr:uid="{00000000-0005-0000-0000-0000AB390000}"/>
    <cellStyle name="40% - Akzent5 2 2 2 3 2 2 3" xfId="14857" xr:uid="{00000000-0005-0000-0000-0000AC390000}"/>
    <cellStyle name="40% - Akzent5 2 2 2 3 2 3" xfId="14858" xr:uid="{00000000-0005-0000-0000-0000AD390000}"/>
    <cellStyle name="40% - Akzent5 2 2 2 3 2 4" xfId="14859" xr:uid="{00000000-0005-0000-0000-0000AE390000}"/>
    <cellStyle name="40% - Akzent5 2 2 2 3 3" xfId="14860" xr:uid="{00000000-0005-0000-0000-0000AF390000}"/>
    <cellStyle name="40% - Akzent5 2 2 2 3 3 2" xfId="14861" xr:uid="{00000000-0005-0000-0000-0000B0390000}"/>
    <cellStyle name="40% - Akzent5 2 2 2 3 3 2 2" xfId="14862" xr:uid="{00000000-0005-0000-0000-0000B1390000}"/>
    <cellStyle name="40% - Akzent5 2 2 2 3 3 2 3" xfId="14863" xr:uid="{00000000-0005-0000-0000-0000B2390000}"/>
    <cellStyle name="40% - Akzent5 2 2 2 3 3 3" xfId="14864" xr:uid="{00000000-0005-0000-0000-0000B3390000}"/>
    <cellStyle name="40% - Akzent5 2 2 2 3 3 4" xfId="14865" xr:uid="{00000000-0005-0000-0000-0000B4390000}"/>
    <cellStyle name="40% - Akzent5 2 2 2 3 4" xfId="14866" xr:uid="{00000000-0005-0000-0000-0000B5390000}"/>
    <cellStyle name="40% - Akzent5 2 2 2 3 4 2" xfId="14867" xr:uid="{00000000-0005-0000-0000-0000B6390000}"/>
    <cellStyle name="40% - Akzent5 2 2 2 3 4 2 2" xfId="14868" xr:uid="{00000000-0005-0000-0000-0000B7390000}"/>
    <cellStyle name="40% - Akzent5 2 2 2 3 4 2 3" xfId="14869" xr:uid="{00000000-0005-0000-0000-0000B8390000}"/>
    <cellStyle name="40% - Akzent5 2 2 2 3 4 3" xfId="14870" xr:uid="{00000000-0005-0000-0000-0000B9390000}"/>
    <cellStyle name="40% - Akzent5 2 2 2 3 4 4" xfId="14871" xr:uid="{00000000-0005-0000-0000-0000BA390000}"/>
    <cellStyle name="40% - Akzent5 2 2 2 3 5" xfId="14872" xr:uid="{00000000-0005-0000-0000-0000BB390000}"/>
    <cellStyle name="40% - Akzent5 2 2 2 3 5 2" xfId="14873" xr:uid="{00000000-0005-0000-0000-0000BC390000}"/>
    <cellStyle name="40% - Akzent5 2 2 2 3 5 2 2" xfId="14874" xr:uid="{00000000-0005-0000-0000-0000BD390000}"/>
    <cellStyle name="40% - Akzent5 2 2 2 3 5 2 3" xfId="14875" xr:uid="{00000000-0005-0000-0000-0000BE390000}"/>
    <cellStyle name="40% - Akzent5 2 2 2 3 5 3" xfId="14876" xr:uid="{00000000-0005-0000-0000-0000BF390000}"/>
    <cellStyle name="40% - Akzent5 2 2 2 3 5 4" xfId="14877" xr:uid="{00000000-0005-0000-0000-0000C0390000}"/>
    <cellStyle name="40% - Akzent5 2 2 2 3 6" xfId="14878" xr:uid="{00000000-0005-0000-0000-0000C1390000}"/>
    <cellStyle name="40% - Akzent5 2 2 2 3 6 2" xfId="14879" xr:uid="{00000000-0005-0000-0000-0000C2390000}"/>
    <cellStyle name="40% - Akzent5 2 2 2 3 6 2 2" xfId="14880" xr:uid="{00000000-0005-0000-0000-0000C3390000}"/>
    <cellStyle name="40% - Akzent5 2 2 2 3 6 2 3" xfId="14881" xr:uid="{00000000-0005-0000-0000-0000C4390000}"/>
    <cellStyle name="40% - Akzent5 2 2 2 3 6 3" xfId="14882" xr:uid="{00000000-0005-0000-0000-0000C5390000}"/>
    <cellStyle name="40% - Akzent5 2 2 2 3 6 4" xfId="14883" xr:uid="{00000000-0005-0000-0000-0000C6390000}"/>
    <cellStyle name="40% - Akzent5 2 2 2 3 7" xfId="14884" xr:uid="{00000000-0005-0000-0000-0000C7390000}"/>
    <cellStyle name="40% - Akzent5 2 2 2 3 7 2" xfId="14885" xr:uid="{00000000-0005-0000-0000-0000C8390000}"/>
    <cellStyle name="40% - Akzent5 2 2 2 3 7 3" xfId="14886" xr:uid="{00000000-0005-0000-0000-0000C9390000}"/>
    <cellStyle name="40% - Akzent5 2 2 2 3 8" xfId="14887" xr:uid="{00000000-0005-0000-0000-0000CA390000}"/>
    <cellStyle name="40% - Akzent5 2 2 2 3 8 2" xfId="14888" xr:uid="{00000000-0005-0000-0000-0000CB390000}"/>
    <cellStyle name="40% - Akzent5 2 2 2 3 8 3" xfId="14889" xr:uid="{00000000-0005-0000-0000-0000CC390000}"/>
    <cellStyle name="40% - Akzent5 2 2 2 3 9" xfId="14890" xr:uid="{00000000-0005-0000-0000-0000CD390000}"/>
    <cellStyle name="40% - Akzent5 2 2 2 3 9 2" xfId="14891" xr:uid="{00000000-0005-0000-0000-0000CE390000}"/>
    <cellStyle name="40% - Akzent5 2 2 2 3 9 3" xfId="14892" xr:uid="{00000000-0005-0000-0000-0000CF390000}"/>
    <cellStyle name="40% - Akzent5 2 2 3" xfId="14893" xr:uid="{00000000-0005-0000-0000-0000D0390000}"/>
    <cellStyle name="40% - Akzent5 2 2 4" xfId="14894" xr:uid="{00000000-0005-0000-0000-0000D1390000}"/>
    <cellStyle name="40% - Akzent5 2 2 4 2" xfId="14895" xr:uid="{00000000-0005-0000-0000-0000D2390000}"/>
    <cellStyle name="40% - Akzent5 2 2 4 2 2" xfId="14896" xr:uid="{00000000-0005-0000-0000-0000D3390000}"/>
    <cellStyle name="40% - Akzent5 2 2 4 2 3" xfId="14897" xr:uid="{00000000-0005-0000-0000-0000D4390000}"/>
    <cellStyle name="40% - Akzent5 2 2 4 3" xfId="14898" xr:uid="{00000000-0005-0000-0000-0000D5390000}"/>
    <cellStyle name="40% - Akzent5 2 2 4 4" xfId="14899" xr:uid="{00000000-0005-0000-0000-0000D6390000}"/>
    <cellStyle name="40% - Akzent5 2 2 5" xfId="14900" xr:uid="{00000000-0005-0000-0000-0000D7390000}"/>
    <cellStyle name="40% - Akzent5 2 2 5 2" xfId="14901" xr:uid="{00000000-0005-0000-0000-0000D8390000}"/>
    <cellStyle name="40% - Akzent5 2 2 5 2 2" xfId="14902" xr:uid="{00000000-0005-0000-0000-0000D9390000}"/>
    <cellStyle name="40% - Akzent5 2 2 5 2 3" xfId="14903" xr:uid="{00000000-0005-0000-0000-0000DA390000}"/>
    <cellStyle name="40% - Akzent5 2 2 5 3" xfId="14904" xr:uid="{00000000-0005-0000-0000-0000DB390000}"/>
    <cellStyle name="40% - Akzent5 2 2 5 4" xfId="14905" xr:uid="{00000000-0005-0000-0000-0000DC390000}"/>
    <cellStyle name="40% - Akzent5 2 2 6" xfId="14906" xr:uid="{00000000-0005-0000-0000-0000DD390000}"/>
    <cellStyle name="40% - Akzent5 2 2 6 2" xfId="14907" xr:uid="{00000000-0005-0000-0000-0000DE390000}"/>
    <cellStyle name="40% - Akzent5 2 2 6 2 2" xfId="14908" xr:uid="{00000000-0005-0000-0000-0000DF390000}"/>
    <cellStyle name="40% - Akzent5 2 2 6 2 3" xfId="14909" xr:uid="{00000000-0005-0000-0000-0000E0390000}"/>
    <cellStyle name="40% - Akzent5 2 2 6 3" xfId="14910" xr:uid="{00000000-0005-0000-0000-0000E1390000}"/>
    <cellStyle name="40% - Akzent5 2 2 6 4" xfId="14911" xr:uid="{00000000-0005-0000-0000-0000E2390000}"/>
    <cellStyle name="40% - Akzent5 2 2 7" xfId="14912" xr:uid="{00000000-0005-0000-0000-0000E3390000}"/>
    <cellStyle name="40% - Akzent5 2 2 7 2" xfId="14913" xr:uid="{00000000-0005-0000-0000-0000E4390000}"/>
    <cellStyle name="40% - Akzent5 2 2 7 2 2" xfId="14914" xr:uid="{00000000-0005-0000-0000-0000E5390000}"/>
    <cellStyle name="40% - Akzent5 2 2 7 2 3" xfId="14915" xr:uid="{00000000-0005-0000-0000-0000E6390000}"/>
    <cellStyle name="40% - Akzent5 2 2 7 3" xfId="14916" xr:uid="{00000000-0005-0000-0000-0000E7390000}"/>
    <cellStyle name="40% - Akzent5 2 2 7 4" xfId="14917" xr:uid="{00000000-0005-0000-0000-0000E8390000}"/>
    <cellStyle name="40% - Akzent5 2 2 8" xfId="14918" xr:uid="{00000000-0005-0000-0000-0000E9390000}"/>
    <cellStyle name="40% - Akzent5 2 2 8 2" xfId="14919" xr:uid="{00000000-0005-0000-0000-0000EA390000}"/>
    <cellStyle name="40% - Akzent5 2 2 8 2 2" xfId="14920" xr:uid="{00000000-0005-0000-0000-0000EB390000}"/>
    <cellStyle name="40% - Akzent5 2 2 8 2 3" xfId="14921" xr:uid="{00000000-0005-0000-0000-0000EC390000}"/>
    <cellStyle name="40% - Akzent5 2 2 8 3" xfId="14922" xr:uid="{00000000-0005-0000-0000-0000ED390000}"/>
    <cellStyle name="40% - Akzent5 2 2 8 4" xfId="14923" xr:uid="{00000000-0005-0000-0000-0000EE390000}"/>
    <cellStyle name="40% - Akzent5 2 2 9" xfId="14924" xr:uid="{00000000-0005-0000-0000-0000EF390000}"/>
    <cellStyle name="40% - Akzent5 2 2 9 2" xfId="14925" xr:uid="{00000000-0005-0000-0000-0000F0390000}"/>
    <cellStyle name="40% - Akzent5 2 2 9 3" xfId="14926" xr:uid="{00000000-0005-0000-0000-0000F1390000}"/>
    <cellStyle name="40% - Akzent5 2 3" xfId="14927" xr:uid="{00000000-0005-0000-0000-0000F2390000}"/>
    <cellStyle name="40% - Akzent5 2 4" xfId="14928" xr:uid="{00000000-0005-0000-0000-0000F3390000}"/>
    <cellStyle name="40% - Akzent5 2 5" xfId="14929" xr:uid="{00000000-0005-0000-0000-0000F4390000}"/>
    <cellStyle name="40% - Akzent5 2 5 2" xfId="14930" xr:uid="{00000000-0005-0000-0000-0000F5390000}"/>
    <cellStyle name="40% - Akzent5 2 5 2 2" xfId="14931" xr:uid="{00000000-0005-0000-0000-0000F6390000}"/>
    <cellStyle name="40% - Akzent5 2 5 2 2 2" xfId="14932" xr:uid="{00000000-0005-0000-0000-0000F7390000}"/>
    <cellStyle name="40% - Akzent5 2 5 2 2 3" xfId="14933" xr:uid="{00000000-0005-0000-0000-0000F8390000}"/>
    <cellStyle name="40% - Akzent5 2 5 2 3" xfId="14934" xr:uid="{00000000-0005-0000-0000-0000F9390000}"/>
    <cellStyle name="40% - Akzent5 2 5 2 4" xfId="14935" xr:uid="{00000000-0005-0000-0000-0000FA390000}"/>
    <cellStyle name="40% - Akzent5 2 5 3" xfId="14936" xr:uid="{00000000-0005-0000-0000-0000FB390000}"/>
    <cellStyle name="40% - Akzent5 2 5 3 2" xfId="14937" xr:uid="{00000000-0005-0000-0000-0000FC390000}"/>
    <cellStyle name="40% - Akzent5 2 5 3 2 2" xfId="14938" xr:uid="{00000000-0005-0000-0000-0000FD390000}"/>
    <cellStyle name="40% - Akzent5 2 5 3 2 3" xfId="14939" xr:uid="{00000000-0005-0000-0000-0000FE390000}"/>
    <cellStyle name="40% - Akzent5 2 5 3 3" xfId="14940" xr:uid="{00000000-0005-0000-0000-0000FF390000}"/>
    <cellStyle name="40% - Akzent5 2 5 3 4" xfId="14941" xr:uid="{00000000-0005-0000-0000-0000003A0000}"/>
    <cellStyle name="40% - Akzent5 2 5 4" xfId="14942" xr:uid="{00000000-0005-0000-0000-0000013A0000}"/>
    <cellStyle name="40% - Akzent5 2 5 4 2" xfId="14943" xr:uid="{00000000-0005-0000-0000-0000023A0000}"/>
    <cellStyle name="40% - Akzent5 2 5 4 2 2" xfId="14944" xr:uid="{00000000-0005-0000-0000-0000033A0000}"/>
    <cellStyle name="40% - Akzent5 2 5 4 2 3" xfId="14945" xr:uid="{00000000-0005-0000-0000-0000043A0000}"/>
    <cellStyle name="40% - Akzent5 2 5 4 3" xfId="14946" xr:uid="{00000000-0005-0000-0000-0000053A0000}"/>
    <cellStyle name="40% - Akzent5 2 5 4 4" xfId="14947" xr:uid="{00000000-0005-0000-0000-0000063A0000}"/>
    <cellStyle name="40% - Akzent5 2 5 5" xfId="14948" xr:uid="{00000000-0005-0000-0000-0000073A0000}"/>
    <cellStyle name="40% - Akzent5 2 5 5 2" xfId="14949" xr:uid="{00000000-0005-0000-0000-0000083A0000}"/>
    <cellStyle name="40% - Akzent5 2 5 5 2 2" xfId="14950" xr:uid="{00000000-0005-0000-0000-0000093A0000}"/>
    <cellStyle name="40% - Akzent5 2 5 5 2 3" xfId="14951" xr:uid="{00000000-0005-0000-0000-00000A3A0000}"/>
    <cellStyle name="40% - Akzent5 2 5 5 3" xfId="14952" xr:uid="{00000000-0005-0000-0000-00000B3A0000}"/>
    <cellStyle name="40% - Akzent5 2 5 5 4" xfId="14953" xr:uid="{00000000-0005-0000-0000-00000C3A0000}"/>
    <cellStyle name="40% - Akzent5 2 5 6" xfId="14954" xr:uid="{00000000-0005-0000-0000-00000D3A0000}"/>
    <cellStyle name="40% - Akzent5 2 5 6 2" xfId="14955" xr:uid="{00000000-0005-0000-0000-00000E3A0000}"/>
    <cellStyle name="40% - Akzent5 2 5 6 2 2" xfId="14956" xr:uid="{00000000-0005-0000-0000-00000F3A0000}"/>
    <cellStyle name="40% - Akzent5 2 5 6 2 3" xfId="14957" xr:uid="{00000000-0005-0000-0000-0000103A0000}"/>
    <cellStyle name="40% - Akzent5 2 5 6 3" xfId="14958" xr:uid="{00000000-0005-0000-0000-0000113A0000}"/>
    <cellStyle name="40% - Akzent5 2 5 6 4" xfId="14959" xr:uid="{00000000-0005-0000-0000-0000123A0000}"/>
    <cellStyle name="40% - Akzent5 2 5 7" xfId="14960" xr:uid="{00000000-0005-0000-0000-0000133A0000}"/>
    <cellStyle name="40% - Akzent5 2 5 7 2" xfId="14961" xr:uid="{00000000-0005-0000-0000-0000143A0000}"/>
    <cellStyle name="40% - Akzent5 2 5 7 3" xfId="14962" xr:uid="{00000000-0005-0000-0000-0000153A0000}"/>
    <cellStyle name="40% - Akzent5 2 5 8" xfId="14963" xr:uid="{00000000-0005-0000-0000-0000163A0000}"/>
    <cellStyle name="40% - Akzent5 2 5 8 2" xfId="14964" xr:uid="{00000000-0005-0000-0000-0000173A0000}"/>
    <cellStyle name="40% - Akzent5 2 5 8 3" xfId="14965" xr:uid="{00000000-0005-0000-0000-0000183A0000}"/>
    <cellStyle name="40% - Akzent5 2 5 9" xfId="14966" xr:uid="{00000000-0005-0000-0000-0000193A0000}"/>
    <cellStyle name="40% - Akzent5 2 5 9 2" xfId="14967" xr:uid="{00000000-0005-0000-0000-00001A3A0000}"/>
    <cellStyle name="40% - Akzent5 2 5 9 3" xfId="14968" xr:uid="{00000000-0005-0000-0000-00001B3A0000}"/>
    <cellStyle name="40% - Akzent5 2 6" xfId="14969" xr:uid="{00000000-0005-0000-0000-00001C3A0000}"/>
    <cellStyle name="40% - Akzent5 2 7" xfId="14970" xr:uid="{00000000-0005-0000-0000-00001D3A0000}"/>
    <cellStyle name="40% - Akzent5 2 8" xfId="14971" xr:uid="{00000000-0005-0000-0000-00001E3A0000}"/>
    <cellStyle name="40% - Akzent5 2 9" xfId="14972" xr:uid="{00000000-0005-0000-0000-00001F3A0000}"/>
    <cellStyle name="40% - Akzent5 20" xfId="14973" xr:uid="{00000000-0005-0000-0000-0000203A0000}"/>
    <cellStyle name="40% - Akzent5 21" xfId="14974" xr:uid="{00000000-0005-0000-0000-0000213A0000}"/>
    <cellStyle name="40% - Akzent5 22" xfId="14975" xr:uid="{00000000-0005-0000-0000-0000223A0000}"/>
    <cellStyle name="40% - Akzent5 23" xfId="14976" xr:uid="{00000000-0005-0000-0000-0000233A0000}"/>
    <cellStyle name="40% - Akzent5 24" xfId="14977" xr:uid="{00000000-0005-0000-0000-0000243A0000}"/>
    <cellStyle name="40% - Akzent5 25" xfId="14978" xr:uid="{00000000-0005-0000-0000-0000253A0000}"/>
    <cellStyle name="40% - Akzent5 26" xfId="14979" xr:uid="{00000000-0005-0000-0000-0000263A0000}"/>
    <cellStyle name="40% - Akzent5 27" xfId="14980" xr:uid="{00000000-0005-0000-0000-0000273A0000}"/>
    <cellStyle name="40% - Akzent5 28" xfId="14981" xr:uid="{00000000-0005-0000-0000-0000283A0000}"/>
    <cellStyle name="40% - Akzent5 29" xfId="14982" xr:uid="{00000000-0005-0000-0000-0000293A0000}"/>
    <cellStyle name="40% - Akzent5 3" xfId="14983" xr:uid="{00000000-0005-0000-0000-00002A3A0000}"/>
    <cellStyle name="40% - Akzent5 3 10" xfId="14984" xr:uid="{00000000-0005-0000-0000-00002B3A0000}"/>
    <cellStyle name="40% - Akzent5 3 11" xfId="14985" xr:uid="{00000000-0005-0000-0000-00002C3A0000}"/>
    <cellStyle name="40% - Akzent5 3 12" xfId="14986" xr:uid="{00000000-0005-0000-0000-00002D3A0000}"/>
    <cellStyle name="40% - Akzent5 3 13" xfId="14987" xr:uid="{00000000-0005-0000-0000-00002E3A0000}"/>
    <cellStyle name="40% - Akzent5 3 14" xfId="14988" xr:uid="{00000000-0005-0000-0000-00002F3A0000}"/>
    <cellStyle name="40% - Akzent5 3 15" xfId="14989" xr:uid="{00000000-0005-0000-0000-0000303A0000}"/>
    <cellStyle name="40% - Akzent5 3 16" xfId="14990" xr:uid="{00000000-0005-0000-0000-0000313A0000}"/>
    <cellStyle name="40% - Akzent5 3 17" xfId="14991" xr:uid="{00000000-0005-0000-0000-0000323A0000}"/>
    <cellStyle name="40% - Akzent5 3 18" xfId="14992" xr:uid="{00000000-0005-0000-0000-0000333A0000}"/>
    <cellStyle name="40% - Akzent5 3 2" xfId="14993" xr:uid="{00000000-0005-0000-0000-0000343A0000}"/>
    <cellStyle name="40% - Akzent5 3 3" xfId="14994" xr:uid="{00000000-0005-0000-0000-0000353A0000}"/>
    <cellStyle name="40% - Akzent5 3 4" xfId="14995" xr:uid="{00000000-0005-0000-0000-0000363A0000}"/>
    <cellStyle name="40% - Akzent5 3 4 2" xfId="14996" xr:uid="{00000000-0005-0000-0000-0000373A0000}"/>
    <cellStyle name="40% - Akzent5 3 4 2 2" xfId="14997" xr:uid="{00000000-0005-0000-0000-0000383A0000}"/>
    <cellStyle name="40% - Akzent5 3 4 2 2 2" xfId="14998" xr:uid="{00000000-0005-0000-0000-0000393A0000}"/>
    <cellStyle name="40% - Akzent5 3 4 2 2 3" xfId="14999" xr:uid="{00000000-0005-0000-0000-00003A3A0000}"/>
    <cellStyle name="40% - Akzent5 3 4 2 3" xfId="15000" xr:uid="{00000000-0005-0000-0000-00003B3A0000}"/>
    <cellStyle name="40% - Akzent5 3 4 2 4" xfId="15001" xr:uid="{00000000-0005-0000-0000-00003C3A0000}"/>
    <cellStyle name="40% - Akzent5 3 4 3" xfId="15002" xr:uid="{00000000-0005-0000-0000-00003D3A0000}"/>
    <cellStyle name="40% - Akzent5 3 4 3 2" xfId="15003" xr:uid="{00000000-0005-0000-0000-00003E3A0000}"/>
    <cellStyle name="40% - Akzent5 3 4 3 2 2" xfId="15004" xr:uid="{00000000-0005-0000-0000-00003F3A0000}"/>
    <cellStyle name="40% - Akzent5 3 4 3 2 3" xfId="15005" xr:uid="{00000000-0005-0000-0000-0000403A0000}"/>
    <cellStyle name="40% - Akzent5 3 4 3 3" xfId="15006" xr:uid="{00000000-0005-0000-0000-0000413A0000}"/>
    <cellStyle name="40% - Akzent5 3 4 3 4" xfId="15007" xr:uid="{00000000-0005-0000-0000-0000423A0000}"/>
    <cellStyle name="40% - Akzent5 3 4 4" xfId="15008" xr:uid="{00000000-0005-0000-0000-0000433A0000}"/>
    <cellStyle name="40% - Akzent5 3 4 4 2" xfId="15009" xr:uid="{00000000-0005-0000-0000-0000443A0000}"/>
    <cellStyle name="40% - Akzent5 3 4 4 2 2" xfId="15010" xr:uid="{00000000-0005-0000-0000-0000453A0000}"/>
    <cellStyle name="40% - Akzent5 3 4 4 2 3" xfId="15011" xr:uid="{00000000-0005-0000-0000-0000463A0000}"/>
    <cellStyle name="40% - Akzent5 3 4 4 3" xfId="15012" xr:uid="{00000000-0005-0000-0000-0000473A0000}"/>
    <cellStyle name="40% - Akzent5 3 4 4 4" xfId="15013" xr:uid="{00000000-0005-0000-0000-0000483A0000}"/>
    <cellStyle name="40% - Akzent5 3 4 5" xfId="15014" xr:uid="{00000000-0005-0000-0000-0000493A0000}"/>
    <cellStyle name="40% - Akzent5 3 4 5 2" xfId="15015" xr:uid="{00000000-0005-0000-0000-00004A3A0000}"/>
    <cellStyle name="40% - Akzent5 3 4 5 2 2" xfId="15016" xr:uid="{00000000-0005-0000-0000-00004B3A0000}"/>
    <cellStyle name="40% - Akzent5 3 4 5 2 3" xfId="15017" xr:uid="{00000000-0005-0000-0000-00004C3A0000}"/>
    <cellStyle name="40% - Akzent5 3 4 5 3" xfId="15018" xr:uid="{00000000-0005-0000-0000-00004D3A0000}"/>
    <cellStyle name="40% - Akzent5 3 4 5 4" xfId="15019" xr:uid="{00000000-0005-0000-0000-00004E3A0000}"/>
    <cellStyle name="40% - Akzent5 3 4 6" xfId="15020" xr:uid="{00000000-0005-0000-0000-00004F3A0000}"/>
    <cellStyle name="40% - Akzent5 3 4 6 2" xfId="15021" xr:uid="{00000000-0005-0000-0000-0000503A0000}"/>
    <cellStyle name="40% - Akzent5 3 4 6 2 2" xfId="15022" xr:uid="{00000000-0005-0000-0000-0000513A0000}"/>
    <cellStyle name="40% - Akzent5 3 4 6 2 3" xfId="15023" xr:uid="{00000000-0005-0000-0000-0000523A0000}"/>
    <cellStyle name="40% - Akzent5 3 4 6 3" xfId="15024" xr:uid="{00000000-0005-0000-0000-0000533A0000}"/>
    <cellStyle name="40% - Akzent5 3 4 6 4" xfId="15025" xr:uid="{00000000-0005-0000-0000-0000543A0000}"/>
    <cellStyle name="40% - Akzent5 3 4 7" xfId="15026" xr:uid="{00000000-0005-0000-0000-0000553A0000}"/>
    <cellStyle name="40% - Akzent5 3 4 7 2" xfId="15027" xr:uid="{00000000-0005-0000-0000-0000563A0000}"/>
    <cellStyle name="40% - Akzent5 3 4 7 3" xfId="15028" xr:uid="{00000000-0005-0000-0000-0000573A0000}"/>
    <cellStyle name="40% - Akzent5 3 4 8" xfId="15029" xr:uid="{00000000-0005-0000-0000-0000583A0000}"/>
    <cellStyle name="40% - Akzent5 3 4 8 2" xfId="15030" xr:uid="{00000000-0005-0000-0000-0000593A0000}"/>
    <cellStyle name="40% - Akzent5 3 4 8 3" xfId="15031" xr:uid="{00000000-0005-0000-0000-00005A3A0000}"/>
    <cellStyle name="40% - Akzent5 3 4 9" xfId="15032" xr:uid="{00000000-0005-0000-0000-00005B3A0000}"/>
    <cellStyle name="40% - Akzent5 3 4 9 2" xfId="15033" xr:uid="{00000000-0005-0000-0000-00005C3A0000}"/>
    <cellStyle name="40% - Akzent5 3 4 9 3" xfId="15034" xr:uid="{00000000-0005-0000-0000-00005D3A0000}"/>
    <cellStyle name="40% - Akzent5 3 5" xfId="15035" xr:uid="{00000000-0005-0000-0000-00005E3A0000}"/>
    <cellStyle name="40% - Akzent5 3 5 2" xfId="15036" xr:uid="{00000000-0005-0000-0000-00005F3A0000}"/>
    <cellStyle name="40% - Akzent5 3 5 2 2" xfId="15037" xr:uid="{00000000-0005-0000-0000-0000603A0000}"/>
    <cellStyle name="40% - Akzent5 3 5 2 3" xfId="15038" xr:uid="{00000000-0005-0000-0000-0000613A0000}"/>
    <cellStyle name="40% - Akzent5 3 6" xfId="15039" xr:uid="{00000000-0005-0000-0000-0000623A0000}"/>
    <cellStyle name="40% - Akzent5 3 6 2" xfId="15040" xr:uid="{00000000-0005-0000-0000-0000633A0000}"/>
    <cellStyle name="40% - Akzent5 3 6 2 2" xfId="15041" xr:uid="{00000000-0005-0000-0000-0000643A0000}"/>
    <cellStyle name="40% - Akzent5 3 6 2 3" xfId="15042" xr:uid="{00000000-0005-0000-0000-0000653A0000}"/>
    <cellStyle name="40% - Akzent5 3 7" xfId="15043" xr:uid="{00000000-0005-0000-0000-0000663A0000}"/>
    <cellStyle name="40% - Akzent5 3 7 2" xfId="15044" xr:uid="{00000000-0005-0000-0000-0000673A0000}"/>
    <cellStyle name="40% - Akzent5 3 7 2 2" xfId="15045" xr:uid="{00000000-0005-0000-0000-0000683A0000}"/>
    <cellStyle name="40% - Akzent5 3 7 2 3" xfId="15046" xr:uid="{00000000-0005-0000-0000-0000693A0000}"/>
    <cellStyle name="40% - Akzent5 3 8" xfId="15047" xr:uid="{00000000-0005-0000-0000-00006A3A0000}"/>
    <cellStyle name="40% - Akzent5 3 8 2" xfId="15048" xr:uid="{00000000-0005-0000-0000-00006B3A0000}"/>
    <cellStyle name="40% - Akzent5 3 8 2 2" xfId="15049" xr:uid="{00000000-0005-0000-0000-00006C3A0000}"/>
    <cellStyle name="40% - Akzent5 3 8 2 3" xfId="15050" xr:uid="{00000000-0005-0000-0000-00006D3A0000}"/>
    <cellStyle name="40% - Akzent5 3 9" xfId="15051" xr:uid="{00000000-0005-0000-0000-00006E3A0000}"/>
    <cellStyle name="40% - Akzent5 3 9 2" xfId="15052" xr:uid="{00000000-0005-0000-0000-00006F3A0000}"/>
    <cellStyle name="40% - Akzent5 3 9 2 2" xfId="15053" xr:uid="{00000000-0005-0000-0000-0000703A0000}"/>
    <cellStyle name="40% - Akzent5 3 9 2 3" xfId="15054" xr:uid="{00000000-0005-0000-0000-0000713A0000}"/>
    <cellStyle name="40% - Akzent5 30" xfId="15055" xr:uid="{00000000-0005-0000-0000-0000723A0000}"/>
    <cellStyle name="40% - Akzent5 31" xfId="15056" xr:uid="{00000000-0005-0000-0000-0000733A0000}"/>
    <cellStyle name="40% - Akzent5 32" xfId="15057" xr:uid="{00000000-0005-0000-0000-0000743A0000}"/>
    <cellStyle name="40% - Akzent5 33" xfId="15058" xr:uid="{00000000-0005-0000-0000-0000753A0000}"/>
    <cellStyle name="40% - Akzent5 34" xfId="15059" xr:uid="{00000000-0005-0000-0000-0000763A0000}"/>
    <cellStyle name="40% - Akzent5 35" xfId="15060" xr:uid="{00000000-0005-0000-0000-0000773A0000}"/>
    <cellStyle name="40% - Akzent5 4" xfId="15061" xr:uid="{00000000-0005-0000-0000-0000783A0000}"/>
    <cellStyle name="40% - Akzent5 4 10" xfId="15062" xr:uid="{00000000-0005-0000-0000-0000793A0000}"/>
    <cellStyle name="40% - Akzent5 4 11" xfId="15063" xr:uid="{00000000-0005-0000-0000-00007A3A0000}"/>
    <cellStyle name="40% - Akzent5 4 12" xfId="15064" xr:uid="{00000000-0005-0000-0000-00007B3A0000}"/>
    <cellStyle name="40% - Akzent5 4 13" xfId="15065" xr:uid="{00000000-0005-0000-0000-00007C3A0000}"/>
    <cellStyle name="40% - Akzent5 4 14" xfId="15066" xr:uid="{00000000-0005-0000-0000-00007D3A0000}"/>
    <cellStyle name="40% - Akzent5 4 15" xfId="15067" xr:uid="{00000000-0005-0000-0000-00007E3A0000}"/>
    <cellStyle name="40% - Akzent5 4 16" xfId="15068" xr:uid="{00000000-0005-0000-0000-00007F3A0000}"/>
    <cellStyle name="40% - Akzent5 4 17" xfId="15069" xr:uid="{00000000-0005-0000-0000-0000803A0000}"/>
    <cellStyle name="40% - Akzent5 4 18" xfId="15070" xr:uid="{00000000-0005-0000-0000-0000813A0000}"/>
    <cellStyle name="40% - Akzent5 4 2" xfId="15071" xr:uid="{00000000-0005-0000-0000-0000823A0000}"/>
    <cellStyle name="40% - Akzent5 4 3" xfId="15072" xr:uid="{00000000-0005-0000-0000-0000833A0000}"/>
    <cellStyle name="40% - Akzent5 4 4" xfId="15073" xr:uid="{00000000-0005-0000-0000-0000843A0000}"/>
    <cellStyle name="40% - Akzent5 4 4 2" xfId="15074" xr:uid="{00000000-0005-0000-0000-0000853A0000}"/>
    <cellStyle name="40% - Akzent5 4 4 2 2" xfId="15075" xr:uid="{00000000-0005-0000-0000-0000863A0000}"/>
    <cellStyle name="40% - Akzent5 4 4 2 2 2" xfId="15076" xr:uid="{00000000-0005-0000-0000-0000873A0000}"/>
    <cellStyle name="40% - Akzent5 4 4 2 2 3" xfId="15077" xr:uid="{00000000-0005-0000-0000-0000883A0000}"/>
    <cellStyle name="40% - Akzent5 4 4 2 3" xfId="15078" xr:uid="{00000000-0005-0000-0000-0000893A0000}"/>
    <cellStyle name="40% - Akzent5 4 4 2 4" xfId="15079" xr:uid="{00000000-0005-0000-0000-00008A3A0000}"/>
    <cellStyle name="40% - Akzent5 4 4 3" xfId="15080" xr:uid="{00000000-0005-0000-0000-00008B3A0000}"/>
    <cellStyle name="40% - Akzent5 4 4 3 2" xfId="15081" xr:uid="{00000000-0005-0000-0000-00008C3A0000}"/>
    <cellStyle name="40% - Akzent5 4 4 3 2 2" xfId="15082" xr:uid="{00000000-0005-0000-0000-00008D3A0000}"/>
    <cellStyle name="40% - Akzent5 4 4 3 2 3" xfId="15083" xr:uid="{00000000-0005-0000-0000-00008E3A0000}"/>
    <cellStyle name="40% - Akzent5 4 4 3 3" xfId="15084" xr:uid="{00000000-0005-0000-0000-00008F3A0000}"/>
    <cellStyle name="40% - Akzent5 4 4 3 4" xfId="15085" xr:uid="{00000000-0005-0000-0000-0000903A0000}"/>
    <cellStyle name="40% - Akzent5 4 4 4" xfId="15086" xr:uid="{00000000-0005-0000-0000-0000913A0000}"/>
    <cellStyle name="40% - Akzent5 4 4 4 2" xfId="15087" xr:uid="{00000000-0005-0000-0000-0000923A0000}"/>
    <cellStyle name="40% - Akzent5 4 4 4 2 2" xfId="15088" xr:uid="{00000000-0005-0000-0000-0000933A0000}"/>
    <cellStyle name="40% - Akzent5 4 4 4 2 3" xfId="15089" xr:uid="{00000000-0005-0000-0000-0000943A0000}"/>
    <cellStyle name="40% - Akzent5 4 4 4 3" xfId="15090" xr:uid="{00000000-0005-0000-0000-0000953A0000}"/>
    <cellStyle name="40% - Akzent5 4 4 4 4" xfId="15091" xr:uid="{00000000-0005-0000-0000-0000963A0000}"/>
    <cellStyle name="40% - Akzent5 4 4 5" xfId="15092" xr:uid="{00000000-0005-0000-0000-0000973A0000}"/>
    <cellStyle name="40% - Akzent5 4 4 5 2" xfId="15093" xr:uid="{00000000-0005-0000-0000-0000983A0000}"/>
    <cellStyle name="40% - Akzent5 4 4 5 2 2" xfId="15094" xr:uid="{00000000-0005-0000-0000-0000993A0000}"/>
    <cellStyle name="40% - Akzent5 4 4 5 2 3" xfId="15095" xr:uid="{00000000-0005-0000-0000-00009A3A0000}"/>
    <cellStyle name="40% - Akzent5 4 4 5 3" xfId="15096" xr:uid="{00000000-0005-0000-0000-00009B3A0000}"/>
    <cellStyle name="40% - Akzent5 4 4 5 4" xfId="15097" xr:uid="{00000000-0005-0000-0000-00009C3A0000}"/>
    <cellStyle name="40% - Akzent5 4 4 6" xfId="15098" xr:uid="{00000000-0005-0000-0000-00009D3A0000}"/>
    <cellStyle name="40% - Akzent5 4 4 6 2" xfId="15099" xr:uid="{00000000-0005-0000-0000-00009E3A0000}"/>
    <cellStyle name="40% - Akzent5 4 4 6 2 2" xfId="15100" xr:uid="{00000000-0005-0000-0000-00009F3A0000}"/>
    <cellStyle name="40% - Akzent5 4 4 6 2 3" xfId="15101" xr:uid="{00000000-0005-0000-0000-0000A03A0000}"/>
    <cellStyle name="40% - Akzent5 4 4 6 3" xfId="15102" xr:uid="{00000000-0005-0000-0000-0000A13A0000}"/>
    <cellStyle name="40% - Akzent5 4 4 6 4" xfId="15103" xr:uid="{00000000-0005-0000-0000-0000A23A0000}"/>
    <cellStyle name="40% - Akzent5 4 4 7" xfId="15104" xr:uid="{00000000-0005-0000-0000-0000A33A0000}"/>
    <cellStyle name="40% - Akzent5 4 4 7 2" xfId="15105" xr:uid="{00000000-0005-0000-0000-0000A43A0000}"/>
    <cellStyle name="40% - Akzent5 4 4 7 3" xfId="15106" xr:uid="{00000000-0005-0000-0000-0000A53A0000}"/>
    <cellStyle name="40% - Akzent5 4 4 8" xfId="15107" xr:uid="{00000000-0005-0000-0000-0000A63A0000}"/>
    <cellStyle name="40% - Akzent5 4 4 8 2" xfId="15108" xr:uid="{00000000-0005-0000-0000-0000A73A0000}"/>
    <cellStyle name="40% - Akzent5 4 4 8 3" xfId="15109" xr:uid="{00000000-0005-0000-0000-0000A83A0000}"/>
    <cellStyle name="40% - Akzent5 4 4 9" xfId="15110" xr:uid="{00000000-0005-0000-0000-0000A93A0000}"/>
    <cellStyle name="40% - Akzent5 4 4 9 2" xfId="15111" xr:uid="{00000000-0005-0000-0000-0000AA3A0000}"/>
    <cellStyle name="40% - Akzent5 4 4 9 3" xfId="15112" xr:uid="{00000000-0005-0000-0000-0000AB3A0000}"/>
    <cellStyle name="40% - Akzent5 4 5" xfId="15113" xr:uid="{00000000-0005-0000-0000-0000AC3A0000}"/>
    <cellStyle name="40% - Akzent5 4 5 2" xfId="15114" xr:uid="{00000000-0005-0000-0000-0000AD3A0000}"/>
    <cellStyle name="40% - Akzent5 4 5 2 2" xfId="15115" xr:uid="{00000000-0005-0000-0000-0000AE3A0000}"/>
    <cellStyle name="40% - Akzent5 4 5 2 3" xfId="15116" xr:uid="{00000000-0005-0000-0000-0000AF3A0000}"/>
    <cellStyle name="40% - Akzent5 4 6" xfId="15117" xr:uid="{00000000-0005-0000-0000-0000B03A0000}"/>
    <cellStyle name="40% - Akzent5 4 6 2" xfId="15118" xr:uid="{00000000-0005-0000-0000-0000B13A0000}"/>
    <cellStyle name="40% - Akzent5 4 6 2 2" xfId="15119" xr:uid="{00000000-0005-0000-0000-0000B23A0000}"/>
    <cellStyle name="40% - Akzent5 4 6 2 3" xfId="15120" xr:uid="{00000000-0005-0000-0000-0000B33A0000}"/>
    <cellStyle name="40% - Akzent5 4 7" xfId="15121" xr:uid="{00000000-0005-0000-0000-0000B43A0000}"/>
    <cellStyle name="40% - Akzent5 4 7 2" xfId="15122" xr:uid="{00000000-0005-0000-0000-0000B53A0000}"/>
    <cellStyle name="40% - Akzent5 4 7 2 2" xfId="15123" xr:uid="{00000000-0005-0000-0000-0000B63A0000}"/>
    <cellStyle name="40% - Akzent5 4 7 2 3" xfId="15124" xr:uid="{00000000-0005-0000-0000-0000B73A0000}"/>
    <cellStyle name="40% - Akzent5 4 8" xfId="15125" xr:uid="{00000000-0005-0000-0000-0000B83A0000}"/>
    <cellStyle name="40% - Akzent5 4 8 2" xfId="15126" xr:uid="{00000000-0005-0000-0000-0000B93A0000}"/>
    <cellStyle name="40% - Akzent5 4 8 2 2" xfId="15127" xr:uid="{00000000-0005-0000-0000-0000BA3A0000}"/>
    <cellStyle name="40% - Akzent5 4 8 2 3" xfId="15128" xr:uid="{00000000-0005-0000-0000-0000BB3A0000}"/>
    <cellStyle name="40% - Akzent5 4 9" xfId="15129" xr:uid="{00000000-0005-0000-0000-0000BC3A0000}"/>
    <cellStyle name="40% - Akzent5 4 9 2" xfId="15130" xr:uid="{00000000-0005-0000-0000-0000BD3A0000}"/>
    <cellStyle name="40% - Akzent5 4 9 2 2" xfId="15131" xr:uid="{00000000-0005-0000-0000-0000BE3A0000}"/>
    <cellStyle name="40% - Akzent5 4 9 2 3" xfId="15132" xr:uid="{00000000-0005-0000-0000-0000BF3A0000}"/>
    <cellStyle name="40% - Akzent5 5" xfId="15133" xr:uid="{00000000-0005-0000-0000-0000C03A0000}"/>
    <cellStyle name="40% - Akzent5 5 10" xfId="15134" xr:uid="{00000000-0005-0000-0000-0000C13A0000}"/>
    <cellStyle name="40% - Akzent5 5 11" xfId="15135" xr:uid="{00000000-0005-0000-0000-0000C23A0000}"/>
    <cellStyle name="40% - Akzent5 5 12" xfId="15136" xr:uid="{00000000-0005-0000-0000-0000C33A0000}"/>
    <cellStyle name="40% - Akzent5 5 13" xfId="15137" xr:uid="{00000000-0005-0000-0000-0000C43A0000}"/>
    <cellStyle name="40% - Akzent5 5 14" xfId="15138" xr:uid="{00000000-0005-0000-0000-0000C53A0000}"/>
    <cellStyle name="40% - Akzent5 5 15" xfId="15139" xr:uid="{00000000-0005-0000-0000-0000C63A0000}"/>
    <cellStyle name="40% - Akzent5 5 16" xfId="15140" xr:uid="{00000000-0005-0000-0000-0000C73A0000}"/>
    <cellStyle name="40% - Akzent5 5 17" xfId="15141" xr:uid="{00000000-0005-0000-0000-0000C83A0000}"/>
    <cellStyle name="40% - Akzent5 5 18" xfId="15142" xr:uid="{00000000-0005-0000-0000-0000C93A0000}"/>
    <cellStyle name="40% - Akzent5 5 2" xfId="15143" xr:uid="{00000000-0005-0000-0000-0000CA3A0000}"/>
    <cellStyle name="40% - Akzent5 5 3" xfId="15144" xr:uid="{00000000-0005-0000-0000-0000CB3A0000}"/>
    <cellStyle name="40% - Akzent5 5 4" xfId="15145" xr:uid="{00000000-0005-0000-0000-0000CC3A0000}"/>
    <cellStyle name="40% - Akzent5 5 4 2" xfId="15146" xr:uid="{00000000-0005-0000-0000-0000CD3A0000}"/>
    <cellStyle name="40% - Akzent5 5 4 2 2" xfId="15147" xr:uid="{00000000-0005-0000-0000-0000CE3A0000}"/>
    <cellStyle name="40% - Akzent5 5 4 2 2 2" xfId="15148" xr:uid="{00000000-0005-0000-0000-0000CF3A0000}"/>
    <cellStyle name="40% - Akzent5 5 4 2 2 3" xfId="15149" xr:uid="{00000000-0005-0000-0000-0000D03A0000}"/>
    <cellStyle name="40% - Akzent5 5 4 2 3" xfId="15150" xr:uid="{00000000-0005-0000-0000-0000D13A0000}"/>
    <cellStyle name="40% - Akzent5 5 4 2 4" xfId="15151" xr:uid="{00000000-0005-0000-0000-0000D23A0000}"/>
    <cellStyle name="40% - Akzent5 5 4 3" xfId="15152" xr:uid="{00000000-0005-0000-0000-0000D33A0000}"/>
    <cellStyle name="40% - Akzent5 5 4 3 2" xfId="15153" xr:uid="{00000000-0005-0000-0000-0000D43A0000}"/>
    <cellStyle name="40% - Akzent5 5 4 3 2 2" xfId="15154" xr:uid="{00000000-0005-0000-0000-0000D53A0000}"/>
    <cellStyle name="40% - Akzent5 5 4 3 2 3" xfId="15155" xr:uid="{00000000-0005-0000-0000-0000D63A0000}"/>
    <cellStyle name="40% - Akzent5 5 4 3 3" xfId="15156" xr:uid="{00000000-0005-0000-0000-0000D73A0000}"/>
    <cellStyle name="40% - Akzent5 5 4 3 4" xfId="15157" xr:uid="{00000000-0005-0000-0000-0000D83A0000}"/>
    <cellStyle name="40% - Akzent5 5 4 4" xfId="15158" xr:uid="{00000000-0005-0000-0000-0000D93A0000}"/>
    <cellStyle name="40% - Akzent5 5 4 4 2" xfId="15159" xr:uid="{00000000-0005-0000-0000-0000DA3A0000}"/>
    <cellStyle name="40% - Akzent5 5 4 4 2 2" xfId="15160" xr:uid="{00000000-0005-0000-0000-0000DB3A0000}"/>
    <cellStyle name="40% - Akzent5 5 4 4 2 3" xfId="15161" xr:uid="{00000000-0005-0000-0000-0000DC3A0000}"/>
    <cellStyle name="40% - Akzent5 5 4 4 3" xfId="15162" xr:uid="{00000000-0005-0000-0000-0000DD3A0000}"/>
    <cellStyle name="40% - Akzent5 5 4 4 4" xfId="15163" xr:uid="{00000000-0005-0000-0000-0000DE3A0000}"/>
    <cellStyle name="40% - Akzent5 5 4 5" xfId="15164" xr:uid="{00000000-0005-0000-0000-0000DF3A0000}"/>
    <cellStyle name="40% - Akzent5 5 4 5 2" xfId="15165" xr:uid="{00000000-0005-0000-0000-0000E03A0000}"/>
    <cellStyle name="40% - Akzent5 5 4 5 2 2" xfId="15166" xr:uid="{00000000-0005-0000-0000-0000E13A0000}"/>
    <cellStyle name="40% - Akzent5 5 4 5 2 3" xfId="15167" xr:uid="{00000000-0005-0000-0000-0000E23A0000}"/>
    <cellStyle name="40% - Akzent5 5 4 5 3" xfId="15168" xr:uid="{00000000-0005-0000-0000-0000E33A0000}"/>
    <cellStyle name="40% - Akzent5 5 4 5 4" xfId="15169" xr:uid="{00000000-0005-0000-0000-0000E43A0000}"/>
    <cellStyle name="40% - Akzent5 5 4 6" xfId="15170" xr:uid="{00000000-0005-0000-0000-0000E53A0000}"/>
    <cellStyle name="40% - Akzent5 5 4 6 2" xfId="15171" xr:uid="{00000000-0005-0000-0000-0000E63A0000}"/>
    <cellStyle name="40% - Akzent5 5 4 6 2 2" xfId="15172" xr:uid="{00000000-0005-0000-0000-0000E73A0000}"/>
    <cellStyle name="40% - Akzent5 5 4 6 2 3" xfId="15173" xr:uid="{00000000-0005-0000-0000-0000E83A0000}"/>
    <cellStyle name="40% - Akzent5 5 4 6 3" xfId="15174" xr:uid="{00000000-0005-0000-0000-0000E93A0000}"/>
    <cellStyle name="40% - Akzent5 5 4 6 4" xfId="15175" xr:uid="{00000000-0005-0000-0000-0000EA3A0000}"/>
    <cellStyle name="40% - Akzent5 5 4 7" xfId="15176" xr:uid="{00000000-0005-0000-0000-0000EB3A0000}"/>
    <cellStyle name="40% - Akzent5 5 4 7 2" xfId="15177" xr:uid="{00000000-0005-0000-0000-0000EC3A0000}"/>
    <cellStyle name="40% - Akzent5 5 4 7 3" xfId="15178" xr:uid="{00000000-0005-0000-0000-0000ED3A0000}"/>
    <cellStyle name="40% - Akzent5 5 4 8" xfId="15179" xr:uid="{00000000-0005-0000-0000-0000EE3A0000}"/>
    <cellStyle name="40% - Akzent5 5 4 8 2" xfId="15180" xr:uid="{00000000-0005-0000-0000-0000EF3A0000}"/>
    <cellStyle name="40% - Akzent5 5 4 8 3" xfId="15181" xr:uid="{00000000-0005-0000-0000-0000F03A0000}"/>
    <cellStyle name="40% - Akzent5 5 4 9" xfId="15182" xr:uid="{00000000-0005-0000-0000-0000F13A0000}"/>
    <cellStyle name="40% - Akzent5 5 4 9 2" xfId="15183" xr:uid="{00000000-0005-0000-0000-0000F23A0000}"/>
    <cellStyle name="40% - Akzent5 5 4 9 3" xfId="15184" xr:uid="{00000000-0005-0000-0000-0000F33A0000}"/>
    <cellStyle name="40% - Akzent5 5 5" xfId="15185" xr:uid="{00000000-0005-0000-0000-0000F43A0000}"/>
    <cellStyle name="40% - Akzent5 5 5 2" xfId="15186" xr:uid="{00000000-0005-0000-0000-0000F53A0000}"/>
    <cellStyle name="40% - Akzent5 5 5 2 2" xfId="15187" xr:uid="{00000000-0005-0000-0000-0000F63A0000}"/>
    <cellStyle name="40% - Akzent5 5 5 2 3" xfId="15188" xr:uid="{00000000-0005-0000-0000-0000F73A0000}"/>
    <cellStyle name="40% - Akzent5 5 6" xfId="15189" xr:uid="{00000000-0005-0000-0000-0000F83A0000}"/>
    <cellStyle name="40% - Akzent5 5 6 2" xfId="15190" xr:uid="{00000000-0005-0000-0000-0000F93A0000}"/>
    <cellStyle name="40% - Akzent5 5 6 2 2" xfId="15191" xr:uid="{00000000-0005-0000-0000-0000FA3A0000}"/>
    <cellStyle name="40% - Akzent5 5 6 2 3" xfId="15192" xr:uid="{00000000-0005-0000-0000-0000FB3A0000}"/>
    <cellStyle name="40% - Akzent5 5 7" xfId="15193" xr:uid="{00000000-0005-0000-0000-0000FC3A0000}"/>
    <cellStyle name="40% - Akzent5 5 7 2" xfId="15194" xr:uid="{00000000-0005-0000-0000-0000FD3A0000}"/>
    <cellStyle name="40% - Akzent5 5 7 2 2" xfId="15195" xr:uid="{00000000-0005-0000-0000-0000FE3A0000}"/>
    <cellStyle name="40% - Akzent5 5 7 2 3" xfId="15196" xr:uid="{00000000-0005-0000-0000-0000FF3A0000}"/>
    <cellStyle name="40% - Akzent5 5 8" xfId="15197" xr:uid="{00000000-0005-0000-0000-0000003B0000}"/>
    <cellStyle name="40% - Akzent5 5 8 2" xfId="15198" xr:uid="{00000000-0005-0000-0000-0000013B0000}"/>
    <cellStyle name="40% - Akzent5 5 8 2 2" xfId="15199" xr:uid="{00000000-0005-0000-0000-0000023B0000}"/>
    <cellStyle name="40% - Akzent5 5 8 2 3" xfId="15200" xr:uid="{00000000-0005-0000-0000-0000033B0000}"/>
    <cellStyle name="40% - Akzent5 5 9" xfId="15201" xr:uid="{00000000-0005-0000-0000-0000043B0000}"/>
    <cellStyle name="40% - Akzent5 5 9 2" xfId="15202" xr:uid="{00000000-0005-0000-0000-0000053B0000}"/>
    <cellStyle name="40% - Akzent5 5 9 2 2" xfId="15203" xr:uid="{00000000-0005-0000-0000-0000063B0000}"/>
    <cellStyle name="40% - Akzent5 5 9 2 3" xfId="15204" xr:uid="{00000000-0005-0000-0000-0000073B0000}"/>
    <cellStyle name="40% - Akzent5 6" xfId="15205" xr:uid="{00000000-0005-0000-0000-0000083B0000}"/>
    <cellStyle name="40% - Akzent5 6 10" xfId="15206" xr:uid="{00000000-0005-0000-0000-0000093B0000}"/>
    <cellStyle name="40% - Akzent5 6 11" xfId="15207" xr:uid="{00000000-0005-0000-0000-00000A3B0000}"/>
    <cellStyle name="40% - Akzent5 6 12" xfId="15208" xr:uid="{00000000-0005-0000-0000-00000B3B0000}"/>
    <cellStyle name="40% - Akzent5 6 13" xfId="15209" xr:uid="{00000000-0005-0000-0000-00000C3B0000}"/>
    <cellStyle name="40% - Akzent5 6 14" xfId="15210" xr:uid="{00000000-0005-0000-0000-00000D3B0000}"/>
    <cellStyle name="40% - Akzent5 6 15" xfId="15211" xr:uid="{00000000-0005-0000-0000-00000E3B0000}"/>
    <cellStyle name="40% - Akzent5 6 16" xfId="15212" xr:uid="{00000000-0005-0000-0000-00000F3B0000}"/>
    <cellStyle name="40% - Akzent5 6 17" xfId="15213" xr:uid="{00000000-0005-0000-0000-0000103B0000}"/>
    <cellStyle name="40% - Akzent5 6 18" xfId="15214" xr:uid="{00000000-0005-0000-0000-0000113B0000}"/>
    <cellStyle name="40% - Akzent5 6 2" xfId="15215" xr:uid="{00000000-0005-0000-0000-0000123B0000}"/>
    <cellStyle name="40% - Akzent5 6 3" xfId="15216" xr:uid="{00000000-0005-0000-0000-0000133B0000}"/>
    <cellStyle name="40% - Akzent5 6 4" xfId="15217" xr:uid="{00000000-0005-0000-0000-0000143B0000}"/>
    <cellStyle name="40% - Akzent5 6 4 2" xfId="15218" xr:uid="{00000000-0005-0000-0000-0000153B0000}"/>
    <cellStyle name="40% - Akzent5 6 4 2 2" xfId="15219" xr:uid="{00000000-0005-0000-0000-0000163B0000}"/>
    <cellStyle name="40% - Akzent5 6 4 2 2 2" xfId="15220" xr:uid="{00000000-0005-0000-0000-0000173B0000}"/>
    <cellStyle name="40% - Akzent5 6 4 2 2 3" xfId="15221" xr:uid="{00000000-0005-0000-0000-0000183B0000}"/>
    <cellStyle name="40% - Akzent5 6 4 2 3" xfId="15222" xr:uid="{00000000-0005-0000-0000-0000193B0000}"/>
    <cellStyle name="40% - Akzent5 6 4 2 4" xfId="15223" xr:uid="{00000000-0005-0000-0000-00001A3B0000}"/>
    <cellStyle name="40% - Akzent5 6 4 3" xfId="15224" xr:uid="{00000000-0005-0000-0000-00001B3B0000}"/>
    <cellStyle name="40% - Akzent5 6 4 3 2" xfId="15225" xr:uid="{00000000-0005-0000-0000-00001C3B0000}"/>
    <cellStyle name="40% - Akzent5 6 4 3 2 2" xfId="15226" xr:uid="{00000000-0005-0000-0000-00001D3B0000}"/>
    <cellStyle name="40% - Akzent5 6 4 3 2 3" xfId="15227" xr:uid="{00000000-0005-0000-0000-00001E3B0000}"/>
    <cellStyle name="40% - Akzent5 6 4 3 3" xfId="15228" xr:uid="{00000000-0005-0000-0000-00001F3B0000}"/>
    <cellStyle name="40% - Akzent5 6 4 3 4" xfId="15229" xr:uid="{00000000-0005-0000-0000-0000203B0000}"/>
    <cellStyle name="40% - Akzent5 6 4 4" xfId="15230" xr:uid="{00000000-0005-0000-0000-0000213B0000}"/>
    <cellStyle name="40% - Akzent5 6 4 4 2" xfId="15231" xr:uid="{00000000-0005-0000-0000-0000223B0000}"/>
    <cellStyle name="40% - Akzent5 6 4 4 2 2" xfId="15232" xr:uid="{00000000-0005-0000-0000-0000233B0000}"/>
    <cellStyle name="40% - Akzent5 6 4 4 2 3" xfId="15233" xr:uid="{00000000-0005-0000-0000-0000243B0000}"/>
    <cellStyle name="40% - Akzent5 6 4 4 3" xfId="15234" xr:uid="{00000000-0005-0000-0000-0000253B0000}"/>
    <cellStyle name="40% - Akzent5 6 4 4 4" xfId="15235" xr:uid="{00000000-0005-0000-0000-0000263B0000}"/>
    <cellStyle name="40% - Akzent5 6 4 5" xfId="15236" xr:uid="{00000000-0005-0000-0000-0000273B0000}"/>
    <cellStyle name="40% - Akzent5 6 4 5 2" xfId="15237" xr:uid="{00000000-0005-0000-0000-0000283B0000}"/>
    <cellStyle name="40% - Akzent5 6 4 5 2 2" xfId="15238" xr:uid="{00000000-0005-0000-0000-0000293B0000}"/>
    <cellStyle name="40% - Akzent5 6 4 5 2 3" xfId="15239" xr:uid="{00000000-0005-0000-0000-00002A3B0000}"/>
    <cellStyle name="40% - Akzent5 6 4 5 3" xfId="15240" xr:uid="{00000000-0005-0000-0000-00002B3B0000}"/>
    <cellStyle name="40% - Akzent5 6 4 5 4" xfId="15241" xr:uid="{00000000-0005-0000-0000-00002C3B0000}"/>
    <cellStyle name="40% - Akzent5 6 4 6" xfId="15242" xr:uid="{00000000-0005-0000-0000-00002D3B0000}"/>
    <cellStyle name="40% - Akzent5 6 4 6 2" xfId="15243" xr:uid="{00000000-0005-0000-0000-00002E3B0000}"/>
    <cellStyle name="40% - Akzent5 6 4 6 2 2" xfId="15244" xr:uid="{00000000-0005-0000-0000-00002F3B0000}"/>
    <cellStyle name="40% - Akzent5 6 4 6 2 3" xfId="15245" xr:uid="{00000000-0005-0000-0000-0000303B0000}"/>
    <cellStyle name="40% - Akzent5 6 4 6 3" xfId="15246" xr:uid="{00000000-0005-0000-0000-0000313B0000}"/>
    <cellStyle name="40% - Akzent5 6 4 6 4" xfId="15247" xr:uid="{00000000-0005-0000-0000-0000323B0000}"/>
    <cellStyle name="40% - Akzent5 6 4 7" xfId="15248" xr:uid="{00000000-0005-0000-0000-0000333B0000}"/>
    <cellStyle name="40% - Akzent5 6 4 7 2" xfId="15249" xr:uid="{00000000-0005-0000-0000-0000343B0000}"/>
    <cellStyle name="40% - Akzent5 6 4 7 3" xfId="15250" xr:uid="{00000000-0005-0000-0000-0000353B0000}"/>
    <cellStyle name="40% - Akzent5 6 4 8" xfId="15251" xr:uid="{00000000-0005-0000-0000-0000363B0000}"/>
    <cellStyle name="40% - Akzent5 6 4 8 2" xfId="15252" xr:uid="{00000000-0005-0000-0000-0000373B0000}"/>
    <cellStyle name="40% - Akzent5 6 4 8 3" xfId="15253" xr:uid="{00000000-0005-0000-0000-0000383B0000}"/>
    <cellStyle name="40% - Akzent5 6 4 9" xfId="15254" xr:uid="{00000000-0005-0000-0000-0000393B0000}"/>
    <cellStyle name="40% - Akzent5 6 4 9 2" xfId="15255" xr:uid="{00000000-0005-0000-0000-00003A3B0000}"/>
    <cellStyle name="40% - Akzent5 6 4 9 3" xfId="15256" xr:uid="{00000000-0005-0000-0000-00003B3B0000}"/>
    <cellStyle name="40% - Akzent5 6 5" xfId="15257" xr:uid="{00000000-0005-0000-0000-00003C3B0000}"/>
    <cellStyle name="40% - Akzent5 6 5 2" xfId="15258" xr:uid="{00000000-0005-0000-0000-00003D3B0000}"/>
    <cellStyle name="40% - Akzent5 6 5 2 2" xfId="15259" xr:uid="{00000000-0005-0000-0000-00003E3B0000}"/>
    <cellStyle name="40% - Akzent5 6 5 2 3" xfId="15260" xr:uid="{00000000-0005-0000-0000-00003F3B0000}"/>
    <cellStyle name="40% - Akzent5 6 6" xfId="15261" xr:uid="{00000000-0005-0000-0000-0000403B0000}"/>
    <cellStyle name="40% - Akzent5 6 6 2" xfId="15262" xr:uid="{00000000-0005-0000-0000-0000413B0000}"/>
    <cellStyle name="40% - Akzent5 6 6 2 2" xfId="15263" xr:uid="{00000000-0005-0000-0000-0000423B0000}"/>
    <cellStyle name="40% - Akzent5 6 6 2 3" xfId="15264" xr:uid="{00000000-0005-0000-0000-0000433B0000}"/>
    <cellStyle name="40% - Akzent5 6 7" xfId="15265" xr:uid="{00000000-0005-0000-0000-0000443B0000}"/>
    <cellStyle name="40% - Akzent5 6 7 2" xfId="15266" xr:uid="{00000000-0005-0000-0000-0000453B0000}"/>
    <cellStyle name="40% - Akzent5 6 7 2 2" xfId="15267" xr:uid="{00000000-0005-0000-0000-0000463B0000}"/>
    <cellStyle name="40% - Akzent5 6 7 2 3" xfId="15268" xr:uid="{00000000-0005-0000-0000-0000473B0000}"/>
    <cellStyle name="40% - Akzent5 6 8" xfId="15269" xr:uid="{00000000-0005-0000-0000-0000483B0000}"/>
    <cellStyle name="40% - Akzent5 6 8 2" xfId="15270" xr:uid="{00000000-0005-0000-0000-0000493B0000}"/>
    <cellStyle name="40% - Akzent5 6 8 2 2" xfId="15271" xr:uid="{00000000-0005-0000-0000-00004A3B0000}"/>
    <cellStyle name="40% - Akzent5 6 8 2 3" xfId="15272" xr:uid="{00000000-0005-0000-0000-00004B3B0000}"/>
    <cellStyle name="40% - Akzent5 6 9" xfId="15273" xr:uid="{00000000-0005-0000-0000-00004C3B0000}"/>
    <cellStyle name="40% - Akzent5 6 9 2" xfId="15274" xr:uid="{00000000-0005-0000-0000-00004D3B0000}"/>
    <cellStyle name="40% - Akzent5 6 9 2 2" xfId="15275" xr:uid="{00000000-0005-0000-0000-00004E3B0000}"/>
    <cellStyle name="40% - Akzent5 6 9 2 3" xfId="15276" xr:uid="{00000000-0005-0000-0000-00004F3B0000}"/>
    <cellStyle name="40% - Akzent5 7" xfId="15277" xr:uid="{00000000-0005-0000-0000-0000503B0000}"/>
    <cellStyle name="40% - Akzent5 7 10" xfId="15278" xr:uid="{00000000-0005-0000-0000-0000513B0000}"/>
    <cellStyle name="40% - Akzent5 7 11" xfId="15279" xr:uid="{00000000-0005-0000-0000-0000523B0000}"/>
    <cellStyle name="40% - Akzent5 7 12" xfId="15280" xr:uid="{00000000-0005-0000-0000-0000533B0000}"/>
    <cellStyle name="40% - Akzent5 7 13" xfId="15281" xr:uid="{00000000-0005-0000-0000-0000543B0000}"/>
    <cellStyle name="40% - Akzent5 7 14" xfId="15282" xr:uid="{00000000-0005-0000-0000-0000553B0000}"/>
    <cellStyle name="40% - Akzent5 7 15" xfId="15283" xr:uid="{00000000-0005-0000-0000-0000563B0000}"/>
    <cellStyle name="40% - Akzent5 7 16" xfId="15284" xr:uid="{00000000-0005-0000-0000-0000573B0000}"/>
    <cellStyle name="40% - Akzent5 7 17" xfId="15285" xr:uid="{00000000-0005-0000-0000-0000583B0000}"/>
    <cellStyle name="40% - Akzent5 7 18" xfId="15286" xr:uid="{00000000-0005-0000-0000-0000593B0000}"/>
    <cellStyle name="40% - Akzent5 7 2" xfId="15287" xr:uid="{00000000-0005-0000-0000-00005A3B0000}"/>
    <cellStyle name="40% - Akzent5 7 3" xfId="15288" xr:uid="{00000000-0005-0000-0000-00005B3B0000}"/>
    <cellStyle name="40% - Akzent5 7 4" xfId="15289" xr:uid="{00000000-0005-0000-0000-00005C3B0000}"/>
    <cellStyle name="40% - Akzent5 7 4 2" xfId="15290" xr:uid="{00000000-0005-0000-0000-00005D3B0000}"/>
    <cellStyle name="40% - Akzent5 7 4 2 2" xfId="15291" xr:uid="{00000000-0005-0000-0000-00005E3B0000}"/>
    <cellStyle name="40% - Akzent5 7 4 2 2 2" xfId="15292" xr:uid="{00000000-0005-0000-0000-00005F3B0000}"/>
    <cellStyle name="40% - Akzent5 7 4 2 2 3" xfId="15293" xr:uid="{00000000-0005-0000-0000-0000603B0000}"/>
    <cellStyle name="40% - Akzent5 7 4 2 3" xfId="15294" xr:uid="{00000000-0005-0000-0000-0000613B0000}"/>
    <cellStyle name="40% - Akzent5 7 4 2 4" xfId="15295" xr:uid="{00000000-0005-0000-0000-0000623B0000}"/>
    <cellStyle name="40% - Akzent5 7 4 3" xfId="15296" xr:uid="{00000000-0005-0000-0000-0000633B0000}"/>
    <cellStyle name="40% - Akzent5 7 4 3 2" xfId="15297" xr:uid="{00000000-0005-0000-0000-0000643B0000}"/>
    <cellStyle name="40% - Akzent5 7 4 3 2 2" xfId="15298" xr:uid="{00000000-0005-0000-0000-0000653B0000}"/>
    <cellStyle name="40% - Akzent5 7 4 3 2 3" xfId="15299" xr:uid="{00000000-0005-0000-0000-0000663B0000}"/>
    <cellStyle name="40% - Akzent5 7 4 3 3" xfId="15300" xr:uid="{00000000-0005-0000-0000-0000673B0000}"/>
    <cellStyle name="40% - Akzent5 7 4 3 4" xfId="15301" xr:uid="{00000000-0005-0000-0000-0000683B0000}"/>
    <cellStyle name="40% - Akzent5 7 4 4" xfId="15302" xr:uid="{00000000-0005-0000-0000-0000693B0000}"/>
    <cellStyle name="40% - Akzent5 7 4 4 2" xfId="15303" xr:uid="{00000000-0005-0000-0000-00006A3B0000}"/>
    <cellStyle name="40% - Akzent5 7 4 4 2 2" xfId="15304" xr:uid="{00000000-0005-0000-0000-00006B3B0000}"/>
    <cellStyle name="40% - Akzent5 7 4 4 2 3" xfId="15305" xr:uid="{00000000-0005-0000-0000-00006C3B0000}"/>
    <cellStyle name="40% - Akzent5 7 4 4 3" xfId="15306" xr:uid="{00000000-0005-0000-0000-00006D3B0000}"/>
    <cellStyle name="40% - Akzent5 7 4 4 4" xfId="15307" xr:uid="{00000000-0005-0000-0000-00006E3B0000}"/>
    <cellStyle name="40% - Akzent5 7 4 5" xfId="15308" xr:uid="{00000000-0005-0000-0000-00006F3B0000}"/>
    <cellStyle name="40% - Akzent5 7 4 5 2" xfId="15309" xr:uid="{00000000-0005-0000-0000-0000703B0000}"/>
    <cellStyle name="40% - Akzent5 7 4 5 2 2" xfId="15310" xr:uid="{00000000-0005-0000-0000-0000713B0000}"/>
    <cellStyle name="40% - Akzent5 7 4 5 2 3" xfId="15311" xr:uid="{00000000-0005-0000-0000-0000723B0000}"/>
    <cellStyle name="40% - Akzent5 7 4 5 3" xfId="15312" xr:uid="{00000000-0005-0000-0000-0000733B0000}"/>
    <cellStyle name="40% - Akzent5 7 4 5 4" xfId="15313" xr:uid="{00000000-0005-0000-0000-0000743B0000}"/>
    <cellStyle name="40% - Akzent5 7 4 6" xfId="15314" xr:uid="{00000000-0005-0000-0000-0000753B0000}"/>
    <cellStyle name="40% - Akzent5 7 4 6 2" xfId="15315" xr:uid="{00000000-0005-0000-0000-0000763B0000}"/>
    <cellStyle name="40% - Akzent5 7 4 6 2 2" xfId="15316" xr:uid="{00000000-0005-0000-0000-0000773B0000}"/>
    <cellStyle name="40% - Akzent5 7 4 6 2 3" xfId="15317" xr:uid="{00000000-0005-0000-0000-0000783B0000}"/>
    <cellStyle name="40% - Akzent5 7 4 6 3" xfId="15318" xr:uid="{00000000-0005-0000-0000-0000793B0000}"/>
    <cellStyle name="40% - Akzent5 7 4 6 4" xfId="15319" xr:uid="{00000000-0005-0000-0000-00007A3B0000}"/>
    <cellStyle name="40% - Akzent5 7 4 7" xfId="15320" xr:uid="{00000000-0005-0000-0000-00007B3B0000}"/>
    <cellStyle name="40% - Akzent5 7 4 7 2" xfId="15321" xr:uid="{00000000-0005-0000-0000-00007C3B0000}"/>
    <cellStyle name="40% - Akzent5 7 4 7 3" xfId="15322" xr:uid="{00000000-0005-0000-0000-00007D3B0000}"/>
    <cellStyle name="40% - Akzent5 7 4 8" xfId="15323" xr:uid="{00000000-0005-0000-0000-00007E3B0000}"/>
    <cellStyle name="40% - Akzent5 7 4 8 2" xfId="15324" xr:uid="{00000000-0005-0000-0000-00007F3B0000}"/>
    <cellStyle name="40% - Akzent5 7 4 8 3" xfId="15325" xr:uid="{00000000-0005-0000-0000-0000803B0000}"/>
    <cellStyle name="40% - Akzent5 7 4 9" xfId="15326" xr:uid="{00000000-0005-0000-0000-0000813B0000}"/>
    <cellStyle name="40% - Akzent5 7 4 9 2" xfId="15327" xr:uid="{00000000-0005-0000-0000-0000823B0000}"/>
    <cellStyle name="40% - Akzent5 7 4 9 3" xfId="15328" xr:uid="{00000000-0005-0000-0000-0000833B0000}"/>
    <cellStyle name="40% - Akzent5 7 5" xfId="15329" xr:uid="{00000000-0005-0000-0000-0000843B0000}"/>
    <cellStyle name="40% - Akzent5 7 5 2" xfId="15330" xr:uid="{00000000-0005-0000-0000-0000853B0000}"/>
    <cellStyle name="40% - Akzent5 7 5 2 2" xfId="15331" xr:uid="{00000000-0005-0000-0000-0000863B0000}"/>
    <cellStyle name="40% - Akzent5 7 5 2 3" xfId="15332" xr:uid="{00000000-0005-0000-0000-0000873B0000}"/>
    <cellStyle name="40% - Akzent5 7 6" xfId="15333" xr:uid="{00000000-0005-0000-0000-0000883B0000}"/>
    <cellStyle name="40% - Akzent5 7 6 2" xfId="15334" xr:uid="{00000000-0005-0000-0000-0000893B0000}"/>
    <cellStyle name="40% - Akzent5 7 6 2 2" xfId="15335" xr:uid="{00000000-0005-0000-0000-00008A3B0000}"/>
    <cellStyle name="40% - Akzent5 7 6 2 3" xfId="15336" xr:uid="{00000000-0005-0000-0000-00008B3B0000}"/>
    <cellStyle name="40% - Akzent5 7 7" xfId="15337" xr:uid="{00000000-0005-0000-0000-00008C3B0000}"/>
    <cellStyle name="40% - Akzent5 7 7 2" xfId="15338" xr:uid="{00000000-0005-0000-0000-00008D3B0000}"/>
    <cellStyle name="40% - Akzent5 7 7 2 2" xfId="15339" xr:uid="{00000000-0005-0000-0000-00008E3B0000}"/>
    <cellStyle name="40% - Akzent5 7 7 2 3" xfId="15340" xr:uid="{00000000-0005-0000-0000-00008F3B0000}"/>
    <cellStyle name="40% - Akzent5 7 8" xfId="15341" xr:uid="{00000000-0005-0000-0000-0000903B0000}"/>
    <cellStyle name="40% - Akzent5 7 8 2" xfId="15342" xr:uid="{00000000-0005-0000-0000-0000913B0000}"/>
    <cellStyle name="40% - Akzent5 7 8 2 2" xfId="15343" xr:uid="{00000000-0005-0000-0000-0000923B0000}"/>
    <cellStyle name="40% - Akzent5 7 8 2 3" xfId="15344" xr:uid="{00000000-0005-0000-0000-0000933B0000}"/>
    <cellStyle name="40% - Akzent5 7 9" xfId="15345" xr:uid="{00000000-0005-0000-0000-0000943B0000}"/>
    <cellStyle name="40% - Akzent5 7 9 2" xfId="15346" xr:uid="{00000000-0005-0000-0000-0000953B0000}"/>
    <cellStyle name="40% - Akzent5 7 9 2 2" xfId="15347" xr:uid="{00000000-0005-0000-0000-0000963B0000}"/>
    <cellStyle name="40% - Akzent5 7 9 2 3" xfId="15348" xr:uid="{00000000-0005-0000-0000-0000973B0000}"/>
    <cellStyle name="40% - Akzent5 8" xfId="15349" xr:uid="{00000000-0005-0000-0000-0000983B0000}"/>
    <cellStyle name="40% - Akzent5 8 10" xfId="15350" xr:uid="{00000000-0005-0000-0000-0000993B0000}"/>
    <cellStyle name="40% - Akzent5 8 11" xfId="15351" xr:uid="{00000000-0005-0000-0000-00009A3B0000}"/>
    <cellStyle name="40% - Akzent5 8 12" xfId="15352" xr:uid="{00000000-0005-0000-0000-00009B3B0000}"/>
    <cellStyle name="40% - Akzent5 8 13" xfId="15353" xr:uid="{00000000-0005-0000-0000-00009C3B0000}"/>
    <cellStyle name="40% - Akzent5 8 14" xfId="15354" xr:uid="{00000000-0005-0000-0000-00009D3B0000}"/>
    <cellStyle name="40% - Akzent5 8 15" xfId="15355" xr:uid="{00000000-0005-0000-0000-00009E3B0000}"/>
    <cellStyle name="40% - Akzent5 8 16" xfId="15356" xr:uid="{00000000-0005-0000-0000-00009F3B0000}"/>
    <cellStyle name="40% - Akzent5 8 17" xfId="15357" xr:uid="{00000000-0005-0000-0000-0000A03B0000}"/>
    <cellStyle name="40% - Akzent5 8 18" xfId="15358" xr:uid="{00000000-0005-0000-0000-0000A13B0000}"/>
    <cellStyle name="40% - Akzent5 8 2" xfId="15359" xr:uid="{00000000-0005-0000-0000-0000A23B0000}"/>
    <cellStyle name="40% - Akzent5 8 3" xfId="15360" xr:uid="{00000000-0005-0000-0000-0000A33B0000}"/>
    <cellStyle name="40% - Akzent5 8 4" xfId="15361" xr:uid="{00000000-0005-0000-0000-0000A43B0000}"/>
    <cellStyle name="40% - Akzent5 8 4 2" xfId="15362" xr:uid="{00000000-0005-0000-0000-0000A53B0000}"/>
    <cellStyle name="40% - Akzent5 8 4 2 2" xfId="15363" xr:uid="{00000000-0005-0000-0000-0000A63B0000}"/>
    <cellStyle name="40% - Akzent5 8 4 2 2 2" xfId="15364" xr:uid="{00000000-0005-0000-0000-0000A73B0000}"/>
    <cellStyle name="40% - Akzent5 8 4 2 2 3" xfId="15365" xr:uid="{00000000-0005-0000-0000-0000A83B0000}"/>
    <cellStyle name="40% - Akzent5 8 4 2 3" xfId="15366" xr:uid="{00000000-0005-0000-0000-0000A93B0000}"/>
    <cellStyle name="40% - Akzent5 8 4 2 4" xfId="15367" xr:uid="{00000000-0005-0000-0000-0000AA3B0000}"/>
    <cellStyle name="40% - Akzent5 8 4 3" xfId="15368" xr:uid="{00000000-0005-0000-0000-0000AB3B0000}"/>
    <cellStyle name="40% - Akzent5 8 4 3 2" xfId="15369" xr:uid="{00000000-0005-0000-0000-0000AC3B0000}"/>
    <cellStyle name="40% - Akzent5 8 4 3 2 2" xfId="15370" xr:uid="{00000000-0005-0000-0000-0000AD3B0000}"/>
    <cellStyle name="40% - Akzent5 8 4 3 2 3" xfId="15371" xr:uid="{00000000-0005-0000-0000-0000AE3B0000}"/>
    <cellStyle name="40% - Akzent5 8 4 3 3" xfId="15372" xr:uid="{00000000-0005-0000-0000-0000AF3B0000}"/>
    <cellStyle name="40% - Akzent5 8 4 3 4" xfId="15373" xr:uid="{00000000-0005-0000-0000-0000B03B0000}"/>
    <cellStyle name="40% - Akzent5 8 4 4" xfId="15374" xr:uid="{00000000-0005-0000-0000-0000B13B0000}"/>
    <cellStyle name="40% - Akzent5 8 4 4 2" xfId="15375" xr:uid="{00000000-0005-0000-0000-0000B23B0000}"/>
    <cellStyle name="40% - Akzent5 8 4 4 2 2" xfId="15376" xr:uid="{00000000-0005-0000-0000-0000B33B0000}"/>
    <cellStyle name="40% - Akzent5 8 4 4 2 3" xfId="15377" xr:uid="{00000000-0005-0000-0000-0000B43B0000}"/>
    <cellStyle name="40% - Akzent5 8 4 4 3" xfId="15378" xr:uid="{00000000-0005-0000-0000-0000B53B0000}"/>
    <cellStyle name="40% - Akzent5 8 4 4 4" xfId="15379" xr:uid="{00000000-0005-0000-0000-0000B63B0000}"/>
    <cellStyle name="40% - Akzent5 8 4 5" xfId="15380" xr:uid="{00000000-0005-0000-0000-0000B73B0000}"/>
    <cellStyle name="40% - Akzent5 8 4 5 2" xfId="15381" xr:uid="{00000000-0005-0000-0000-0000B83B0000}"/>
    <cellStyle name="40% - Akzent5 8 4 5 2 2" xfId="15382" xr:uid="{00000000-0005-0000-0000-0000B93B0000}"/>
    <cellStyle name="40% - Akzent5 8 4 5 2 3" xfId="15383" xr:uid="{00000000-0005-0000-0000-0000BA3B0000}"/>
    <cellStyle name="40% - Akzent5 8 4 5 3" xfId="15384" xr:uid="{00000000-0005-0000-0000-0000BB3B0000}"/>
    <cellStyle name="40% - Akzent5 8 4 5 4" xfId="15385" xr:uid="{00000000-0005-0000-0000-0000BC3B0000}"/>
    <cellStyle name="40% - Akzent5 8 4 6" xfId="15386" xr:uid="{00000000-0005-0000-0000-0000BD3B0000}"/>
    <cellStyle name="40% - Akzent5 8 4 6 2" xfId="15387" xr:uid="{00000000-0005-0000-0000-0000BE3B0000}"/>
    <cellStyle name="40% - Akzent5 8 4 6 2 2" xfId="15388" xr:uid="{00000000-0005-0000-0000-0000BF3B0000}"/>
    <cellStyle name="40% - Akzent5 8 4 6 2 3" xfId="15389" xr:uid="{00000000-0005-0000-0000-0000C03B0000}"/>
    <cellStyle name="40% - Akzent5 8 4 6 3" xfId="15390" xr:uid="{00000000-0005-0000-0000-0000C13B0000}"/>
    <cellStyle name="40% - Akzent5 8 4 6 4" xfId="15391" xr:uid="{00000000-0005-0000-0000-0000C23B0000}"/>
    <cellStyle name="40% - Akzent5 8 4 7" xfId="15392" xr:uid="{00000000-0005-0000-0000-0000C33B0000}"/>
    <cellStyle name="40% - Akzent5 8 4 7 2" xfId="15393" xr:uid="{00000000-0005-0000-0000-0000C43B0000}"/>
    <cellStyle name="40% - Akzent5 8 4 7 3" xfId="15394" xr:uid="{00000000-0005-0000-0000-0000C53B0000}"/>
    <cellStyle name="40% - Akzent5 8 4 8" xfId="15395" xr:uid="{00000000-0005-0000-0000-0000C63B0000}"/>
    <cellStyle name="40% - Akzent5 8 4 8 2" xfId="15396" xr:uid="{00000000-0005-0000-0000-0000C73B0000}"/>
    <cellStyle name="40% - Akzent5 8 4 8 3" xfId="15397" xr:uid="{00000000-0005-0000-0000-0000C83B0000}"/>
    <cellStyle name="40% - Akzent5 8 4 9" xfId="15398" xr:uid="{00000000-0005-0000-0000-0000C93B0000}"/>
    <cellStyle name="40% - Akzent5 8 4 9 2" xfId="15399" xr:uid="{00000000-0005-0000-0000-0000CA3B0000}"/>
    <cellStyle name="40% - Akzent5 8 4 9 3" xfId="15400" xr:uid="{00000000-0005-0000-0000-0000CB3B0000}"/>
    <cellStyle name="40% - Akzent5 8 5" xfId="15401" xr:uid="{00000000-0005-0000-0000-0000CC3B0000}"/>
    <cellStyle name="40% - Akzent5 8 5 2" xfId="15402" xr:uid="{00000000-0005-0000-0000-0000CD3B0000}"/>
    <cellStyle name="40% - Akzent5 8 5 2 2" xfId="15403" xr:uid="{00000000-0005-0000-0000-0000CE3B0000}"/>
    <cellStyle name="40% - Akzent5 8 5 2 3" xfId="15404" xr:uid="{00000000-0005-0000-0000-0000CF3B0000}"/>
    <cellStyle name="40% - Akzent5 8 6" xfId="15405" xr:uid="{00000000-0005-0000-0000-0000D03B0000}"/>
    <cellStyle name="40% - Akzent5 8 6 2" xfId="15406" xr:uid="{00000000-0005-0000-0000-0000D13B0000}"/>
    <cellStyle name="40% - Akzent5 8 6 2 2" xfId="15407" xr:uid="{00000000-0005-0000-0000-0000D23B0000}"/>
    <cellStyle name="40% - Akzent5 8 6 2 3" xfId="15408" xr:uid="{00000000-0005-0000-0000-0000D33B0000}"/>
    <cellStyle name="40% - Akzent5 8 7" xfId="15409" xr:uid="{00000000-0005-0000-0000-0000D43B0000}"/>
    <cellStyle name="40% - Akzent5 8 7 2" xfId="15410" xr:uid="{00000000-0005-0000-0000-0000D53B0000}"/>
    <cellStyle name="40% - Akzent5 8 7 2 2" xfId="15411" xr:uid="{00000000-0005-0000-0000-0000D63B0000}"/>
    <cellStyle name="40% - Akzent5 8 7 2 3" xfId="15412" xr:uid="{00000000-0005-0000-0000-0000D73B0000}"/>
    <cellStyle name="40% - Akzent5 8 8" xfId="15413" xr:uid="{00000000-0005-0000-0000-0000D83B0000}"/>
    <cellStyle name="40% - Akzent5 8 8 2" xfId="15414" xr:uid="{00000000-0005-0000-0000-0000D93B0000}"/>
    <cellStyle name="40% - Akzent5 8 8 2 2" xfId="15415" xr:uid="{00000000-0005-0000-0000-0000DA3B0000}"/>
    <cellStyle name="40% - Akzent5 8 8 2 3" xfId="15416" xr:uid="{00000000-0005-0000-0000-0000DB3B0000}"/>
    <cellStyle name="40% - Akzent5 8 9" xfId="15417" xr:uid="{00000000-0005-0000-0000-0000DC3B0000}"/>
    <cellStyle name="40% - Akzent5 8 9 2" xfId="15418" xr:uid="{00000000-0005-0000-0000-0000DD3B0000}"/>
    <cellStyle name="40% - Akzent5 8 9 2 2" xfId="15419" xr:uid="{00000000-0005-0000-0000-0000DE3B0000}"/>
    <cellStyle name="40% - Akzent5 8 9 2 3" xfId="15420" xr:uid="{00000000-0005-0000-0000-0000DF3B0000}"/>
    <cellStyle name="40% - Akzent5 9" xfId="15421" xr:uid="{00000000-0005-0000-0000-0000E03B0000}"/>
    <cellStyle name="40% - Akzent5 9 10" xfId="15422" xr:uid="{00000000-0005-0000-0000-0000E13B0000}"/>
    <cellStyle name="40% - Akzent5 9 11" xfId="15423" xr:uid="{00000000-0005-0000-0000-0000E23B0000}"/>
    <cellStyle name="40% - Akzent5 9 12" xfId="15424" xr:uid="{00000000-0005-0000-0000-0000E33B0000}"/>
    <cellStyle name="40% - Akzent5 9 13" xfId="15425" xr:uid="{00000000-0005-0000-0000-0000E43B0000}"/>
    <cellStyle name="40% - Akzent5 9 14" xfId="15426" xr:uid="{00000000-0005-0000-0000-0000E53B0000}"/>
    <cellStyle name="40% - Akzent5 9 15" xfId="15427" xr:uid="{00000000-0005-0000-0000-0000E63B0000}"/>
    <cellStyle name="40% - Akzent5 9 16" xfId="15428" xr:uid="{00000000-0005-0000-0000-0000E73B0000}"/>
    <cellStyle name="40% - Akzent5 9 17" xfId="15429" xr:uid="{00000000-0005-0000-0000-0000E83B0000}"/>
    <cellStyle name="40% - Akzent5 9 18" xfId="15430" xr:uid="{00000000-0005-0000-0000-0000E93B0000}"/>
    <cellStyle name="40% - Akzent5 9 2" xfId="15431" xr:uid="{00000000-0005-0000-0000-0000EA3B0000}"/>
    <cellStyle name="40% - Akzent5 9 3" xfId="15432" xr:uid="{00000000-0005-0000-0000-0000EB3B0000}"/>
    <cellStyle name="40% - Akzent5 9 4" xfId="15433" xr:uid="{00000000-0005-0000-0000-0000EC3B0000}"/>
    <cellStyle name="40% - Akzent5 9 4 2" xfId="15434" xr:uid="{00000000-0005-0000-0000-0000ED3B0000}"/>
    <cellStyle name="40% - Akzent5 9 4 2 2" xfId="15435" xr:uid="{00000000-0005-0000-0000-0000EE3B0000}"/>
    <cellStyle name="40% - Akzent5 9 4 2 2 2" xfId="15436" xr:uid="{00000000-0005-0000-0000-0000EF3B0000}"/>
    <cellStyle name="40% - Akzent5 9 4 2 2 3" xfId="15437" xr:uid="{00000000-0005-0000-0000-0000F03B0000}"/>
    <cellStyle name="40% - Akzent5 9 4 2 3" xfId="15438" xr:uid="{00000000-0005-0000-0000-0000F13B0000}"/>
    <cellStyle name="40% - Akzent5 9 4 2 4" xfId="15439" xr:uid="{00000000-0005-0000-0000-0000F23B0000}"/>
    <cellStyle name="40% - Akzent5 9 4 3" xfId="15440" xr:uid="{00000000-0005-0000-0000-0000F33B0000}"/>
    <cellStyle name="40% - Akzent5 9 4 3 2" xfId="15441" xr:uid="{00000000-0005-0000-0000-0000F43B0000}"/>
    <cellStyle name="40% - Akzent5 9 4 3 2 2" xfId="15442" xr:uid="{00000000-0005-0000-0000-0000F53B0000}"/>
    <cellStyle name="40% - Akzent5 9 4 3 2 3" xfId="15443" xr:uid="{00000000-0005-0000-0000-0000F63B0000}"/>
    <cellStyle name="40% - Akzent5 9 4 3 3" xfId="15444" xr:uid="{00000000-0005-0000-0000-0000F73B0000}"/>
    <cellStyle name="40% - Akzent5 9 4 3 4" xfId="15445" xr:uid="{00000000-0005-0000-0000-0000F83B0000}"/>
    <cellStyle name="40% - Akzent5 9 4 4" xfId="15446" xr:uid="{00000000-0005-0000-0000-0000F93B0000}"/>
    <cellStyle name="40% - Akzent5 9 4 4 2" xfId="15447" xr:uid="{00000000-0005-0000-0000-0000FA3B0000}"/>
    <cellStyle name="40% - Akzent5 9 4 4 2 2" xfId="15448" xr:uid="{00000000-0005-0000-0000-0000FB3B0000}"/>
    <cellStyle name="40% - Akzent5 9 4 4 2 3" xfId="15449" xr:uid="{00000000-0005-0000-0000-0000FC3B0000}"/>
    <cellStyle name="40% - Akzent5 9 4 4 3" xfId="15450" xr:uid="{00000000-0005-0000-0000-0000FD3B0000}"/>
    <cellStyle name="40% - Akzent5 9 4 4 4" xfId="15451" xr:uid="{00000000-0005-0000-0000-0000FE3B0000}"/>
    <cellStyle name="40% - Akzent5 9 4 5" xfId="15452" xr:uid="{00000000-0005-0000-0000-0000FF3B0000}"/>
    <cellStyle name="40% - Akzent5 9 4 5 2" xfId="15453" xr:uid="{00000000-0005-0000-0000-0000003C0000}"/>
    <cellStyle name="40% - Akzent5 9 4 5 2 2" xfId="15454" xr:uid="{00000000-0005-0000-0000-0000013C0000}"/>
    <cellStyle name="40% - Akzent5 9 4 5 2 3" xfId="15455" xr:uid="{00000000-0005-0000-0000-0000023C0000}"/>
    <cellStyle name="40% - Akzent5 9 4 5 3" xfId="15456" xr:uid="{00000000-0005-0000-0000-0000033C0000}"/>
    <cellStyle name="40% - Akzent5 9 4 5 4" xfId="15457" xr:uid="{00000000-0005-0000-0000-0000043C0000}"/>
    <cellStyle name="40% - Akzent5 9 4 6" xfId="15458" xr:uid="{00000000-0005-0000-0000-0000053C0000}"/>
    <cellStyle name="40% - Akzent5 9 4 6 2" xfId="15459" xr:uid="{00000000-0005-0000-0000-0000063C0000}"/>
    <cellStyle name="40% - Akzent5 9 4 6 2 2" xfId="15460" xr:uid="{00000000-0005-0000-0000-0000073C0000}"/>
    <cellStyle name="40% - Akzent5 9 4 6 2 3" xfId="15461" xr:uid="{00000000-0005-0000-0000-0000083C0000}"/>
    <cellStyle name="40% - Akzent5 9 4 6 3" xfId="15462" xr:uid="{00000000-0005-0000-0000-0000093C0000}"/>
    <cellStyle name="40% - Akzent5 9 4 6 4" xfId="15463" xr:uid="{00000000-0005-0000-0000-00000A3C0000}"/>
    <cellStyle name="40% - Akzent5 9 4 7" xfId="15464" xr:uid="{00000000-0005-0000-0000-00000B3C0000}"/>
    <cellStyle name="40% - Akzent5 9 4 7 2" xfId="15465" xr:uid="{00000000-0005-0000-0000-00000C3C0000}"/>
    <cellStyle name="40% - Akzent5 9 4 7 3" xfId="15466" xr:uid="{00000000-0005-0000-0000-00000D3C0000}"/>
    <cellStyle name="40% - Akzent5 9 4 8" xfId="15467" xr:uid="{00000000-0005-0000-0000-00000E3C0000}"/>
    <cellStyle name="40% - Akzent5 9 4 8 2" xfId="15468" xr:uid="{00000000-0005-0000-0000-00000F3C0000}"/>
    <cellStyle name="40% - Akzent5 9 4 8 3" xfId="15469" xr:uid="{00000000-0005-0000-0000-0000103C0000}"/>
    <cellStyle name="40% - Akzent5 9 4 9" xfId="15470" xr:uid="{00000000-0005-0000-0000-0000113C0000}"/>
    <cellStyle name="40% - Akzent5 9 4 9 2" xfId="15471" xr:uid="{00000000-0005-0000-0000-0000123C0000}"/>
    <cellStyle name="40% - Akzent5 9 4 9 3" xfId="15472" xr:uid="{00000000-0005-0000-0000-0000133C0000}"/>
    <cellStyle name="40% - Akzent5 9 5" xfId="15473" xr:uid="{00000000-0005-0000-0000-0000143C0000}"/>
    <cellStyle name="40% - Akzent5 9 5 2" xfId="15474" xr:uid="{00000000-0005-0000-0000-0000153C0000}"/>
    <cellStyle name="40% - Akzent5 9 5 2 2" xfId="15475" xr:uid="{00000000-0005-0000-0000-0000163C0000}"/>
    <cellStyle name="40% - Akzent5 9 5 2 3" xfId="15476" xr:uid="{00000000-0005-0000-0000-0000173C0000}"/>
    <cellStyle name="40% - Akzent5 9 6" xfId="15477" xr:uid="{00000000-0005-0000-0000-0000183C0000}"/>
    <cellStyle name="40% - Akzent5 9 6 2" xfId="15478" xr:uid="{00000000-0005-0000-0000-0000193C0000}"/>
    <cellStyle name="40% - Akzent5 9 6 2 2" xfId="15479" xr:uid="{00000000-0005-0000-0000-00001A3C0000}"/>
    <cellStyle name="40% - Akzent5 9 6 2 3" xfId="15480" xr:uid="{00000000-0005-0000-0000-00001B3C0000}"/>
    <cellStyle name="40% - Akzent5 9 7" xfId="15481" xr:uid="{00000000-0005-0000-0000-00001C3C0000}"/>
    <cellStyle name="40% - Akzent5 9 7 2" xfId="15482" xr:uid="{00000000-0005-0000-0000-00001D3C0000}"/>
    <cellStyle name="40% - Akzent5 9 7 2 2" xfId="15483" xr:uid="{00000000-0005-0000-0000-00001E3C0000}"/>
    <cellStyle name="40% - Akzent5 9 7 2 3" xfId="15484" xr:uid="{00000000-0005-0000-0000-00001F3C0000}"/>
    <cellStyle name="40% - Akzent5 9 8" xfId="15485" xr:uid="{00000000-0005-0000-0000-0000203C0000}"/>
    <cellStyle name="40% - Akzent5 9 8 2" xfId="15486" xr:uid="{00000000-0005-0000-0000-0000213C0000}"/>
    <cellStyle name="40% - Akzent5 9 8 2 2" xfId="15487" xr:uid="{00000000-0005-0000-0000-0000223C0000}"/>
    <cellStyle name="40% - Akzent5 9 8 2 3" xfId="15488" xr:uid="{00000000-0005-0000-0000-0000233C0000}"/>
    <cellStyle name="40% - Akzent5 9 9" xfId="15489" xr:uid="{00000000-0005-0000-0000-0000243C0000}"/>
    <cellStyle name="40% - Akzent5 9 9 2" xfId="15490" xr:uid="{00000000-0005-0000-0000-0000253C0000}"/>
    <cellStyle name="40% - Akzent5 9 9 2 2" xfId="15491" xr:uid="{00000000-0005-0000-0000-0000263C0000}"/>
    <cellStyle name="40% - Akzent5 9 9 2 3" xfId="15492" xr:uid="{00000000-0005-0000-0000-0000273C0000}"/>
    <cellStyle name="40% - Akzent6 10" xfId="15493" xr:uid="{00000000-0005-0000-0000-0000283C0000}"/>
    <cellStyle name="40% - Akzent6 10 10" xfId="15494" xr:uid="{00000000-0005-0000-0000-0000293C0000}"/>
    <cellStyle name="40% - Akzent6 10 11" xfId="15495" xr:uid="{00000000-0005-0000-0000-00002A3C0000}"/>
    <cellStyle name="40% - Akzent6 10 12" xfId="15496" xr:uid="{00000000-0005-0000-0000-00002B3C0000}"/>
    <cellStyle name="40% - Akzent6 10 13" xfId="15497" xr:uid="{00000000-0005-0000-0000-00002C3C0000}"/>
    <cellStyle name="40% - Akzent6 10 14" xfId="15498" xr:uid="{00000000-0005-0000-0000-00002D3C0000}"/>
    <cellStyle name="40% - Akzent6 10 15" xfId="15499" xr:uid="{00000000-0005-0000-0000-00002E3C0000}"/>
    <cellStyle name="40% - Akzent6 10 16" xfId="15500" xr:uid="{00000000-0005-0000-0000-00002F3C0000}"/>
    <cellStyle name="40% - Akzent6 10 17" xfId="15501" xr:uid="{00000000-0005-0000-0000-0000303C0000}"/>
    <cellStyle name="40% - Akzent6 10 18" xfId="15502" xr:uid="{00000000-0005-0000-0000-0000313C0000}"/>
    <cellStyle name="40% - Akzent6 10 2" xfId="15503" xr:uid="{00000000-0005-0000-0000-0000323C0000}"/>
    <cellStyle name="40% - Akzent6 10 3" xfId="15504" xr:uid="{00000000-0005-0000-0000-0000333C0000}"/>
    <cellStyle name="40% - Akzent6 10 4" xfId="15505" xr:uid="{00000000-0005-0000-0000-0000343C0000}"/>
    <cellStyle name="40% - Akzent6 10 4 2" xfId="15506" xr:uid="{00000000-0005-0000-0000-0000353C0000}"/>
    <cellStyle name="40% - Akzent6 10 4 2 2" xfId="15507" xr:uid="{00000000-0005-0000-0000-0000363C0000}"/>
    <cellStyle name="40% - Akzent6 10 4 2 2 2" xfId="15508" xr:uid="{00000000-0005-0000-0000-0000373C0000}"/>
    <cellStyle name="40% - Akzent6 10 4 2 2 3" xfId="15509" xr:uid="{00000000-0005-0000-0000-0000383C0000}"/>
    <cellStyle name="40% - Akzent6 10 4 2 3" xfId="15510" xr:uid="{00000000-0005-0000-0000-0000393C0000}"/>
    <cellStyle name="40% - Akzent6 10 4 2 4" xfId="15511" xr:uid="{00000000-0005-0000-0000-00003A3C0000}"/>
    <cellStyle name="40% - Akzent6 10 4 3" xfId="15512" xr:uid="{00000000-0005-0000-0000-00003B3C0000}"/>
    <cellStyle name="40% - Akzent6 10 4 3 2" xfId="15513" xr:uid="{00000000-0005-0000-0000-00003C3C0000}"/>
    <cellStyle name="40% - Akzent6 10 4 3 2 2" xfId="15514" xr:uid="{00000000-0005-0000-0000-00003D3C0000}"/>
    <cellStyle name="40% - Akzent6 10 4 3 2 3" xfId="15515" xr:uid="{00000000-0005-0000-0000-00003E3C0000}"/>
    <cellStyle name="40% - Akzent6 10 4 3 3" xfId="15516" xr:uid="{00000000-0005-0000-0000-00003F3C0000}"/>
    <cellStyle name="40% - Akzent6 10 4 3 4" xfId="15517" xr:uid="{00000000-0005-0000-0000-0000403C0000}"/>
    <cellStyle name="40% - Akzent6 10 4 4" xfId="15518" xr:uid="{00000000-0005-0000-0000-0000413C0000}"/>
    <cellStyle name="40% - Akzent6 10 4 4 2" xfId="15519" xr:uid="{00000000-0005-0000-0000-0000423C0000}"/>
    <cellStyle name="40% - Akzent6 10 4 4 2 2" xfId="15520" xr:uid="{00000000-0005-0000-0000-0000433C0000}"/>
    <cellStyle name="40% - Akzent6 10 4 4 2 3" xfId="15521" xr:uid="{00000000-0005-0000-0000-0000443C0000}"/>
    <cellStyle name="40% - Akzent6 10 4 4 3" xfId="15522" xr:uid="{00000000-0005-0000-0000-0000453C0000}"/>
    <cellStyle name="40% - Akzent6 10 4 4 4" xfId="15523" xr:uid="{00000000-0005-0000-0000-0000463C0000}"/>
    <cellStyle name="40% - Akzent6 10 4 5" xfId="15524" xr:uid="{00000000-0005-0000-0000-0000473C0000}"/>
    <cellStyle name="40% - Akzent6 10 4 5 2" xfId="15525" xr:uid="{00000000-0005-0000-0000-0000483C0000}"/>
    <cellStyle name="40% - Akzent6 10 4 5 2 2" xfId="15526" xr:uid="{00000000-0005-0000-0000-0000493C0000}"/>
    <cellStyle name="40% - Akzent6 10 4 5 2 3" xfId="15527" xr:uid="{00000000-0005-0000-0000-00004A3C0000}"/>
    <cellStyle name="40% - Akzent6 10 4 5 3" xfId="15528" xr:uid="{00000000-0005-0000-0000-00004B3C0000}"/>
    <cellStyle name="40% - Akzent6 10 4 5 4" xfId="15529" xr:uid="{00000000-0005-0000-0000-00004C3C0000}"/>
    <cellStyle name="40% - Akzent6 10 4 6" xfId="15530" xr:uid="{00000000-0005-0000-0000-00004D3C0000}"/>
    <cellStyle name="40% - Akzent6 10 4 6 2" xfId="15531" xr:uid="{00000000-0005-0000-0000-00004E3C0000}"/>
    <cellStyle name="40% - Akzent6 10 4 6 2 2" xfId="15532" xr:uid="{00000000-0005-0000-0000-00004F3C0000}"/>
    <cellStyle name="40% - Akzent6 10 4 6 2 3" xfId="15533" xr:uid="{00000000-0005-0000-0000-0000503C0000}"/>
    <cellStyle name="40% - Akzent6 10 4 6 3" xfId="15534" xr:uid="{00000000-0005-0000-0000-0000513C0000}"/>
    <cellStyle name="40% - Akzent6 10 4 6 4" xfId="15535" xr:uid="{00000000-0005-0000-0000-0000523C0000}"/>
    <cellStyle name="40% - Akzent6 10 4 7" xfId="15536" xr:uid="{00000000-0005-0000-0000-0000533C0000}"/>
    <cellStyle name="40% - Akzent6 10 4 7 2" xfId="15537" xr:uid="{00000000-0005-0000-0000-0000543C0000}"/>
    <cellStyle name="40% - Akzent6 10 4 7 3" xfId="15538" xr:uid="{00000000-0005-0000-0000-0000553C0000}"/>
    <cellStyle name="40% - Akzent6 10 4 8" xfId="15539" xr:uid="{00000000-0005-0000-0000-0000563C0000}"/>
    <cellStyle name="40% - Akzent6 10 4 8 2" xfId="15540" xr:uid="{00000000-0005-0000-0000-0000573C0000}"/>
    <cellStyle name="40% - Akzent6 10 4 8 3" xfId="15541" xr:uid="{00000000-0005-0000-0000-0000583C0000}"/>
    <cellStyle name="40% - Akzent6 10 4 9" xfId="15542" xr:uid="{00000000-0005-0000-0000-0000593C0000}"/>
    <cellStyle name="40% - Akzent6 10 4 9 2" xfId="15543" xr:uid="{00000000-0005-0000-0000-00005A3C0000}"/>
    <cellStyle name="40% - Akzent6 10 4 9 3" xfId="15544" xr:uid="{00000000-0005-0000-0000-00005B3C0000}"/>
    <cellStyle name="40% - Akzent6 10 5" xfId="15545" xr:uid="{00000000-0005-0000-0000-00005C3C0000}"/>
    <cellStyle name="40% - Akzent6 10 5 2" xfId="15546" xr:uid="{00000000-0005-0000-0000-00005D3C0000}"/>
    <cellStyle name="40% - Akzent6 10 5 2 2" xfId="15547" xr:uid="{00000000-0005-0000-0000-00005E3C0000}"/>
    <cellStyle name="40% - Akzent6 10 5 2 3" xfId="15548" xr:uid="{00000000-0005-0000-0000-00005F3C0000}"/>
    <cellStyle name="40% - Akzent6 10 6" xfId="15549" xr:uid="{00000000-0005-0000-0000-0000603C0000}"/>
    <cellStyle name="40% - Akzent6 10 6 2" xfId="15550" xr:uid="{00000000-0005-0000-0000-0000613C0000}"/>
    <cellStyle name="40% - Akzent6 10 6 2 2" xfId="15551" xr:uid="{00000000-0005-0000-0000-0000623C0000}"/>
    <cellStyle name="40% - Akzent6 10 6 2 3" xfId="15552" xr:uid="{00000000-0005-0000-0000-0000633C0000}"/>
    <cellStyle name="40% - Akzent6 10 7" xfId="15553" xr:uid="{00000000-0005-0000-0000-0000643C0000}"/>
    <cellStyle name="40% - Akzent6 10 7 2" xfId="15554" xr:uid="{00000000-0005-0000-0000-0000653C0000}"/>
    <cellStyle name="40% - Akzent6 10 7 2 2" xfId="15555" xr:uid="{00000000-0005-0000-0000-0000663C0000}"/>
    <cellStyle name="40% - Akzent6 10 7 2 3" xfId="15556" xr:uid="{00000000-0005-0000-0000-0000673C0000}"/>
    <cellStyle name="40% - Akzent6 10 8" xfId="15557" xr:uid="{00000000-0005-0000-0000-0000683C0000}"/>
    <cellStyle name="40% - Akzent6 10 8 2" xfId="15558" xr:uid="{00000000-0005-0000-0000-0000693C0000}"/>
    <cellStyle name="40% - Akzent6 10 8 2 2" xfId="15559" xr:uid="{00000000-0005-0000-0000-00006A3C0000}"/>
    <cellStyle name="40% - Akzent6 10 8 2 3" xfId="15560" xr:uid="{00000000-0005-0000-0000-00006B3C0000}"/>
    <cellStyle name="40% - Akzent6 10 9" xfId="15561" xr:uid="{00000000-0005-0000-0000-00006C3C0000}"/>
    <cellStyle name="40% - Akzent6 10 9 2" xfId="15562" xr:uid="{00000000-0005-0000-0000-00006D3C0000}"/>
    <cellStyle name="40% - Akzent6 10 9 2 2" xfId="15563" xr:uid="{00000000-0005-0000-0000-00006E3C0000}"/>
    <cellStyle name="40% - Akzent6 10 9 2 3" xfId="15564" xr:uid="{00000000-0005-0000-0000-00006F3C0000}"/>
    <cellStyle name="40% - Akzent6 11" xfId="15565" xr:uid="{00000000-0005-0000-0000-0000703C0000}"/>
    <cellStyle name="40% - Akzent6 11 10" xfId="15566" xr:uid="{00000000-0005-0000-0000-0000713C0000}"/>
    <cellStyle name="40% - Akzent6 11 11" xfId="15567" xr:uid="{00000000-0005-0000-0000-0000723C0000}"/>
    <cellStyle name="40% - Akzent6 11 12" xfId="15568" xr:uid="{00000000-0005-0000-0000-0000733C0000}"/>
    <cellStyle name="40% - Akzent6 11 13" xfId="15569" xr:uid="{00000000-0005-0000-0000-0000743C0000}"/>
    <cellStyle name="40% - Akzent6 11 14" xfId="15570" xr:uid="{00000000-0005-0000-0000-0000753C0000}"/>
    <cellStyle name="40% - Akzent6 11 15" xfId="15571" xr:uid="{00000000-0005-0000-0000-0000763C0000}"/>
    <cellStyle name="40% - Akzent6 11 16" xfId="15572" xr:uid="{00000000-0005-0000-0000-0000773C0000}"/>
    <cellStyle name="40% - Akzent6 11 17" xfId="15573" xr:uid="{00000000-0005-0000-0000-0000783C0000}"/>
    <cellStyle name="40% - Akzent6 11 18" xfId="15574" xr:uid="{00000000-0005-0000-0000-0000793C0000}"/>
    <cellStyle name="40% - Akzent6 11 2" xfId="15575" xr:uid="{00000000-0005-0000-0000-00007A3C0000}"/>
    <cellStyle name="40% - Akzent6 11 3" xfId="15576" xr:uid="{00000000-0005-0000-0000-00007B3C0000}"/>
    <cellStyle name="40% - Akzent6 11 4" xfId="15577" xr:uid="{00000000-0005-0000-0000-00007C3C0000}"/>
    <cellStyle name="40% - Akzent6 11 4 2" xfId="15578" xr:uid="{00000000-0005-0000-0000-00007D3C0000}"/>
    <cellStyle name="40% - Akzent6 11 4 2 2" xfId="15579" xr:uid="{00000000-0005-0000-0000-00007E3C0000}"/>
    <cellStyle name="40% - Akzent6 11 4 2 2 2" xfId="15580" xr:uid="{00000000-0005-0000-0000-00007F3C0000}"/>
    <cellStyle name="40% - Akzent6 11 4 2 2 3" xfId="15581" xr:uid="{00000000-0005-0000-0000-0000803C0000}"/>
    <cellStyle name="40% - Akzent6 11 4 2 3" xfId="15582" xr:uid="{00000000-0005-0000-0000-0000813C0000}"/>
    <cellStyle name="40% - Akzent6 11 4 2 4" xfId="15583" xr:uid="{00000000-0005-0000-0000-0000823C0000}"/>
    <cellStyle name="40% - Akzent6 11 4 3" xfId="15584" xr:uid="{00000000-0005-0000-0000-0000833C0000}"/>
    <cellStyle name="40% - Akzent6 11 4 3 2" xfId="15585" xr:uid="{00000000-0005-0000-0000-0000843C0000}"/>
    <cellStyle name="40% - Akzent6 11 4 3 2 2" xfId="15586" xr:uid="{00000000-0005-0000-0000-0000853C0000}"/>
    <cellStyle name="40% - Akzent6 11 4 3 2 3" xfId="15587" xr:uid="{00000000-0005-0000-0000-0000863C0000}"/>
    <cellStyle name="40% - Akzent6 11 4 3 3" xfId="15588" xr:uid="{00000000-0005-0000-0000-0000873C0000}"/>
    <cellStyle name="40% - Akzent6 11 4 3 4" xfId="15589" xr:uid="{00000000-0005-0000-0000-0000883C0000}"/>
    <cellStyle name="40% - Akzent6 11 4 4" xfId="15590" xr:uid="{00000000-0005-0000-0000-0000893C0000}"/>
    <cellStyle name="40% - Akzent6 11 4 4 2" xfId="15591" xr:uid="{00000000-0005-0000-0000-00008A3C0000}"/>
    <cellStyle name="40% - Akzent6 11 4 4 2 2" xfId="15592" xr:uid="{00000000-0005-0000-0000-00008B3C0000}"/>
    <cellStyle name="40% - Akzent6 11 4 4 2 3" xfId="15593" xr:uid="{00000000-0005-0000-0000-00008C3C0000}"/>
    <cellStyle name="40% - Akzent6 11 4 4 3" xfId="15594" xr:uid="{00000000-0005-0000-0000-00008D3C0000}"/>
    <cellStyle name="40% - Akzent6 11 4 4 4" xfId="15595" xr:uid="{00000000-0005-0000-0000-00008E3C0000}"/>
    <cellStyle name="40% - Akzent6 11 4 5" xfId="15596" xr:uid="{00000000-0005-0000-0000-00008F3C0000}"/>
    <cellStyle name="40% - Akzent6 11 4 5 2" xfId="15597" xr:uid="{00000000-0005-0000-0000-0000903C0000}"/>
    <cellStyle name="40% - Akzent6 11 4 5 2 2" xfId="15598" xr:uid="{00000000-0005-0000-0000-0000913C0000}"/>
    <cellStyle name="40% - Akzent6 11 4 5 2 3" xfId="15599" xr:uid="{00000000-0005-0000-0000-0000923C0000}"/>
    <cellStyle name="40% - Akzent6 11 4 5 3" xfId="15600" xr:uid="{00000000-0005-0000-0000-0000933C0000}"/>
    <cellStyle name="40% - Akzent6 11 4 5 4" xfId="15601" xr:uid="{00000000-0005-0000-0000-0000943C0000}"/>
    <cellStyle name="40% - Akzent6 11 4 6" xfId="15602" xr:uid="{00000000-0005-0000-0000-0000953C0000}"/>
    <cellStyle name="40% - Akzent6 11 4 6 2" xfId="15603" xr:uid="{00000000-0005-0000-0000-0000963C0000}"/>
    <cellStyle name="40% - Akzent6 11 4 6 2 2" xfId="15604" xr:uid="{00000000-0005-0000-0000-0000973C0000}"/>
    <cellStyle name="40% - Akzent6 11 4 6 2 3" xfId="15605" xr:uid="{00000000-0005-0000-0000-0000983C0000}"/>
    <cellStyle name="40% - Akzent6 11 4 6 3" xfId="15606" xr:uid="{00000000-0005-0000-0000-0000993C0000}"/>
    <cellStyle name="40% - Akzent6 11 4 6 4" xfId="15607" xr:uid="{00000000-0005-0000-0000-00009A3C0000}"/>
    <cellStyle name="40% - Akzent6 11 4 7" xfId="15608" xr:uid="{00000000-0005-0000-0000-00009B3C0000}"/>
    <cellStyle name="40% - Akzent6 11 4 7 2" xfId="15609" xr:uid="{00000000-0005-0000-0000-00009C3C0000}"/>
    <cellStyle name="40% - Akzent6 11 4 7 3" xfId="15610" xr:uid="{00000000-0005-0000-0000-00009D3C0000}"/>
    <cellStyle name="40% - Akzent6 11 4 8" xfId="15611" xr:uid="{00000000-0005-0000-0000-00009E3C0000}"/>
    <cellStyle name="40% - Akzent6 11 4 8 2" xfId="15612" xr:uid="{00000000-0005-0000-0000-00009F3C0000}"/>
    <cellStyle name="40% - Akzent6 11 4 8 3" xfId="15613" xr:uid="{00000000-0005-0000-0000-0000A03C0000}"/>
    <cellStyle name="40% - Akzent6 11 4 9" xfId="15614" xr:uid="{00000000-0005-0000-0000-0000A13C0000}"/>
    <cellStyle name="40% - Akzent6 11 4 9 2" xfId="15615" xr:uid="{00000000-0005-0000-0000-0000A23C0000}"/>
    <cellStyle name="40% - Akzent6 11 4 9 3" xfId="15616" xr:uid="{00000000-0005-0000-0000-0000A33C0000}"/>
    <cellStyle name="40% - Akzent6 11 5" xfId="15617" xr:uid="{00000000-0005-0000-0000-0000A43C0000}"/>
    <cellStyle name="40% - Akzent6 11 5 2" xfId="15618" xr:uid="{00000000-0005-0000-0000-0000A53C0000}"/>
    <cellStyle name="40% - Akzent6 11 5 2 2" xfId="15619" xr:uid="{00000000-0005-0000-0000-0000A63C0000}"/>
    <cellStyle name="40% - Akzent6 11 5 2 3" xfId="15620" xr:uid="{00000000-0005-0000-0000-0000A73C0000}"/>
    <cellStyle name="40% - Akzent6 11 6" xfId="15621" xr:uid="{00000000-0005-0000-0000-0000A83C0000}"/>
    <cellStyle name="40% - Akzent6 11 6 2" xfId="15622" xr:uid="{00000000-0005-0000-0000-0000A93C0000}"/>
    <cellStyle name="40% - Akzent6 11 6 2 2" xfId="15623" xr:uid="{00000000-0005-0000-0000-0000AA3C0000}"/>
    <cellStyle name="40% - Akzent6 11 6 2 3" xfId="15624" xr:uid="{00000000-0005-0000-0000-0000AB3C0000}"/>
    <cellStyle name="40% - Akzent6 11 7" xfId="15625" xr:uid="{00000000-0005-0000-0000-0000AC3C0000}"/>
    <cellStyle name="40% - Akzent6 11 7 2" xfId="15626" xr:uid="{00000000-0005-0000-0000-0000AD3C0000}"/>
    <cellStyle name="40% - Akzent6 11 7 2 2" xfId="15627" xr:uid="{00000000-0005-0000-0000-0000AE3C0000}"/>
    <cellStyle name="40% - Akzent6 11 7 2 3" xfId="15628" xr:uid="{00000000-0005-0000-0000-0000AF3C0000}"/>
    <cellStyle name="40% - Akzent6 11 8" xfId="15629" xr:uid="{00000000-0005-0000-0000-0000B03C0000}"/>
    <cellStyle name="40% - Akzent6 11 8 2" xfId="15630" xr:uid="{00000000-0005-0000-0000-0000B13C0000}"/>
    <cellStyle name="40% - Akzent6 11 8 2 2" xfId="15631" xr:uid="{00000000-0005-0000-0000-0000B23C0000}"/>
    <cellStyle name="40% - Akzent6 11 8 2 3" xfId="15632" xr:uid="{00000000-0005-0000-0000-0000B33C0000}"/>
    <cellStyle name="40% - Akzent6 11 9" xfId="15633" xr:uid="{00000000-0005-0000-0000-0000B43C0000}"/>
    <cellStyle name="40% - Akzent6 11 9 2" xfId="15634" xr:uid="{00000000-0005-0000-0000-0000B53C0000}"/>
    <cellStyle name="40% - Akzent6 11 9 2 2" xfId="15635" xr:uid="{00000000-0005-0000-0000-0000B63C0000}"/>
    <cellStyle name="40% - Akzent6 11 9 2 3" xfId="15636" xr:uid="{00000000-0005-0000-0000-0000B73C0000}"/>
    <cellStyle name="40% - Akzent6 12" xfId="15637" xr:uid="{00000000-0005-0000-0000-0000B83C0000}"/>
    <cellStyle name="40% - Akzent6 12 10" xfId="15638" xr:uid="{00000000-0005-0000-0000-0000B93C0000}"/>
    <cellStyle name="40% - Akzent6 12 11" xfId="15639" xr:uid="{00000000-0005-0000-0000-0000BA3C0000}"/>
    <cellStyle name="40% - Akzent6 12 12" xfId="15640" xr:uid="{00000000-0005-0000-0000-0000BB3C0000}"/>
    <cellStyle name="40% - Akzent6 12 13" xfId="15641" xr:uid="{00000000-0005-0000-0000-0000BC3C0000}"/>
    <cellStyle name="40% - Akzent6 12 14" xfId="15642" xr:uid="{00000000-0005-0000-0000-0000BD3C0000}"/>
    <cellStyle name="40% - Akzent6 12 15" xfId="15643" xr:uid="{00000000-0005-0000-0000-0000BE3C0000}"/>
    <cellStyle name="40% - Akzent6 12 16" xfId="15644" xr:uid="{00000000-0005-0000-0000-0000BF3C0000}"/>
    <cellStyle name="40% - Akzent6 12 17" xfId="15645" xr:uid="{00000000-0005-0000-0000-0000C03C0000}"/>
    <cellStyle name="40% - Akzent6 12 18" xfId="15646" xr:uid="{00000000-0005-0000-0000-0000C13C0000}"/>
    <cellStyle name="40% - Akzent6 12 2" xfId="15647" xr:uid="{00000000-0005-0000-0000-0000C23C0000}"/>
    <cellStyle name="40% - Akzent6 12 3" xfId="15648" xr:uid="{00000000-0005-0000-0000-0000C33C0000}"/>
    <cellStyle name="40% - Akzent6 12 4" xfId="15649" xr:uid="{00000000-0005-0000-0000-0000C43C0000}"/>
    <cellStyle name="40% - Akzent6 12 4 2" xfId="15650" xr:uid="{00000000-0005-0000-0000-0000C53C0000}"/>
    <cellStyle name="40% - Akzent6 12 4 2 2" xfId="15651" xr:uid="{00000000-0005-0000-0000-0000C63C0000}"/>
    <cellStyle name="40% - Akzent6 12 4 2 2 2" xfId="15652" xr:uid="{00000000-0005-0000-0000-0000C73C0000}"/>
    <cellStyle name="40% - Akzent6 12 4 2 2 3" xfId="15653" xr:uid="{00000000-0005-0000-0000-0000C83C0000}"/>
    <cellStyle name="40% - Akzent6 12 4 2 3" xfId="15654" xr:uid="{00000000-0005-0000-0000-0000C93C0000}"/>
    <cellStyle name="40% - Akzent6 12 4 2 4" xfId="15655" xr:uid="{00000000-0005-0000-0000-0000CA3C0000}"/>
    <cellStyle name="40% - Akzent6 12 4 3" xfId="15656" xr:uid="{00000000-0005-0000-0000-0000CB3C0000}"/>
    <cellStyle name="40% - Akzent6 12 4 3 2" xfId="15657" xr:uid="{00000000-0005-0000-0000-0000CC3C0000}"/>
    <cellStyle name="40% - Akzent6 12 4 3 2 2" xfId="15658" xr:uid="{00000000-0005-0000-0000-0000CD3C0000}"/>
    <cellStyle name="40% - Akzent6 12 4 3 2 3" xfId="15659" xr:uid="{00000000-0005-0000-0000-0000CE3C0000}"/>
    <cellStyle name="40% - Akzent6 12 4 3 3" xfId="15660" xr:uid="{00000000-0005-0000-0000-0000CF3C0000}"/>
    <cellStyle name="40% - Akzent6 12 4 3 4" xfId="15661" xr:uid="{00000000-0005-0000-0000-0000D03C0000}"/>
    <cellStyle name="40% - Akzent6 12 4 4" xfId="15662" xr:uid="{00000000-0005-0000-0000-0000D13C0000}"/>
    <cellStyle name="40% - Akzent6 12 4 4 2" xfId="15663" xr:uid="{00000000-0005-0000-0000-0000D23C0000}"/>
    <cellStyle name="40% - Akzent6 12 4 4 2 2" xfId="15664" xr:uid="{00000000-0005-0000-0000-0000D33C0000}"/>
    <cellStyle name="40% - Akzent6 12 4 4 2 3" xfId="15665" xr:uid="{00000000-0005-0000-0000-0000D43C0000}"/>
    <cellStyle name="40% - Akzent6 12 4 4 3" xfId="15666" xr:uid="{00000000-0005-0000-0000-0000D53C0000}"/>
    <cellStyle name="40% - Akzent6 12 4 4 4" xfId="15667" xr:uid="{00000000-0005-0000-0000-0000D63C0000}"/>
    <cellStyle name="40% - Akzent6 12 4 5" xfId="15668" xr:uid="{00000000-0005-0000-0000-0000D73C0000}"/>
    <cellStyle name="40% - Akzent6 12 4 5 2" xfId="15669" xr:uid="{00000000-0005-0000-0000-0000D83C0000}"/>
    <cellStyle name="40% - Akzent6 12 4 5 2 2" xfId="15670" xr:uid="{00000000-0005-0000-0000-0000D93C0000}"/>
    <cellStyle name="40% - Akzent6 12 4 5 2 3" xfId="15671" xr:uid="{00000000-0005-0000-0000-0000DA3C0000}"/>
    <cellStyle name="40% - Akzent6 12 4 5 3" xfId="15672" xr:uid="{00000000-0005-0000-0000-0000DB3C0000}"/>
    <cellStyle name="40% - Akzent6 12 4 5 4" xfId="15673" xr:uid="{00000000-0005-0000-0000-0000DC3C0000}"/>
    <cellStyle name="40% - Akzent6 12 4 6" xfId="15674" xr:uid="{00000000-0005-0000-0000-0000DD3C0000}"/>
    <cellStyle name="40% - Akzent6 12 4 6 2" xfId="15675" xr:uid="{00000000-0005-0000-0000-0000DE3C0000}"/>
    <cellStyle name="40% - Akzent6 12 4 6 2 2" xfId="15676" xr:uid="{00000000-0005-0000-0000-0000DF3C0000}"/>
    <cellStyle name="40% - Akzent6 12 4 6 2 3" xfId="15677" xr:uid="{00000000-0005-0000-0000-0000E03C0000}"/>
    <cellStyle name="40% - Akzent6 12 4 6 3" xfId="15678" xr:uid="{00000000-0005-0000-0000-0000E13C0000}"/>
    <cellStyle name="40% - Akzent6 12 4 6 4" xfId="15679" xr:uid="{00000000-0005-0000-0000-0000E23C0000}"/>
    <cellStyle name="40% - Akzent6 12 4 7" xfId="15680" xr:uid="{00000000-0005-0000-0000-0000E33C0000}"/>
    <cellStyle name="40% - Akzent6 12 4 7 2" xfId="15681" xr:uid="{00000000-0005-0000-0000-0000E43C0000}"/>
    <cellStyle name="40% - Akzent6 12 4 7 3" xfId="15682" xr:uid="{00000000-0005-0000-0000-0000E53C0000}"/>
    <cellStyle name="40% - Akzent6 12 4 8" xfId="15683" xr:uid="{00000000-0005-0000-0000-0000E63C0000}"/>
    <cellStyle name="40% - Akzent6 12 4 8 2" xfId="15684" xr:uid="{00000000-0005-0000-0000-0000E73C0000}"/>
    <cellStyle name="40% - Akzent6 12 4 8 3" xfId="15685" xr:uid="{00000000-0005-0000-0000-0000E83C0000}"/>
    <cellStyle name="40% - Akzent6 12 4 9" xfId="15686" xr:uid="{00000000-0005-0000-0000-0000E93C0000}"/>
    <cellStyle name="40% - Akzent6 12 4 9 2" xfId="15687" xr:uid="{00000000-0005-0000-0000-0000EA3C0000}"/>
    <cellStyle name="40% - Akzent6 12 4 9 3" xfId="15688" xr:uid="{00000000-0005-0000-0000-0000EB3C0000}"/>
    <cellStyle name="40% - Akzent6 12 5" xfId="15689" xr:uid="{00000000-0005-0000-0000-0000EC3C0000}"/>
    <cellStyle name="40% - Akzent6 12 5 2" xfId="15690" xr:uid="{00000000-0005-0000-0000-0000ED3C0000}"/>
    <cellStyle name="40% - Akzent6 12 5 2 2" xfId="15691" xr:uid="{00000000-0005-0000-0000-0000EE3C0000}"/>
    <cellStyle name="40% - Akzent6 12 5 2 3" xfId="15692" xr:uid="{00000000-0005-0000-0000-0000EF3C0000}"/>
    <cellStyle name="40% - Akzent6 12 6" xfId="15693" xr:uid="{00000000-0005-0000-0000-0000F03C0000}"/>
    <cellStyle name="40% - Akzent6 12 6 2" xfId="15694" xr:uid="{00000000-0005-0000-0000-0000F13C0000}"/>
    <cellStyle name="40% - Akzent6 12 6 2 2" xfId="15695" xr:uid="{00000000-0005-0000-0000-0000F23C0000}"/>
    <cellStyle name="40% - Akzent6 12 6 2 3" xfId="15696" xr:uid="{00000000-0005-0000-0000-0000F33C0000}"/>
    <cellStyle name="40% - Akzent6 12 7" xfId="15697" xr:uid="{00000000-0005-0000-0000-0000F43C0000}"/>
    <cellStyle name="40% - Akzent6 12 7 2" xfId="15698" xr:uid="{00000000-0005-0000-0000-0000F53C0000}"/>
    <cellStyle name="40% - Akzent6 12 7 2 2" xfId="15699" xr:uid="{00000000-0005-0000-0000-0000F63C0000}"/>
    <cellStyle name="40% - Akzent6 12 7 2 3" xfId="15700" xr:uid="{00000000-0005-0000-0000-0000F73C0000}"/>
    <cellStyle name="40% - Akzent6 12 8" xfId="15701" xr:uid="{00000000-0005-0000-0000-0000F83C0000}"/>
    <cellStyle name="40% - Akzent6 12 8 2" xfId="15702" xr:uid="{00000000-0005-0000-0000-0000F93C0000}"/>
    <cellStyle name="40% - Akzent6 12 8 2 2" xfId="15703" xr:uid="{00000000-0005-0000-0000-0000FA3C0000}"/>
    <cellStyle name="40% - Akzent6 12 8 2 3" xfId="15704" xr:uid="{00000000-0005-0000-0000-0000FB3C0000}"/>
    <cellStyle name="40% - Akzent6 12 9" xfId="15705" xr:uid="{00000000-0005-0000-0000-0000FC3C0000}"/>
    <cellStyle name="40% - Akzent6 12 9 2" xfId="15706" xr:uid="{00000000-0005-0000-0000-0000FD3C0000}"/>
    <cellStyle name="40% - Akzent6 12 9 2 2" xfId="15707" xr:uid="{00000000-0005-0000-0000-0000FE3C0000}"/>
    <cellStyle name="40% - Akzent6 12 9 2 3" xfId="15708" xr:uid="{00000000-0005-0000-0000-0000FF3C0000}"/>
    <cellStyle name="40% - Akzent6 13" xfId="15709" xr:uid="{00000000-0005-0000-0000-0000003D0000}"/>
    <cellStyle name="40% - Akzent6 13 10" xfId="15710" xr:uid="{00000000-0005-0000-0000-0000013D0000}"/>
    <cellStyle name="40% - Akzent6 13 11" xfId="15711" xr:uid="{00000000-0005-0000-0000-0000023D0000}"/>
    <cellStyle name="40% - Akzent6 13 12" xfId="15712" xr:uid="{00000000-0005-0000-0000-0000033D0000}"/>
    <cellStyle name="40% - Akzent6 13 13" xfId="15713" xr:uid="{00000000-0005-0000-0000-0000043D0000}"/>
    <cellStyle name="40% - Akzent6 13 14" xfId="15714" xr:uid="{00000000-0005-0000-0000-0000053D0000}"/>
    <cellStyle name="40% - Akzent6 13 15" xfId="15715" xr:uid="{00000000-0005-0000-0000-0000063D0000}"/>
    <cellStyle name="40% - Akzent6 13 16" xfId="15716" xr:uid="{00000000-0005-0000-0000-0000073D0000}"/>
    <cellStyle name="40% - Akzent6 13 17" xfId="15717" xr:uid="{00000000-0005-0000-0000-0000083D0000}"/>
    <cellStyle name="40% - Akzent6 13 18" xfId="15718" xr:uid="{00000000-0005-0000-0000-0000093D0000}"/>
    <cellStyle name="40% - Akzent6 13 2" xfId="15719" xr:uid="{00000000-0005-0000-0000-00000A3D0000}"/>
    <cellStyle name="40% - Akzent6 13 3" xfId="15720" xr:uid="{00000000-0005-0000-0000-00000B3D0000}"/>
    <cellStyle name="40% - Akzent6 13 4" xfId="15721" xr:uid="{00000000-0005-0000-0000-00000C3D0000}"/>
    <cellStyle name="40% - Akzent6 13 4 2" xfId="15722" xr:uid="{00000000-0005-0000-0000-00000D3D0000}"/>
    <cellStyle name="40% - Akzent6 13 4 2 2" xfId="15723" xr:uid="{00000000-0005-0000-0000-00000E3D0000}"/>
    <cellStyle name="40% - Akzent6 13 4 2 2 2" xfId="15724" xr:uid="{00000000-0005-0000-0000-00000F3D0000}"/>
    <cellStyle name="40% - Akzent6 13 4 2 2 3" xfId="15725" xr:uid="{00000000-0005-0000-0000-0000103D0000}"/>
    <cellStyle name="40% - Akzent6 13 4 2 3" xfId="15726" xr:uid="{00000000-0005-0000-0000-0000113D0000}"/>
    <cellStyle name="40% - Akzent6 13 4 2 4" xfId="15727" xr:uid="{00000000-0005-0000-0000-0000123D0000}"/>
    <cellStyle name="40% - Akzent6 13 4 3" xfId="15728" xr:uid="{00000000-0005-0000-0000-0000133D0000}"/>
    <cellStyle name="40% - Akzent6 13 4 3 2" xfId="15729" xr:uid="{00000000-0005-0000-0000-0000143D0000}"/>
    <cellStyle name="40% - Akzent6 13 4 3 2 2" xfId="15730" xr:uid="{00000000-0005-0000-0000-0000153D0000}"/>
    <cellStyle name="40% - Akzent6 13 4 3 2 3" xfId="15731" xr:uid="{00000000-0005-0000-0000-0000163D0000}"/>
    <cellStyle name="40% - Akzent6 13 4 3 3" xfId="15732" xr:uid="{00000000-0005-0000-0000-0000173D0000}"/>
    <cellStyle name="40% - Akzent6 13 4 3 4" xfId="15733" xr:uid="{00000000-0005-0000-0000-0000183D0000}"/>
    <cellStyle name="40% - Akzent6 13 4 4" xfId="15734" xr:uid="{00000000-0005-0000-0000-0000193D0000}"/>
    <cellStyle name="40% - Akzent6 13 4 4 2" xfId="15735" xr:uid="{00000000-0005-0000-0000-00001A3D0000}"/>
    <cellStyle name="40% - Akzent6 13 4 4 2 2" xfId="15736" xr:uid="{00000000-0005-0000-0000-00001B3D0000}"/>
    <cellStyle name="40% - Akzent6 13 4 4 2 3" xfId="15737" xr:uid="{00000000-0005-0000-0000-00001C3D0000}"/>
    <cellStyle name="40% - Akzent6 13 4 4 3" xfId="15738" xr:uid="{00000000-0005-0000-0000-00001D3D0000}"/>
    <cellStyle name="40% - Akzent6 13 4 4 4" xfId="15739" xr:uid="{00000000-0005-0000-0000-00001E3D0000}"/>
    <cellStyle name="40% - Akzent6 13 4 5" xfId="15740" xr:uid="{00000000-0005-0000-0000-00001F3D0000}"/>
    <cellStyle name="40% - Akzent6 13 4 5 2" xfId="15741" xr:uid="{00000000-0005-0000-0000-0000203D0000}"/>
    <cellStyle name="40% - Akzent6 13 4 5 2 2" xfId="15742" xr:uid="{00000000-0005-0000-0000-0000213D0000}"/>
    <cellStyle name="40% - Akzent6 13 4 5 2 3" xfId="15743" xr:uid="{00000000-0005-0000-0000-0000223D0000}"/>
    <cellStyle name="40% - Akzent6 13 4 5 3" xfId="15744" xr:uid="{00000000-0005-0000-0000-0000233D0000}"/>
    <cellStyle name="40% - Akzent6 13 4 5 4" xfId="15745" xr:uid="{00000000-0005-0000-0000-0000243D0000}"/>
    <cellStyle name="40% - Akzent6 13 4 6" xfId="15746" xr:uid="{00000000-0005-0000-0000-0000253D0000}"/>
    <cellStyle name="40% - Akzent6 13 4 6 2" xfId="15747" xr:uid="{00000000-0005-0000-0000-0000263D0000}"/>
    <cellStyle name="40% - Akzent6 13 4 6 2 2" xfId="15748" xr:uid="{00000000-0005-0000-0000-0000273D0000}"/>
    <cellStyle name="40% - Akzent6 13 4 6 2 3" xfId="15749" xr:uid="{00000000-0005-0000-0000-0000283D0000}"/>
    <cellStyle name="40% - Akzent6 13 4 6 3" xfId="15750" xr:uid="{00000000-0005-0000-0000-0000293D0000}"/>
    <cellStyle name="40% - Akzent6 13 4 6 4" xfId="15751" xr:uid="{00000000-0005-0000-0000-00002A3D0000}"/>
    <cellStyle name="40% - Akzent6 13 4 7" xfId="15752" xr:uid="{00000000-0005-0000-0000-00002B3D0000}"/>
    <cellStyle name="40% - Akzent6 13 4 7 2" xfId="15753" xr:uid="{00000000-0005-0000-0000-00002C3D0000}"/>
    <cellStyle name="40% - Akzent6 13 4 7 3" xfId="15754" xr:uid="{00000000-0005-0000-0000-00002D3D0000}"/>
    <cellStyle name="40% - Akzent6 13 4 8" xfId="15755" xr:uid="{00000000-0005-0000-0000-00002E3D0000}"/>
    <cellStyle name="40% - Akzent6 13 4 8 2" xfId="15756" xr:uid="{00000000-0005-0000-0000-00002F3D0000}"/>
    <cellStyle name="40% - Akzent6 13 4 8 3" xfId="15757" xr:uid="{00000000-0005-0000-0000-0000303D0000}"/>
    <cellStyle name="40% - Akzent6 13 4 9" xfId="15758" xr:uid="{00000000-0005-0000-0000-0000313D0000}"/>
    <cellStyle name="40% - Akzent6 13 4 9 2" xfId="15759" xr:uid="{00000000-0005-0000-0000-0000323D0000}"/>
    <cellStyle name="40% - Akzent6 13 4 9 3" xfId="15760" xr:uid="{00000000-0005-0000-0000-0000333D0000}"/>
    <cellStyle name="40% - Akzent6 13 5" xfId="15761" xr:uid="{00000000-0005-0000-0000-0000343D0000}"/>
    <cellStyle name="40% - Akzent6 13 5 2" xfId="15762" xr:uid="{00000000-0005-0000-0000-0000353D0000}"/>
    <cellStyle name="40% - Akzent6 13 5 2 2" xfId="15763" xr:uid="{00000000-0005-0000-0000-0000363D0000}"/>
    <cellStyle name="40% - Akzent6 13 5 2 3" xfId="15764" xr:uid="{00000000-0005-0000-0000-0000373D0000}"/>
    <cellStyle name="40% - Akzent6 13 6" xfId="15765" xr:uid="{00000000-0005-0000-0000-0000383D0000}"/>
    <cellStyle name="40% - Akzent6 13 6 2" xfId="15766" xr:uid="{00000000-0005-0000-0000-0000393D0000}"/>
    <cellStyle name="40% - Akzent6 13 6 2 2" xfId="15767" xr:uid="{00000000-0005-0000-0000-00003A3D0000}"/>
    <cellStyle name="40% - Akzent6 13 6 2 3" xfId="15768" xr:uid="{00000000-0005-0000-0000-00003B3D0000}"/>
    <cellStyle name="40% - Akzent6 13 7" xfId="15769" xr:uid="{00000000-0005-0000-0000-00003C3D0000}"/>
    <cellStyle name="40% - Akzent6 13 7 2" xfId="15770" xr:uid="{00000000-0005-0000-0000-00003D3D0000}"/>
    <cellStyle name="40% - Akzent6 13 7 2 2" xfId="15771" xr:uid="{00000000-0005-0000-0000-00003E3D0000}"/>
    <cellStyle name="40% - Akzent6 13 7 2 3" xfId="15772" xr:uid="{00000000-0005-0000-0000-00003F3D0000}"/>
    <cellStyle name="40% - Akzent6 13 8" xfId="15773" xr:uid="{00000000-0005-0000-0000-0000403D0000}"/>
    <cellStyle name="40% - Akzent6 13 8 2" xfId="15774" xr:uid="{00000000-0005-0000-0000-0000413D0000}"/>
    <cellStyle name="40% - Akzent6 13 8 2 2" xfId="15775" xr:uid="{00000000-0005-0000-0000-0000423D0000}"/>
    <cellStyle name="40% - Akzent6 13 8 2 3" xfId="15776" xr:uid="{00000000-0005-0000-0000-0000433D0000}"/>
    <cellStyle name="40% - Akzent6 13 9" xfId="15777" xr:uid="{00000000-0005-0000-0000-0000443D0000}"/>
    <cellStyle name="40% - Akzent6 13 9 2" xfId="15778" xr:uid="{00000000-0005-0000-0000-0000453D0000}"/>
    <cellStyle name="40% - Akzent6 13 9 2 2" xfId="15779" xr:uid="{00000000-0005-0000-0000-0000463D0000}"/>
    <cellStyle name="40% - Akzent6 13 9 2 3" xfId="15780" xr:uid="{00000000-0005-0000-0000-0000473D0000}"/>
    <cellStyle name="40% - Akzent6 14" xfId="15781" xr:uid="{00000000-0005-0000-0000-0000483D0000}"/>
    <cellStyle name="40% - Akzent6 14 10" xfId="15782" xr:uid="{00000000-0005-0000-0000-0000493D0000}"/>
    <cellStyle name="40% - Akzent6 14 11" xfId="15783" xr:uid="{00000000-0005-0000-0000-00004A3D0000}"/>
    <cellStyle name="40% - Akzent6 14 12" xfId="15784" xr:uid="{00000000-0005-0000-0000-00004B3D0000}"/>
    <cellStyle name="40% - Akzent6 14 13" xfId="15785" xr:uid="{00000000-0005-0000-0000-00004C3D0000}"/>
    <cellStyle name="40% - Akzent6 14 14" xfId="15786" xr:uid="{00000000-0005-0000-0000-00004D3D0000}"/>
    <cellStyle name="40% - Akzent6 14 15" xfId="15787" xr:uid="{00000000-0005-0000-0000-00004E3D0000}"/>
    <cellStyle name="40% - Akzent6 14 16" xfId="15788" xr:uid="{00000000-0005-0000-0000-00004F3D0000}"/>
    <cellStyle name="40% - Akzent6 14 17" xfId="15789" xr:uid="{00000000-0005-0000-0000-0000503D0000}"/>
    <cellStyle name="40% - Akzent6 14 18" xfId="15790" xr:uid="{00000000-0005-0000-0000-0000513D0000}"/>
    <cellStyle name="40% - Akzent6 14 2" xfId="15791" xr:uid="{00000000-0005-0000-0000-0000523D0000}"/>
    <cellStyle name="40% - Akzent6 14 3" xfId="15792" xr:uid="{00000000-0005-0000-0000-0000533D0000}"/>
    <cellStyle name="40% - Akzent6 14 4" xfId="15793" xr:uid="{00000000-0005-0000-0000-0000543D0000}"/>
    <cellStyle name="40% - Akzent6 14 4 2" xfId="15794" xr:uid="{00000000-0005-0000-0000-0000553D0000}"/>
    <cellStyle name="40% - Akzent6 14 4 2 2" xfId="15795" xr:uid="{00000000-0005-0000-0000-0000563D0000}"/>
    <cellStyle name="40% - Akzent6 14 4 2 2 2" xfId="15796" xr:uid="{00000000-0005-0000-0000-0000573D0000}"/>
    <cellStyle name="40% - Akzent6 14 4 2 2 3" xfId="15797" xr:uid="{00000000-0005-0000-0000-0000583D0000}"/>
    <cellStyle name="40% - Akzent6 14 4 2 3" xfId="15798" xr:uid="{00000000-0005-0000-0000-0000593D0000}"/>
    <cellStyle name="40% - Akzent6 14 4 2 4" xfId="15799" xr:uid="{00000000-0005-0000-0000-00005A3D0000}"/>
    <cellStyle name="40% - Akzent6 14 4 3" xfId="15800" xr:uid="{00000000-0005-0000-0000-00005B3D0000}"/>
    <cellStyle name="40% - Akzent6 14 4 3 2" xfId="15801" xr:uid="{00000000-0005-0000-0000-00005C3D0000}"/>
    <cellStyle name="40% - Akzent6 14 4 3 2 2" xfId="15802" xr:uid="{00000000-0005-0000-0000-00005D3D0000}"/>
    <cellStyle name="40% - Akzent6 14 4 3 2 3" xfId="15803" xr:uid="{00000000-0005-0000-0000-00005E3D0000}"/>
    <cellStyle name="40% - Akzent6 14 4 3 3" xfId="15804" xr:uid="{00000000-0005-0000-0000-00005F3D0000}"/>
    <cellStyle name="40% - Akzent6 14 4 3 4" xfId="15805" xr:uid="{00000000-0005-0000-0000-0000603D0000}"/>
    <cellStyle name="40% - Akzent6 14 4 4" xfId="15806" xr:uid="{00000000-0005-0000-0000-0000613D0000}"/>
    <cellStyle name="40% - Akzent6 14 4 4 2" xfId="15807" xr:uid="{00000000-0005-0000-0000-0000623D0000}"/>
    <cellStyle name="40% - Akzent6 14 4 4 2 2" xfId="15808" xr:uid="{00000000-0005-0000-0000-0000633D0000}"/>
    <cellStyle name="40% - Akzent6 14 4 4 2 3" xfId="15809" xr:uid="{00000000-0005-0000-0000-0000643D0000}"/>
    <cellStyle name="40% - Akzent6 14 4 4 3" xfId="15810" xr:uid="{00000000-0005-0000-0000-0000653D0000}"/>
    <cellStyle name="40% - Akzent6 14 4 4 4" xfId="15811" xr:uid="{00000000-0005-0000-0000-0000663D0000}"/>
    <cellStyle name="40% - Akzent6 14 4 5" xfId="15812" xr:uid="{00000000-0005-0000-0000-0000673D0000}"/>
    <cellStyle name="40% - Akzent6 14 4 5 2" xfId="15813" xr:uid="{00000000-0005-0000-0000-0000683D0000}"/>
    <cellStyle name="40% - Akzent6 14 4 5 2 2" xfId="15814" xr:uid="{00000000-0005-0000-0000-0000693D0000}"/>
    <cellStyle name="40% - Akzent6 14 4 5 2 3" xfId="15815" xr:uid="{00000000-0005-0000-0000-00006A3D0000}"/>
    <cellStyle name="40% - Akzent6 14 4 5 3" xfId="15816" xr:uid="{00000000-0005-0000-0000-00006B3D0000}"/>
    <cellStyle name="40% - Akzent6 14 4 5 4" xfId="15817" xr:uid="{00000000-0005-0000-0000-00006C3D0000}"/>
    <cellStyle name="40% - Akzent6 14 4 6" xfId="15818" xr:uid="{00000000-0005-0000-0000-00006D3D0000}"/>
    <cellStyle name="40% - Akzent6 14 4 6 2" xfId="15819" xr:uid="{00000000-0005-0000-0000-00006E3D0000}"/>
    <cellStyle name="40% - Akzent6 14 4 6 2 2" xfId="15820" xr:uid="{00000000-0005-0000-0000-00006F3D0000}"/>
    <cellStyle name="40% - Akzent6 14 4 6 2 3" xfId="15821" xr:uid="{00000000-0005-0000-0000-0000703D0000}"/>
    <cellStyle name="40% - Akzent6 14 4 6 3" xfId="15822" xr:uid="{00000000-0005-0000-0000-0000713D0000}"/>
    <cellStyle name="40% - Akzent6 14 4 6 4" xfId="15823" xr:uid="{00000000-0005-0000-0000-0000723D0000}"/>
    <cellStyle name="40% - Akzent6 14 4 7" xfId="15824" xr:uid="{00000000-0005-0000-0000-0000733D0000}"/>
    <cellStyle name="40% - Akzent6 14 4 7 2" xfId="15825" xr:uid="{00000000-0005-0000-0000-0000743D0000}"/>
    <cellStyle name="40% - Akzent6 14 4 7 3" xfId="15826" xr:uid="{00000000-0005-0000-0000-0000753D0000}"/>
    <cellStyle name="40% - Akzent6 14 4 8" xfId="15827" xr:uid="{00000000-0005-0000-0000-0000763D0000}"/>
    <cellStyle name="40% - Akzent6 14 4 8 2" xfId="15828" xr:uid="{00000000-0005-0000-0000-0000773D0000}"/>
    <cellStyle name="40% - Akzent6 14 4 8 3" xfId="15829" xr:uid="{00000000-0005-0000-0000-0000783D0000}"/>
    <cellStyle name="40% - Akzent6 14 4 9" xfId="15830" xr:uid="{00000000-0005-0000-0000-0000793D0000}"/>
    <cellStyle name="40% - Akzent6 14 4 9 2" xfId="15831" xr:uid="{00000000-0005-0000-0000-00007A3D0000}"/>
    <cellStyle name="40% - Akzent6 14 4 9 3" xfId="15832" xr:uid="{00000000-0005-0000-0000-00007B3D0000}"/>
    <cellStyle name="40% - Akzent6 14 5" xfId="15833" xr:uid="{00000000-0005-0000-0000-00007C3D0000}"/>
    <cellStyle name="40% - Akzent6 14 5 2" xfId="15834" xr:uid="{00000000-0005-0000-0000-00007D3D0000}"/>
    <cellStyle name="40% - Akzent6 14 5 2 2" xfId="15835" xr:uid="{00000000-0005-0000-0000-00007E3D0000}"/>
    <cellStyle name="40% - Akzent6 14 5 2 3" xfId="15836" xr:uid="{00000000-0005-0000-0000-00007F3D0000}"/>
    <cellStyle name="40% - Akzent6 14 6" xfId="15837" xr:uid="{00000000-0005-0000-0000-0000803D0000}"/>
    <cellStyle name="40% - Akzent6 14 6 2" xfId="15838" xr:uid="{00000000-0005-0000-0000-0000813D0000}"/>
    <cellStyle name="40% - Akzent6 14 6 2 2" xfId="15839" xr:uid="{00000000-0005-0000-0000-0000823D0000}"/>
    <cellStyle name="40% - Akzent6 14 6 2 3" xfId="15840" xr:uid="{00000000-0005-0000-0000-0000833D0000}"/>
    <cellStyle name="40% - Akzent6 14 7" xfId="15841" xr:uid="{00000000-0005-0000-0000-0000843D0000}"/>
    <cellStyle name="40% - Akzent6 14 7 2" xfId="15842" xr:uid="{00000000-0005-0000-0000-0000853D0000}"/>
    <cellStyle name="40% - Akzent6 14 7 2 2" xfId="15843" xr:uid="{00000000-0005-0000-0000-0000863D0000}"/>
    <cellStyle name="40% - Akzent6 14 7 2 3" xfId="15844" xr:uid="{00000000-0005-0000-0000-0000873D0000}"/>
    <cellStyle name="40% - Akzent6 14 8" xfId="15845" xr:uid="{00000000-0005-0000-0000-0000883D0000}"/>
    <cellStyle name="40% - Akzent6 14 8 2" xfId="15846" xr:uid="{00000000-0005-0000-0000-0000893D0000}"/>
    <cellStyle name="40% - Akzent6 14 8 2 2" xfId="15847" xr:uid="{00000000-0005-0000-0000-00008A3D0000}"/>
    <cellStyle name="40% - Akzent6 14 8 2 3" xfId="15848" xr:uid="{00000000-0005-0000-0000-00008B3D0000}"/>
    <cellStyle name="40% - Akzent6 14 9" xfId="15849" xr:uid="{00000000-0005-0000-0000-00008C3D0000}"/>
    <cellStyle name="40% - Akzent6 14 9 2" xfId="15850" xr:uid="{00000000-0005-0000-0000-00008D3D0000}"/>
    <cellStyle name="40% - Akzent6 14 9 2 2" xfId="15851" xr:uid="{00000000-0005-0000-0000-00008E3D0000}"/>
    <cellStyle name="40% - Akzent6 14 9 2 3" xfId="15852" xr:uid="{00000000-0005-0000-0000-00008F3D0000}"/>
    <cellStyle name="40% - Akzent6 15" xfId="15853" xr:uid="{00000000-0005-0000-0000-0000903D0000}"/>
    <cellStyle name="40% - Akzent6 15 10" xfId="15854" xr:uid="{00000000-0005-0000-0000-0000913D0000}"/>
    <cellStyle name="40% - Akzent6 15 11" xfId="15855" xr:uid="{00000000-0005-0000-0000-0000923D0000}"/>
    <cellStyle name="40% - Akzent6 15 12" xfId="15856" xr:uid="{00000000-0005-0000-0000-0000933D0000}"/>
    <cellStyle name="40% - Akzent6 15 13" xfId="15857" xr:uid="{00000000-0005-0000-0000-0000943D0000}"/>
    <cellStyle name="40% - Akzent6 15 14" xfId="15858" xr:uid="{00000000-0005-0000-0000-0000953D0000}"/>
    <cellStyle name="40% - Akzent6 15 15" xfId="15859" xr:uid="{00000000-0005-0000-0000-0000963D0000}"/>
    <cellStyle name="40% - Akzent6 15 16" xfId="15860" xr:uid="{00000000-0005-0000-0000-0000973D0000}"/>
    <cellStyle name="40% - Akzent6 15 17" xfId="15861" xr:uid="{00000000-0005-0000-0000-0000983D0000}"/>
    <cellStyle name="40% - Akzent6 15 18" xfId="15862" xr:uid="{00000000-0005-0000-0000-0000993D0000}"/>
    <cellStyle name="40% - Akzent6 15 2" xfId="15863" xr:uid="{00000000-0005-0000-0000-00009A3D0000}"/>
    <cellStyle name="40% - Akzent6 15 3" xfId="15864" xr:uid="{00000000-0005-0000-0000-00009B3D0000}"/>
    <cellStyle name="40% - Akzent6 15 4" xfId="15865" xr:uid="{00000000-0005-0000-0000-00009C3D0000}"/>
    <cellStyle name="40% - Akzent6 15 4 2" xfId="15866" xr:uid="{00000000-0005-0000-0000-00009D3D0000}"/>
    <cellStyle name="40% - Akzent6 15 4 2 2" xfId="15867" xr:uid="{00000000-0005-0000-0000-00009E3D0000}"/>
    <cellStyle name="40% - Akzent6 15 4 2 2 2" xfId="15868" xr:uid="{00000000-0005-0000-0000-00009F3D0000}"/>
    <cellStyle name="40% - Akzent6 15 4 2 2 3" xfId="15869" xr:uid="{00000000-0005-0000-0000-0000A03D0000}"/>
    <cellStyle name="40% - Akzent6 15 4 2 3" xfId="15870" xr:uid="{00000000-0005-0000-0000-0000A13D0000}"/>
    <cellStyle name="40% - Akzent6 15 4 2 4" xfId="15871" xr:uid="{00000000-0005-0000-0000-0000A23D0000}"/>
    <cellStyle name="40% - Akzent6 15 4 3" xfId="15872" xr:uid="{00000000-0005-0000-0000-0000A33D0000}"/>
    <cellStyle name="40% - Akzent6 15 4 3 2" xfId="15873" xr:uid="{00000000-0005-0000-0000-0000A43D0000}"/>
    <cellStyle name="40% - Akzent6 15 4 3 2 2" xfId="15874" xr:uid="{00000000-0005-0000-0000-0000A53D0000}"/>
    <cellStyle name="40% - Akzent6 15 4 3 2 3" xfId="15875" xr:uid="{00000000-0005-0000-0000-0000A63D0000}"/>
    <cellStyle name="40% - Akzent6 15 4 3 3" xfId="15876" xr:uid="{00000000-0005-0000-0000-0000A73D0000}"/>
    <cellStyle name="40% - Akzent6 15 4 3 4" xfId="15877" xr:uid="{00000000-0005-0000-0000-0000A83D0000}"/>
    <cellStyle name="40% - Akzent6 15 4 4" xfId="15878" xr:uid="{00000000-0005-0000-0000-0000A93D0000}"/>
    <cellStyle name="40% - Akzent6 15 4 4 2" xfId="15879" xr:uid="{00000000-0005-0000-0000-0000AA3D0000}"/>
    <cellStyle name="40% - Akzent6 15 4 4 2 2" xfId="15880" xr:uid="{00000000-0005-0000-0000-0000AB3D0000}"/>
    <cellStyle name="40% - Akzent6 15 4 4 2 3" xfId="15881" xr:uid="{00000000-0005-0000-0000-0000AC3D0000}"/>
    <cellStyle name="40% - Akzent6 15 4 4 3" xfId="15882" xr:uid="{00000000-0005-0000-0000-0000AD3D0000}"/>
    <cellStyle name="40% - Akzent6 15 4 4 4" xfId="15883" xr:uid="{00000000-0005-0000-0000-0000AE3D0000}"/>
    <cellStyle name="40% - Akzent6 15 4 5" xfId="15884" xr:uid="{00000000-0005-0000-0000-0000AF3D0000}"/>
    <cellStyle name="40% - Akzent6 15 4 5 2" xfId="15885" xr:uid="{00000000-0005-0000-0000-0000B03D0000}"/>
    <cellStyle name="40% - Akzent6 15 4 5 2 2" xfId="15886" xr:uid="{00000000-0005-0000-0000-0000B13D0000}"/>
    <cellStyle name="40% - Akzent6 15 4 5 2 3" xfId="15887" xr:uid="{00000000-0005-0000-0000-0000B23D0000}"/>
    <cellStyle name="40% - Akzent6 15 4 5 3" xfId="15888" xr:uid="{00000000-0005-0000-0000-0000B33D0000}"/>
    <cellStyle name="40% - Akzent6 15 4 5 4" xfId="15889" xr:uid="{00000000-0005-0000-0000-0000B43D0000}"/>
    <cellStyle name="40% - Akzent6 15 4 6" xfId="15890" xr:uid="{00000000-0005-0000-0000-0000B53D0000}"/>
    <cellStyle name="40% - Akzent6 15 4 6 2" xfId="15891" xr:uid="{00000000-0005-0000-0000-0000B63D0000}"/>
    <cellStyle name="40% - Akzent6 15 4 6 2 2" xfId="15892" xr:uid="{00000000-0005-0000-0000-0000B73D0000}"/>
    <cellStyle name="40% - Akzent6 15 4 6 2 3" xfId="15893" xr:uid="{00000000-0005-0000-0000-0000B83D0000}"/>
    <cellStyle name="40% - Akzent6 15 4 6 3" xfId="15894" xr:uid="{00000000-0005-0000-0000-0000B93D0000}"/>
    <cellStyle name="40% - Akzent6 15 4 6 4" xfId="15895" xr:uid="{00000000-0005-0000-0000-0000BA3D0000}"/>
    <cellStyle name="40% - Akzent6 15 4 7" xfId="15896" xr:uid="{00000000-0005-0000-0000-0000BB3D0000}"/>
    <cellStyle name="40% - Akzent6 15 4 7 2" xfId="15897" xr:uid="{00000000-0005-0000-0000-0000BC3D0000}"/>
    <cellStyle name="40% - Akzent6 15 4 7 3" xfId="15898" xr:uid="{00000000-0005-0000-0000-0000BD3D0000}"/>
    <cellStyle name="40% - Akzent6 15 4 8" xfId="15899" xr:uid="{00000000-0005-0000-0000-0000BE3D0000}"/>
    <cellStyle name="40% - Akzent6 15 4 8 2" xfId="15900" xr:uid="{00000000-0005-0000-0000-0000BF3D0000}"/>
    <cellStyle name="40% - Akzent6 15 4 8 3" xfId="15901" xr:uid="{00000000-0005-0000-0000-0000C03D0000}"/>
    <cellStyle name="40% - Akzent6 15 4 9" xfId="15902" xr:uid="{00000000-0005-0000-0000-0000C13D0000}"/>
    <cellStyle name="40% - Akzent6 15 4 9 2" xfId="15903" xr:uid="{00000000-0005-0000-0000-0000C23D0000}"/>
    <cellStyle name="40% - Akzent6 15 4 9 3" xfId="15904" xr:uid="{00000000-0005-0000-0000-0000C33D0000}"/>
    <cellStyle name="40% - Akzent6 15 5" xfId="15905" xr:uid="{00000000-0005-0000-0000-0000C43D0000}"/>
    <cellStyle name="40% - Akzent6 15 5 2" xfId="15906" xr:uid="{00000000-0005-0000-0000-0000C53D0000}"/>
    <cellStyle name="40% - Akzent6 15 5 2 2" xfId="15907" xr:uid="{00000000-0005-0000-0000-0000C63D0000}"/>
    <cellStyle name="40% - Akzent6 15 5 2 3" xfId="15908" xr:uid="{00000000-0005-0000-0000-0000C73D0000}"/>
    <cellStyle name="40% - Akzent6 15 6" xfId="15909" xr:uid="{00000000-0005-0000-0000-0000C83D0000}"/>
    <cellStyle name="40% - Akzent6 15 6 2" xfId="15910" xr:uid="{00000000-0005-0000-0000-0000C93D0000}"/>
    <cellStyle name="40% - Akzent6 15 6 2 2" xfId="15911" xr:uid="{00000000-0005-0000-0000-0000CA3D0000}"/>
    <cellStyle name="40% - Akzent6 15 6 2 3" xfId="15912" xr:uid="{00000000-0005-0000-0000-0000CB3D0000}"/>
    <cellStyle name="40% - Akzent6 15 7" xfId="15913" xr:uid="{00000000-0005-0000-0000-0000CC3D0000}"/>
    <cellStyle name="40% - Akzent6 15 7 2" xfId="15914" xr:uid="{00000000-0005-0000-0000-0000CD3D0000}"/>
    <cellStyle name="40% - Akzent6 15 7 2 2" xfId="15915" xr:uid="{00000000-0005-0000-0000-0000CE3D0000}"/>
    <cellStyle name="40% - Akzent6 15 7 2 3" xfId="15916" xr:uid="{00000000-0005-0000-0000-0000CF3D0000}"/>
    <cellStyle name="40% - Akzent6 15 8" xfId="15917" xr:uid="{00000000-0005-0000-0000-0000D03D0000}"/>
    <cellStyle name="40% - Akzent6 15 8 2" xfId="15918" xr:uid="{00000000-0005-0000-0000-0000D13D0000}"/>
    <cellStyle name="40% - Akzent6 15 8 2 2" xfId="15919" xr:uid="{00000000-0005-0000-0000-0000D23D0000}"/>
    <cellStyle name="40% - Akzent6 15 8 2 3" xfId="15920" xr:uid="{00000000-0005-0000-0000-0000D33D0000}"/>
    <cellStyle name="40% - Akzent6 15 9" xfId="15921" xr:uid="{00000000-0005-0000-0000-0000D43D0000}"/>
    <cellStyle name="40% - Akzent6 15 9 2" xfId="15922" xr:uid="{00000000-0005-0000-0000-0000D53D0000}"/>
    <cellStyle name="40% - Akzent6 15 9 2 2" xfId="15923" xr:uid="{00000000-0005-0000-0000-0000D63D0000}"/>
    <cellStyle name="40% - Akzent6 15 9 2 3" xfId="15924" xr:uid="{00000000-0005-0000-0000-0000D73D0000}"/>
    <cellStyle name="40% - Akzent6 16" xfId="15925" xr:uid="{00000000-0005-0000-0000-0000D83D0000}"/>
    <cellStyle name="40% - Akzent6 16 10" xfId="15926" xr:uid="{00000000-0005-0000-0000-0000D93D0000}"/>
    <cellStyle name="40% - Akzent6 16 11" xfId="15927" xr:uid="{00000000-0005-0000-0000-0000DA3D0000}"/>
    <cellStyle name="40% - Akzent6 16 12" xfId="15928" xr:uid="{00000000-0005-0000-0000-0000DB3D0000}"/>
    <cellStyle name="40% - Akzent6 16 13" xfId="15929" xr:uid="{00000000-0005-0000-0000-0000DC3D0000}"/>
    <cellStyle name="40% - Akzent6 16 14" xfId="15930" xr:uid="{00000000-0005-0000-0000-0000DD3D0000}"/>
    <cellStyle name="40% - Akzent6 16 15" xfId="15931" xr:uid="{00000000-0005-0000-0000-0000DE3D0000}"/>
    <cellStyle name="40% - Akzent6 16 16" xfId="15932" xr:uid="{00000000-0005-0000-0000-0000DF3D0000}"/>
    <cellStyle name="40% - Akzent6 16 17" xfId="15933" xr:uid="{00000000-0005-0000-0000-0000E03D0000}"/>
    <cellStyle name="40% - Akzent6 16 18" xfId="15934" xr:uid="{00000000-0005-0000-0000-0000E13D0000}"/>
    <cellStyle name="40% - Akzent6 16 2" xfId="15935" xr:uid="{00000000-0005-0000-0000-0000E23D0000}"/>
    <cellStyle name="40% - Akzent6 16 3" xfId="15936" xr:uid="{00000000-0005-0000-0000-0000E33D0000}"/>
    <cellStyle name="40% - Akzent6 16 4" xfId="15937" xr:uid="{00000000-0005-0000-0000-0000E43D0000}"/>
    <cellStyle name="40% - Akzent6 16 4 2" xfId="15938" xr:uid="{00000000-0005-0000-0000-0000E53D0000}"/>
    <cellStyle name="40% - Akzent6 16 4 2 2" xfId="15939" xr:uid="{00000000-0005-0000-0000-0000E63D0000}"/>
    <cellStyle name="40% - Akzent6 16 4 2 2 2" xfId="15940" xr:uid="{00000000-0005-0000-0000-0000E73D0000}"/>
    <cellStyle name="40% - Akzent6 16 4 2 2 3" xfId="15941" xr:uid="{00000000-0005-0000-0000-0000E83D0000}"/>
    <cellStyle name="40% - Akzent6 16 4 2 3" xfId="15942" xr:uid="{00000000-0005-0000-0000-0000E93D0000}"/>
    <cellStyle name="40% - Akzent6 16 4 2 4" xfId="15943" xr:uid="{00000000-0005-0000-0000-0000EA3D0000}"/>
    <cellStyle name="40% - Akzent6 16 4 3" xfId="15944" xr:uid="{00000000-0005-0000-0000-0000EB3D0000}"/>
    <cellStyle name="40% - Akzent6 16 4 3 2" xfId="15945" xr:uid="{00000000-0005-0000-0000-0000EC3D0000}"/>
    <cellStyle name="40% - Akzent6 16 4 3 2 2" xfId="15946" xr:uid="{00000000-0005-0000-0000-0000ED3D0000}"/>
    <cellStyle name="40% - Akzent6 16 4 3 2 3" xfId="15947" xr:uid="{00000000-0005-0000-0000-0000EE3D0000}"/>
    <cellStyle name="40% - Akzent6 16 4 3 3" xfId="15948" xr:uid="{00000000-0005-0000-0000-0000EF3D0000}"/>
    <cellStyle name="40% - Akzent6 16 4 3 4" xfId="15949" xr:uid="{00000000-0005-0000-0000-0000F03D0000}"/>
    <cellStyle name="40% - Akzent6 16 4 4" xfId="15950" xr:uid="{00000000-0005-0000-0000-0000F13D0000}"/>
    <cellStyle name="40% - Akzent6 16 4 4 2" xfId="15951" xr:uid="{00000000-0005-0000-0000-0000F23D0000}"/>
    <cellStyle name="40% - Akzent6 16 4 4 2 2" xfId="15952" xr:uid="{00000000-0005-0000-0000-0000F33D0000}"/>
    <cellStyle name="40% - Akzent6 16 4 4 2 3" xfId="15953" xr:uid="{00000000-0005-0000-0000-0000F43D0000}"/>
    <cellStyle name="40% - Akzent6 16 4 4 3" xfId="15954" xr:uid="{00000000-0005-0000-0000-0000F53D0000}"/>
    <cellStyle name="40% - Akzent6 16 4 4 4" xfId="15955" xr:uid="{00000000-0005-0000-0000-0000F63D0000}"/>
    <cellStyle name="40% - Akzent6 16 4 5" xfId="15956" xr:uid="{00000000-0005-0000-0000-0000F73D0000}"/>
    <cellStyle name="40% - Akzent6 16 4 5 2" xfId="15957" xr:uid="{00000000-0005-0000-0000-0000F83D0000}"/>
    <cellStyle name="40% - Akzent6 16 4 5 2 2" xfId="15958" xr:uid="{00000000-0005-0000-0000-0000F93D0000}"/>
    <cellStyle name="40% - Akzent6 16 4 5 2 3" xfId="15959" xr:uid="{00000000-0005-0000-0000-0000FA3D0000}"/>
    <cellStyle name="40% - Akzent6 16 4 5 3" xfId="15960" xr:uid="{00000000-0005-0000-0000-0000FB3D0000}"/>
    <cellStyle name="40% - Akzent6 16 4 5 4" xfId="15961" xr:uid="{00000000-0005-0000-0000-0000FC3D0000}"/>
    <cellStyle name="40% - Akzent6 16 4 6" xfId="15962" xr:uid="{00000000-0005-0000-0000-0000FD3D0000}"/>
    <cellStyle name="40% - Akzent6 16 4 6 2" xfId="15963" xr:uid="{00000000-0005-0000-0000-0000FE3D0000}"/>
    <cellStyle name="40% - Akzent6 16 4 6 2 2" xfId="15964" xr:uid="{00000000-0005-0000-0000-0000FF3D0000}"/>
    <cellStyle name="40% - Akzent6 16 4 6 2 3" xfId="15965" xr:uid="{00000000-0005-0000-0000-0000003E0000}"/>
    <cellStyle name="40% - Akzent6 16 4 6 3" xfId="15966" xr:uid="{00000000-0005-0000-0000-0000013E0000}"/>
    <cellStyle name="40% - Akzent6 16 4 6 4" xfId="15967" xr:uid="{00000000-0005-0000-0000-0000023E0000}"/>
    <cellStyle name="40% - Akzent6 16 4 7" xfId="15968" xr:uid="{00000000-0005-0000-0000-0000033E0000}"/>
    <cellStyle name="40% - Akzent6 16 4 7 2" xfId="15969" xr:uid="{00000000-0005-0000-0000-0000043E0000}"/>
    <cellStyle name="40% - Akzent6 16 4 7 3" xfId="15970" xr:uid="{00000000-0005-0000-0000-0000053E0000}"/>
    <cellStyle name="40% - Akzent6 16 4 8" xfId="15971" xr:uid="{00000000-0005-0000-0000-0000063E0000}"/>
    <cellStyle name="40% - Akzent6 16 4 8 2" xfId="15972" xr:uid="{00000000-0005-0000-0000-0000073E0000}"/>
    <cellStyle name="40% - Akzent6 16 4 8 3" xfId="15973" xr:uid="{00000000-0005-0000-0000-0000083E0000}"/>
    <cellStyle name="40% - Akzent6 16 4 9" xfId="15974" xr:uid="{00000000-0005-0000-0000-0000093E0000}"/>
    <cellStyle name="40% - Akzent6 16 4 9 2" xfId="15975" xr:uid="{00000000-0005-0000-0000-00000A3E0000}"/>
    <cellStyle name="40% - Akzent6 16 4 9 3" xfId="15976" xr:uid="{00000000-0005-0000-0000-00000B3E0000}"/>
    <cellStyle name="40% - Akzent6 16 5" xfId="15977" xr:uid="{00000000-0005-0000-0000-00000C3E0000}"/>
    <cellStyle name="40% - Akzent6 16 5 2" xfId="15978" xr:uid="{00000000-0005-0000-0000-00000D3E0000}"/>
    <cellStyle name="40% - Akzent6 16 5 2 2" xfId="15979" xr:uid="{00000000-0005-0000-0000-00000E3E0000}"/>
    <cellStyle name="40% - Akzent6 16 5 2 3" xfId="15980" xr:uid="{00000000-0005-0000-0000-00000F3E0000}"/>
    <cellStyle name="40% - Akzent6 16 6" xfId="15981" xr:uid="{00000000-0005-0000-0000-0000103E0000}"/>
    <cellStyle name="40% - Akzent6 16 6 2" xfId="15982" xr:uid="{00000000-0005-0000-0000-0000113E0000}"/>
    <cellStyle name="40% - Akzent6 16 6 2 2" xfId="15983" xr:uid="{00000000-0005-0000-0000-0000123E0000}"/>
    <cellStyle name="40% - Akzent6 16 6 2 3" xfId="15984" xr:uid="{00000000-0005-0000-0000-0000133E0000}"/>
    <cellStyle name="40% - Akzent6 16 7" xfId="15985" xr:uid="{00000000-0005-0000-0000-0000143E0000}"/>
    <cellStyle name="40% - Akzent6 16 7 2" xfId="15986" xr:uid="{00000000-0005-0000-0000-0000153E0000}"/>
    <cellStyle name="40% - Akzent6 16 7 2 2" xfId="15987" xr:uid="{00000000-0005-0000-0000-0000163E0000}"/>
    <cellStyle name="40% - Akzent6 16 7 2 3" xfId="15988" xr:uid="{00000000-0005-0000-0000-0000173E0000}"/>
    <cellStyle name="40% - Akzent6 16 8" xfId="15989" xr:uid="{00000000-0005-0000-0000-0000183E0000}"/>
    <cellStyle name="40% - Akzent6 16 8 2" xfId="15990" xr:uid="{00000000-0005-0000-0000-0000193E0000}"/>
    <cellStyle name="40% - Akzent6 16 8 2 2" xfId="15991" xr:uid="{00000000-0005-0000-0000-00001A3E0000}"/>
    <cellStyle name="40% - Akzent6 16 8 2 3" xfId="15992" xr:uid="{00000000-0005-0000-0000-00001B3E0000}"/>
    <cellStyle name="40% - Akzent6 16 9" xfId="15993" xr:uid="{00000000-0005-0000-0000-00001C3E0000}"/>
    <cellStyle name="40% - Akzent6 16 9 2" xfId="15994" xr:uid="{00000000-0005-0000-0000-00001D3E0000}"/>
    <cellStyle name="40% - Akzent6 16 9 2 2" xfId="15995" xr:uid="{00000000-0005-0000-0000-00001E3E0000}"/>
    <cellStyle name="40% - Akzent6 16 9 2 3" xfId="15996" xr:uid="{00000000-0005-0000-0000-00001F3E0000}"/>
    <cellStyle name="40% - Akzent6 17" xfId="15997" xr:uid="{00000000-0005-0000-0000-0000203E0000}"/>
    <cellStyle name="40% - Akzent6 17 10" xfId="15998" xr:uid="{00000000-0005-0000-0000-0000213E0000}"/>
    <cellStyle name="40% - Akzent6 17 11" xfId="15999" xr:uid="{00000000-0005-0000-0000-0000223E0000}"/>
    <cellStyle name="40% - Akzent6 17 12" xfId="16000" xr:uid="{00000000-0005-0000-0000-0000233E0000}"/>
    <cellStyle name="40% - Akzent6 17 13" xfId="16001" xr:uid="{00000000-0005-0000-0000-0000243E0000}"/>
    <cellStyle name="40% - Akzent6 17 14" xfId="16002" xr:uid="{00000000-0005-0000-0000-0000253E0000}"/>
    <cellStyle name="40% - Akzent6 17 15" xfId="16003" xr:uid="{00000000-0005-0000-0000-0000263E0000}"/>
    <cellStyle name="40% - Akzent6 17 16" xfId="16004" xr:uid="{00000000-0005-0000-0000-0000273E0000}"/>
    <cellStyle name="40% - Akzent6 17 17" xfId="16005" xr:uid="{00000000-0005-0000-0000-0000283E0000}"/>
    <cellStyle name="40% - Akzent6 17 18" xfId="16006" xr:uid="{00000000-0005-0000-0000-0000293E0000}"/>
    <cellStyle name="40% - Akzent6 17 2" xfId="16007" xr:uid="{00000000-0005-0000-0000-00002A3E0000}"/>
    <cellStyle name="40% - Akzent6 17 3" xfId="16008" xr:uid="{00000000-0005-0000-0000-00002B3E0000}"/>
    <cellStyle name="40% - Akzent6 17 4" xfId="16009" xr:uid="{00000000-0005-0000-0000-00002C3E0000}"/>
    <cellStyle name="40% - Akzent6 17 5" xfId="16010" xr:uid="{00000000-0005-0000-0000-00002D3E0000}"/>
    <cellStyle name="40% - Akzent6 17 6" xfId="16011" xr:uid="{00000000-0005-0000-0000-00002E3E0000}"/>
    <cellStyle name="40% - Akzent6 17 7" xfId="16012" xr:uid="{00000000-0005-0000-0000-00002F3E0000}"/>
    <cellStyle name="40% - Akzent6 17 8" xfId="16013" xr:uid="{00000000-0005-0000-0000-0000303E0000}"/>
    <cellStyle name="40% - Akzent6 17 9" xfId="16014" xr:uid="{00000000-0005-0000-0000-0000313E0000}"/>
    <cellStyle name="40% - Akzent6 18" xfId="16015" xr:uid="{00000000-0005-0000-0000-0000323E0000}"/>
    <cellStyle name="40% - Akzent6 18 10" xfId="16016" xr:uid="{00000000-0005-0000-0000-0000333E0000}"/>
    <cellStyle name="40% - Akzent6 18 11" xfId="16017" xr:uid="{00000000-0005-0000-0000-0000343E0000}"/>
    <cellStyle name="40% - Akzent6 18 12" xfId="16018" xr:uid="{00000000-0005-0000-0000-0000353E0000}"/>
    <cellStyle name="40% - Akzent6 18 13" xfId="16019" xr:uid="{00000000-0005-0000-0000-0000363E0000}"/>
    <cellStyle name="40% - Akzent6 18 14" xfId="16020" xr:uid="{00000000-0005-0000-0000-0000373E0000}"/>
    <cellStyle name="40% - Akzent6 18 15" xfId="16021" xr:uid="{00000000-0005-0000-0000-0000383E0000}"/>
    <cellStyle name="40% - Akzent6 18 16" xfId="16022" xr:uid="{00000000-0005-0000-0000-0000393E0000}"/>
    <cellStyle name="40% - Akzent6 18 17" xfId="16023" xr:uid="{00000000-0005-0000-0000-00003A3E0000}"/>
    <cellStyle name="40% - Akzent6 18 18" xfId="16024" xr:uid="{00000000-0005-0000-0000-00003B3E0000}"/>
    <cellStyle name="40% - Akzent6 18 2" xfId="16025" xr:uid="{00000000-0005-0000-0000-00003C3E0000}"/>
    <cellStyle name="40% - Akzent6 18 3" xfId="16026" xr:uid="{00000000-0005-0000-0000-00003D3E0000}"/>
    <cellStyle name="40% - Akzent6 18 4" xfId="16027" xr:uid="{00000000-0005-0000-0000-00003E3E0000}"/>
    <cellStyle name="40% - Akzent6 18 5" xfId="16028" xr:uid="{00000000-0005-0000-0000-00003F3E0000}"/>
    <cellStyle name="40% - Akzent6 18 6" xfId="16029" xr:uid="{00000000-0005-0000-0000-0000403E0000}"/>
    <cellStyle name="40% - Akzent6 18 7" xfId="16030" xr:uid="{00000000-0005-0000-0000-0000413E0000}"/>
    <cellStyle name="40% - Akzent6 18 8" xfId="16031" xr:uid="{00000000-0005-0000-0000-0000423E0000}"/>
    <cellStyle name="40% - Akzent6 18 9" xfId="16032" xr:uid="{00000000-0005-0000-0000-0000433E0000}"/>
    <cellStyle name="40% - Akzent6 19" xfId="16033" xr:uid="{00000000-0005-0000-0000-0000443E0000}"/>
    <cellStyle name="40% - Akzent6 2" xfId="16034" xr:uid="{00000000-0005-0000-0000-0000453E0000}"/>
    <cellStyle name="40% - Akzent6 2 10" xfId="16035" xr:uid="{00000000-0005-0000-0000-0000463E0000}"/>
    <cellStyle name="40% - Akzent6 2 11" xfId="16036" xr:uid="{00000000-0005-0000-0000-0000473E0000}"/>
    <cellStyle name="40% - Akzent6 2 12" xfId="16037" xr:uid="{00000000-0005-0000-0000-0000483E0000}"/>
    <cellStyle name="40% - Akzent6 2 13" xfId="16038" xr:uid="{00000000-0005-0000-0000-0000493E0000}"/>
    <cellStyle name="40% - Akzent6 2 14" xfId="16039" xr:uid="{00000000-0005-0000-0000-00004A3E0000}"/>
    <cellStyle name="40% - Akzent6 2 15" xfId="16040" xr:uid="{00000000-0005-0000-0000-00004B3E0000}"/>
    <cellStyle name="40% - Akzent6 2 16" xfId="16041" xr:uid="{00000000-0005-0000-0000-00004C3E0000}"/>
    <cellStyle name="40% - Akzent6 2 17" xfId="16042" xr:uid="{00000000-0005-0000-0000-00004D3E0000}"/>
    <cellStyle name="40% - Akzent6 2 18" xfId="16043" xr:uid="{00000000-0005-0000-0000-00004E3E0000}"/>
    <cellStyle name="40% - Akzent6 2 2" xfId="16044" xr:uid="{00000000-0005-0000-0000-00004F3E0000}"/>
    <cellStyle name="40% - Akzent6 2 2 10" xfId="16045" xr:uid="{00000000-0005-0000-0000-0000503E0000}"/>
    <cellStyle name="40% - Akzent6 2 2 10 2" xfId="16046" xr:uid="{00000000-0005-0000-0000-0000513E0000}"/>
    <cellStyle name="40% - Akzent6 2 2 10 3" xfId="16047" xr:uid="{00000000-0005-0000-0000-0000523E0000}"/>
    <cellStyle name="40% - Akzent6 2 2 11" xfId="16048" xr:uid="{00000000-0005-0000-0000-0000533E0000}"/>
    <cellStyle name="40% - Akzent6 2 2 11 2" xfId="16049" xr:uid="{00000000-0005-0000-0000-0000543E0000}"/>
    <cellStyle name="40% - Akzent6 2 2 11 3" xfId="16050" xr:uid="{00000000-0005-0000-0000-0000553E0000}"/>
    <cellStyle name="40% - Akzent6 2 2 2" xfId="16051" xr:uid="{00000000-0005-0000-0000-0000563E0000}"/>
    <cellStyle name="40% - Akzent6 2 2 2 2" xfId="16052" xr:uid="{00000000-0005-0000-0000-0000573E0000}"/>
    <cellStyle name="40% - Akzent6 2 2 2 2 10" xfId="16053" xr:uid="{00000000-0005-0000-0000-0000583E0000}"/>
    <cellStyle name="40% - Akzent6 2 2 2 2 10 2" xfId="16054" xr:uid="{00000000-0005-0000-0000-0000593E0000}"/>
    <cellStyle name="40% - Akzent6 2 2 2 2 10 3" xfId="16055" xr:uid="{00000000-0005-0000-0000-00005A3E0000}"/>
    <cellStyle name="40% - Akzent6 2 2 2 2 11" xfId="16056" xr:uid="{00000000-0005-0000-0000-00005B3E0000}"/>
    <cellStyle name="40% - Akzent6 2 2 2 2 11 2" xfId="16057" xr:uid="{00000000-0005-0000-0000-00005C3E0000}"/>
    <cellStyle name="40% - Akzent6 2 2 2 2 11 3" xfId="16058" xr:uid="{00000000-0005-0000-0000-00005D3E0000}"/>
    <cellStyle name="40% - Akzent6 2 2 2 2 12" xfId="16059" xr:uid="{00000000-0005-0000-0000-00005E3E0000}"/>
    <cellStyle name="40% - Akzent6 2 2 2 2 13" xfId="16060" xr:uid="{00000000-0005-0000-0000-00005F3E0000}"/>
    <cellStyle name="40% - Akzent6 2 2 2 2 2" xfId="16061" xr:uid="{00000000-0005-0000-0000-0000603E0000}"/>
    <cellStyle name="40% - Akzent6 2 2 2 2 3" xfId="16062" xr:uid="{00000000-0005-0000-0000-0000613E0000}"/>
    <cellStyle name="40% - Akzent6 2 2 2 2 4" xfId="16063" xr:uid="{00000000-0005-0000-0000-0000623E0000}"/>
    <cellStyle name="40% - Akzent6 2 2 2 2 4 2" xfId="16064" xr:uid="{00000000-0005-0000-0000-0000633E0000}"/>
    <cellStyle name="40% - Akzent6 2 2 2 2 4 2 2" xfId="16065" xr:uid="{00000000-0005-0000-0000-0000643E0000}"/>
    <cellStyle name="40% - Akzent6 2 2 2 2 4 2 3" xfId="16066" xr:uid="{00000000-0005-0000-0000-0000653E0000}"/>
    <cellStyle name="40% - Akzent6 2 2 2 2 4 3" xfId="16067" xr:uid="{00000000-0005-0000-0000-0000663E0000}"/>
    <cellStyle name="40% - Akzent6 2 2 2 2 4 4" xfId="16068" xr:uid="{00000000-0005-0000-0000-0000673E0000}"/>
    <cellStyle name="40% - Akzent6 2 2 2 2 5" xfId="16069" xr:uid="{00000000-0005-0000-0000-0000683E0000}"/>
    <cellStyle name="40% - Akzent6 2 2 2 2 5 2" xfId="16070" xr:uid="{00000000-0005-0000-0000-0000693E0000}"/>
    <cellStyle name="40% - Akzent6 2 2 2 2 5 2 2" xfId="16071" xr:uid="{00000000-0005-0000-0000-00006A3E0000}"/>
    <cellStyle name="40% - Akzent6 2 2 2 2 5 2 3" xfId="16072" xr:uid="{00000000-0005-0000-0000-00006B3E0000}"/>
    <cellStyle name="40% - Akzent6 2 2 2 2 5 3" xfId="16073" xr:uid="{00000000-0005-0000-0000-00006C3E0000}"/>
    <cellStyle name="40% - Akzent6 2 2 2 2 5 4" xfId="16074" xr:uid="{00000000-0005-0000-0000-00006D3E0000}"/>
    <cellStyle name="40% - Akzent6 2 2 2 2 6" xfId="16075" xr:uid="{00000000-0005-0000-0000-00006E3E0000}"/>
    <cellStyle name="40% - Akzent6 2 2 2 2 6 2" xfId="16076" xr:uid="{00000000-0005-0000-0000-00006F3E0000}"/>
    <cellStyle name="40% - Akzent6 2 2 2 2 6 2 2" xfId="16077" xr:uid="{00000000-0005-0000-0000-0000703E0000}"/>
    <cellStyle name="40% - Akzent6 2 2 2 2 6 2 3" xfId="16078" xr:uid="{00000000-0005-0000-0000-0000713E0000}"/>
    <cellStyle name="40% - Akzent6 2 2 2 2 6 3" xfId="16079" xr:uid="{00000000-0005-0000-0000-0000723E0000}"/>
    <cellStyle name="40% - Akzent6 2 2 2 2 6 4" xfId="16080" xr:uid="{00000000-0005-0000-0000-0000733E0000}"/>
    <cellStyle name="40% - Akzent6 2 2 2 2 7" xfId="16081" xr:uid="{00000000-0005-0000-0000-0000743E0000}"/>
    <cellStyle name="40% - Akzent6 2 2 2 2 7 2" xfId="16082" xr:uid="{00000000-0005-0000-0000-0000753E0000}"/>
    <cellStyle name="40% - Akzent6 2 2 2 2 7 2 2" xfId="16083" xr:uid="{00000000-0005-0000-0000-0000763E0000}"/>
    <cellStyle name="40% - Akzent6 2 2 2 2 7 2 3" xfId="16084" xr:uid="{00000000-0005-0000-0000-0000773E0000}"/>
    <cellStyle name="40% - Akzent6 2 2 2 2 7 3" xfId="16085" xr:uid="{00000000-0005-0000-0000-0000783E0000}"/>
    <cellStyle name="40% - Akzent6 2 2 2 2 7 4" xfId="16086" xr:uid="{00000000-0005-0000-0000-0000793E0000}"/>
    <cellStyle name="40% - Akzent6 2 2 2 2 8" xfId="16087" xr:uid="{00000000-0005-0000-0000-00007A3E0000}"/>
    <cellStyle name="40% - Akzent6 2 2 2 2 8 2" xfId="16088" xr:uid="{00000000-0005-0000-0000-00007B3E0000}"/>
    <cellStyle name="40% - Akzent6 2 2 2 2 8 2 2" xfId="16089" xr:uid="{00000000-0005-0000-0000-00007C3E0000}"/>
    <cellStyle name="40% - Akzent6 2 2 2 2 8 2 3" xfId="16090" xr:uid="{00000000-0005-0000-0000-00007D3E0000}"/>
    <cellStyle name="40% - Akzent6 2 2 2 2 8 3" xfId="16091" xr:uid="{00000000-0005-0000-0000-00007E3E0000}"/>
    <cellStyle name="40% - Akzent6 2 2 2 2 8 4" xfId="16092" xr:uid="{00000000-0005-0000-0000-00007F3E0000}"/>
    <cellStyle name="40% - Akzent6 2 2 2 2 9" xfId="16093" xr:uid="{00000000-0005-0000-0000-0000803E0000}"/>
    <cellStyle name="40% - Akzent6 2 2 2 2 9 2" xfId="16094" xr:uid="{00000000-0005-0000-0000-0000813E0000}"/>
    <cellStyle name="40% - Akzent6 2 2 2 2 9 3" xfId="16095" xr:uid="{00000000-0005-0000-0000-0000823E0000}"/>
    <cellStyle name="40% - Akzent6 2 2 2 3" xfId="16096" xr:uid="{00000000-0005-0000-0000-0000833E0000}"/>
    <cellStyle name="40% - Akzent6 2 2 2 3 10" xfId="16097" xr:uid="{00000000-0005-0000-0000-0000843E0000}"/>
    <cellStyle name="40% - Akzent6 2 2 2 3 11" xfId="16098" xr:uid="{00000000-0005-0000-0000-0000853E0000}"/>
    <cellStyle name="40% - Akzent6 2 2 2 3 2" xfId="16099" xr:uid="{00000000-0005-0000-0000-0000863E0000}"/>
    <cellStyle name="40% - Akzent6 2 2 2 3 2 2" xfId="16100" xr:uid="{00000000-0005-0000-0000-0000873E0000}"/>
    <cellStyle name="40% - Akzent6 2 2 2 3 2 2 2" xfId="16101" xr:uid="{00000000-0005-0000-0000-0000883E0000}"/>
    <cellStyle name="40% - Akzent6 2 2 2 3 2 2 3" xfId="16102" xr:uid="{00000000-0005-0000-0000-0000893E0000}"/>
    <cellStyle name="40% - Akzent6 2 2 2 3 2 3" xfId="16103" xr:uid="{00000000-0005-0000-0000-00008A3E0000}"/>
    <cellStyle name="40% - Akzent6 2 2 2 3 2 4" xfId="16104" xr:uid="{00000000-0005-0000-0000-00008B3E0000}"/>
    <cellStyle name="40% - Akzent6 2 2 2 3 3" xfId="16105" xr:uid="{00000000-0005-0000-0000-00008C3E0000}"/>
    <cellStyle name="40% - Akzent6 2 2 2 3 3 2" xfId="16106" xr:uid="{00000000-0005-0000-0000-00008D3E0000}"/>
    <cellStyle name="40% - Akzent6 2 2 2 3 3 2 2" xfId="16107" xr:uid="{00000000-0005-0000-0000-00008E3E0000}"/>
    <cellStyle name="40% - Akzent6 2 2 2 3 3 2 3" xfId="16108" xr:uid="{00000000-0005-0000-0000-00008F3E0000}"/>
    <cellStyle name="40% - Akzent6 2 2 2 3 3 3" xfId="16109" xr:uid="{00000000-0005-0000-0000-0000903E0000}"/>
    <cellStyle name="40% - Akzent6 2 2 2 3 3 4" xfId="16110" xr:uid="{00000000-0005-0000-0000-0000913E0000}"/>
    <cellStyle name="40% - Akzent6 2 2 2 3 4" xfId="16111" xr:uid="{00000000-0005-0000-0000-0000923E0000}"/>
    <cellStyle name="40% - Akzent6 2 2 2 3 4 2" xfId="16112" xr:uid="{00000000-0005-0000-0000-0000933E0000}"/>
    <cellStyle name="40% - Akzent6 2 2 2 3 4 2 2" xfId="16113" xr:uid="{00000000-0005-0000-0000-0000943E0000}"/>
    <cellStyle name="40% - Akzent6 2 2 2 3 4 2 3" xfId="16114" xr:uid="{00000000-0005-0000-0000-0000953E0000}"/>
    <cellStyle name="40% - Akzent6 2 2 2 3 4 3" xfId="16115" xr:uid="{00000000-0005-0000-0000-0000963E0000}"/>
    <cellStyle name="40% - Akzent6 2 2 2 3 4 4" xfId="16116" xr:uid="{00000000-0005-0000-0000-0000973E0000}"/>
    <cellStyle name="40% - Akzent6 2 2 2 3 5" xfId="16117" xr:uid="{00000000-0005-0000-0000-0000983E0000}"/>
    <cellStyle name="40% - Akzent6 2 2 2 3 5 2" xfId="16118" xr:uid="{00000000-0005-0000-0000-0000993E0000}"/>
    <cellStyle name="40% - Akzent6 2 2 2 3 5 2 2" xfId="16119" xr:uid="{00000000-0005-0000-0000-00009A3E0000}"/>
    <cellStyle name="40% - Akzent6 2 2 2 3 5 2 3" xfId="16120" xr:uid="{00000000-0005-0000-0000-00009B3E0000}"/>
    <cellStyle name="40% - Akzent6 2 2 2 3 5 3" xfId="16121" xr:uid="{00000000-0005-0000-0000-00009C3E0000}"/>
    <cellStyle name="40% - Akzent6 2 2 2 3 5 4" xfId="16122" xr:uid="{00000000-0005-0000-0000-00009D3E0000}"/>
    <cellStyle name="40% - Akzent6 2 2 2 3 6" xfId="16123" xr:uid="{00000000-0005-0000-0000-00009E3E0000}"/>
    <cellStyle name="40% - Akzent6 2 2 2 3 6 2" xfId="16124" xr:uid="{00000000-0005-0000-0000-00009F3E0000}"/>
    <cellStyle name="40% - Akzent6 2 2 2 3 6 2 2" xfId="16125" xr:uid="{00000000-0005-0000-0000-0000A03E0000}"/>
    <cellStyle name="40% - Akzent6 2 2 2 3 6 2 3" xfId="16126" xr:uid="{00000000-0005-0000-0000-0000A13E0000}"/>
    <cellStyle name="40% - Akzent6 2 2 2 3 6 3" xfId="16127" xr:uid="{00000000-0005-0000-0000-0000A23E0000}"/>
    <cellStyle name="40% - Akzent6 2 2 2 3 6 4" xfId="16128" xr:uid="{00000000-0005-0000-0000-0000A33E0000}"/>
    <cellStyle name="40% - Akzent6 2 2 2 3 7" xfId="16129" xr:uid="{00000000-0005-0000-0000-0000A43E0000}"/>
    <cellStyle name="40% - Akzent6 2 2 2 3 7 2" xfId="16130" xr:uid="{00000000-0005-0000-0000-0000A53E0000}"/>
    <cellStyle name="40% - Akzent6 2 2 2 3 7 3" xfId="16131" xr:uid="{00000000-0005-0000-0000-0000A63E0000}"/>
    <cellStyle name="40% - Akzent6 2 2 2 3 8" xfId="16132" xr:uid="{00000000-0005-0000-0000-0000A73E0000}"/>
    <cellStyle name="40% - Akzent6 2 2 2 3 8 2" xfId="16133" xr:uid="{00000000-0005-0000-0000-0000A83E0000}"/>
    <cellStyle name="40% - Akzent6 2 2 2 3 8 3" xfId="16134" xr:uid="{00000000-0005-0000-0000-0000A93E0000}"/>
    <cellStyle name="40% - Akzent6 2 2 2 3 9" xfId="16135" xr:uid="{00000000-0005-0000-0000-0000AA3E0000}"/>
    <cellStyle name="40% - Akzent6 2 2 2 3 9 2" xfId="16136" xr:uid="{00000000-0005-0000-0000-0000AB3E0000}"/>
    <cellStyle name="40% - Akzent6 2 2 2 3 9 3" xfId="16137" xr:uid="{00000000-0005-0000-0000-0000AC3E0000}"/>
    <cellStyle name="40% - Akzent6 2 2 3" xfId="16138" xr:uid="{00000000-0005-0000-0000-0000AD3E0000}"/>
    <cellStyle name="40% - Akzent6 2 2 4" xfId="16139" xr:uid="{00000000-0005-0000-0000-0000AE3E0000}"/>
    <cellStyle name="40% - Akzent6 2 2 4 2" xfId="16140" xr:uid="{00000000-0005-0000-0000-0000AF3E0000}"/>
    <cellStyle name="40% - Akzent6 2 2 4 2 2" xfId="16141" xr:uid="{00000000-0005-0000-0000-0000B03E0000}"/>
    <cellStyle name="40% - Akzent6 2 2 4 2 3" xfId="16142" xr:uid="{00000000-0005-0000-0000-0000B13E0000}"/>
    <cellStyle name="40% - Akzent6 2 2 4 3" xfId="16143" xr:uid="{00000000-0005-0000-0000-0000B23E0000}"/>
    <cellStyle name="40% - Akzent6 2 2 4 4" xfId="16144" xr:uid="{00000000-0005-0000-0000-0000B33E0000}"/>
    <cellStyle name="40% - Akzent6 2 2 5" xfId="16145" xr:uid="{00000000-0005-0000-0000-0000B43E0000}"/>
    <cellStyle name="40% - Akzent6 2 2 5 2" xfId="16146" xr:uid="{00000000-0005-0000-0000-0000B53E0000}"/>
    <cellStyle name="40% - Akzent6 2 2 5 2 2" xfId="16147" xr:uid="{00000000-0005-0000-0000-0000B63E0000}"/>
    <cellStyle name="40% - Akzent6 2 2 5 2 3" xfId="16148" xr:uid="{00000000-0005-0000-0000-0000B73E0000}"/>
    <cellStyle name="40% - Akzent6 2 2 5 3" xfId="16149" xr:uid="{00000000-0005-0000-0000-0000B83E0000}"/>
    <cellStyle name="40% - Akzent6 2 2 5 4" xfId="16150" xr:uid="{00000000-0005-0000-0000-0000B93E0000}"/>
    <cellStyle name="40% - Akzent6 2 2 6" xfId="16151" xr:uid="{00000000-0005-0000-0000-0000BA3E0000}"/>
    <cellStyle name="40% - Akzent6 2 2 6 2" xfId="16152" xr:uid="{00000000-0005-0000-0000-0000BB3E0000}"/>
    <cellStyle name="40% - Akzent6 2 2 6 2 2" xfId="16153" xr:uid="{00000000-0005-0000-0000-0000BC3E0000}"/>
    <cellStyle name="40% - Akzent6 2 2 6 2 3" xfId="16154" xr:uid="{00000000-0005-0000-0000-0000BD3E0000}"/>
    <cellStyle name="40% - Akzent6 2 2 6 3" xfId="16155" xr:uid="{00000000-0005-0000-0000-0000BE3E0000}"/>
    <cellStyle name="40% - Akzent6 2 2 6 4" xfId="16156" xr:uid="{00000000-0005-0000-0000-0000BF3E0000}"/>
    <cellStyle name="40% - Akzent6 2 2 7" xfId="16157" xr:uid="{00000000-0005-0000-0000-0000C03E0000}"/>
    <cellStyle name="40% - Akzent6 2 2 7 2" xfId="16158" xr:uid="{00000000-0005-0000-0000-0000C13E0000}"/>
    <cellStyle name="40% - Akzent6 2 2 7 2 2" xfId="16159" xr:uid="{00000000-0005-0000-0000-0000C23E0000}"/>
    <cellStyle name="40% - Akzent6 2 2 7 2 3" xfId="16160" xr:uid="{00000000-0005-0000-0000-0000C33E0000}"/>
    <cellStyle name="40% - Akzent6 2 2 7 3" xfId="16161" xr:uid="{00000000-0005-0000-0000-0000C43E0000}"/>
    <cellStyle name="40% - Akzent6 2 2 7 4" xfId="16162" xr:uid="{00000000-0005-0000-0000-0000C53E0000}"/>
    <cellStyle name="40% - Akzent6 2 2 8" xfId="16163" xr:uid="{00000000-0005-0000-0000-0000C63E0000}"/>
    <cellStyle name="40% - Akzent6 2 2 8 2" xfId="16164" xr:uid="{00000000-0005-0000-0000-0000C73E0000}"/>
    <cellStyle name="40% - Akzent6 2 2 8 2 2" xfId="16165" xr:uid="{00000000-0005-0000-0000-0000C83E0000}"/>
    <cellStyle name="40% - Akzent6 2 2 8 2 3" xfId="16166" xr:uid="{00000000-0005-0000-0000-0000C93E0000}"/>
    <cellStyle name="40% - Akzent6 2 2 8 3" xfId="16167" xr:uid="{00000000-0005-0000-0000-0000CA3E0000}"/>
    <cellStyle name="40% - Akzent6 2 2 8 4" xfId="16168" xr:uid="{00000000-0005-0000-0000-0000CB3E0000}"/>
    <cellStyle name="40% - Akzent6 2 2 9" xfId="16169" xr:uid="{00000000-0005-0000-0000-0000CC3E0000}"/>
    <cellStyle name="40% - Akzent6 2 2 9 2" xfId="16170" xr:uid="{00000000-0005-0000-0000-0000CD3E0000}"/>
    <cellStyle name="40% - Akzent6 2 2 9 3" xfId="16171" xr:uid="{00000000-0005-0000-0000-0000CE3E0000}"/>
    <cellStyle name="40% - Akzent6 2 3" xfId="16172" xr:uid="{00000000-0005-0000-0000-0000CF3E0000}"/>
    <cellStyle name="40% - Akzent6 2 4" xfId="16173" xr:uid="{00000000-0005-0000-0000-0000D03E0000}"/>
    <cellStyle name="40% - Akzent6 2 5" xfId="16174" xr:uid="{00000000-0005-0000-0000-0000D13E0000}"/>
    <cellStyle name="40% - Akzent6 2 5 2" xfId="16175" xr:uid="{00000000-0005-0000-0000-0000D23E0000}"/>
    <cellStyle name="40% - Akzent6 2 5 2 2" xfId="16176" xr:uid="{00000000-0005-0000-0000-0000D33E0000}"/>
    <cellStyle name="40% - Akzent6 2 5 2 2 2" xfId="16177" xr:uid="{00000000-0005-0000-0000-0000D43E0000}"/>
    <cellStyle name="40% - Akzent6 2 5 2 2 3" xfId="16178" xr:uid="{00000000-0005-0000-0000-0000D53E0000}"/>
    <cellStyle name="40% - Akzent6 2 5 2 3" xfId="16179" xr:uid="{00000000-0005-0000-0000-0000D63E0000}"/>
    <cellStyle name="40% - Akzent6 2 5 2 4" xfId="16180" xr:uid="{00000000-0005-0000-0000-0000D73E0000}"/>
    <cellStyle name="40% - Akzent6 2 5 3" xfId="16181" xr:uid="{00000000-0005-0000-0000-0000D83E0000}"/>
    <cellStyle name="40% - Akzent6 2 5 3 2" xfId="16182" xr:uid="{00000000-0005-0000-0000-0000D93E0000}"/>
    <cellStyle name="40% - Akzent6 2 5 3 2 2" xfId="16183" xr:uid="{00000000-0005-0000-0000-0000DA3E0000}"/>
    <cellStyle name="40% - Akzent6 2 5 3 2 3" xfId="16184" xr:uid="{00000000-0005-0000-0000-0000DB3E0000}"/>
    <cellStyle name="40% - Akzent6 2 5 3 3" xfId="16185" xr:uid="{00000000-0005-0000-0000-0000DC3E0000}"/>
    <cellStyle name="40% - Akzent6 2 5 3 4" xfId="16186" xr:uid="{00000000-0005-0000-0000-0000DD3E0000}"/>
    <cellStyle name="40% - Akzent6 2 5 4" xfId="16187" xr:uid="{00000000-0005-0000-0000-0000DE3E0000}"/>
    <cellStyle name="40% - Akzent6 2 5 4 2" xfId="16188" xr:uid="{00000000-0005-0000-0000-0000DF3E0000}"/>
    <cellStyle name="40% - Akzent6 2 5 4 2 2" xfId="16189" xr:uid="{00000000-0005-0000-0000-0000E03E0000}"/>
    <cellStyle name="40% - Akzent6 2 5 4 2 3" xfId="16190" xr:uid="{00000000-0005-0000-0000-0000E13E0000}"/>
    <cellStyle name="40% - Akzent6 2 5 4 3" xfId="16191" xr:uid="{00000000-0005-0000-0000-0000E23E0000}"/>
    <cellStyle name="40% - Akzent6 2 5 4 4" xfId="16192" xr:uid="{00000000-0005-0000-0000-0000E33E0000}"/>
    <cellStyle name="40% - Akzent6 2 5 5" xfId="16193" xr:uid="{00000000-0005-0000-0000-0000E43E0000}"/>
    <cellStyle name="40% - Akzent6 2 5 5 2" xfId="16194" xr:uid="{00000000-0005-0000-0000-0000E53E0000}"/>
    <cellStyle name="40% - Akzent6 2 5 5 2 2" xfId="16195" xr:uid="{00000000-0005-0000-0000-0000E63E0000}"/>
    <cellStyle name="40% - Akzent6 2 5 5 2 3" xfId="16196" xr:uid="{00000000-0005-0000-0000-0000E73E0000}"/>
    <cellStyle name="40% - Akzent6 2 5 5 3" xfId="16197" xr:uid="{00000000-0005-0000-0000-0000E83E0000}"/>
    <cellStyle name="40% - Akzent6 2 5 5 4" xfId="16198" xr:uid="{00000000-0005-0000-0000-0000E93E0000}"/>
    <cellStyle name="40% - Akzent6 2 5 6" xfId="16199" xr:uid="{00000000-0005-0000-0000-0000EA3E0000}"/>
    <cellStyle name="40% - Akzent6 2 5 6 2" xfId="16200" xr:uid="{00000000-0005-0000-0000-0000EB3E0000}"/>
    <cellStyle name="40% - Akzent6 2 5 6 2 2" xfId="16201" xr:uid="{00000000-0005-0000-0000-0000EC3E0000}"/>
    <cellStyle name="40% - Akzent6 2 5 6 2 3" xfId="16202" xr:uid="{00000000-0005-0000-0000-0000ED3E0000}"/>
    <cellStyle name="40% - Akzent6 2 5 6 3" xfId="16203" xr:uid="{00000000-0005-0000-0000-0000EE3E0000}"/>
    <cellStyle name="40% - Akzent6 2 5 6 4" xfId="16204" xr:uid="{00000000-0005-0000-0000-0000EF3E0000}"/>
    <cellStyle name="40% - Akzent6 2 5 7" xfId="16205" xr:uid="{00000000-0005-0000-0000-0000F03E0000}"/>
    <cellStyle name="40% - Akzent6 2 5 7 2" xfId="16206" xr:uid="{00000000-0005-0000-0000-0000F13E0000}"/>
    <cellStyle name="40% - Akzent6 2 5 7 3" xfId="16207" xr:uid="{00000000-0005-0000-0000-0000F23E0000}"/>
    <cellStyle name="40% - Akzent6 2 5 8" xfId="16208" xr:uid="{00000000-0005-0000-0000-0000F33E0000}"/>
    <cellStyle name="40% - Akzent6 2 5 8 2" xfId="16209" xr:uid="{00000000-0005-0000-0000-0000F43E0000}"/>
    <cellStyle name="40% - Akzent6 2 5 8 3" xfId="16210" xr:uid="{00000000-0005-0000-0000-0000F53E0000}"/>
    <cellStyle name="40% - Akzent6 2 5 9" xfId="16211" xr:uid="{00000000-0005-0000-0000-0000F63E0000}"/>
    <cellStyle name="40% - Akzent6 2 5 9 2" xfId="16212" xr:uid="{00000000-0005-0000-0000-0000F73E0000}"/>
    <cellStyle name="40% - Akzent6 2 5 9 3" xfId="16213" xr:uid="{00000000-0005-0000-0000-0000F83E0000}"/>
    <cellStyle name="40% - Akzent6 2 6" xfId="16214" xr:uid="{00000000-0005-0000-0000-0000F93E0000}"/>
    <cellStyle name="40% - Akzent6 2 7" xfId="16215" xr:uid="{00000000-0005-0000-0000-0000FA3E0000}"/>
    <cellStyle name="40% - Akzent6 2 8" xfId="16216" xr:uid="{00000000-0005-0000-0000-0000FB3E0000}"/>
    <cellStyle name="40% - Akzent6 2 9" xfId="16217" xr:uid="{00000000-0005-0000-0000-0000FC3E0000}"/>
    <cellStyle name="40% - Akzent6 20" xfId="16218" xr:uid="{00000000-0005-0000-0000-0000FD3E0000}"/>
    <cellStyle name="40% - Akzent6 21" xfId="16219" xr:uid="{00000000-0005-0000-0000-0000FE3E0000}"/>
    <cellStyle name="40% - Akzent6 22" xfId="16220" xr:uid="{00000000-0005-0000-0000-0000FF3E0000}"/>
    <cellStyle name="40% - Akzent6 23" xfId="16221" xr:uid="{00000000-0005-0000-0000-0000003F0000}"/>
    <cellStyle name="40% - Akzent6 24" xfId="16222" xr:uid="{00000000-0005-0000-0000-0000013F0000}"/>
    <cellStyle name="40% - Akzent6 25" xfId="16223" xr:uid="{00000000-0005-0000-0000-0000023F0000}"/>
    <cellStyle name="40% - Akzent6 26" xfId="16224" xr:uid="{00000000-0005-0000-0000-0000033F0000}"/>
    <cellStyle name="40% - Akzent6 27" xfId="16225" xr:uid="{00000000-0005-0000-0000-0000043F0000}"/>
    <cellStyle name="40% - Akzent6 28" xfId="16226" xr:uid="{00000000-0005-0000-0000-0000053F0000}"/>
    <cellStyle name="40% - Akzent6 29" xfId="16227" xr:uid="{00000000-0005-0000-0000-0000063F0000}"/>
    <cellStyle name="40% - Akzent6 3" xfId="16228" xr:uid="{00000000-0005-0000-0000-0000073F0000}"/>
    <cellStyle name="40% - Akzent6 3 10" xfId="16229" xr:uid="{00000000-0005-0000-0000-0000083F0000}"/>
    <cellStyle name="40% - Akzent6 3 11" xfId="16230" xr:uid="{00000000-0005-0000-0000-0000093F0000}"/>
    <cellStyle name="40% - Akzent6 3 12" xfId="16231" xr:uid="{00000000-0005-0000-0000-00000A3F0000}"/>
    <cellStyle name="40% - Akzent6 3 13" xfId="16232" xr:uid="{00000000-0005-0000-0000-00000B3F0000}"/>
    <cellStyle name="40% - Akzent6 3 14" xfId="16233" xr:uid="{00000000-0005-0000-0000-00000C3F0000}"/>
    <cellStyle name="40% - Akzent6 3 15" xfId="16234" xr:uid="{00000000-0005-0000-0000-00000D3F0000}"/>
    <cellStyle name="40% - Akzent6 3 16" xfId="16235" xr:uid="{00000000-0005-0000-0000-00000E3F0000}"/>
    <cellStyle name="40% - Akzent6 3 17" xfId="16236" xr:uid="{00000000-0005-0000-0000-00000F3F0000}"/>
    <cellStyle name="40% - Akzent6 3 18" xfId="16237" xr:uid="{00000000-0005-0000-0000-0000103F0000}"/>
    <cellStyle name="40% - Akzent6 3 2" xfId="16238" xr:uid="{00000000-0005-0000-0000-0000113F0000}"/>
    <cellStyle name="40% - Akzent6 3 3" xfId="16239" xr:uid="{00000000-0005-0000-0000-0000123F0000}"/>
    <cellStyle name="40% - Akzent6 3 4" xfId="16240" xr:uid="{00000000-0005-0000-0000-0000133F0000}"/>
    <cellStyle name="40% - Akzent6 3 4 2" xfId="16241" xr:uid="{00000000-0005-0000-0000-0000143F0000}"/>
    <cellStyle name="40% - Akzent6 3 4 2 2" xfId="16242" xr:uid="{00000000-0005-0000-0000-0000153F0000}"/>
    <cellStyle name="40% - Akzent6 3 4 2 2 2" xfId="16243" xr:uid="{00000000-0005-0000-0000-0000163F0000}"/>
    <cellStyle name="40% - Akzent6 3 4 2 2 3" xfId="16244" xr:uid="{00000000-0005-0000-0000-0000173F0000}"/>
    <cellStyle name="40% - Akzent6 3 4 2 3" xfId="16245" xr:uid="{00000000-0005-0000-0000-0000183F0000}"/>
    <cellStyle name="40% - Akzent6 3 4 2 4" xfId="16246" xr:uid="{00000000-0005-0000-0000-0000193F0000}"/>
    <cellStyle name="40% - Akzent6 3 4 3" xfId="16247" xr:uid="{00000000-0005-0000-0000-00001A3F0000}"/>
    <cellStyle name="40% - Akzent6 3 4 3 2" xfId="16248" xr:uid="{00000000-0005-0000-0000-00001B3F0000}"/>
    <cellStyle name="40% - Akzent6 3 4 3 2 2" xfId="16249" xr:uid="{00000000-0005-0000-0000-00001C3F0000}"/>
    <cellStyle name="40% - Akzent6 3 4 3 2 3" xfId="16250" xr:uid="{00000000-0005-0000-0000-00001D3F0000}"/>
    <cellStyle name="40% - Akzent6 3 4 3 3" xfId="16251" xr:uid="{00000000-0005-0000-0000-00001E3F0000}"/>
    <cellStyle name="40% - Akzent6 3 4 3 4" xfId="16252" xr:uid="{00000000-0005-0000-0000-00001F3F0000}"/>
    <cellStyle name="40% - Akzent6 3 4 4" xfId="16253" xr:uid="{00000000-0005-0000-0000-0000203F0000}"/>
    <cellStyle name="40% - Akzent6 3 4 4 2" xfId="16254" xr:uid="{00000000-0005-0000-0000-0000213F0000}"/>
    <cellStyle name="40% - Akzent6 3 4 4 2 2" xfId="16255" xr:uid="{00000000-0005-0000-0000-0000223F0000}"/>
    <cellStyle name="40% - Akzent6 3 4 4 2 3" xfId="16256" xr:uid="{00000000-0005-0000-0000-0000233F0000}"/>
    <cellStyle name="40% - Akzent6 3 4 4 3" xfId="16257" xr:uid="{00000000-0005-0000-0000-0000243F0000}"/>
    <cellStyle name="40% - Akzent6 3 4 4 4" xfId="16258" xr:uid="{00000000-0005-0000-0000-0000253F0000}"/>
    <cellStyle name="40% - Akzent6 3 4 5" xfId="16259" xr:uid="{00000000-0005-0000-0000-0000263F0000}"/>
    <cellStyle name="40% - Akzent6 3 4 5 2" xfId="16260" xr:uid="{00000000-0005-0000-0000-0000273F0000}"/>
    <cellStyle name="40% - Akzent6 3 4 5 2 2" xfId="16261" xr:uid="{00000000-0005-0000-0000-0000283F0000}"/>
    <cellStyle name="40% - Akzent6 3 4 5 2 3" xfId="16262" xr:uid="{00000000-0005-0000-0000-0000293F0000}"/>
    <cellStyle name="40% - Akzent6 3 4 5 3" xfId="16263" xr:uid="{00000000-0005-0000-0000-00002A3F0000}"/>
    <cellStyle name="40% - Akzent6 3 4 5 4" xfId="16264" xr:uid="{00000000-0005-0000-0000-00002B3F0000}"/>
    <cellStyle name="40% - Akzent6 3 4 6" xfId="16265" xr:uid="{00000000-0005-0000-0000-00002C3F0000}"/>
    <cellStyle name="40% - Akzent6 3 4 6 2" xfId="16266" xr:uid="{00000000-0005-0000-0000-00002D3F0000}"/>
    <cellStyle name="40% - Akzent6 3 4 6 2 2" xfId="16267" xr:uid="{00000000-0005-0000-0000-00002E3F0000}"/>
    <cellStyle name="40% - Akzent6 3 4 6 2 3" xfId="16268" xr:uid="{00000000-0005-0000-0000-00002F3F0000}"/>
    <cellStyle name="40% - Akzent6 3 4 6 3" xfId="16269" xr:uid="{00000000-0005-0000-0000-0000303F0000}"/>
    <cellStyle name="40% - Akzent6 3 4 6 4" xfId="16270" xr:uid="{00000000-0005-0000-0000-0000313F0000}"/>
    <cellStyle name="40% - Akzent6 3 4 7" xfId="16271" xr:uid="{00000000-0005-0000-0000-0000323F0000}"/>
    <cellStyle name="40% - Akzent6 3 4 7 2" xfId="16272" xr:uid="{00000000-0005-0000-0000-0000333F0000}"/>
    <cellStyle name="40% - Akzent6 3 4 7 3" xfId="16273" xr:uid="{00000000-0005-0000-0000-0000343F0000}"/>
    <cellStyle name="40% - Akzent6 3 4 8" xfId="16274" xr:uid="{00000000-0005-0000-0000-0000353F0000}"/>
    <cellStyle name="40% - Akzent6 3 4 8 2" xfId="16275" xr:uid="{00000000-0005-0000-0000-0000363F0000}"/>
    <cellStyle name="40% - Akzent6 3 4 8 3" xfId="16276" xr:uid="{00000000-0005-0000-0000-0000373F0000}"/>
    <cellStyle name="40% - Akzent6 3 4 9" xfId="16277" xr:uid="{00000000-0005-0000-0000-0000383F0000}"/>
    <cellStyle name="40% - Akzent6 3 4 9 2" xfId="16278" xr:uid="{00000000-0005-0000-0000-0000393F0000}"/>
    <cellStyle name="40% - Akzent6 3 4 9 3" xfId="16279" xr:uid="{00000000-0005-0000-0000-00003A3F0000}"/>
    <cellStyle name="40% - Akzent6 3 5" xfId="16280" xr:uid="{00000000-0005-0000-0000-00003B3F0000}"/>
    <cellStyle name="40% - Akzent6 3 5 2" xfId="16281" xr:uid="{00000000-0005-0000-0000-00003C3F0000}"/>
    <cellStyle name="40% - Akzent6 3 5 2 2" xfId="16282" xr:uid="{00000000-0005-0000-0000-00003D3F0000}"/>
    <cellStyle name="40% - Akzent6 3 5 2 3" xfId="16283" xr:uid="{00000000-0005-0000-0000-00003E3F0000}"/>
    <cellStyle name="40% - Akzent6 3 6" xfId="16284" xr:uid="{00000000-0005-0000-0000-00003F3F0000}"/>
    <cellStyle name="40% - Akzent6 3 6 2" xfId="16285" xr:uid="{00000000-0005-0000-0000-0000403F0000}"/>
    <cellStyle name="40% - Akzent6 3 6 2 2" xfId="16286" xr:uid="{00000000-0005-0000-0000-0000413F0000}"/>
    <cellStyle name="40% - Akzent6 3 6 2 3" xfId="16287" xr:uid="{00000000-0005-0000-0000-0000423F0000}"/>
    <cellStyle name="40% - Akzent6 3 7" xfId="16288" xr:uid="{00000000-0005-0000-0000-0000433F0000}"/>
    <cellStyle name="40% - Akzent6 3 7 2" xfId="16289" xr:uid="{00000000-0005-0000-0000-0000443F0000}"/>
    <cellStyle name="40% - Akzent6 3 7 2 2" xfId="16290" xr:uid="{00000000-0005-0000-0000-0000453F0000}"/>
    <cellStyle name="40% - Akzent6 3 7 2 3" xfId="16291" xr:uid="{00000000-0005-0000-0000-0000463F0000}"/>
    <cellStyle name="40% - Akzent6 3 8" xfId="16292" xr:uid="{00000000-0005-0000-0000-0000473F0000}"/>
    <cellStyle name="40% - Akzent6 3 8 2" xfId="16293" xr:uid="{00000000-0005-0000-0000-0000483F0000}"/>
    <cellStyle name="40% - Akzent6 3 8 2 2" xfId="16294" xr:uid="{00000000-0005-0000-0000-0000493F0000}"/>
    <cellStyle name="40% - Akzent6 3 8 2 3" xfId="16295" xr:uid="{00000000-0005-0000-0000-00004A3F0000}"/>
    <cellStyle name="40% - Akzent6 3 9" xfId="16296" xr:uid="{00000000-0005-0000-0000-00004B3F0000}"/>
    <cellStyle name="40% - Akzent6 3 9 2" xfId="16297" xr:uid="{00000000-0005-0000-0000-00004C3F0000}"/>
    <cellStyle name="40% - Akzent6 3 9 2 2" xfId="16298" xr:uid="{00000000-0005-0000-0000-00004D3F0000}"/>
    <cellStyle name="40% - Akzent6 3 9 2 3" xfId="16299" xr:uid="{00000000-0005-0000-0000-00004E3F0000}"/>
    <cellStyle name="40% - Akzent6 30" xfId="16300" xr:uid="{00000000-0005-0000-0000-00004F3F0000}"/>
    <cellStyle name="40% - Akzent6 31" xfId="16301" xr:uid="{00000000-0005-0000-0000-0000503F0000}"/>
    <cellStyle name="40% - Akzent6 32" xfId="16302" xr:uid="{00000000-0005-0000-0000-0000513F0000}"/>
    <cellStyle name="40% - Akzent6 33" xfId="16303" xr:uid="{00000000-0005-0000-0000-0000523F0000}"/>
    <cellStyle name="40% - Akzent6 34" xfId="16304" xr:uid="{00000000-0005-0000-0000-0000533F0000}"/>
    <cellStyle name="40% - Akzent6 35" xfId="16305" xr:uid="{00000000-0005-0000-0000-0000543F0000}"/>
    <cellStyle name="40% - Akzent6 4" xfId="16306" xr:uid="{00000000-0005-0000-0000-0000553F0000}"/>
    <cellStyle name="40% - Akzent6 4 10" xfId="16307" xr:uid="{00000000-0005-0000-0000-0000563F0000}"/>
    <cellStyle name="40% - Akzent6 4 11" xfId="16308" xr:uid="{00000000-0005-0000-0000-0000573F0000}"/>
    <cellStyle name="40% - Akzent6 4 12" xfId="16309" xr:uid="{00000000-0005-0000-0000-0000583F0000}"/>
    <cellStyle name="40% - Akzent6 4 13" xfId="16310" xr:uid="{00000000-0005-0000-0000-0000593F0000}"/>
    <cellStyle name="40% - Akzent6 4 14" xfId="16311" xr:uid="{00000000-0005-0000-0000-00005A3F0000}"/>
    <cellStyle name="40% - Akzent6 4 15" xfId="16312" xr:uid="{00000000-0005-0000-0000-00005B3F0000}"/>
    <cellStyle name="40% - Akzent6 4 16" xfId="16313" xr:uid="{00000000-0005-0000-0000-00005C3F0000}"/>
    <cellStyle name="40% - Akzent6 4 17" xfId="16314" xr:uid="{00000000-0005-0000-0000-00005D3F0000}"/>
    <cellStyle name="40% - Akzent6 4 18" xfId="16315" xr:uid="{00000000-0005-0000-0000-00005E3F0000}"/>
    <cellStyle name="40% - Akzent6 4 2" xfId="16316" xr:uid="{00000000-0005-0000-0000-00005F3F0000}"/>
    <cellStyle name="40% - Akzent6 4 3" xfId="16317" xr:uid="{00000000-0005-0000-0000-0000603F0000}"/>
    <cellStyle name="40% - Akzent6 4 4" xfId="16318" xr:uid="{00000000-0005-0000-0000-0000613F0000}"/>
    <cellStyle name="40% - Akzent6 4 4 2" xfId="16319" xr:uid="{00000000-0005-0000-0000-0000623F0000}"/>
    <cellStyle name="40% - Akzent6 4 4 2 2" xfId="16320" xr:uid="{00000000-0005-0000-0000-0000633F0000}"/>
    <cellStyle name="40% - Akzent6 4 4 2 2 2" xfId="16321" xr:uid="{00000000-0005-0000-0000-0000643F0000}"/>
    <cellStyle name="40% - Akzent6 4 4 2 2 3" xfId="16322" xr:uid="{00000000-0005-0000-0000-0000653F0000}"/>
    <cellStyle name="40% - Akzent6 4 4 2 3" xfId="16323" xr:uid="{00000000-0005-0000-0000-0000663F0000}"/>
    <cellStyle name="40% - Akzent6 4 4 2 4" xfId="16324" xr:uid="{00000000-0005-0000-0000-0000673F0000}"/>
    <cellStyle name="40% - Akzent6 4 4 3" xfId="16325" xr:uid="{00000000-0005-0000-0000-0000683F0000}"/>
    <cellStyle name="40% - Akzent6 4 4 3 2" xfId="16326" xr:uid="{00000000-0005-0000-0000-0000693F0000}"/>
    <cellStyle name="40% - Akzent6 4 4 3 2 2" xfId="16327" xr:uid="{00000000-0005-0000-0000-00006A3F0000}"/>
    <cellStyle name="40% - Akzent6 4 4 3 2 3" xfId="16328" xr:uid="{00000000-0005-0000-0000-00006B3F0000}"/>
    <cellStyle name="40% - Akzent6 4 4 3 3" xfId="16329" xr:uid="{00000000-0005-0000-0000-00006C3F0000}"/>
    <cellStyle name="40% - Akzent6 4 4 3 4" xfId="16330" xr:uid="{00000000-0005-0000-0000-00006D3F0000}"/>
    <cellStyle name="40% - Akzent6 4 4 4" xfId="16331" xr:uid="{00000000-0005-0000-0000-00006E3F0000}"/>
    <cellStyle name="40% - Akzent6 4 4 4 2" xfId="16332" xr:uid="{00000000-0005-0000-0000-00006F3F0000}"/>
    <cellStyle name="40% - Akzent6 4 4 4 2 2" xfId="16333" xr:uid="{00000000-0005-0000-0000-0000703F0000}"/>
    <cellStyle name="40% - Akzent6 4 4 4 2 3" xfId="16334" xr:uid="{00000000-0005-0000-0000-0000713F0000}"/>
    <cellStyle name="40% - Akzent6 4 4 4 3" xfId="16335" xr:uid="{00000000-0005-0000-0000-0000723F0000}"/>
    <cellStyle name="40% - Akzent6 4 4 4 4" xfId="16336" xr:uid="{00000000-0005-0000-0000-0000733F0000}"/>
    <cellStyle name="40% - Akzent6 4 4 5" xfId="16337" xr:uid="{00000000-0005-0000-0000-0000743F0000}"/>
    <cellStyle name="40% - Akzent6 4 4 5 2" xfId="16338" xr:uid="{00000000-0005-0000-0000-0000753F0000}"/>
    <cellStyle name="40% - Akzent6 4 4 5 2 2" xfId="16339" xr:uid="{00000000-0005-0000-0000-0000763F0000}"/>
    <cellStyle name="40% - Akzent6 4 4 5 2 3" xfId="16340" xr:uid="{00000000-0005-0000-0000-0000773F0000}"/>
    <cellStyle name="40% - Akzent6 4 4 5 3" xfId="16341" xr:uid="{00000000-0005-0000-0000-0000783F0000}"/>
    <cellStyle name="40% - Akzent6 4 4 5 4" xfId="16342" xr:uid="{00000000-0005-0000-0000-0000793F0000}"/>
    <cellStyle name="40% - Akzent6 4 4 6" xfId="16343" xr:uid="{00000000-0005-0000-0000-00007A3F0000}"/>
    <cellStyle name="40% - Akzent6 4 4 6 2" xfId="16344" xr:uid="{00000000-0005-0000-0000-00007B3F0000}"/>
    <cellStyle name="40% - Akzent6 4 4 6 2 2" xfId="16345" xr:uid="{00000000-0005-0000-0000-00007C3F0000}"/>
    <cellStyle name="40% - Akzent6 4 4 6 2 3" xfId="16346" xr:uid="{00000000-0005-0000-0000-00007D3F0000}"/>
    <cellStyle name="40% - Akzent6 4 4 6 3" xfId="16347" xr:uid="{00000000-0005-0000-0000-00007E3F0000}"/>
    <cellStyle name="40% - Akzent6 4 4 6 4" xfId="16348" xr:uid="{00000000-0005-0000-0000-00007F3F0000}"/>
    <cellStyle name="40% - Akzent6 4 4 7" xfId="16349" xr:uid="{00000000-0005-0000-0000-0000803F0000}"/>
    <cellStyle name="40% - Akzent6 4 4 7 2" xfId="16350" xr:uid="{00000000-0005-0000-0000-0000813F0000}"/>
    <cellStyle name="40% - Akzent6 4 4 7 3" xfId="16351" xr:uid="{00000000-0005-0000-0000-0000823F0000}"/>
    <cellStyle name="40% - Akzent6 4 4 8" xfId="16352" xr:uid="{00000000-0005-0000-0000-0000833F0000}"/>
    <cellStyle name="40% - Akzent6 4 4 8 2" xfId="16353" xr:uid="{00000000-0005-0000-0000-0000843F0000}"/>
    <cellStyle name="40% - Akzent6 4 4 8 3" xfId="16354" xr:uid="{00000000-0005-0000-0000-0000853F0000}"/>
    <cellStyle name="40% - Akzent6 4 4 9" xfId="16355" xr:uid="{00000000-0005-0000-0000-0000863F0000}"/>
    <cellStyle name="40% - Akzent6 4 4 9 2" xfId="16356" xr:uid="{00000000-0005-0000-0000-0000873F0000}"/>
    <cellStyle name="40% - Akzent6 4 4 9 3" xfId="16357" xr:uid="{00000000-0005-0000-0000-0000883F0000}"/>
    <cellStyle name="40% - Akzent6 4 5" xfId="16358" xr:uid="{00000000-0005-0000-0000-0000893F0000}"/>
    <cellStyle name="40% - Akzent6 4 5 2" xfId="16359" xr:uid="{00000000-0005-0000-0000-00008A3F0000}"/>
    <cellStyle name="40% - Akzent6 4 5 2 2" xfId="16360" xr:uid="{00000000-0005-0000-0000-00008B3F0000}"/>
    <cellStyle name="40% - Akzent6 4 5 2 3" xfId="16361" xr:uid="{00000000-0005-0000-0000-00008C3F0000}"/>
    <cellStyle name="40% - Akzent6 4 6" xfId="16362" xr:uid="{00000000-0005-0000-0000-00008D3F0000}"/>
    <cellStyle name="40% - Akzent6 4 6 2" xfId="16363" xr:uid="{00000000-0005-0000-0000-00008E3F0000}"/>
    <cellStyle name="40% - Akzent6 4 6 2 2" xfId="16364" xr:uid="{00000000-0005-0000-0000-00008F3F0000}"/>
    <cellStyle name="40% - Akzent6 4 6 2 3" xfId="16365" xr:uid="{00000000-0005-0000-0000-0000903F0000}"/>
    <cellStyle name="40% - Akzent6 4 7" xfId="16366" xr:uid="{00000000-0005-0000-0000-0000913F0000}"/>
    <cellStyle name="40% - Akzent6 4 7 2" xfId="16367" xr:uid="{00000000-0005-0000-0000-0000923F0000}"/>
    <cellStyle name="40% - Akzent6 4 7 2 2" xfId="16368" xr:uid="{00000000-0005-0000-0000-0000933F0000}"/>
    <cellStyle name="40% - Akzent6 4 7 2 3" xfId="16369" xr:uid="{00000000-0005-0000-0000-0000943F0000}"/>
    <cellStyle name="40% - Akzent6 4 8" xfId="16370" xr:uid="{00000000-0005-0000-0000-0000953F0000}"/>
    <cellStyle name="40% - Akzent6 4 8 2" xfId="16371" xr:uid="{00000000-0005-0000-0000-0000963F0000}"/>
    <cellStyle name="40% - Akzent6 4 8 2 2" xfId="16372" xr:uid="{00000000-0005-0000-0000-0000973F0000}"/>
    <cellStyle name="40% - Akzent6 4 8 2 3" xfId="16373" xr:uid="{00000000-0005-0000-0000-0000983F0000}"/>
    <cellStyle name="40% - Akzent6 4 9" xfId="16374" xr:uid="{00000000-0005-0000-0000-0000993F0000}"/>
    <cellStyle name="40% - Akzent6 4 9 2" xfId="16375" xr:uid="{00000000-0005-0000-0000-00009A3F0000}"/>
    <cellStyle name="40% - Akzent6 4 9 2 2" xfId="16376" xr:uid="{00000000-0005-0000-0000-00009B3F0000}"/>
    <cellStyle name="40% - Akzent6 4 9 2 3" xfId="16377" xr:uid="{00000000-0005-0000-0000-00009C3F0000}"/>
    <cellStyle name="40% - Akzent6 5" xfId="16378" xr:uid="{00000000-0005-0000-0000-00009D3F0000}"/>
    <cellStyle name="40% - Akzent6 5 10" xfId="16379" xr:uid="{00000000-0005-0000-0000-00009E3F0000}"/>
    <cellStyle name="40% - Akzent6 5 11" xfId="16380" xr:uid="{00000000-0005-0000-0000-00009F3F0000}"/>
    <cellStyle name="40% - Akzent6 5 12" xfId="16381" xr:uid="{00000000-0005-0000-0000-0000A03F0000}"/>
    <cellStyle name="40% - Akzent6 5 13" xfId="16382" xr:uid="{00000000-0005-0000-0000-0000A13F0000}"/>
    <cellStyle name="40% - Akzent6 5 14" xfId="16383" xr:uid="{00000000-0005-0000-0000-0000A23F0000}"/>
    <cellStyle name="40% - Akzent6 5 15" xfId="16384" xr:uid="{00000000-0005-0000-0000-0000A33F0000}"/>
    <cellStyle name="40% - Akzent6 5 16" xfId="16385" xr:uid="{00000000-0005-0000-0000-0000A43F0000}"/>
    <cellStyle name="40% - Akzent6 5 17" xfId="16386" xr:uid="{00000000-0005-0000-0000-0000A53F0000}"/>
    <cellStyle name="40% - Akzent6 5 18" xfId="16387" xr:uid="{00000000-0005-0000-0000-0000A63F0000}"/>
    <cellStyle name="40% - Akzent6 5 2" xfId="16388" xr:uid="{00000000-0005-0000-0000-0000A73F0000}"/>
    <cellStyle name="40% - Akzent6 5 3" xfId="16389" xr:uid="{00000000-0005-0000-0000-0000A83F0000}"/>
    <cellStyle name="40% - Akzent6 5 4" xfId="16390" xr:uid="{00000000-0005-0000-0000-0000A93F0000}"/>
    <cellStyle name="40% - Akzent6 5 4 2" xfId="16391" xr:uid="{00000000-0005-0000-0000-0000AA3F0000}"/>
    <cellStyle name="40% - Akzent6 5 4 2 2" xfId="16392" xr:uid="{00000000-0005-0000-0000-0000AB3F0000}"/>
    <cellStyle name="40% - Akzent6 5 4 2 2 2" xfId="16393" xr:uid="{00000000-0005-0000-0000-0000AC3F0000}"/>
    <cellStyle name="40% - Akzent6 5 4 2 2 3" xfId="16394" xr:uid="{00000000-0005-0000-0000-0000AD3F0000}"/>
    <cellStyle name="40% - Akzent6 5 4 2 3" xfId="16395" xr:uid="{00000000-0005-0000-0000-0000AE3F0000}"/>
    <cellStyle name="40% - Akzent6 5 4 2 4" xfId="16396" xr:uid="{00000000-0005-0000-0000-0000AF3F0000}"/>
    <cellStyle name="40% - Akzent6 5 4 3" xfId="16397" xr:uid="{00000000-0005-0000-0000-0000B03F0000}"/>
    <cellStyle name="40% - Akzent6 5 4 3 2" xfId="16398" xr:uid="{00000000-0005-0000-0000-0000B13F0000}"/>
    <cellStyle name="40% - Akzent6 5 4 3 2 2" xfId="16399" xr:uid="{00000000-0005-0000-0000-0000B23F0000}"/>
    <cellStyle name="40% - Akzent6 5 4 3 2 3" xfId="16400" xr:uid="{00000000-0005-0000-0000-0000B33F0000}"/>
    <cellStyle name="40% - Akzent6 5 4 3 3" xfId="16401" xr:uid="{00000000-0005-0000-0000-0000B43F0000}"/>
    <cellStyle name="40% - Akzent6 5 4 3 4" xfId="16402" xr:uid="{00000000-0005-0000-0000-0000B53F0000}"/>
    <cellStyle name="40% - Akzent6 5 4 4" xfId="16403" xr:uid="{00000000-0005-0000-0000-0000B63F0000}"/>
    <cellStyle name="40% - Akzent6 5 4 4 2" xfId="16404" xr:uid="{00000000-0005-0000-0000-0000B73F0000}"/>
    <cellStyle name="40% - Akzent6 5 4 4 2 2" xfId="16405" xr:uid="{00000000-0005-0000-0000-0000B83F0000}"/>
    <cellStyle name="40% - Akzent6 5 4 4 2 3" xfId="16406" xr:uid="{00000000-0005-0000-0000-0000B93F0000}"/>
    <cellStyle name="40% - Akzent6 5 4 4 3" xfId="16407" xr:uid="{00000000-0005-0000-0000-0000BA3F0000}"/>
    <cellStyle name="40% - Akzent6 5 4 4 4" xfId="16408" xr:uid="{00000000-0005-0000-0000-0000BB3F0000}"/>
    <cellStyle name="40% - Akzent6 5 4 5" xfId="16409" xr:uid="{00000000-0005-0000-0000-0000BC3F0000}"/>
    <cellStyle name="40% - Akzent6 5 4 5 2" xfId="16410" xr:uid="{00000000-0005-0000-0000-0000BD3F0000}"/>
    <cellStyle name="40% - Akzent6 5 4 5 2 2" xfId="16411" xr:uid="{00000000-0005-0000-0000-0000BE3F0000}"/>
    <cellStyle name="40% - Akzent6 5 4 5 2 3" xfId="16412" xr:uid="{00000000-0005-0000-0000-0000BF3F0000}"/>
    <cellStyle name="40% - Akzent6 5 4 5 3" xfId="16413" xr:uid="{00000000-0005-0000-0000-0000C03F0000}"/>
    <cellStyle name="40% - Akzent6 5 4 5 4" xfId="16414" xr:uid="{00000000-0005-0000-0000-0000C13F0000}"/>
    <cellStyle name="40% - Akzent6 5 4 6" xfId="16415" xr:uid="{00000000-0005-0000-0000-0000C23F0000}"/>
    <cellStyle name="40% - Akzent6 5 4 6 2" xfId="16416" xr:uid="{00000000-0005-0000-0000-0000C33F0000}"/>
    <cellStyle name="40% - Akzent6 5 4 6 2 2" xfId="16417" xr:uid="{00000000-0005-0000-0000-0000C43F0000}"/>
    <cellStyle name="40% - Akzent6 5 4 6 2 3" xfId="16418" xr:uid="{00000000-0005-0000-0000-0000C53F0000}"/>
    <cellStyle name="40% - Akzent6 5 4 6 3" xfId="16419" xr:uid="{00000000-0005-0000-0000-0000C63F0000}"/>
    <cellStyle name="40% - Akzent6 5 4 6 4" xfId="16420" xr:uid="{00000000-0005-0000-0000-0000C73F0000}"/>
    <cellStyle name="40% - Akzent6 5 4 7" xfId="16421" xr:uid="{00000000-0005-0000-0000-0000C83F0000}"/>
    <cellStyle name="40% - Akzent6 5 4 7 2" xfId="16422" xr:uid="{00000000-0005-0000-0000-0000C93F0000}"/>
    <cellStyle name="40% - Akzent6 5 4 7 3" xfId="16423" xr:uid="{00000000-0005-0000-0000-0000CA3F0000}"/>
    <cellStyle name="40% - Akzent6 5 4 8" xfId="16424" xr:uid="{00000000-0005-0000-0000-0000CB3F0000}"/>
    <cellStyle name="40% - Akzent6 5 4 8 2" xfId="16425" xr:uid="{00000000-0005-0000-0000-0000CC3F0000}"/>
    <cellStyle name="40% - Akzent6 5 4 8 3" xfId="16426" xr:uid="{00000000-0005-0000-0000-0000CD3F0000}"/>
    <cellStyle name="40% - Akzent6 5 4 9" xfId="16427" xr:uid="{00000000-0005-0000-0000-0000CE3F0000}"/>
    <cellStyle name="40% - Akzent6 5 4 9 2" xfId="16428" xr:uid="{00000000-0005-0000-0000-0000CF3F0000}"/>
    <cellStyle name="40% - Akzent6 5 4 9 3" xfId="16429" xr:uid="{00000000-0005-0000-0000-0000D03F0000}"/>
    <cellStyle name="40% - Akzent6 5 5" xfId="16430" xr:uid="{00000000-0005-0000-0000-0000D13F0000}"/>
    <cellStyle name="40% - Akzent6 5 5 2" xfId="16431" xr:uid="{00000000-0005-0000-0000-0000D23F0000}"/>
    <cellStyle name="40% - Akzent6 5 5 2 2" xfId="16432" xr:uid="{00000000-0005-0000-0000-0000D33F0000}"/>
    <cellStyle name="40% - Akzent6 5 5 2 3" xfId="16433" xr:uid="{00000000-0005-0000-0000-0000D43F0000}"/>
    <cellStyle name="40% - Akzent6 5 6" xfId="16434" xr:uid="{00000000-0005-0000-0000-0000D53F0000}"/>
    <cellStyle name="40% - Akzent6 5 6 2" xfId="16435" xr:uid="{00000000-0005-0000-0000-0000D63F0000}"/>
    <cellStyle name="40% - Akzent6 5 6 2 2" xfId="16436" xr:uid="{00000000-0005-0000-0000-0000D73F0000}"/>
    <cellStyle name="40% - Akzent6 5 6 2 3" xfId="16437" xr:uid="{00000000-0005-0000-0000-0000D83F0000}"/>
    <cellStyle name="40% - Akzent6 5 7" xfId="16438" xr:uid="{00000000-0005-0000-0000-0000D93F0000}"/>
    <cellStyle name="40% - Akzent6 5 7 2" xfId="16439" xr:uid="{00000000-0005-0000-0000-0000DA3F0000}"/>
    <cellStyle name="40% - Akzent6 5 7 2 2" xfId="16440" xr:uid="{00000000-0005-0000-0000-0000DB3F0000}"/>
    <cellStyle name="40% - Akzent6 5 7 2 3" xfId="16441" xr:uid="{00000000-0005-0000-0000-0000DC3F0000}"/>
    <cellStyle name="40% - Akzent6 5 8" xfId="16442" xr:uid="{00000000-0005-0000-0000-0000DD3F0000}"/>
    <cellStyle name="40% - Akzent6 5 8 2" xfId="16443" xr:uid="{00000000-0005-0000-0000-0000DE3F0000}"/>
    <cellStyle name="40% - Akzent6 5 8 2 2" xfId="16444" xr:uid="{00000000-0005-0000-0000-0000DF3F0000}"/>
    <cellStyle name="40% - Akzent6 5 8 2 3" xfId="16445" xr:uid="{00000000-0005-0000-0000-0000E03F0000}"/>
    <cellStyle name="40% - Akzent6 5 9" xfId="16446" xr:uid="{00000000-0005-0000-0000-0000E13F0000}"/>
    <cellStyle name="40% - Akzent6 5 9 2" xfId="16447" xr:uid="{00000000-0005-0000-0000-0000E23F0000}"/>
    <cellStyle name="40% - Akzent6 5 9 2 2" xfId="16448" xr:uid="{00000000-0005-0000-0000-0000E33F0000}"/>
    <cellStyle name="40% - Akzent6 5 9 2 3" xfId="16449" xr:uid="{00000000-0005-0000-0000-0000E43F0000}"/>
    <cellStyle name="40% - Akzent6 6" xfId="16450" xr:uid="{00000000-0005-0000-0000-0000E53F0000}"/>
    <cellStyle name="40% - Akzent6 6 10" xfId="16451" xr:uid="{00000000-0005-0000-0000-0000E63F0000}"/>
    <cellStyle name="40% - Akzent6 6 11" xfId="16452" xr:uid="{00000000-0005-0000-0000-0000E73F0000}"/>
    <cellStyle name="40% - Akzent6 6 12" xfId="16453" xr:uid="{00000000-0005-0000-0000-0000E83F0000}"/>
    <cellStyle name="40% - Akzent6 6 13" xfId="16454" xr:uid="{00000000-0005-0000-0000-0000E93F0000}"/>
    <cellStyle name="40% - Akzent6 6 14" xfId="16455" xr:uid="{00000000-0005-0000-0000-0000EA3F0000}"/>
    <cellStyle name="40% - Akzent6 6 15" xfId="16456" xr:uid="{00000000-0005-0000-0000-0000EB3F0000}"/>
    <cellStyle name="40% - Akzent6 6 16" xfId="16457" xr:uid="{00000000-0005-0000-0000-0000EC3F0000}"/>
    <cellStyle name="40% - Akzent6 6 17" xfId="16458" xr:uid="{00000000-0005-0000-0000-0000ED3F0000}"/>
    <cellStyle name="40% - Akzent6 6 18" xfId="16459" xr:uid="{00000000-0005-0000-0000-0000EE3F0000}"/>
    <cellStyle name="40% - Akzent6 6 2" xfId="16460" xr:uid="{00000000-0005-0000-0000-0000EF3F0000}"/>
    <cellStyle name="40% - Akzent6 6 3" xfId="16461" xr:uid="{00000000-0005-0000-0000-0000F03F0000}"/>
    <cellStyle name="40% - Akzent6 6 4" xfId="16462" xr:uid="{00000000-0005-0000-0000-0000F13F0000}"/>
    <cellStyle name="40% - Akzent6 6 4 2" xfId="16463" xr:uid="{00000000-0005-0000-0000-0000F23F0000}"/>
    <cellStyle name="40% - Akzent6 6 4 2 2" xfId="16464" xr:uid="{00000000-0005-0000-0000-0000F33F0000}"/>
    <cellStyle name="40% - Akzent6 6 4 2 2 2" xfId="16465" xr:uid="{00000000-0005-0000-0000-0000F43F0000}"/>
    <cellStyle name="40% - Akzent6 6 4 2 2 3" xfId="16466" xr:uid="{00000000-0005-0000-0000-0000F53F0000}"/>
    <cellStyle name="40% - Akzent6 6 4 2 3" xfId="16467" xr:uid="{00000000-0005-0000-0000-0000F63F0000}"/>
    <cellStyle name="40% - Akzent6 6 4 2 4" xfId="16468" xr:uid="{00000000-0005-0000-0000-0000F73F0000}"/>
    <cellStyle name="40% - Akzent6 6 4 3" xfId="16469" xr:uid="{00000000-0005-0000-0000-0000F83F0000}"/>
    <cellStyle name="40% - Akzent6 6 4 3 2" xfId="16470" xr:uid="{00000000-0005-0000-0000-0000F93F0000}"/>
    <cellStyle name="40% - Akzent6 6 4 3 2 2" xfId="16471" xr:uid="{00000000-0005-0000-0000-0000FA3F0000}"/>
    <cellStyle name="40% - Akzent6 6 4 3 2 3" xfId="16472" xr:uid="{00000000-0005-0000-0000-0000FB3F0000}"/>
    <cellStyle name="40% - Akzent6 6 4 3 3" xfId="16473" xr:uid="{00000000-0005-0000-0000-0000FC3F0000}"/>
    <cellStyle name="40% - Akzent6 6 4 3 4" xfId="16474" xr:uid="{00000000-0005-0000-0000-0000FD3F0000}"/>
    <cellStyle name="40% - Akzent6 6 4 4" xfId="16475" xr:uid="{00000000-0005-0000-0000-0000FE3F0000}"/>
    <cellStyle name="40% - Akzent6 6 4 4 2" xfId="16476" xr:uid="{00000000-0005-0000-0000-0000FF3F0000}"/>
    <cellStyle name="40% - Akzent6 6 4 4 2 2" xfId="16477" xr:uid="{00000000-0005-0000-0000-000000400000}"/>
    <cellStyle name="40% - Akzent6 6 4 4 2 3" xfId="16478" xr:uid="{00000000-0005-0000-0000-000001400000}"/>
    <cellStyle name="40% - Akzent6 6 4 4 3" xfId="16479" xr:uid="{00000000-0005-0000-0000-000002400000}"/>
    <cellStyle name="40% - Akzent6 6 4 4 4" xfId="16480" xr:uid="{00000000-0005-0000-0000-000003400000}"/>
    <cellStyle name="40% - Akzent6 6 4 5" xfId="16481" xr:uid="{00000000-0005-0000-0000-000004400000}"/>
    <cellStyle name="40% - Akzent6 6 4 5 2" xfId="16482" xr:uid="{00000000-0005-0000-0000-000005400000}"/>
    <cellStyle name="40% - Akzent6 6 4 5 2 2" xfId="16483" xr:uid="{00000000-0005-0000-0000-000006400000}"/>
    <cellStyle name="40% - Akzent6 6 4 5 2 3" xfId="16484" xr:uid="{00000000-0005-0000-0000-000007400000}"/>
    <cellStyle name="40% - Akzent6 6 4 5 3" xfId="16485" xr:uid="{00000000-0005-0000-0000-000008400000}"/>
    <cellStyle name="40% - Akzent6 6 4 5 4" xfId="16486" xr:uid="{00000000-0005-0000-0000-000009400000}"/>
    <cellStyle name="40% - Akzent6 6 4 6" xfId="16487" xr:uid="{00000000-0005-0000-0000-00000A400000}"/>
    <cellStyle name="40% - Akzent6 6 4 6 2" xfId="16488" xr:uid="{00000000-0005-0000-0000-00000B400000}"/>
    <cellStyle name="40% - Akzent6 6 4 6 2 2" xfId="16489" xr:uid="{00000000-0005-0000-0000-00000C400000}"/>
    <cellStyle name="40% - Akzent6 6 4 6 2 3" xfId="16490" xr:uid="{00000000-0005-0000-0000-00000D400000}"/>
    <cellStyle name="40% - Akzent6 6 4 6 3" xfId="16491" xr:uid="{00000000-0005-0000-0000-00000E400000}"/>
    <cellStyle name="40% - Akzent6 6 4 6 4" xfId="16492" xr:uid="{00000000-0005-0000-0000-00000F400000}"/>
    <cellStyle name="40% - Akzent6 6 4 7" xfId="16493" xr:uid="{00000000-0005-0000-0000-000010400000}"/>
    <cellStyle name="40% - Akzent6 6 4 7 2" xfId="16494" xr:uid="{00000000-0005-0000-0000-000011400000}"/>
    <cellStyle name="40% - Akzent6 6 4 7 3" xfId="16495" xr:uid="{00000000-0005-0000-0000-000012400000}"/>
    <cellStyle name="40% - Akzent6 6 4 8" xfId="16496" xr:uid="{00000000-0005-0000-0000-000013400000}"/>
    <cellStyle name="40% - Akzent6 6 4 8 2" xfId="16497" xr:uid="{00000000-0005-0000-0000-000014400000}"/>
    <cellStyle name="40% - Akzent6 6 4 8 3" xfId="16498" xr:uid="{00000000-0005-0000-0000-000015400000}"/>
    <cellStyle name="40% - Akzent6 6 4 9" xfId="16499" xr:uid="{00000000-0005-0000-0000-000016400000}"/>
    <cellStyle name="40% - Akzent6 6 4 9 2" xfId="16500" xr:uid="{00000000-0005-0000-0000-000017400000}"/>
    <cellStyle name="40% - Akzent6 6 4 9 3" xfId="16501" xr:uid="{00000000-0005-0000-0000-000018400000}"/>
    <cellStyle name="40% - Akzent6 6 5" xfId="16502" xr:uid="{00000000-0005-0000-0000-000019400000}"/>
    <cellStyle name="40% - Akzent6 6 5 2" xfId="16503" xr:uid="{00000000-0005-0000-0000-00001A400000}"/>
    <cellStyle name="40% - Akzent6 6 5 2 2" xfId="16504" xr:uid="{00000000-0005-0000-0000-00001B400000}"/>
    <cellStyle name="40% - Akzent6 6 5 2 3" xfId="16505" xr:uid="{00000000-0005-0000-0000-00001C400000}"/>
    <cellStyle name="40% - Akzent6 6 6" xfId="16506" xr:uid="{00000000-0005-0000-0000-00001D400000}"/>
    <cellStyle name="40% - Akzent6 6 6 2" xfId="16507" xr:uid="{00000000-0005-0000-0000-00001E400000}"/>
    <cellStyle name="40% - Akzent6 6 6 2 2" xfId="16508" xr:uid="{00000000-0005-0000-0000-00001F400000}"/>
    <cellStyle name="40% - Akzent6 6 6 2 3" xfId="16509" xr:uid="{00000000-0005-0000-0000-000020400000}"/>
    <cellStyle name="40% - Akzent6 6 7" xfId="16510" xr:uid="{00000000-0005-0000-0000-000021400000}"/>
    <cellStyle name="40% - Akzent6 6 7 2" xfId="16511" xr:uid="{00000000-0005-0000-0000-000022400000}"/>
    <cellStyle name="40% - Akzent6 6 7 2 2" xfId="16512" xr:uid="{00000000-0005-0000-0000-000023400000}"/>
    <cellStyle name="40% - Akzent6 6 7 2 3" xfId="16513" xr:uid="{00000000-0005-0000-0000-000024400000}"/>
    <cellStyle name="40% - Akzent6 6 8" xfId="16514" xr:uid="{00000000-0005-0000-0000-000025400000}"/>
    <cellStyle name="40% - Akzent6 6 8 2" xfId="16515" xr:uid="{00000000-0005-0000-0000-000026400000}"/>
    <cellStyle name="40% - Akzent6 6 8 2 2" xfId="16516" xr:uid="{00000000-0005-0000-0000-000027400000}"/>
    <cellStyle name="40% - Akzent6 6 8 2 3" xfId="16517" xr:uid="{00000000-0005-0000-0000-000028400000}"/>
    <cellStyle name="40% - Akzent6 6 9" xfId="16518" xr:uid="{00000000-0005-0000-0000-000029400000}"/>
    <cellStyle name="40% - Akzent6 6 9 2" xfId="16519" xr:uid="{00000000-0005-0000-0000-00002A400000}"/>
    <cellStyle name="40% - Akzent6 6 9 2 2" xfId="16520" xr:uid="{00000000-0005-0000-0000-00002B400000}"/>
    <cellStyle name="40% - Akzent6 6 9 2 3" xfId="16521" xr:uid="{00000000-0005-0000-0000-00002C400000}"/>
    <cellStyle name="40% - Akzent6 7" xfId="16522" xr:uid="{00000000-0005-0000-0000-00002D400000}"/>
    <cellStyle name="40% - Akzent6 7 10" xfId="16523" xr:uid="{00000000-0005-0000-0000-00002E400000}"/>
    <cellStyle name="40% - Akzent6 7 11" xfId="16524" xr:uid="{00000000-0005-0000-0000-00002F400000}"/>
    <cellStyle name="40% - Akzent6 7 12" xfId="16525" xr:uid="{00000000-0005-0000-0000-000030400000}"/>
    <cellStyle name="40% - Akzent6 7 13" xfId="16526" xr:uid="{00000000-0005-0000-0000-000031400000}"/>
    <cellStyle name="40% - Akzent6 7 14" xfId="16527" xr:uid="{00000000-0005-0000-0000-000032400000}"/>
    <cellStyle name="40% - Akzent6 7 15" xfId="16528" xr:uid="{00000000-0005-0000-0000-000033400000}"/>
    <cellStyle name="40% - Akzent6 7 16" xfId="16529" xr:uid="{00000000-0005-0000-0000-000034400000}"/>
    <cellStyle name="40% - Akzent6 7 17" xfId="16530" xr:uid="{00000000-0005-0000-0000-000035400000}"/>
    <cellStyle name="40% - Akzent6 7 18" xfId="16531" xr:uid="{00000000-0005-0000-0000-000036400000}"/>
    <cellStyle name="40% - Akzent6 7 2" xfId="16532" xr:uid="{00000000-0005-0000-0000-000037400000}"/>
    <cellStyle name="40% - Akzent6 7 3" xfId="16533" xr:uid="{00000000-0005-0000-0000-000038400000}"/>
    <cellStyle name="40% - Akzent6 7 4" xfId="16534" xr:uid="{00000000-0005-0000-0000-000039400000}"/>
    <cellStyle name="40% - Akzent6 7 4 2" xfId="16535" xr:uid="{00000000-0005-0000-0000-00003A400000}"/>
    <cellStyle name="40% - Akzent6 7 4 2 2" xfId="16536" xr:uid="{00000000-0005-0000-0000-00003B400000}"/>
    <cellStyle name="40% - Akzent6 7 4 2 2 2" xfId="16537" xr:uid="{00000000-0005-0000-0000-00003C400000}"/>
    <cellStyle name="40% - Akzent6 7 4 2 2 3" xfId="16538" xr:uid="{00000000-0005-0000-0000-00003D400000}"/>
    <cellStyle name="40% - Akzent6 7 4 2 3" xfId="16539" xr:uid="{00000000-0005-0000-0000-00003E400000}"/>
    <cellStyle name="40% - Akzent6 7 4 2 4" xfId="16540" xr:uid="{00000000-0005-0000-0000-00003F400000}"/>
    <cellStyle name="40% - Akzent6 7 4 3" xfId="16541" xr:uid="{00000000-0005-0000-0000-000040400000}"/>
    <cellStyle name="40% - Akzent6 7 4 3 2" xfId="16542" xr:uid="{00000000-0005-0000-0000-000041400000}"/>
    <cellStyle name="40% - Akzent6 7 4 3 2 2" xfId="16543" xr:uid="{00000000-0005-0000-0000-000042400000}"/>
    <cellStyle name="40% - Akzent6 7 4 3 2 3" xfId="16544" xr:uid="{00000000-0005-0000-0000-000043400000}"/>
    <cellStyle name="40% - Akzent6 7 4 3 3" xfId="16545" xr:uid="{00000000-0005-0000-0000-000044400000}"/>
    <cellStyle name="40% - Akzent6 7 4 3 4" xfId="16546" xr:uid="{00000000-0005-0000-0000-000045400000}"/>
    <cellStyle name="40% - Akzent6 7 4 4" xfId="16547" xr:uid="{00000000-0005-0000-0000-000046400000}"/>
    <cellStyle name="40% - Akzent6 7 4 4 2" xfId="16548" xr:uid="{00000000-0005-0000-0000-000047400000}"/>
    <cellStyle name="40% - Akzent6 7 4 4 2 2" xfId="16549" xr:uid="{00000000-0005-0000-0000-000048400000}"/>
    <cellStyle name="40% - Akzent6 7 4 4 2 3" xfId="16550" xr:uid="{00000000-0005-0000-0000-000049400000}"/>
    <cellStyle name="40% - Akzent6 7 4 4 3" xfId="16551" xr:uid="{00000000-0005-0000-0000-00004A400000}"/>
    <cellStyle name="40% - Akzent6 7 4 4 4" xfId="16552" xr:uid="{00000000-0005-0000-0000-00004B400000}"/>
    <cellStyle name="40% - Akzent6 7 4 5" xfId="16553" xr:uid="{00000000-0005-0000-0000-00004C400000}"/>
    <cellStyle name="40% - Akzent6 7 4 5 2" xfId="16554" xr:uid="{00000000-0005-0000-0000-00004D400000}"/>
    <cellStyle name="40% - Akzent6 7 4 5 2 2" xfId="16555" xr:uid="{00000000-0005-0000-0000-00004E400000}"/>
    <cellStyle name="40% - Akzent6 7 4 5 2 3" xfId="16556" xr:uid="{00000000-0005-0000-0000-00004F400000}"/>
    <cellStyle name="40% - Akzent6 7 4 5 3" xfId="16557" xr:uid="{00000000-0005-0000-0000-000050400000}"/>
    <cellStyle name="40% - Akzent6 7 4 5 4" xfId="16558" xr:uid="{00000000-0005-0000-0000-000051400000}"/>
    <cellStyle name="40% - Akzent6 7 4 6" xfId="16559" xr:uid="{00000000-0005-0000-0000-000052400000}"/>
    <cellStyle name="40% - Akzent6 7 4 6 2" xfId="16560" xr:uid="{00000000-0005-0000-0000-000053400000}"/>
    <cellStyle name="40% - Akzent6 7 4 6 2 2" xfId="16561" xr:uid="{00000000-0005-0000-0000-000054400000}"/>
    <cellStyle name="40% - Akzent6 7 4 6 2 3" xfId="16562" xr:uid="{00000000-0005-0000-0000-000055400000}"/>
    <cellStyle name="40% - Akzent6 7 4 6 3" xfId="16563" xr:uid="{00000000-0005-0000-0000-000056400000}"/>
    <cellStyle name="40% - Akzent6 7 4 6 4" xfId="16564" xr:uid="{00000000-0005-0000-0000-000057400000}"/>
    <cellStyle name="40% - Akzent6 7 4 7" xfId="16565" xr:uid="{00000000-0005-0000-0000-000058400000}"/>
    <cellStyle name="40% - Akzent6 7 4 7 2" xfId="16566" xr:uid="{00000000-0005-0000-0000-000059400000}"/>
    <cellStyle name="40% - Akzent6 7 4 7 3" xfId="16567" xr:uid="{00000000-0005-0000-0000-00005A400000}"/>
    <cellStyle name="40% - Akzent6 7 4 8" xfId="16568" xr:uid="{00000000-0005-0000-0000-00005B400000}"/>
    <cellStyle name="40% - Akzent6 7 4 8 2" xfId="16569" xr:uid="{00000000-0005-0000-0000-00005C400000}"/>
    <cellStyle name="40% - Akzent6 7 4 8 3" xfId="16570" xr:uid="{00000000-0005-0000-0000-00005D400000}"/>
    <cellStyle name="40% - Akzent6 7 4 9" xfId="16571" xr:uid="{00000000-0005-0000-0000-00005E400000}"/>
    <cellStyle name="40% - Akzent6 7 4 9 2" xfId="16572" xr:uid="{00000000-0005-0000-0000-00005F400000}"/>
    <cellStyle name="40% - Akzent6 7 4 9 3" xfId="16573" xr:uid="{00000000-0005-0000-0000-000060400000}"/>
    <cellStyle name="40% - Akzent6 7 5" xfId="16574" xr:uid="{00000000-0005-0000-0000-000061400000}"/>
    <cellStyle name="40% - Akzent6 7 5 2" xfId="16575" xr:uid="{00000000-0005-0000-0000-000062400000}"/>
    <cellStyle name="40% - Akzent6 7 5 2 2" xfId="16576" xr:uid="{00000000-0005-0000-0000-000063400000}"/>
    <cellStyle name="40% - Akzent6 7 5 2 3" xfId="16577" xr:uid="{00000000-0005-0000-0000-000064400000}"/>
    <cellStyle name="40% - Akzent6 7 6" xfId="16578" xr:uid="{00000000-0005-0000-0000-000065400000}"/>
    <cellStyle name="40% - Akzent6 7 6 2" xfId="16579" xr:uid="{00000000-0005-0000-0000-000066400000}"/>
    <cellStyle name="40% - Akzent6 7 6 2 2" xfId="16580" xr:uid="{00000000-0005-0000-0000-000067400000}"/>
    <cellStyle name="40% - Akzent6 7 6 2 3" xfId="16581" xr:uid="{00000000-0005-0000-0000-000068400000}"/>
    <cellStyle name="40% - Akzent6 7 7" xfId="16582" xr:uid="{00000000-0005-0000-0000-000069400000}"/>
    <cellStyle name="40% - Akzent6 7 7 2" xfId="16583" xr:uid="{00000000-0005-0000-0000-00006A400000}"/>
    <cellStyle name="40% - Akzent6 7 7 2 2" xfId="16584" xr:uid="{00000000-0005-0000-0000-00006B400000}"/>
    <cellStyle name="40% - Akzent6 7 7 2 3" xfId="16585" xr:uid="{00000000-0005-0000-0000-00006C400000}"/>
    <cellStyle name="40% - Akzent6 7 8" xfId="16586" xr:uid="{00000000-0005-0000-0000-00006D400000}"/>
    <cellStyle name="40% - Akzent6 7 8 2" xfId="16587" xr:uid="{00000000-0005-0000-0000-00006E400000}"/>
    <cellStyle name="40% - Akzent6 7 8 2 2" xfId="16588" xr:uid="{00000000-0005-0000-0000-00006F400000}"/>
    <cellStyle name="40% - Akzent6 7 8 2 3" xfId="16589" xr:uid="{00000000-0005-0000-0000-000070400000}"/>
    <cellStyle name="40% - Akzent6 7 9" xfId="16590" xr:uid="{00000000-0005-0000-0000-000071400000}"/>
    <cellStyle name="40% - Akzent6 7 9 2" xfId="16591" xr:uid="{00000000-0005-0000-0000-000072400000}"/>
    <cellStyle name="40% - Akzent6 7 9 2 2" xfId="16592" xr:uid="{00000000-0005-0000-0000-000073400000}"/>
    <cellStyle name="40% - Akzent6 7 9 2 3" xfId="16593" xr:uid="{00000000-0005-0000-0000-000074400000}"/>
    <cellStyle name="40% - Akzent6 8" xfId="16594" xr:uid="{00000000-0005-0000-0000-000075400000}"/>
    <cellStyle name="40% - Akzent6 8 10" xfId="16595" xr:uid="{00000000-0005-0000-0000-000076400000}"/>
    <cellStyle name="40% - Akzent6 8 11" xfId="16596" xr:uid="{00000000-0005-0000-0000-000077400000}"/>
    <cellStyle name="40% - Akzent6 8 12" xfId="16597" xr:uid="{00000000-0005-0000-0000-000078400000}"/>
    <cellStyle name="40% - Akzent6 8 13" xfId="16598" xr:uid="{00000000-0005-0000-0000-000079400000}"/>
    <cellStyle name="40% - Akzent6 8 14" xfId="16599" xr:uid="{00000000-0005-0000-0000-00007A400000}"/>
    <cellStyle name="40% - Akzent6 8 15" xfId="16600" xr:uid="{00000000-0005-0000-0000-00007B400000}"/>
    <cellStyle name="40% - Akzent6 8 16" xfId="16601" xr:uid="{00000000-0005-0000-0000-00007C400000}"/>
    <cellStyle name="40% - Akzent6 8 17" xfId="16602" xr:uid="{00000000-0005-0000-0000-00007D400000}"/>
    <cellStyle name="40% - Akzent6 8 18" xfId="16603" xr:uid="{00000000-0005-0000-0000-00007E400000}"/>
    <cellStyle name="40% - Akzent6 8 2" xfId="16604" xr:uid="{00000000-0005-0000-0000-00007F400000}"/>
    <cellStyle name="40% - Akzent6 8 3" xfId="16605" xr:uid="{00000000-0005-0000-0000-000080400000}"/>
    <cellStyle name="40% - Akzent6 8 4" xfId="16606" xr:uid="{00000000-0005-0000-0000-000081400000}"/>
    <cellStyle name="40% - Akzent6 8 4 2" xfId="16607" xr:uid="{00000000-0005-0000-0000-000082400000}"/>
    <cellStyle name="40% - Akzent6 8 4 2 2" xfId="16608" xr:uid="{00000000-0005-0000-0000-000083400000}"/>
    <cellStyle name="40% - Akzent6 8 4 2 2 2" xfId="16609" xr:uid="{00000000-0005-0000-0000-000084400000}"/>
    <cellStyle name="40% - Akzent6 8 4 2 2 3" xfId="16610" xr:uid="{00000000-0005-0000-0000-000085400000}"/>
    <cellStyle name="40% - Akzent6 8 4 2 3" xfId="16611" xr:uid="{00000000-0005-0000-0000-000086400000}"/>
    <cellStyle name="40% - Akzent6 8 4 2 4" xfId="16612" xr:uid="{00000000-0005-0000-0000-000087400000}"/>
    <cellStyle name="40% - Akzent6 8 4 3" xfId="16613" xr:uid="{00000000-0005-0000-0000-000088400000}"/>
    <cellStyle name="40% - Akzent6 8 4 3 2" xfId="16614" xr:uid="{00000000-0005-0000-0000-000089400000}"/>
    <cellStyle name="40% - Akzent6 8 4 3 2 2" xfId="16615" xr:uid="{00000000-0005-0000-0000-00008A400000}"/>
    <cellStyle name="40% - Akzent6 8 4 3 2 3" xfId="16616" xr:uid="{00000000-0005-0000-0000-00008B400000}"/>
    <cellStyle name="40% - Akzent6 8 4 3 3" xfId="16617" xr:uid="{00000000-0005-0000-0000-00008C400000}"/>
    <cellStyle name="40% - Akzent6 8 4 3 4" xfId="16618" xr:uid="{00000000-0005-0000-0000-00008D400000}"/>
    <cellStyle name="40% - Akzent6 8 4 4" xfId="16619" xr:uid="{00000000-0005-0000-0000-00008E400000}"/>
    <cellStyle name="40% - Akzent6 8 4 4 2" xfId="16620" xr:uid="{00000000-0005-0000-0000-00008F400000}"/>
    <cellStyle name="40% - Akzent6 8 4 4 2 2" xfId="16621" xr:uid="{00000000-0005-0000-0000-000090400000}"/>
    <cellStyle name="40% - Akzent6 8 4 4 2 3" xfId="16622" xr:uid="{00000000-0005-0000-0000-000091400000}"/>
    <cellStyle name="40% - Akzent6 8 4 4 3" xfId="16623" xr:uid="{00000000-0005-0000-0000-000092400000}"/>
    <cellStyle name="40% - Akzent6 8 4 4 4" xfId="16624" xr:uid="{00000000-0005-0000-0000-000093400000}"/>
    <cellStyle name="40% - Akzent6 8 4 5" xfId="16625" xr:uid="{00000000-0005-0000-0000-000094400000}"/>
    <cellStyle name="40% - Akzent6 8 4 5 2" xfId="16626" xr:uid="{00000000-0005-0000-0000-000095400000}"/>
    <cellStyle name="40% - Akzent6 8 4 5 2 2" xfId="16627" xr:uid="{00000000-0005-0000-0000-000096400000}"/>
    <cellStyle name="40% - Akzent6 8 4 5 2 3" xfId="16628" xr:uid="{00000000-0005-0000-0000-000097400000}"/>
    <cellStyle name="40% - Akzent6 8 4 5 3" xfId="16629" xr:uid="{00000000-0005-0000-0000-000098400000}"/>
    <cellStyle name="40% - Akzent6 8 4 5 4" xfId="16630" xr:uid="{00000000-0005-0000-0000-000099400000}"/>
    <cellStyle name="40% - Akzent6 8 4 6" xfId="16631" xr:uid="{00000000-0005-0000-0000-00009A400000}"/>
    <cellStyle name="40% - Akzent6 8 4 6 2" xfId="16632" xr:uid="{00000000-0005-0000-0000-00009B400000}"/>
    <cellStyle name="40% - Akzent6 8 4 6 2 2" xfId="16633" xr:uid="{00000000-0005-0000-0000-00009C400000}"/>
    <cellStyle name="40% - Akzent6 8 4 6 2 3" xfId="16634" xr:uid="{00000000-0005-0000-0000-00009D400000}"/>
    <cellStyle name="40% - Akzent6 8 4 6 3" xfId="16635" xr:uid="{00000000-0005-0000-0000-00009E400000}"/>
    <cellStyle name="40% - Akzent6 8 4 6 4" xfId="16636" xr:uid="{00000000-0005-0000-0000-00009F400000}"/>
    <cellStyle name="40% - Akzent6 8 4 7" xfId="16637" xr:uid="{00000000-0005-0000-0000-0000A0400000}"/>
    <cellStyle name="40% - Akzent6 8 4 7 2" xfId="16638" xr:uid="{00000000-0005-0000-0000-0000A1400000}"/>
    <cellStyle name="40% - Akzent6 8 4 7 3" xfId="16639" xr:uid="{00000000-0005-0000-0000-0000A2400000}"/>
    <cellStyle name="40% - Akzent6 8 4 8" xfId="16640" xr:uid="{00000000-0005-0000-0000-0000A3400000}"/>
    <cellStyle name="40% - Akzent6 8 4 8 2" xfId="16641" xr:uid="{00000000-0005-0000-0000-0000A4400000}"/>
    <cellStyle name="40% - Akzent6 8 4 8 3" xfId="16642" xr:uid="{00000000-0005-0000-0000-0000A5400000}"/>
    <cellStyle name="40% - Akzent6 8 4 9" xfId="16643" xr:uid="{00000000-0005-0000-0000-0000A6400000}"/>
    <cellStyle name="40% - Akzent6 8 4 9 2" xfId="16644" xr:uid="{00000000-0005-0000-0000-0000A7400000}"/>
    <cellStyle name="40% - Akzent6 8 4 9 3" xfId="16645" xr:uid="{00000000-0005-0000-0000-0000A8400000}"/>
    <cellStyle name="40% - Akzent6 8 5" xfId="16646" xr:uid="{00000000-0005-0000-0000-0000A9400000}"/>
    <cellStyle name="40% - Akzent6 8 5 2" xfId="16647" xr:uid="{00000000-0005-0000-0000-0000AA400000}"/>
    <cellStyle name="40% - Akzent6 8 5 2 2" xfId="16648" xr:uid="{00000000-0005-0000-0000-0000AB400000}"/>
    <cellStyle name="40% - Akzent6 8 5 2 3" xfId="16649" xr:uid="{00000000-0005-0000-0000-0000AC400000}"/>
    <cellStyle name="40% - Akzent6 8 6" xfId="16650" xr:uid="{00000000-0005-0000-0000-0000AD400000}"/>
    <cellStyle name="40% - Akzent6 8 6 2" xfId="16651" xr:uid="{00000000-0005-0000-0000-0000AE400000}"/>
    <cellStyle name="40% - Akzent6 8 6 2 2" xfId="16652" xr:uid="{00000000-0005-0000-0000-0000AF400000}"/>
    <cellStyle name="40% - Akzent6 8 6 2 3" xfId="16653" xr:uid="{00000000-0005-0000-0000-0000B0400000}"/>
    <cellStyle name="40% - Akzent6 8 7" xfId="16654" xr:uid="{00000000-0005-0000-0000-0000B1400000}"/>
    <cellStyle name="40% - Akzent6 8 7 2" xfId="16655" xr:uid="{00000000-0005-0000-0000-0000B2400000}"/>
    <cellStyle name="40% - Akzent6 8 7 2 2" xfId="16656" xr:uid="{00000000-0005-0000-0000-0000B3400000}"/>
    <cellStyle name="40% - Akzent6 8 7 2 3" xfId="16657" xr:uid="{00000000-0005-0000-0000-0000B4400000}"/>
    <cellStyle name="40% - Akzent6 8 8" xfId="16658" xr:uid="{00000000-0005-0000-0000-0000B5400000}"/>
    <cellStyle name="40% - Akzent6 8 8 2" xfId="16659" xr:uid="{00000000-0005-0000-0000-0000B6400000}"/>
    <cellStyle name="40% - Akzent6 8 8 2 2" xfId="16660" xr:uid="{00000000-0005-0000-0000-0000B7400000}"/>
    <cellStyle name="40% - Akzent6 8 8 2 3" xfId="16661" xr:uid="{00000000-0005-0000-0000-0000B8400000}"/>
    <cellStyle name="40% - Akzent6 8 9" xfId="16662" xr:uid="{00000000-0005-0000-0000-0000B9400000}"/>
    <cellStyle name="40% - Akzent6 8 9 2" xfId="16663" xr:uid="{00000000-0005-0000-0000-0000BA400000}"/>
    <cellStyle name="40% - Akzent6 8 9 2 2" xfId="16664" xr:uid="{00000000-0005-0000-0000-0000BB400000}"/>
    <cellStyle name="40% - Akzent6 8 9 2 3" xfId="16665" xr:uid="{00000000-0005-0000-0000-0000BC400000}"/>
    <cellStyle name="40% - Akzent6 9" xfId="16666" xr:uid="{00000000-0005-0000-0000-0000BD400000}"/>
    <cellStyle name="40% - Akzent6 9 10" xfId="16667" xr:uid="{00000000-0005-0000-0000-0000BE400000}"/>
    <cellStyle name="40% - Akzent6 9 11" xfId="16668" xr:uid="{00000000-0005-0000-0000-0000BF400000}"/>
    <cellStyle name="40% - Akzent6 9 12" xfId="16669" xr:uid="{00000000-0005-0000-0000-0000C0400000}"/>
    <cellStyle name="40% - Akzent6 9 13" xfId="16670" xr:uid="{00000000-0005-0000-0000-0000C1400000}"/>
    <cellStyle name="40% - Akzent6 9 14" xfId="16671" xr:uid="{00000000-0005-0000-0000-0000C2400000}"/>
    <cellStyle name="40% - Akzent6 9 15" xfId="16672" xr:uid="{00000000-0005-0000-0000-0000C3400000}"/>
    <cellStyle name="40% - Akzent6 9 16" xfId="16673" xr:uid="{00000000-0005-0000-0000-0000C4400000}"/>
    <cellStyle name="40% - Akzent6 9 17" xfId="16674" xr:uid="{00000000-0005-0000-0000-0000C5400000}"/>
    <cellStyle name="40% - Akzent6 9 18" xfId="16675" xr:uid="{00000000-0005-0000-0000-0000C6400000}"/>
    <cellStyle name="40% - Akzent6 9 2" xfId="16676" xr:uid="{00000000-0005-0000-0000-0000C7400000}"/>
    <cellStyle name="40% - Akzent6 9 3" xfId="16677" xr:uid="{00000000-0005-0000-0000-0000C8400000}"/>
    <cellStyle name="40% - Akzent6 9 4" xfId="16678" xr:uid="{00000000-0005-0000-0000-0000C9400000}"/>
    <cellStyle name="40% - Akzent6 9 4 2" xfId="16679" xr:uid="{00000000-0005-0000-0000-0000CA400000}"/>
    <cellStyle name="40% - Akzent6 9 4 2 2" xfId="16680" xr:uid="{00000000-0005-0000-0000-0000CB400000}"/>
    <cellStyle name="40% - Akzent6 9 4 2 2 2" xfId="16681" xr:uid="{00000000-0005-0000-0000-0000CC400000}"/>
    <cellStyle name="40% - Akzent6 9 4 2 2 3" xfId="16682" xr:uid="{00000000-0005-0000-0000-0000CD400000}"/>
    <cellStyle name="40% - Akzent6 9 4 2 3" xfId="16683" xr:uid="{00000000-0005-0000-0000-0000CE400000}"/>
    <cellStyle name="40% - Akzent6 9 4 2 4" xfId="16684" xr:uid="{00000000-0005-0000-0000-0000CF400000}"/>
    <cellStyle name="40% - Akzent6 9 4 3" xfId="16685" xr:uid="{00000000-0005-0000-0000-0000D0400000}"/>
    <cellStyle name="40% - Akzent6 9 4 3 2" xfId="16686" xr:uid="{00000000-0005-0000-0000-0000D1400000}"/>
    <cellStyle name="40% - Akzent6 9 4 3 2 2" xfId="16687" xr:uid="{00000000-0005-0000-0000-0000D2400000}"/>
    <cellStyle name="40% - Akzent6 9 4 3 2 3" xfId="16688" xr:uid="{00000000-0005-0000-0000-0000D3400000}"/>
    <cellStyle name="40% - Akzent6 9 4 3 3" xfId="16689" xr:uid="{00000000-0005-0000-0000-0000D4400000}"/>
    <cellStyle name="40% - Akzent6 9 4 3 4" xfId="16690" xr:uid="{00000000-0005-0000-0000-0000D5400000}"/>
    <cellStyle name="40% - Akzent6 9 4 4" xfId="16691" xr:uid="{00000000-0005-0000-0000-0000D6400000}"/>
    <cellStyle name="40% - Akzent6 9 4 4 2" xfId="16692" xr:uid="{00000000-0005-0000-0000-0000D7400000}"/>
    <cellStyle name="40% - Akzent6 9 4 4 2 2" xfId="16693" xr:uid="{00000000-0005-0000-0000-0000D8400000}"/>
    <cellStyle name="40% - Akzent6 9 4 4 2 3" xfId="16694" xr:uid="{00000000-0005-0000-0000-0000D9400000}"/>
    <cellStyle name="40% - Akzent6 9 4 4 3" xfId="16695" xr:uid="{00000000-0005-0000-0000-0000DA400000}"/>
    <cellStyle name="40% - Akzent6 9 4 4 4" xfId="16696" xr:uid="{00000000-0005-0000-0000-0000DB400000}"/>
    <cellStyle name="40% - Akzent6 9 4 5" xfId="16697" xr:uid="{00000000-0005-0000-0000-0000DC400000}"/>
    <cellStyle name="40% - Akzent6 9 4 5 2" xfId="16698" xr:uid="{00000000-0005-0000-0000-0000DD400000}"/>
    <cellStyle name="40% - Akzent6 9 4 5 2 2" xfId="16699" xr:uid="{00000000-0005-0000-0000-0000DE400000}"/>
    <cellStyle name="40% - Akzent6 9 4 5 2 3" xfId="16700" xr:uid="{00000000-0005-0000-0000-0000DF400000}"/>
    <cellStyle name="40% - Akzent6 9 4 5 3" xfId="16701" xr:uid="{00000000-0005-0000-0000-0000E0400000}"/>
    <cellStyle name="40% - Akzent6 9 4 5 4" xfId="16702" xr:uid="{00000000-0005-0000-0000-0000E1400000}"/>
    <cellStyle name="40% - Akzent6 9 4 6" xfId="16703" xr:uid="{00000000-0005-0000-0000-0000E2400000}"/>
    <cellStyle name="40% - Akzent6 9 4 6 2" xfId="16704" xr:uid="{00000000-0005-0000-0000-0000E3400000}"/>
    <cellStyle name="40% - Akzent6 9 4 6 2 2" xfId="16705" xr:uid="{00000000-0005-0000-0000-0000E4400000}"/>
    <cellStyle name="40% - Akzent6 9 4 6 2 3" xfId="16706" xr:uid="{00000000-0005-0000-0000-0000E5400000}"/>
    <cellStyle name="40% - Akzent6 9 4 6 3" xfId="16707" xr:uid="{00000000-0005-0000-0000-0000E6400000}"/>
    <cellStyle name="40% - Akzent6 9 4 6 4" xfId="16708" xr:uid="{00000000-0005-0000-0000-0000E7400000}"/>
    <cellStyle name="40% - Akzent6 9 4 7" xfId="16709" xr:uid="{00000000-0005-0000-0000-0000E8400000}"/>
    <cellStyle name="40% - Akzent6 9 4 7 2" xfId="16710" xr:uid="{00000000-0005-0000-0000-0000E9400000}"/>
    <cellStyle name="40% - Akzent6 9 4 7 3" xfId="16711" xr:uid="{00000000-0005-0000-0000-0000EA400000}"/>
    <cellStyle name="40% - Akzent6 9 4 8" xfId="16712" xr:uid="{00000000-0005-0000-0000-0000EB400000}"/>
    <cellStyle name="40% - Akzent6 9 4 8 2" xfId="16713" xr:uid="{00000000-0005-0000-0000-0000EC400000}"/>
    <cellStyle name="40% - Akzent6 9 4 8 3" xfId="16714" xr:uid="{00000000-0005-0000-0000-0000ED400000}"/>
    <cellStyle name="40% - Akzent6 9 4 9" xfId="16715" xr:uid="{00000000-0005-0000-0000-0000EE400000}"/>
    <cellStyle name="40% - Akzent6 9 4 9 2" xfId="16716" xr:uid="{00000000-0005-0000-0000-0000EF400000}"/>
    <cellStyle name="40% - Akzent6 9 4 9 3" xfId="16717" xr:uid="{00000000-0005-0000-0000-0000F0400000}"/>
    <cellStyle name="40% - Akzent6 9 5" xfId="16718" xr:uid="{00000000-0005-0000-0000-0000F1400000}"/>
    <cellStyle name="40% - Akzent6 9 5 2" xfId="16719" xr:uid="{00000000-0005-0000-0000-0000F2400000}"/>
    <cellStyle name="40% - Akzent6 9 5 2 2" xfId="16720" xr:uid="{00000000-0005-0000-0000-0000F3400000}"/>
    <cellStyle name="40% - Akzent6 9 5 2 3" xfId="16721" xr:uid="{00000000-0005-0000-0000-0000F4400000}"/>
    <cellStyle name="40% - Akzent6 9 6" xfId="16722" xr:uid="{00000000-0005-0000-0000-0000F5400000}"/>
    <cellStyle name="40% - Akzent6 9 6 2" xfId="16723" xr:uid="{00000000-0005-0000-0000-0000F6400000}"/>
    <cellStyle name="40% - Akzent6 9 6 2 2" xfId="16724" xr:uid="{00000000-0005-0000-0000-0000F7400000}"/>
    <cellStyle name="40% - Akzent6 9 6 2 3" xfId="16725" xr:uid="{00000000-0005-0000-0000-0000F8400000}"/>
    <cellStyle name="40% - Akzent6 9 7" xfId="16726" xr:uid="{00000000-0005-0000-0000-0000F9400000}"/>
    <cellStyle name="40% - Akzent6 9 7 2" xfId="16727" xr:uid="{00000000-0005-0000-0000-0000FA400000}"/>
    <cellStyle name="40% - Akzent6 9 7 2 2" xfId="16728" xr:uid="{00000000-0005-0000-0000-0000FB400000}"/>
    <cellStyle name="40% - Akzent6 9 7 2 3" xfId="16729" xr:uid="{00000000-0005-0000-0000-0000FC400000}"/>
    <cellStyle name="40% - Akzent6 9 8" xfId="16730" xr:uid="{00000000-0005-0000-0000-0000FD400000}"/>
    <cellStyle name="40% - Akzent6 9 8 2" xfId="16731" xr:uid="{00000000-0005-0000-0000-0000FE400000}"/>
    <cellStyle name="40% - Akzent6 9 8 2 2" xfId="16732" xr:uid="{00000000-0005-0000-0000-0000FF400000}"/>
    <cellStyle name="40% - Akzent6 9 8 2 3" xfId="16733" xr:uid="{00000000-0005-0000-0000-000000410000}"/>
    <cellStyle name="40% - Akzent6 9 9" xfId="16734" xr:uid="{00000000-0005-0000-0000-000001410000}"/>
    <cellStyle name="40% - Akzent6 9 9 2" xfId="16735" xr:uid="{00000000-0005-0000-0000-000002410000}"/>
    <cellStyle name="40% - Akzent6 9 9 2 2" xfId="16736" xr:uid="{00000000-0005-0000-0000-000003410000}"/>
    <cellStyle name="40% - Akzent6 9 9 2 3" xfId="16737" xr:uid="{00000000-0005-0000-0000-000004410000}"/>
    <cellStyle name="60% - Accent1" xfId="16738" xr:uid="{00000000-0005-0000-0000-000005410000}"/>
    <cellStyle name="60% - Accent2" xfId="16739" xr:uid="{00000000-0005-0000-0000-000006410000}"/>
    <cellStyle name="60% - Accent3" xfId="16740" xr:uid="{00000000-0005-0000-0000-000007410000}"/>
    <cellStyle name="60% - Accent4" xfId="16741" xr:uid="{00000000-0005-0000-0000-000008410000}"/>
    <cellStyle name="60% - Accent5" xfId="16742" xr:uid="{00000000-0005-0000-0000-000009410000}"/>
    <cellStyle name="60% - Accent6" xfId="16743" xr:uid="{00000000-0005-0000-0000-00000A410000}"/>
    <cellStyle name="60% - Akzent1 10" xfId="16744" xr:uid="{00000000-0005-0000-0000-00000B410000}"/>
    <cellStyle name="60% - Akzent1 10 10" xfId="16745" xr:uid="{00000000-0005-0000-0000-00000C410000}"/>
    <cellStyle name="60% - Akzent1 10 11" xfId="16746" xr:uid="{00000000-0005-0000-0000-00000D410000}"/>
    <cellStyle name="60% - Akzent1 10 12" xfId="16747" xr:uid="{00000000-0005-0000-0000-00000E410000}"/>
    <cellStyle name="60% - Akzent1 10 13" xfId="16748" xr:uid="{00000000-0005-0000-0000-00000F410000}"/>
    <cellStyle name="60% - Akzent1 10 14" xfId="16749" xr:uid="{00000000-0005-0000-0000-000010410000}"/>
    <cellStyle name="60% - Akzent1 10 15" xfId="16750" xr:uid="{00000000-0005-0000-0000-000011410000}"/>
    <cellStyle name="60% - Akzent1 10 16" xfId="16751" xr:uid="{00000000-0005-0000-0000-000012410000}"/>
    <cellStyle name="60% - Akzent1 10 17" xfId="16752" xr:uid="{00000000-0005-0000-0000-000013410000}"/>
    <cellStyle name="60% - Akzent1 10 18" xfId="16753" xr:uid="{00000000-0005-0000-0000-000014410000}"/>
    <cellStyle name="60% - Akzent1 10 2" xfId="16754" xr:uid="{00000000-0005-0000-0000-000015410000}"/>
    <cellStyle name="60% - Akzent1 10 3" xfId="16755" xr:uid="{00000000-0005-0000-0000-000016410000}"/>
    <cellStyle name="60% - Akzent1 10 4" xfId="16756" xr:uid="{00000000-0005-0000-0000-000017410000}"/>
    <cellStyle name="60% - Akzent1 10 5" xfId="16757" xr:uid="{00000000-0005-0000-0000-000018410000}"/>
    <cellStyle name="60% - Akzent1 10 6" xfId="16758" xr:uid="{00000000-0005-0000-0000-000019410000}"/>
    <cellStyle name="60% - Akzent1 10 7" xfId="16759" xr:uid="{00000000-0005-0000-0000-00001A410000}"/>
    <cellStyle name="60% - Akzent1 10 8" xfId="16760" xr:uid="{00000000-0005-0000-0000-00001B410000}"/>
    <cellStyle name="60% - Akzent1 10 9" xfId="16761" xr:uid="{00000000-0005-0000-0000-00001C410000}"/>
    <cellStyle name="60% - Akzent1 11" xfId="16762" xr:uid="{00000000-0005-0000-0000-00001D410000}"/>
    <cellStyle name="60% - Akzent1 11 10" xfId="16763" xr:uid="{00000000-0005-0000-0000-00001E410000}"/>
    <cellStyle name="60% - Akzent1 11 11" xfId="16764" xr:uid="{00000000-0005-0000-0000-00001F410000}"/>
    <cellStyle name="60% - Akzent1 11 12" xfId="16765" xr:uid="{00000000-0005-0000-0000-000020410000}"/>
    <cellStyle name="60% - Akzent1 11 13" xfId="16766" xr:uid="{00000000-0005-0000-0000-000021410000}"/>
    <cellStyle name="60% - Akzent1 11 14" xfId="16767" xr:uid="{00000000-0005-0000-0000-000022410000}"/>
    <cellStyle name="60% - Akzent1 11 15" xfId="16768" xr:uid="{00000000-0005-0000-0000-000023410000}"/>
    <cellStyle name="60% - Akzent1 11 16" xfId="16769" xr:uid="{00000000-0005-0000-0000-000024410000}"/>
    <cellStyle name="60% - Akzent1 11 17" xfId="16770" xr:uid="{00000000-0005-0000-0000-000025410000}"/>
    <cellStyle name="60% - Akzent1 11 18" xfId="16771" xr:uid="{00000000-0005-0000-0000-000026410000}"/>
    <cellStyle name="60% - Akzent1 11 2" xfId="16772" xr:uid="{00000000-0005-0000-0000-000027410000}"/>
    <cellStyle name="60% - Akzent1 11 3" xfId="16773" xr:uid="{00000000-0005-0000-0000-000028410000}"/>
    <cellStyle name="60% - Akzent1 11 4" xfId="16774" xr:uid="{00000000-0005-0000-0000-000029410000}"/>
    <cellStyle name="60% - Akzent1 11 5" xfId="16775" xr:uid="{00000000-0005-0000-0000-00002A410000}"/>
    <cellStyle name="60% - Akzent1 11 6" xfId="16776" xr:uid="{00000000-0005-0000-0000-00002B410000}"/>
    <cellStyle name="60% - Akzent1 11 7" xfId="16777" xr:uid="{00000000-0005-0000-0000-00002C410000}"/>
    <cellStyle name="60% - Akzent1 11 8" xfId="16778" xr:uid="{00000000-0005-0000-0000-00002D410000}"/>
    <cellStyle name="60% - Akzent1 11 9" xfId="16779" xr:uid="{00000000-0005-0000-0000-00002E410000}"/>
    <cellStyle name="60% - Akzent1 12" xfId="16780" xr:uid="{00000000-0005-0000-0000-00002F410000}"/>
    <cellStyle name="60% - Akzent1 12 10" xfId="16781" xr:uid="{00000000-0005-0000-0000-000030410000}"/>
    <cellStyle name="60% - Akzent1 12 11" xfId="16782" xr:uid="{00000000-0005-0000-0000-000031410000}"/>
    <cellStyle name="60% - Akzent1 12 12" xfId="16783" xr:uid="{00000000-0005-0000-0000-000032410000}"/>
    <cellStyle name="60% - Akzent1 12 13" xfId="16784" xr:uid="{00000000-0005-0000-0000-000033410000}"/>
    <cellStyle name="60% - Akzent1 12 14" xfId="16785" xr:uid="{00000000-0005-0000-0000-000034410000}"/>
    <cellStyle name="60% - Akzent1 12 15" xfId="16786" xr:uid="{00000000-0005-0000-0000-000035410000}"/>
    <cellStyle name="60% - Akzent1 12 16" xfId="16787" xr:uid="{00000000-0005-0000-0000-000036410000}"/>
    <cellStyle name="60% - Akzent1 12 17" xfId="16788" xr:uid="{00000000-0005-0000-0000-000037410000}"/>
    <cellStyle name="60% - Akzent1 12 18" xfId="16789" xr:uid="{00000000-0005-0000-0000-000038410000}"/>
    <cellStyle name="60% - Akzent1 12 2" xfId="16790" xr:uid="{00000000-0005-0000-0000-000039410000}"/>
    <cellStyle name="60% - Akzent1 12 3" xfId="16791" xr:uid="{00000000-0005-0000-0000-00003A410000}"/>
    <cellStyle name="60% - Akzent1 12 4" xfId="16792" xr:uid="{00000000-0005-0000-0000-00003B410000}"/>
    <cellStyle name="60% - Akzent1 12 5" xfId="16793" xr:uid="{00000000-0005-0000-0000-00003C410000}"/>
    <cellStyle name="60% - Akzent1 12 6" xfId="16794" xr:uid="{00000000-0005-0000-0000-00003D410000}"/>
    <cellStyle name="60% - Akzent1 12 7" xfId="16795" xr:uid="{00000000-0005-0000-0000-00003E410000}"/>
    <cellStyle name="60% - Akzent1 12 8" xfId="16796" xr:uid="{00000000-0005-0000-0000-00003F410000}"/>
    <cellStyle name="60% - Akzent1 12 9" xfId="16797" xr:uid="{00000000-0005-0000-0000-000040410000}"/>
    <cellStyle name="60% - Akzent1 13" xfId="16798" xr:uid="{00000000-0005-0000-0000-000041410000}"/>
    <cellStyle name="60% - Akzent1 13 10" xfId="16799" xr:uid="{00000000-0005-0000-0000-000042410000}"/>
    <cellStyle name="60% - Akzent1 13 11" xfId="16800" xr:uid="{00000000-0005-0000-0000-000043410000}"/>
    <cellStyle name="60% - Akzent1 13 12" xfId="16801" xr:uid="{00000000-0005-0000-0000-000044410000}"/>
    <cellStyle name="60% - Akzent1 13 13" xfId="16802" xr:uid="{00000000-0005-0000-0000-000045410000}"/>
    <cellStyle name="60% - Akzent1 13 14" xfId="16803" xr:uid="{00000000-0005-0000-0000-000046410000}"/>
    <cellStyle name="60% - Akzent1 13 15" xfId="16804" xr:uid="{00000000-0005-0000-0000-000047410000}"/>
    <cellStyle name="60% - Akzent1 13 16" xfId="16805" xr:uid="{00000000-0005-0000-0000-000048410000}"/>
    <cellStyle name="60% - Akzent1 13 17" xfId="16806" xr:uid="{00000000-0005-0000-0000-000049410000}"/>
    <cellStyle name="60% - Akzent1 13 18" xfId="16807" xr:uid="{00000000-0005-0000-0000-00004A410000}"/>
    <cellStyle name="60% - Akzent1 13 2" xfId="16808" xr:uid="{00000000-0005-0000-0000-00004B410000}"/>
    <cellStyle name="60% - Akzent1 13 3" xfId="16809" xr:uid="{00000000-0005-0000-0000-00004C410000}"/>
    <cellStyle name="60% - Akzent1 13 4" xfId="16810" xr:uid="{00000000-0005-0000-0000-00004D410000}"/>
    <cellStyle name="60% - Akzent1 13 5" xfId="16811" xr:uid="{00000000-0005-0000-0000-00004E410000}"/>
    <cellStyle name="60% - Akzent1 13 6" xfId="16812" xr:uid="{00000000-0005-0000-0000-00004F410000}"/>
    <cellStyle name="60% - Akzent1 13 7" xfId="16813" xr:uid="{00000000-0005-0000-0000-000050410000}"/>
    <cellStyle name="60% - Akzent1 13 8" xfId="16814" xr:uid="{00000000-0005-0000-0000-000051410000}"/>
    <cellStyle name="60% - Akzent1 13 9" xfId="16815" xr:uid="{00000000-0005-0000-0000-000052410000}"/>
    <cellStyle name="60% - Akzent1 14" xfId="16816" xr:uid="{00000000-0005-0000-0000-000053410000}"/>
    <cellStyle name="60% - Akzent1 14 10" xfId="16817" xr:uid="{00000000-0005-0000-0000-000054410000}"/>
    <cellStyle name="60% - Akzent1 14 11" xfId="16818" xr:uid="{00000000-0005-0000-0000-000055410000}"/>
    <cellStyle name="60% - Akzent1 14 12" xfId="16819" xr:uid="{00000000-0005-0000-0000-000056410000}"/>
    <cellStyle name="60% - Akzent1 14 13" xfId="16820" xr:uid="{00000000-0005-0000-0000-000057410000}"/>
    <cellStyle name="60% - Akzent1 14 14" xfId="16821" xr:uid="{00000000-0005-0000-0000-000058410000}"/>
    <cellStyle name="60% - Akzent1 14 15" xfId="16822" xr:uid="{00000000-0005-0000-0000-000059410000}"/>
    <cellStyle name="60% - Akzent1 14 16" xfId="16823" xr:uid="{00000000-0005-0000-0000-00005A410000}"/>
    <cellStyle name="60% - Akzent1 14 17" xfId="16824" xr:uid="{00000000-0005-0000-0000-00005B410000}"/>
    <cellStyle name="60% - Akzent1 14 18" xfId="16825" xr:uid="{00000000-0005-0000-0000-00005C410000}"/>
    <cellStyle name="60% - Akzent1 14 2" xfId="16826" xr:uid="{00000000-0005-0000-0000-00005D410000}"/>
    <cellStyle name="60% - Akzent1 14 3" xfId="16827" xr:uid="{00000000-0005-0000-0000-00005E410000}"/>
    <cellStyle name="60% - Akzent1 14 4" xfId="16828" xr:uid="{00000000-0005-0000-0000-00005F410000}"/>
    <cellStyle name="60% - Akzent1 14 5" xfId="16829" xr:uid="{00000000-0005-0000-0000-000060410000}"/>
    <cellStyle name="60% - Akzent1 14 6" xfId="16830" xr:uid="{00000000-0005-0000-0000-000061410000}"/>
    <cellStyle name="60% - Akzent1 14 7" xfId="16831" xr:uid="{00000000-0005-0000-0000-000062410000}"/>
    <cellStyle name="60% - Akzent1 14 8" xfId="16832" xr:uid="{00000000-0005-0000-0000-000063410000}"/>
    <cellStyle name="60% - Akzent1 14 9" xfId="16833" xr:uid="{00000000-0005-0000-0000-000064410000}"/>
    <cellStyle name="60% - Akzent1 15" xfId="16834" xr:uid="{00000000-0005-0000-0000-000065410000}"/>
    <cellStyle name="60% - Akzent1 15 10" xfId="16835" xr:uid="{00000000-0005-0000-0000-000066410000}"/>
    <cellStyle name="60% - Akzent1 15 11" xfId="16836" xr:uid="{00000000-0005-0000-0000-000067410000}"/>
    <cellStyle name="60% - Akzent1 15 12" xfId="16837" xr:uid="{00000000-0005-0000-0000-000068410000}"/>
    <cellStyle name="60% - Akzent1 15 13" xfId="16838" xr:uid="{00000000-0005-0000-0000-000069410000}"/>
    <cellStyle name="60% - Akzent1 15 14" xfId="16839" xr:uid="{00000000-0005-0000-0000-00006A410000}"/>
    <cellStyle name="60% - Akzent1 15 15" xfId="16840" xr:uid="{00000000-0005-0000-0000-00006B410000}"/>
    <cellStyle name="60% - Akzent1 15 16" xfId="16841" xr:uid="{00000000-0005-0000-0000-00006C410000}"/>
    <cellStyle name="60% - Akzent1 15 17" xfId="16842" xr:uid="{00000000-0005-0000-0000-00006D410000}"/>
    <cellStyle name="60% - Akzent1 15 18" xfId="16843" xr:uid="{00000000-0005-0000-0000-00006E410000}"/>
    <cellStyle name="60% - Akzent1 15 2" xfId="16844" xr:uid="{00000000-0005-0000-0000-00006F410000}"/>
    <cellStyle name="60% - Akzent1 15 3" xfId="16845" xr:uid="{00000000-0005-0000-0000-000070410000}"/>
    <cellStyle name="60% - Akzent1 15 4" xfId="16846" xr:uid="{00000000-0005-0000-0000-000071410000}"/>
    <cellStyle name="60% - Akzent1 15 5" xfId="16847" xr:uid="{00000000-0005-0000-0000-000072410000}"/>
    <cellStyle name="60% - Akzent1 15 6" xfId="16848" xr:uid="{00000000-0005-0000-0000-000073410000}"/>
    <cellStyle name="60% - Akzent1 15 7" xfId="16849" xr:uid="{00000000-0005-0000-0000-000074410000}"/>
    <cellStyle name="60% - Akzent1 15 8" xfId="16850" xr:uid="{00000000-0005-0000-0000-000075410000}"/>
    <cellStyle name="60% - Akzent1 15 9" xfId="16851" xr:uid="{00000000-0005-0000-0000-000076410000}"/>
    <cellStyle name="60% - Akzent1 16" xfId="16852" xr:uid="{00000000-0005-0000-0000-000077410000}"/>
    <cellStyle name="60% - Akzent1 16 10" xfId="16853" xr:uid="{00000000-0005-0000-0000-000078410000}"/>
    <cellStyle name="60% - Akzent1 16 11" xfId="16854" xr:uid="{00000000-0005-0000-0000-000079410000}"/>
    <cellStyle name="60% - Akzent1 16 12" xfId="16855" xr:uid="{00000000-0005-0000-0000-00007A410000}"/>
    <cellStyle name="60% - Akzent1 16 13" xfId="16856" xr:uid="{00000000-0005-0000-0000-00007B410000}"/>
    <cellStyle name="60% - Akzent1 16 14" xfId="16857" xr:uid="{00000000-0005-0000-0000-00007C410000}"/>
    <cellStyle name="60% - Akzent1 16 15" xfId="16858" xr:uid="{00000000-0005-0000-0000-00007D410000}"/>
    <cellStyle name="60% - Akzent1 16 16" xfId="16859" xr:uid="{00000000-0005-0000-0000-00007E410000}"/>
    <cellStyle name="60% - Akzent1 16 17" xfId="16860" xr:uid="{00000000-0005-0000-0000-00007F410000}"/>
    <cellStyle name="60% - Akzent1 16 18" xfId="16861" xr:uid="{00000000-0005-0000-0000-000080410000}"/>
    <cellStyle name="60% - Akzent1 16 2" xfId="16862" xr:uid="{00000000-0005-0000-0000-000081410000}"/>
    <cellStyle name="60% - Akzent1 16 3" xfId="16863" xr:uid="{00000000-0005-0000-0000-000082410000}"/>
    <cellStyle name="60% - Akzent1 16 4" xfId="16864" xr:uid="{00000000-0005-0000-0000-000083410000}"/>
    <cellStyle name="60% - Akzent1 16 5" xfId="16865" xr:uid="{00000000-0005-0000-0000-000084410000}"/>
    <cellStyle name="60% - Akzent1 16 6" xfId="16866" xr:uid="{00000000-0005-0000-0000-000085410000}"/>
    <cellStyle name="60% - Akzent1 16 7" xfId="16867" xr:uid="{00000000-0005-0000-0000-000086410000}"/>
    <cellStyle name="60% - Akzent1 16 8" xfId="16868" xr:uid="{00000000-0005-0000-0000-000087410000}"/>
    <cellStyle name="60% - Akzent1 16 9" xfId="16869" xr:uid="{00000000-0005-0000-0000-000088410000}"/>
    <cellStyle name="60% - Akzent1 17" xfId="16870" xr:uid="{00000000-0005-0000-0000-000089410000}"/>
    <cellStyle name="60% - Akzent1 17 10" xfId="16871" xr:uid="{00000000-0005-0000-0000-00008A410000}"/>
    <cellStyle name="60% - Akzent1 17 11" xfId="16872" xr:uid="{00000000-0005-0000-0000-00008B410000}"/>
    <cellStyle name="60% - Akzent1 17 12" xfId="16873" xr:uid="{00000000-0005-0000-0000-00008C410000}"/>
    <cellStyle name="60% - Akzent1 17 13" xfId="16874" xr:uid="{00000000-0005-0000-0000-00008D410000}"/>
    <cellStyle name="60% - Akzent1 17 14" xfId="16875" xr:uid="{00000000-0005-0000-0000-00008E410000}"/>
    <cellStyle name="60% - Akzent1 17 15" xfId="16876" xr:uid="{00000000-0005-0000-0000-00008F410000}"/>
    <cellStyle name="60% - Akzent1 17 16" xfId="16877" xr:uid="{00000000-0005-0000-0000-000090410000}"/>
    <cellStyle name="60% - Akzent1 17 17" xfId="16878" xr:uid="{00000000-0005-0000-0000-000091410000}"/>
    <cellStyle name="60% - Akzent1 17 18" xfId="16879" xr:uid="{00000000-0005-0000-0000-000092410000}"/>
    <cellStyle name="60% - Akzent1 17 2" xfId="16880" xr:uid="{00000000-0005-0000-0000-000093410000}"/>
    <cellStyle name="60% - Akzent1 17 3" xfId="16881" xr:uid="{00000000-0005-0000-0000-000094410000}"/>
    <cellStyle name="60% - Akzent1 17 4" xfId="16882" xr:uid="{00000000-0005-0000-0000-000095410000}"/>
    <cellStyle name="60% - Akzent1 17 5" xfId="16883" xr:uid="{00000000-0005-0000-0000-000096410000}"/>
    <cellStyle name="60% - Akzent1 17 6" xfId="16884" xr:uid="{00000000-0005-0000-0000-000097410000}"/>
    <cellStyle name="60% - Akzent1 17 7" xfId="16885" xr:uid="{00000000-0005-0000-0000-000098410000}"/>
    <cellStyle name="60% - Akzent1 17 8" xfId="16886" xr:uid="{00000000-0005-0000-0000-000099410000}"/>
    <cellStyle name="60% - Akzent1 17 9" xfId="16887" xr:uid="{00000000-0005-0000-0000-00009A410000}"/>
    <cellStyle name="60% - Akzent1 18" xfId="16888" xr:uid="{00000000-0005-0000-0000-00009B410000}"/>
    <cellStyle name="60% - Akzent1 18 10" xfId="16889" xr:uid="{00000000-0005-0000-0000-00009C410000}"/>
    <cellStyle name="60% - Akzent1 18 11" xfId="16890" xr:uid="{00000000-0005-0000-0000-00009D410000}"/>
    <cellStyle name="60% - Akzent1 18 12" xfId="16891" xr:uid="{00000000-0005-0000-0000-00009E410000}"/>
    <cellStyle name="60% - Akzent1 18 13" xfId="16892" xr:uid="{00000000-0005-0000-0000-00009F410000}"/>
    <cellStyle name="60% - Akzent1 18 14" xfId="16893" xr:uid="{00000000-0005-0000-0000-0000A0410000}"/>
    <cellStyle name="60% - Akzent1 18 15" xfId="16894" xr:uid="{00000000-0005-0000-0000-0000A1410000}"/>
    <cellStyle name="60% - Akzent1 18 16" xfId="16895" xr:uid="{00000000-0005-0000-0000-0000A2410000}"/>
    <cellStyle name="60% - Akzent1 18 17" xfId="16896" xr:uid="{00000000-0005-0000-0000-0000A3410000}"/>
    <cellStyle name="60% - Akzent1 18 18" xfId="16897" xr:uid="{00000000-0005-0000-0000-0000A4410000}"/>
    <cellStyle name="60% - Akzent1 18 2" xfId="16898" xr:uid="{00000000-0005-0000-0000-0000A5410000}"/>
    <cellStyle name="60% - Akzent1 18 3" xfId="16899" xr:uid="{00000000-0005-0000-0000-0000A6410000}"/>
    <cellStyle name="60% - Akzent1 18 4" xfId="16900" xr:uid="{00000000-0005-0000-0000-0000A7410000}"/>
    <cellStyle name="60% - Akzent1 18 5" xfId="16901" xr:uid="{00000000-0005-0000-0000-0000A8410000}"/>
    <cellStyle name="60% - Akzent1 18 6" xfId="16902" xr:uid="{00000000-0005-0000-0000-0000A9410000}"/>
    <cellStyle name="60% - Akzent1 18 7" xfId="16903" xr:uid="{00000000-0005-0000-0000-0000AA410000}"/>
    <cellStyle name="60% - Akzent1 18 8" xfId="16904" xr:uid="{00000000-0005-0000-0000-0000AB410000}"/>
    <cellStyle name="60% - Akzent1 18 9" xfId="16905" xr:uid="{00000000-0005-0000-0000-0000AC410000}"/>
    <cellStyle name="60% - Akzent1 19" xfId="16906" xr:uid="{00000000-0005-0000-0000-0000AD410000}"/>
    <cellStyle name="60% - Akzent1 2" xfId="16907" xr:uid="{00000000-0005-0000-0000-0000AE410000}"/>
    <cellStyle name="60% - Akzent1 2 10" xfId="16908" xr:uid="{00000000-0005-0000-0000-0000AF410000}"/>
    <cellStyle name="60% - Akzent1 2 11" xfId="16909" xr:uid="{00000000-0005-0000-0000-0000B0410000}"/>
    <cellStyle name="60% - Akzent1 2 12" xfId="16910" xr:uid="{00000000-0005-0000-0000-0000B1410000}"/>
    <cellStyle name="60% - Akzent1 2 13" xfId="16911" xr:uid="{00000000-0005-0000-0000-0000B2410000}"/>
    <cellStyle name="60% - Akzent1 2 14" xfId="16912" xr:uid="{00000000-0005-0000-0000-0000B3410000}"/>
    <cellStyle name="60% - Akzent1 2 15" xfId="16913" xr:uid="{00000000-0005-0000-0000-0000B4410000}"/>
    <cellStyle name="60% - Akzent1 2 16" xfId="16914" xr:uid="{00000000-0005-0000-0000-0000B5410000}"/>
    <cellStyle name="60% - Akzent1 2 17" xfId="16915" xr:uid="{00000000-0005-0000-0000-0000B6410000}"/>
    <cellStyle name="60% - Akzent1 2 18" xfId="16916" xr:uid="{00000000-0005-0000-0000-0000B7410000}"/>
    <cellStyle name="60% - Akzent1 2 2" xfId="16917" xr:uid="{00000000-0005-0000-0000-0000B8410000}"/>
    <cellStyle name="60% - Akzent1 2 2 2" xfId="16918" xr:uid="{00000000-0005-0000-0000-0000B9410000}"/>
    <cellStyle name="60% - Akzent1 2 2 2 2" xfId="16919" xr:uid="{00000000-0005-0000-0000-0000BA410000}"/>
    <cellStyle name="60% - Akzent1 2 2 2 2 2" xfId="16920" xr:uid="{00000000-0005-0000-0000-0000BB410000}"/>
    <cellStyle name="60% - Akzent1 2 2 2 2 3" xfId="16921" xr:uid="{00000000-0005-0000-0000-0000BC410000}"/>
    <cellStyle name="60% - Akzent1 2 2 2 3" xfId="16922" xr:uid="{00000000-0005-0000-0000-0000BD410000}"/>
    <cellStyle name="60% - Akzent1 2 2 3" xfId="16923" xr:uid="{00000000-0005-0000-0000-0000BE410000}"/>
    <cellStyle name="60% - Akzent1 2 3" xfId="16924" xr:uid="{00000000-0005-0000-0000-0000BF410000}"/>
    <cellStyle name="60% - Akzent1 2 4" xfId="16925" xr:uid="{00000000-0005-0000-0000-0000C0410000}"/>
    <cellStyle name="60% - Akzent1 2 5" xfId="16926" xr:uid="{00000000-0005-0000-0000-0000C1410000}"/>
    <cellStyle name="60% - Akzent1 2 6" xfId="16927" xr:uid="{00000000-0005-0000-0000-0000C2410000}"/>
    <cellStyle name="60% - Akzent1 2 7" xfId="16928" xr:uid="{00000000-0005-0000-0000-0000C3410000}"/>
    <cellStyle name="60% - Akzent1 2 8" xfId="16929" xr:uid="{00000000-0005-0000-0000-0000C4410000}"/>
    <cellStyle name="60% - Akzent1 2 9" xfId="16930" xr:uid="{00000000-0005-0000-0000-0000C5410000}"/>
    <cellStyle name="60% - Akzent1 20" xfId="16931" xr:uid="{00000000-0005-0000-0000-0000C6410000}"/>
    <cellStyle name="60% - Akzent1 21" xfId="16932" xr:uid="{00000000-0005-0000-0000-0000C7410000}"/>
    <cellStyle name="60% - Akzent1 22" xfId="16933" xr:uid="{00000000-0005-0000-0000-0000C8410000}"/>
    <cellStyle name="60% - Akzent1 23" xfId="16934" xr:uid="{00000000-0005-0000-0000-0000C9410000}"/>
    <cellStyle name="60% - Akzent1 24" xfId="16935" xr:uid="{00000000-0005-0000-0000-0000CA410000}"/>
    <cellStyle name="60% - Akzent1 25" xfId="16936" xr:uid="{00000000-0005-0000-0000-0000CB410000}"/>
    <cellStyle name="60% - Akzent1 26" xfId="16937" xr:uid="{00000000-0005-0000-0000-0000CC410000}"/>
    <cellStyle name="60% - Akzent1 27" xfId="16938" xr:uid="{00000000-0005-0000-0000-0000CD410000}"/>
    <cellStyle name="60% - Akzent1 28" xfId="16939" xr:uid="{00000000-0005-0000-0000-0000CE410000}"/>
    <cellStyle name="60% - Akzent1 29" xfId="16940" xr:uid="{00000000-0005-0000-0000-0000CF410000}"/>
    <cellStyle name="60% - Akzent1 3" xfId="16941" xr:uid="{00000000-0005-0000-0000-0000D0410000}"/>
    <cellStyle name="60% - Akzent1 3 10" xfId="16942" xr:uid="{00000000-0005-0000-0000-0000D1410000}"/>
    <cellStyle name="60% - Akzent1 3 11" xfId="16943" xr:uid="{00000000-0005-0000-0000-0000D2410000}"/>
    <cellStyle name="60% - Akzent1 3 12" xfId="16944" xr:uid="{00000000-0005-0000-0000-0000D3410000}"/>
    <cellStyle name="60% - Akzent1 3 13" xfId="16945" xr:uid="{00000000-0005-0000-0000-0000D4410000}"/>
    <cellStyle name="60% - Akzent1 3 14" xfId="16946" xr:uid="{00000000-0005-0000-0000-0000D5410000}"/>
    <cellStyle name="60% - Akzent1 3 15" xfId="16947" xr:uid="{00000000-0005-0000-0000-0000D6410000}"/>
    <cellStyle name="60% - Akzent1 3 16" xfId="16948" xr:uid="{00000000-0005-0000-0000-0000D7410000}"/>
    <cellStyle name="60% - Akzent1 3 17" xfId="16949" xr:uid="{00000000-0005-0000-0000-0000D8410000}"/>
    <cellStyle name="60% - Akzent1 3 18" xfId="16950" xr:uid="{00000000-0005-0000-0000-0000D9410000}"/>
    <cellStyle name="60% - Akzent1 3 2" xfId="16951" xr:uid="{00000000-0005-0000-0000-0000DA410000}"/>
    <cellStyle name="60% - Akzent1 3 3" xfId="16952" xr:uid="{00000000-0005-0000-0000-0000DB410000}"/>
    <cellStyle name="60% - Akzent1 3 4" xfId="16953" xr:uid="{00000000-0005-0000-0000-0000DC410000}"/>
    <cellStyle name="60% - Akzent1 3 5" xfId="16954" xr:uid="{00000000-0005-0000-0000-0000DD410000}"/>
    <cellStyle name="60% - Akzent1 3 6" xfId="16955" xr:uid="{00000000-0005-0000-0000-0000DE410000}"/>
    <cellStyle name="60% - Akzent1 3 7" xfId="16956" xr:uid="{00000000-0005-0000-0000-0000DF410000}"/>
    <cellStyle name="60% - Akzent1 3 8" xfId="16957" xr:uid="{00000000-0005-0000-0000-0000E0410000}"/>
    <cellStyle name="60% - Akzent1 3 9" xfId="16958" xr:uid="{00000000-0005-0000-0000-0000E1410000}"/>
    <cellStyle name="60% - Akzent1 30" xfId="16959" xr:uid="{00000000-0005-0000-0000-0000E2410000}"/>
    <cellStyle name="60% - Akzent1 31" xfId="16960" xr:uid="{00000000-0005-0000-0000-0000E3410000}"/>
    <cellStyle name="60% - Akzent1 32" xfId="16961" xr:uid="{00000000-0005-0000-0000-0000E4410000}"/>
    <cellStyle name="60% - Akzent1 33" xfId="16962" xr:uid="{00000000-0005-0000-0000-0000E5410000}"/>
    <cellStyle name="60% - Akzent1 34" xfId="16963" xr:uid="{00000000-0005-0000-0000-0000E6410000}"/>
    <cellStyle name="60% - Akzent1 35" xfId="16964" xr:uid="{00000000-0005-0000-0000-0000E7410000}"/>
    <cellStyle name="60% - Akzent1 4" xfId="16965" xr:uid="{00000000-0005-0000-0000-0000E8410000}"/>
    <cellStyle name="60% - Akzent1 4 10" xfId="16966" xr:uid="{00000000-0005-0000-0000-0000E9410000}"/>
    <cellStyle name="60% - Akzent1 4 11" xfId="16967" xr:uid="{00000000-0005-0000-0000-0000EA410000}"/>
    <cellStyle name="60% - Akzent1 4 12" xfId="16968" xr:uid="{00000000-0005-0000-0000-0000EB410000}"/>
    <cellStyle name="60% - Akzent1 4 13" xfId="16969" xr:uid="{00000000-0005-0000-0000-0000EC410000}"/>
    <cellStyle name="60% - Akzent1 4 14" xfId="16970" xr:uid="{00000000-0005-0000-0000-0000ED410000}"/>
    <cellStyle name="60% - Akzent1 4 15" xfId="16971" xr:uid="{00000000-0005-0000-0000-0000EE410000}"/>
    <cellStyle name="60% - Akzent1 4 16" xfId="16972" xr:uid="{00000000-0005-0000-0000-0000EF410000}"/>
    <cellStyle name="60% - Akzent1 4 17" xfId="16973" xr:uid="{00000000-0005-0000-0000-0000F0410000}"/>
    <cellStyle name="60% - Akzent1 4 18" xfId="16974" xr:uid="{00000000-0005-0000-0000-0000F1410000}"/>
    <cellStyle name="60% - Akzent1 4 2" xfId="16975" xr:uid="{00000000-0005-0000-0000-0000F2410000}"/>
    <cellStyle name="60% - Akzent1 4 3" xfId="16976" xr:uid="{00000000-0005-0000-0000-0000F3410000}"/>
    <cellStyle name="60% - Akzent1 4 4" xfId="16977" xr:uid="{00000000-0005-0000-0000-0000F4410000}"/>
    <cellStyle name="60% - Akzent1 4 5" xfId="16978" xr:uid="{00000000-0005-0000-0000-0000F5410000}"/>
    <cellStyle name="60% - Akzent1 4 6" xfId="16979" xr:uid="{00000000-0005-0000-0000-0000F6410000}"/>
    <cellStyle name="60% - Akzent1 4 7" xfId="16980" xr:uid="{00000000-0005-0000-0000-0000F7410000}"/>
    <cellStyle name="60% - Akzent1 4 8" xfId="16981" xr:uid="{00000000-0005-0000-0000-0000F8410000}"/>
    <cellStyle name="60% - Akzent1 4 9" xfId="16982" xr:uid="{00000000-0005-0000-0000-0000F9410000}"/>
    <cellStyle name="60% - Akzent1 5" xfId="16983" xr:uid="{00000000-0005-0000-0000-0000FA410000}"/>
    <cellStyle name="60% - Akzent1 5 10" xfId="16984" xr:uid="{00000000-0005-0000-0000-0000FB410000}"/>
    <cellStyle name="60% - Akzent1 5 11" xfId="16985" xr:uid="{00000000-0005-0000-0000-0000FC410000}"/>
    <cellStyle name="60% - Akzent1 5 12" xfId="16986" xr:uid="{00000000-0005-0000-0000-0000FD410000}"/>
    <cellStyle name="60% - Akzent1 5 13" xfId="16987" xr:uid="{00000000-0005-0000-0000-0000FE410000}"/>
    <cellStyle name="60% - Akzent1 5 14" xfId="16988" xr:uid="{00000000-0005-0000-0000-0000FF410000}"/>
    <cellStyle name="60% - Akzent1 5 15" xfId="16989" xr:uid="{00000000-0005-0000-0000-000000420000}"/>
    <cellStyle name="60% - Akzent1 5 16" xfId="16990" xr:uid="{00000000-0005-0000-0000-000001420000}"/>
    <cellStyle name="60% - Akzent1 5 17" xfId="16991" xr:uid="{00000000-0005-0000-0000-000002420000}"/>
    <cellStyle name="60% - Akzent1 5 18" xfId="16992" xr:uid="{00000000-0005-0000-0000-000003420000}"/>
    <cellStyle name="60% - Akzent1 5 2" xfId="16993" xr:uid="{00000000-0005-0000-0000-000004420000}"/>
    <cellStyle name="60% - Akzent1 5 3" xfId="16994" xr:uid="{00000000-0005-0000-0000-000005420000}"/>
    <cellStyle name="60% - Akzent1 5 4" xfId="16995" xr:uid="{00000000-0005-0000-0000-000006420000}"/>
    <cellStyle name="60% - Akzent1 5 5" xfId="16996" xr:uid="{00000000-0005-0000-0000-000007420000}"/>
    <cellStyle name="60% - Akzent1 5 6" xfId="16997" xr:uid="{00000000-0005-0000-0000-000008420000}"/>
    <cellStyle name="60% - Akzent1 5 7" xfId="16998" xr:uid="{00000000-0005-0000-0000-000009420000}"/>
    <cellStyle name="60% - Akzent1 5 8" xfId="16999" xr:uid="{00000000-0005-0000-0000-00000A420000}"/>
    <cellStyle name="60% - Akzent1 5 9" xfId="17000" xr:uid="{00000000-0005-0000-0000-00000B420000}"/>
    <cellStyle name="60% - Akzent1 6" xfId="17001" xr:uid="{00000000-0005-0000-0000-00000C420000}"/>
    <cellStyle name="60% - Akzent1 6 10" xfId="17002" xr:uid="{00000000-0005-0000-0000-00000D420000}"/>
    <cellStyle name="60% - Akzent1 6 11" xfId="17003" xr:uid="{00000000-0005-0000-0000-00000E420000}"/>
    <cellStyle name="60% - Akzent1 6 12" xfId="17004" xr:uid="{00000000-0005-0000-0000-00000F420000}"/>
    <cellStyle name="60% - Akzent1 6 13" xfId="17005" xr:uid="{00000000-0005-0000-0000-000010420000}"/>
    <cellStyle name="60% - Akzent1 6 14" xfId="17006" xr:uid="{00000000-0005-0000-0000-000011420000}"/>
    <cellStyle name="60% - Akzent1 6 15" xfId="17007" xr:uid="{00000000-0005-0000-0000-000012420000}"/>
    <cellStyle name="60% - Akzent1 6 16" xfId="17008" xr:uid="{00000000-0005-0000-0000-000013420000}"/>
    <cellStyle name="60% - Akzent1 6 17" xfId="17009" xr:uid="{00000000-0005-0000-0000-000014420000}"/>
    <cellStyle name="60% - Akzent1 6 18" xfId="17010" xr:uid="{00000000-0005-0000-0000-000015420000}"/>
    <cellStyle name="60% - Akzent1 6 2" xfId="17011" xr:uid="{00000000-0005-0000-0000-000016420000}"/>
    <cellStyle name="60% - Akzent1 6 3" xfId="17012" xr:uid="{00000000-0005-0000-0000-000017420000}"/>
    <cellStyle name="60% - Akzent1 6 4" xfId="17013" xr:uid="{00000000-0005-0000-0000-000018420000}"/>
    <cellStyle name="60% - Akzent1 6 5" xfId="17014" xr:uid="{00000000-0005-0000-0000-000019420000}"/>
    <cellStyle name="60% - Akzent1 6 6" xfId="17015" xr:uid="{00000000-0005-0000-0000-00001A420000}"/>
    <cellStyle name="60% - Akzent1 6 7" xfId="17016" xr:uid="{00000000-0005-0000-0000-00001B420000}"/>
    <cellStyle name="60% - Akzent1 6 8" xfId="17017" xr:uid="{00000000-0005-0000-0000-00001C420000}"/>
    <cellStyle name="60% - Akzent1 6 9" xfId="17018" xr:uid="{00000000-0005-0000-0000-00001D420000}"/>
    <cellStyle name="60% - Akzent1 7" xfId="17019" xr:uid="{00000000-0005-0000-0000-00001E420000}"/>
    <cellStyle name="60% - Akzent1 7 10" xfId="17020" xr:uid="{00000000-0005-0000-0000-00001F420000}"/>
    <cellStyle name="60% - Akzent1 7 11" xfId="17021" xr:uid="{00000000-0005-0000-0000-000020420000}"/>
    <cellStyle name="60% - Akzent1 7 12" xfId="17022" xr:uid="{00000000-0005-0000-0000-000021420000}"/>
    <cellStyle name="60% - Akzent1 7 13" xfId="17023" xr:uid="{00000000-0005-0000-0000-000022420000}"/>
    <cellStyle name="60% - Akzent1 7 14" xfId="17024" xr:uid="{00000000-0005-0000-0000-000023420000}"/>
    <cellStyle name="60% - Akzent1 7 15" xfId="17025" xr:uid="{00000000-0005-0000-0000-000024420000}"/>
    <cellStyle name="60% - Akzent1 7 16" xfId="17026" xr:uid="{00000000-0005-0000-0000-000025420000}"/>
    <cellStyle name="60% - Akzent1 7 17" xfId="17027" xr:uid="{00000000-0005-0000-0000-000026420000}"/>
    <cellStyle name="60% - Akzent1 7 18" xfId="17028" xr:uid="{00000000-0005-0000-0000-000027420000}"/>
    <cellStyle name="60% - Akzent1 7 2" xfId="17029" xr:uid="{00000000-0005-0000-0000-000028420000}"/>
    <cellStyle name="60% - Akzent1 7 3" xfId="17030" xr:uid="{00000000-0005-0000-0000-000029420000}"/>
    <cellStyle name="60% - Akzent1 7 4" xfId="17031" xr:uid="{00000000-0005-0000-0000-00002A420000}"/>
    <cellStyle name="60% - Akzent1 7 5" xfId="17032" xr:uid="{00000000-0005-0000-0000-00002B420000}"/>
    <cellStyle name="60% - Akzent1 7 6" xfId="17033" xr:uid="{00000000-0005-0000-0000-00002C420000}"/>
    <cellStyle name="60% - Akzent1 7 7" xfId="17034" xr:uid="{00000000-0005-0000-0000-00002D420000}"/>
    <cellStyle name="60% - Akzent1 7 8" xfId="17035" xr:uid="{00000000-0005-0000-0000-00002E420000}"/>
    <cellStyle name="60% - Akzent1 7 9" xfId="17036" xr:uid="{00000000-0005-0000-0000-00002F420000}"/>
    <cellStyle name="60% - Akzent1 8" xfId="17037" xr:uid="{00000000-0005-0000-0000-000030420000}"/>
    <cellStyle name="60% - Akzent1 8 10" xfId="17038" xr:uid="{00000000-0005-0000-0000-000031420000}"/>
    <cellStyle name="60% - Akzent1 8 11" xfId="17039" xr:uid="{00000000-0005-0000-0000-000032420000}"/>
    <cellStyle name="60% - Akzent1 8 12" xfId="17040" xr:uid="{00000000-0005-0000-0000-000033420000}"/>
    <cellStyle name="60% - Akzent1 8 13" xfId="17041" xr:uid="{00000000-0005-0000-0000-000034420000}"/>
    <cellStyle name="60% - Akzent1 8 14" xfId="17042" xr:uid="{00000000-0005-0000-0000-000035420000}"/>
    <cellStyle name="60% - Akzent1 8 15" xfId="17043" xr:uid="{00000000-0005-0000-0000-000036420000}"/>
    <cellStyle name="60% - Akzent1 8 16" xfId="17044" xr:uid="{00000000-0005-0000-0000-000037420000}"/>
    <cellStyle name="60% - Akzent1 8 17" xfId="17045" xr:uid="{00000000-0005-0000-0000-000038420000}"/>
    <cellStyle name="60% - Akzent1 8 18" xfId="17046" xr:uid="{00000000-0005-0000-0000-000039420000}"/>
    <cellStyle name="60% - Akzent1 8 2" xfId="17047" xr:uid="{00000000-0005-0000-0000-00003A420000}"/>
    <cellStyle name="60% - Akzent1 8 3" xfId="17048" xr:uid="{00000000-0005-0000-0000-00003B420000}"/>
    <cellStyle name="60% - Akzent1 8 4" xfId="17049" xr:uid="{00000000-0005-0000-0000-00003C420000}"/>
    <cellStyle name="60% - Akzent1 8 5" xfId="17050" xr:uid="{00000000-0005-0000-0000-00003D420000}"/>
    <cellStyle name="60% - Akzent1 8 6" xfId="17051" xr:uid="{00000000-0005-0000-0000-00003E420000}"/>
    <cellStyle name="60% - Akzent1 8 7" xfId="17052" xr:uid="{00000000-0005-0000-0000-00003F420000}"/>
    <cellStyle name="60% - Akzent1 8 8" xfId="17053" xr:uid="{00000000-0005-0000-0000-000040420000}"/>
    <cellStyle name="60% - Akzent1 8 9" xfId="17054" xr:uid="{00000000-0005-0000-0000-000041420000}"/>
    <cellStyle name="60% - Akzent1 9" xfId="17055" xr:uid="{00000000-0005-0000-0000-000042420000}"/>
    <cellStyle name="60% - Akzent1 9 10" xfId="17056" xr:uid="{00000000-0005-0000-0000-000043420000}"/>
    <cellStyle name="60% - Akzent1 9 11" xfId="17057" xr:uid="{00000000-0005-0000-0000-000044420000}"/>
    <cellStyle name="60% - Akzent1 9 12" xfId="17058" xr:uid="{00000000-0005-0000-0000-000045420000}"/>
    <cellStyle name="60% - Akzent1 9 13" xfId="17059" xr:uid="{00000000-0005-0000-0000-000046420000}"/>
    <cellStyle name="60% - Akzent1 9 14" xfId="17060" xr:uid="{00000000-0005-0000-0000-000047420000}"/>
    <cellStyle name="60% - Akzent1 9 15" xfId="17061" xr:uid="{00000000-0005-0000-0000-000048420000}"/>
    <cellStyle name="60% - Akzent1 9 16" xfId="17062" xr:uid="{00000000-0005-0000-0000-000049420000}"/>
    <cellStyle name="60% - Akzent1 9 17" xfId="17063" xr:uid="{00000000-0005-0000-0000-00004A420000}"/>
    <cellStyle name="60% - Akzent1 9 18" xfId="17064" xr:uid="{00000000-0005-0000-0000-00004B420000}"/>
    <cellStyle name="60% - Akzent1 9 2" xfId="17065" xr:uid="{00000000-0005-0000-0000-00004C420000}"/>
    <cellStyle name="60% - Akzent1 9 3" xfId="17066" xr:uid="{00000000-0005-0000-0000-00004D420000}"/>
    <cellStyle name="60% - Akzent1 9 4" xfId="17067" xr:uid="{00000000-0005-0000-0000-00004E420000}"/>
    <cellStyle name="60% - Akzent1 9 5" xfId="17068" xr:uid="{00000000-0005-0000-0000-00004F420000}"/>
    <cellStyle name="60% - Akzent1 9 6" xfId="17069" xr:uid="{00000000-0005-0000-0000-000050420000}"/>
    <cellStyle name="60% - Akzent1 9 7" xfId="17070" xr:uid="{00000000-0005-0000-0000-000051420000}"/>
    <cellStyle name="60% - Akzent1 9 8" xfId="17071" xr:uid="{00000000-0005-0000-0000-000052420000}"/>
    <cellStyle name="60% - Akzent1 9 9" xfId="17072" xr:uid="{00000000-0005-0000-0000-000053420000}"/>
    <cellStyle name="60% - Akzent2 10" xfId="17073" xr:uid="{00000000-0005-0000-0000-000054420000}"/>
    <cellStyle name="60% - Akzent2 10 10" xfId="17074" xr:uid="{00000000-0005-0000-0000-000055420000}"/>
    <cellStyle name="60% - Akzent2 10 11" xfId="17075" xr:uid="{00000000-0005-0000-0000-000056420000}"/>
    <cellStyle name="60% - Akzent2 10 12" xfId="17076" xr:uid="{00000000-0005-0000-0000-000057420000}"/>
    <cellStyle name="60% - Akzent2 10 13" xfId="17077" xr:uid="{00000000-0005-0000-0000-000058420000}"/>
    <cellStyle name="60% - Akzent2 10 14" xfId="17078" xr:uid="{00000000-0005-0000-0000-000059420000}"/>
    <cellStyle name="60% - Akzent2 10 15" xfId="17079" xr:uid="{00000000-0005-0000-0000-00005A420000}"/>
    <cellStyle name="60% - Akzent2 10 16" xfId="17080" xr:uid="{00000000-0005-0000-0000-00005B420000}"/>
    <cellStyle name="60% - Akzent2 10 17" xfId="17081" xr:uid="{00000000-0005-0000-0000-00005C420000}"/>
    <cellStyle name="60% - Akzent2 10 18" xfId="17082" xr:uid="{00000000-0005-0000-0000-00005D420000}"/>
    <cellStyle name="60% - Akzent2 10 2" xfId="17083" xr:uid="{00000000-0005-0000-0000-00005E420000}"/>
    <cellStyle name="60% - Akzent2 10 3" xfId="17084" xr:uid="{00000000-0005-0000-0000-00005F420000}"/>
    <cellStyle name="60% - Akzent2 10 4" xfId="17085" xr:uid="{00000000-0005-0000-0000-000060420000}"/>
    <cellStyle name="60% - Akzent2 10 5" xfId="17086" xr:uid="{00000000-0005-0000-0000-000061420000}"/>
    <cellStyle name="60% - Akzent2 10 6" xfId="17087" xr:uid="{00000000-0005-0000-0000-000062420000}"/>
    <cellStyle name="60% - Akzent2 10 7" xfId="17088" xr:uid="{00000000-0005-0000-0000-000063420000}"/>
    <cellStyle name="60% - Akzent2 10 8" xfId="17089" xr:uid="{00000000-0005-0000-0000-000064420000}"/>
    <cellStyle name="60% - Akzent2 10 9" xfId="17090" xr:uid="{00000000-0005-0000-0000-000065420000}"/>
    <cellStyle name="60% - Akzent2 11" xfId="17091" xr:uid="{00000000-0005-0000-0000-000066420000}"/>
    <cellStyle name="60% - Akzent2 11 10" xfId="17092" xr:uid="{00000000-0005-0000-0000-000067420000}"/>
    <cellStyle name="60% - Akzent2 11 11" xfId="17093" xr:uid="{00000000-0005-0000-0000-000068420000}"/>
    <cellStyle name="60% - Akzent2 11 12" xfId="17094" xr:uid="{00000000-0005-0000-0000-000069420000}"/>
    <cellStyle name="60% - Akzent2 11 13" xfId="17095" xr:uid="{00000000-0005-0000-0000-00006A420000}"/>
    <cellStyle name="60% - Akzent2 11 14" xfId="17096" xr:uid="{00000000-0005-0000-0000-00006B420000}"/>
    <cellStyle name="60% - Akzent2 11 15" xfId="17097" xr:uid="{00000000-0005-0000-0000-00006C420000}"/>
    <cellStyle name="60% - Akzent2 11 16" xfId="17098" xr:uid="{00000000-0005-0000-0000-00006D420000}"/>
    <cellStyle name="60% - Akzent2 11 17" xfId="17099" xr:uid="{00000000-0005-0000-0000-00006E420000}"/>
    <cellStyle name="60% - Akzent2 11 18" xfId="17100" xr:uid="{00000000-0005-0000-0000-00006F420000}"/>
    <cellStyle name="60% - Akzent2 11 2" xfId="17101" xr:uid="{00000000-0005-0000-0000-000070420000}"/>
    <cellStyle name="60% - Akzent2 11 3" xfId="17102" xr:uid="{00000000-0005-0000-0000-000071420000}"/>
    <cellStyle name="60% - Akzent2 11 4" xfId="17103" xr:uid="{00000000-0005-0000-0000-000072420000}"/>
    <cellStyle name="60% - Akzent2 11 5" xfId="17104" xr:uid="{00000000-0005-0000-0000-000073420000}"/>
    <cellStyle name="60% - Akzent2 11 6" xfId="17105" xr:uid="{00000000-0005-0000-0000-000074420000}"/>
    <cellStyle name="60% - Akzent2 11 7" xfId="17106" xr:uid="{00000000-0005-0000-0000-000075420000}"/>
    <cellStyle name="60% - Akzent2 11 8" xfId="17107" xr:uid="{00000000-0005-0000-0000-000076420000}"/>
    <cellStyle name="60% - Akzent2 11 9" xfId="17108" xr:uid="{00000000-0005-0000-0000-000077420000}"/>
    <cellStyle name="60% - Akzent2 12" xfId="17109" xr:uid="{00000000-0005-0000-0000-000078420000}"/>
    <cellStyle name="60% - Akzent2 12 10" xfId="17110" xr:uid="{00000000-0005-0000-0000-000079420000}"/>
    <cellStyle name="60% - Akzent2 12 11" xfId="17111" xr:uid="{00000000-0005-0000-0000-00007A420000}"/>
    <cellStyle name="60% - Akzent2 12 12" xfId="17112" xr:uid="{00000000-0005-0000-0000-00007B420000}"/>
    <cellStyle name="60% - Akzent2 12 13" xfId="17113" xr:uid="{00000000-0005-0000-0000-00007C420000}"/>
    <cellStyle name="60% - Akzent2 12 14" xfId="17114" xr:uid="{00000000-0005-0000-0000-00007D420000}"/>
    <cellStyle name="60% - Akzent2 12 15" xfId="17115" xr:uid="{00000000-0005-0000-0000-00007E420000}"/>
    <cellStyle name="60% - Akzent2 12 16" xfId="17116" xr:uid="{00000000-0005-0000-0000-00007F420000}"/>
    <cellStyle name="60% - Akzent2 12 17" xfId="17117" xr:uid="{00000000-0005-0000-0000-000080420000}"/>
    <cellStyle name="60% - Akzent2 12 18" xfId="17118" xr:uid="{00000000-0005-0000-0000-000081420000}"/>
    <cellStyle name="60% - Akzent2 12 2" xfId="17119" xr:uid="{00000000-0005-0000-0000-000082420000}"/>
    <cellStyle name="60% - Akzent2 12 3" xfId="17120" xr:uid="{00000000-0005-0000-0000-000083420000}"/>
    <cellStyle name="60% - Akzent2 12 4" xfId="17121" xr:uid="{00000000-0005-0000-0000-000084420000}"/>
    <cellStyle name="60% - Akzent2 12 5" xfId="17122" xr:uid="{00000000-0005-0000-0000-000085420000}"/>
    <cellStyle name="60% - Akzent2 12 6" xfId="17123" xr:uid="{00000000-0005-0000-0000-000086420000}"/>
    <cellStyle name="60% - Akzent2 12 7" xfId="17124" xr:uid="{00000000-0005-0000-0000-000087420000}"/>
    <cellStyle name="60% - Akzent2 12 8" xfId="17125" xr:uid="{00000000-0005-0000-0000-000088420000}"/>
    <cellStyle name="60% - Akzent2 12 9" xfId="17126" xr:uid="{00000000-0005-0000-0000-000089420000}"/>
    <cellStyle name="60% - Akzent2 13" xfId="17127" xr:uid="{00000000-0005-0000-0000-00008A420000}"/>
    <cellStyle name="60% - Akzent2 13 10" xfId="17128" xr:uid="{00000000-0005-0000-0000-00008B420000}"/>
    <cellStyle name="60% - Akzent2 13 11" xfId="17129" xr:uid="{00000000-0005-0000-0000-00008C420000}"/>
    <cellStyle name="60% - Akzent2 13 12" xfId="17130" xr:uid="{00000000-0005-0000-0000-00008D420000}"/>
    <cellStyle name="60% - Akzent2 13 13" xfId="17131" xr:uid="{00000000-0005-0000-0000-00008E420000}"/>
    <cellStyle name="60% - Akzent2 13 14" xfId="17132" xr:uid="{00000000-0005-0000-0000-00008F420000}"/>
    <cellStyle name="60% - Akzent2 13 15" xfId="17133" xr:uid="{00000000-0005-0000-0000-000090420000}"/>
    <cellStyle name="60% - Akzent2 13 16" xfId="17134" xr:uid="{00000000-0005-0000-0000-000091420000}"/>
    <cellStyle name="60% - Akzent2 13 17" xfId="17135" xr:uid="{00000000-0005-0000-0000-000092420000}"/>
    <cellStyle name="60% - Akzent2 13 18" xfId="17136" xr:uid="{00000000-0005-0000-0000-000093420000}"/>
    <cellStyle name="60% - Akzent2 13 2" xfId="17137" xr:uid="{00000000-0005-0000-0000-000094420000}"/>
    <cellStyle name="60% - Akzent2 13 3" xfId="17138" xr:uid="{00000000-0005-0000-0000-000095420000}"/>
    <cellStyle name="60% - Akzent2 13 4" xfId="17139" xr:uid="{00000000-0005-0000-0000-000096420000}"/>
    <cellStyle name="60% - Akzent2 13 5" xfId="17140" xr:uid="{00000000-0005-0000-0000-000097420000}"/>
    <cellStyle name="60% - Akzent2 13 6" xfId="17141" xr:uid="{00000000-0005-0000-0000-000098420000}"/>
    <cellStyle name="60% - Akzent2 13 7" xfId="17142" xr:uid="{00000000-0005-0000-0000-000099420000}"/>
    <cellStyle name="60% - Akzent2 13 8" xfId="17143" xr:uid="{00000000-0005-0000-0000-00009A420000}"/>
    <cellStyle name="60% - Akzent2 13 9" xfId="17144" xr:uid="{00000000-0005-0000-0000-00009B420000}"/>
    <cellStyle name="60% - Akzent2 14" xfId="17145" xr:uid="{00000000-0005-0000-0000-00009C420000}"/>
    <cellStyle name="60% - Akzent2 14 10" xfId="17146" xr:uid="{00000000-0005-0000-0000-00009D420000}"/>
    <cellStyle name="60% - Akzent2 14 11" xfId="17147" xr:uid="{00000000-0005-0000-0000-00009E420000}"/>
    <cellStyle name="60% - Akzent2 14 12" xfId="17148" xr:uid="{00000000-0005-0000-0000-00009F420000}"/>
    <cellStyle name="60% - Akzent2 14 13" xfId="17149" xr:uid="{00000000-0005-0000-0000-0000A0420000}"/>
    <cellStyle name="60% - Akzent2 14 14" xfId="17150" xr:uid="{00000000-0005-0000-0000-0000A1420000}"/>
    <cellStyle name="60% - Akzent2 14 15" xfId="17151" xr:uid="{00000000-0005-0000-0000-0000A2420000}"/>
    <cellStyle name="60% - Akzent2 14 16" xfId="17152" xr:uid="{00000000-0005-0000-0000-0000A3420000}"/>
    <cellStyle name="60% - Akzent2 14 17" xfId="17153" xr:uid="{00000000-0005-0000-0000-0000A4420000}"/>
    <cellStyle name="60% - Akzent2 14 18" xfId="17154" xr:uid="{00000000-0005-0000-0000-0000A5420000}"/>
    <cellStyle name="60% - Akzent2 14 2" xfId="17155" xr:uid="{00000000-0005-0000-0000-0000A6420000}"/>
    <cellStyle name="60% - Akzent2 14 3" xfId="17156" xr:uid="{00000000-0005-0000-0000-0000A7420000}"/>
    <cellStyle name="60% - Akzent2 14 4" xfId="17157" xr:uid="{00000000-0005-0000-0000-0000A8420000}"/>
    <cellStyle name="60% - Akzent2 14 5" xfId="17158" xr:uid="{00000000-0005-0000-0000-0000A9420000}"/>
    <cellStyle name="60% - Akzent2 14 6" xfId="17159" xr:uid="{00000000-0005-0000-0000-0000AA420000}"/>
    <cellStyle name="60% - Akzent2 14 7" xfId="17160" xr:uid="{00000000-0005-0000-0000-0000AB420000}"/>
    <cellStyle name="60% - Akzent2 14 8" xfId="17161" xr:uid="{00000000-0005-0000-0000-0000AC420000}"/>
    <cellStyle name="60% - Akzent2 14 9" xfId="17162" xr:uid="{00000000-0005-0000-0000-0000AD420000}"/>
    <cellStyle name="60% - Akzent2 15" xfId="17163" xr:uid="{00000000-0005-0000-0000-0000AE420000}"/>
    <cellStyle name="60% - Akzent2 15 10" xfId="17164" xr:uid="{00000000-0005-0000-0000-0000AF420000}"/>
    <cellStyle name="60% - Akzent2 15 11" xfId="17165" xr:uid="{00000000-0005-0000-0000-0000B0420000}"/>
    <cellStyle name="60% - Akzent2 15 12" xfId="17166" xr:uid="{00000000-0005-0000-0000-0000B1420000}"/>
    <cellStyle name="60% - Akzent2 15 13" xfId="17167" xr:uid="{00000000-0005-0000-0000-0000B2420000}"/>
    <cellStyle name="60% - Akzent2 15 14" xfId="17168" xr:uid="{00000000-0005-0000-0000-0000B3420000}"/>
    <cellStyle name="60% - Akzent2 15 15" xfId="17169" xr:uid="{00000000-0005-0000-0000-0000B4420000}"/>
    <cellStyle name="60% - Akzent2 15 16" xfId="17170" xr:uid="{00000000-0005-0000-0000-0000B5420000}"/>
    <cellStyle name="60% - Akzent2 15 17" xfId="17171" xr:uid="{00000000-0005-0000-0000-0000B6420000}"/>
    <cellStyle name="60% - Akzent2 15 18" xfId="17172" xr:uid="{00000000-0005-0000-0000-0000B7420000}"/>
    <cellStyle name="60% - Akzent2 15 2" xfId="17173" xr:uid="{00000000-0005-0000-0000-0000B8420000}"/>
    <cellStyle name="60% - Akzent2 15 3" xfId="17174" xr:uid="{00000000-0005-0000-0000-0000B9420000}"/>
    <cellStyle name="60% - Akzent2 15 4" xfId="17175" xr:uid="{00000000-0005-0000-0000-0000BA420000}"/>
    <cellStyle name="60% - Akzent2 15 5" xfId="17176" xr:uid="{00000000-0005-0000-0000-0000BB420000}"/>
    <cellStyle name="60% - Akzent2 15 6" xfId="17177" xr:uid="{00000000-0005-0000-0000-0000BC420000}"/>
    <cellStyle name="60% - Akzent2 15 7" xfId="17178" xr:uid="{00000000-0005-0000-0000-0000BD420000}"/>
    <cellStyle name="60% - Akzent2 15 8" xfId="17179" xr:uid="{00000000-0005-0000-0000-0000BE420000}"/>
    <cellStyle name="60% - Akzent2 15 9" xfId="17180" xr:uid="{00000000-0005-0000-0000-0000BF420000}"/>
    <cellStyle name="60% - Akzent2 16" xfId="17181" xr:uid="{00000000-0005-0000-0000-0000C0420000}"/>
    <cellStyle name="60% - Akzent2 16 10" xfId="17182" xr:uid="{00000000-0005-0000-0000-0000C1420000}"/>
    <cellStyle name="60% - Akzent2 16 11" xfId="17183" xr:uid="{00000000-0005-0000-0000-0000C2420000}"/>
    <cellStyle name="60% - Akzent2 16 12" xfId="17184" xr:uid="{00000000-0005-0000-0000-0000C3420000}"/>
    <cellStyle name="60% - Akzent2 16 13" xfId="17185" xr:uid="{00000000-0005-0000-0000-0000C4420000}"/>
    <cellStyle name="60% - Akzent2 16 14" xfId="17186" xr:uid="{00000000-0005-0000-0000-0000C5420000}"/>
    <cellStyle name="60% - Akzent2 16 15" xfId="17187" xr:uid="{00000000-0005-0000-0000-0000C6420000}"/>
    <cellStyle name="60% - Akzent2 16 16" xfId="17188" xr:uid="{00000000-0005-0000-0000-0000C7420000}"/>
    <cellStyle name="60% - Akzent2 16 17" xfId="17189" xr:uid="{00000000-0005-0000-0000-0000C8420000}"/>
    <cellStyle name="60% - Akzent2 16 18" xfId="17190" xr:uid="{00000000-0005-0000-0000-0000C9420000}"/>
    <cellStyle name="60% - Akzent2 16 2" xfId="17191" xr:uid="{00000000-0005-0000-0000-0000CA420000}"/>
    <cellStyle name="60% - Akzent2 16 3" xfId="17192" xr:uid="{00000000-0005-0000-0000-0000CB420000}"/>
    <cellStyle name="60% - Akzent2 16 4" xfId="17193" xr:uid="{00000000-0005-0000-0000-0000CC420000}"/>
    <cellStyle name="60% - Akzent2 16 5" xfId="17194" xr:uid="{00000000-0005-0000-0000-0000CD420000}"/>
    <cellStyle name="60% - Akzent2 16 6" xfId="17195" xr:uid="{00000000-0005-0000-0000-0000CE420000}"/>
    <cellStyle name="60% - Akzent2 16 7" xfId="17196" xr:uid="{00000000-0005-0000-0000-0000CF420000}"/>
    <cellStyle name="60% - Akzent2 16 8" xfId="17197" xr:uid="{00000000-0005-0000-0000-0000D0420000}"/>
    <cellStyle name="60% - Akzent2 16 9" xfId="17198" xr:uid="{00000000-0005-0000-0000-0000D1420000}"/>
    <cellStyle name="60% - Akzent2 17" xfId="17199" xr:uid="{00000000-0005-0000-0000-0000D2420000}"/>
    <cellStyle name="60% - Akzent2 17 10" xfId="17200" xr:uid="{00000000-0005-0000-0000-0000D3420000}"/>
    <cellStyle name="60% - Akzent2 17 11" xfId="17201" xr:uid="{00000000-0005-0000-0000-0000D4420000}"/>
    <cellStyle name="60% - Akzent2 17 12" xfId="17202" xr:uid="{00000000-0005-0000-0000-0000D5420000}"/>
    <cellStyle name="60% - Akzent2 17 13" xfId="17203" xr:uid="{00000000-0005-0000-0000-0000D6420000}"/>
    <cellStyle name="60% - Akzent2 17 14" xfId="17204" xr:uid="{00000000-0005-0000-0000-0000D7420000}"/>
    <cellStyle name="60% - Akzent2 17 15" xfId="17205" xr:uid="{00000000-0005-0000-0000-0000D8420000}"/>
    <cellStyle name="60% - Akzent2 17 16" xfId="17206" xr:uid="{00000000-0005-0000-0000-0000D9420000}"/>
    <cellStyle name="60% - Akzent2 17 17" xfId="17207" xr:uid="{00000000-0005-0000-0000-0000DA420000}"/>
    <cellStyle name="60% - Akzent2 17 18" xfId="17208" xr:uid="{00000000-0005-0000-0000-0000DB420000}"/>
    <cellStyle name="60% - Akzent2 17 2" xfId="17209" xr:uid="{00000000-0005-0000-0000-0000DC420000}"/>
    <cellStyle name="60% - Akzent2 17 3" xfId="17210" xr:uid="{00000000-0005-0000-0000-0000DD420000}"/>
    <cellStyle name="60% - Akzent2 17 4" xfId="17211" xr:uid="{00000000-0005-0000-0000-0000DE420000}"/>
    <cellStyle name="60% - Akzent2 17 5" xfId="17212" xr:uid="{00000000-0005-0000-0000-0000DF420000}"/>
    <cellStyle name="60% - Akzent2 17 6" xfId="17213" xr:uid="{00000000-0005-0000-0000-0000E0420000}"/>
    <cellStyle name="60% - Akzent2 17 7" xfId="17214" xr:uid="{00000000-0005-0000-0000-0000E1420000}"/>
    <cellStyle name="60% - Akzent2 17 8" xfId="17215" xr:uid="{00000000-0005-0000-0000-0000E2420000}"/>
    <cellStyle name="60% - Akzent2 17 9" xfId="17216" xr:uid="{00000000-0005-0000-0000-0000E3420000}"/>
    <cellStyle name="60% - Akzent2 18" xfId="17217" xr:uid="{00000000-0005-0000-0000-0000E4420000}"/>
    <cellStyle name="60% - Akzent2 18 10" xfId="17218" xr:uid="{00000000-0005-0000-0000-0000E5420000}"/>
    <cellStyle name="60% - Akzent2 18 11" xfId="17219" xr:uid="{00000000-0005-0000-0000-0000E6420000}"/>
    <cellStyle name="60% - Akzent2 18 12" xfId="17220" xr:uid="{00000000-0005-0000-0000-0000E7420000}"/>
    <cellStyle name="60% - Akzent2 18 13" xfId="17221" xr:uid="{00000000-0005-0000-0000-0000E8420000}"/>
    <cellStyle name="60% - Akzent2 18 14" xfId="17222" xr:uid="{00000000-0005-0000-0000-0000E9420000}"/>
    <cellStyle name="60% - Akzent2 18 15" xfId="17223" xr:uid="{00000000-0005-0000-0000-0000EA420000}"/>
    <cellStyle name="60% - Akzent2 18 16" xfId="17224" xr:uid="{00000000-0005-0000-0000-0000EB420000}"/>
    <cellStyle name="60% - Akzent2 18 17" xfId="17225" xr:uid="{00000000-0005-0000-0000-0000EC420000}"/>
    <cellStyle name="60% - Akzent2 18 18" xfId="17226" xr:uid="{00000000-0005-0000-0000-0000ED420000}"/>
    <cellStyle name="60% - Akzent2 18 2" xfId="17227" xr:uid="{00000000-0005-0000-0000-0000EE420000}"/>
    <cellStyle name="60% - Akzent2 18 3" xfId="17228" xr:uid="{00000000-0005-0000-0000-0000EF420000}"/>
    <cellStyle name="60% - Akzent2 18 4" xfId="17229" xr:uid="{00000000-0005-0000-0000-0000F0420000}"/>
    <cellStyle name="60% - Akzent2 18 5" xfId="17230" xr:uid="{00000000-0005-0000-0000-0000F1420000}"/>
    <cellStyle name="60% - Akzent2 18 6" xfId="17231" xr:uid="{00000000-0005-0000-0000-0000F2420000}"/>
    <cellStyle name="60% - Akzent2 18 7" xfId="17232" xr:uid="{00000000-0005-0000-0000-0000F3420000}"/>
    <cellStyle name="60% - Akzent2 18 8" xfId="17233" xr:uid="{00000000-0005-0000-0000-0000F4420000}"/>
    <cellStyle name="60% - Akzent2 18 9" xfId="17234" xr:uid="{00000000-0005-0000-0000-0000F5420000}"/>
    <cellStyle name="60% - Akzent2 19" xfId="17235" xr:uid="{00000000-0005-0000-0000-0000F6420000}"/>
    <cellStyle name="60% - Akzent2 2" xfId="17236" xr:uid="{00000000-0005-0000-0000-0000F7420000}"/>
    <cellStyle name="60% - Akzent2 2 10" xfId="17237" xr:uid="{00000000-0005-0000-0000-0000F8420000}"/>
    <cellStyle name="60% - Akzent2 2 11" xfId="17238" xr:uid="{00000000-0005-0000-0000-0000F9420000}"/>
    <cellStyle name="60% - Akzent2 2 12" xfId="17239" xr:uid="{00000000-0005-0000-0000-0000FA420000}"/>
    <cellStyle name="60% - Akzent2 2 13" xfId="17240" xr:uid="{00000000-0005-0000-0000-0000FB420000}"/>
    <cellStyle name="60% - Akzent2 2 14" xfId="17241" xr:uid="{00000000-0005-0000-0000-0000FC420000}"/>
    <cellStyle name="60% - Akzent2 2 15" xfId="17242" xr:uid="{00000000-0005-0000-0000-0000FD420000}"/>
    <cellStyle name="60% - Akzent2 2 16" xfId="17243" xr:uid="{00000000-0005-0000-0000-0000FE420000}"/>
    <cellStyle name="60% - Akzent2 2 17" xfId="17244" xr:uid="{00000000-0005-0000-0000-0000FF420000}"/>
    <cellStyle name="60% - Akzent2 2 18" xfId="17245" xr:uid="{00000000-0005-0000-0000-000000430000}"/>
    <cellStyle name="60% - Akzent2 2 2" xfId="17246" xr:uid="{00000000-0005-0000-0000-000001430000}"/>
    <cellStyle name="60% - Akzent2 2 2 2" xfId="17247" xr:uid="{00000000-0005-0000-0000-000002430000}"/>
    <cellStyle name="60% - Akzent2 2 2 2 2" xfId="17248" xr:uid="{00000000-0005-0000-0000-000003430000}"/>
    <cellStyle name="60% - Akzent2 2 2 2 2 2" xfId="17249" xr:uid="{00000000-0005-0000-0000-000004430000}"/>
    <cellStyle name="60% - Akzent2 2 2 2 2 3" xfId="17250" xr:uid="{00000000-0005-0000-0000-000005430000}"/>
    <cellStyle name="60% - Akzent2 2 2 2 3" xfId="17251" xr:uid="{00000000-0005-0000-0000-000006430000}"/>
    <cellStyle name="60% - Akzent2 2 2 3" xfId="17252" xr:uid="{00000000-0005-0000-0000-000007430000}"/>
    <cellStyle name="60% - Akzent2 2 3" xfId="17253" xr:uid="{00000000-0005-0000-0000-000008430000}"/>
    <cellStyle name="60% - Akzent2 2 4" xfId="17254" xr:uid="{00000000-0005-0000-0000-000009430000}"/>
    <cellStyle name="60% - Akzent2 2 5" xfId="17255" xr:uid="{00000000-0005-0000-0000-00000A430000}"/>
    <cellStyle name="60% - Akzent2 2 6" xfId="17256" xr:uid="{00000000-0005-0000-0000-00000B430000}"/>
    <cellStyle name="60% - Akzent2 2 7" xfId="17257" xr:uid="{00000000-0005-0000-0000-00000C430000}"/>
    <cellStyle name="60% - Akzent2 2 8" xfId="17258" xr:uid="{00000000-0005-0000-0000-00000D430000}"/>
    <cellStyle name="60% - Akzent2 2 9" xfId="17259" xr:uid="{00000000-0005-0000-0000-00000E430000}"/>
    <cellStyle name="60% - Akzent2 20" xfId="17260" xr:uid="{00000000-0005-0000-0000-00000F430000}"/>
    <cellStyle name="60% - Akzent2 21" xfId="17261" xr:uid="{00000000-0005-0000-0000-000010430000}"/>
    <cellStyle name="60% - Akzent2 22" xfId="17262" xr:uid="{00000000-0005-0000-0000-000011430000}"/>
    <cellStyle name="60% - Akzent2 23" xfId="17263" xr:uid="{00000000-0005-0000-0000-000012430000}"/>
    <cellStyle name="60% - Akzent2 24" xfId="17264" xr:uid="{00000000-0005-0000-0000-000013430000}"/>
    <cellStyle name="60% - Akzent2 25" xfId="17265" xr:uid="{00000000-0005-0000-0000-000014430000}"/>
    <cellStyle name="60% - Akzent2 26" xfId="17266" xr:uid="{00000000-0005-0000-0000-000015430000}"/>
    <cellStyle name="60% - Akzent2 27" xfId="17267" xr:uid="{00000000-0005-0000-0000-000016430000}"/>
    <cellStyle name="60% - Akzent2 28" xfId="17268" xr:uid="{00000000-0005-0000-0000-000017430000}"/>
    <cellStyle name="60% - Akzent2 29" xfId="17269" xr:uid="{00000000-0005-0000-0000-000018430000}"/>
    <cellStyle name="60% - Akzent2 3" xfId="17270" xr:uid="{00000000-0005-0000-0000-000019430000}"/>
    <cellStyle name="60% - Akzent2 3 10" xfId="17271" xr:uid="{00000000-0005-0000-0000-00001A430000}"/>
    <cellStyle name="60% - Akzent2 3 11" xfId="17272" xr:uid="{00000000-0005-0000-0000-00001B430000}"/>
    <cellStyle name="60% - Akzent2 3 12" xfId="17273" xr:uid="{00000000-0005-0000-0000-00001C430000}"/>
    <cellStyle name="60% - Akzent2 3 13" xfId="17274" xr:uid="{00000000-0005-0000-0000-00001D430000}"/>
    <cellStyle name="60% - Akzent2 3 14" xfId="17275" xr:uid="{00000000-0005-0000-0000-00001E430000}"/>
    <cellStyle name="60% - Akzent2 3 15" xfId="17276" xr:uid="{00000000-0005-0000-0000-00001F430000}"/>
    <cellStyle name="60% - Akzent2 3 16" xfId="17277" xr:uid="{00000000-0005-0000-0000-000020430000}"/>
    <cellStyle name="60% - Akzent2 3 17" xfId="17278" xr:uid="{00000000-0005-0000-0000-000021430000}"/>
    <cellStyle name="60% - Akzent2 3 18" xfId="17279" xr:uid="{00000000-0005-0000-0000-000022430000}"/>
    <cellStyle name="60% - Akzent2 3 2" xfId="17280" xr:uid="{00000000-0005-0000-0000-000023430000}"/>
    <cellStyle name="60% - Akzent2 3 3" xfId="17281" xr:uid="{00000000-0005-0000-0000-000024430000}"/>
    <cellStyle name="60% - Akzent2 3 4" xfId="17282" xr:uid="{00000000-0005-0000-0000-000025430000}"/>
    <cellStyle name="60% - Akzent2 3 5" xfId="17283" xr:uid="{00000000-0005-0000-0000-000026430000}"/>
    <cellStyle name="60% - Akzent2 3 6" xfId="17284" xr:uid="{00000000-0005-0000-0000-000027430000}"/>
    <cellStyle name="60% - Akzent2 3 7" xfId="17285" xr:uid="{00000000-0005-0000-0000-000028430000}"/>
    <cellStyle name="60% - Akzent2 3 8" xfId="17286" xr:uid="{00000000-0005-0000-0000-000029430000}"/>
    <cellStyle name="60% - Akzent2 3 9" xfId="17287" xr:uid="{00000000-0005-0000-0000-00002A430000}"/>
    <cellStyle name="60% - Akzent2 30" xfId="17288" xr:uid="{00000000-0005-0000-0000-00002B430000}"/>
    <cellStyle name="60% - Akzent2 31" xfId="17289" xr:uid="{00000000-0005-0000-0000-00002C430000}"/>
    <cellStyle name="60% - Akzent2 32" xfId="17290" xr:uid="{00000000-0005-0000-0000-00002D430000}"/>
    <cellStyle name="60% - Akzent2 33" xfId="17291" xr:uid="{00000000-0005-0000-0000-00002E430000}"/>
    <cellStyle name="60% - Akzent2 34" xfId="17292" xr:uid="{00000000-0005-0000-0000-00002F430000}"/>
    <cellStyle name="60% - Akzent2 35" xfId="17293" xr:uid="{00000000-0005-0000-0000-000030430000}"/>
    <cellStyle name="60% - Akzent2 4" xfId="17294" xr:uid="{00000000-0005-0000-0000-000031430000}"/>
    <cellStyle name="60% - Akzent2 4 10" xfId="17295" xr:uid="{00000000-0005-0000-0000-000032430000}"/>
    <cellStyle name="60% - Akzent2 4 11" xfId="17296" xr:uid="{00000000-0005-0000-0000-000033430000}"/>
    <cellStyle name="60% - Akzent2 4 12" xfId="17297" xr:uid="{00000000-0005-0000-0000-000034430000}"/>
    <cellStyle name="60% - Akzent2 4 13" xfId="17298" xr:uid="{00000000-0005-0000-0000-000035430000}"/>
    <cellStyle name="60% - Akzent2 4 14" xfId="17299" xr:uid="{00000000-0005-0000-0000-000036430000}"/>
    <cellStyle name="60% - Akzent2 4 15" xfId="17300" xr:uid="{00000000-0005-0000-0000-000037430000}"/>
    <cellStyle name="60% - Akzent2 4 16" xfId="17301" xr:uid="{00000000-0005-0000-0000-000038430000}"/>
    <cellStyle name="60% - Akzent2 4 17" xfId="17302" xr:uid="{00000000-0005-0000-0000-000039430000}"/>
    <cellStyle name="60% - Akzent2 4 18" xfId="17303" xr:uid="{00000000-0005-0000-0000-00003A430000}"/>
    <cellStyle name="60% - Akzent2 4 2" xfId="17304" xr:uid="{00000000-0005-0000-0000-00003B430000}"/>
    <cellStyle name="60% - Akzent2 4 3" xfId="17305" xr:uid="{00000000-0005-0000-0000-00003C430000}"/>
    <cellStyle name="60% - Akzent2 4 4" xfId="17306" xr:uid="{00000000-0005-0000-0000-00003D430000}"/>
    <cellStyle name="60% - Akzent2 4 5" xfId="17307" xr:uid="{00000000-0005-0000-0000-00003E430000}"/>
    <cellStyle name="60% - Akzent2 4 6" xfId="17308" xr:uid="{00000000-0005-0000-0000-00003F430000}"/>
    <cellStyle name="60% - Akzent2 4 7" xfId="17309" xr:uid="{00000000-0005-0000-0000-000040430000}"/>
    <cellStyle name="60% - Akzent2 4 8" xfId="17310" xr:uid="{00000000-0005-0000-0000-000041430000}"/>
    <cellStyle name="60% - Akzent2 4 9" xfId="17311" xr:uid="{00000000-0005-0000-0000-000042430000}"/>
    <cellStyle name="60% - Akzent2 5" xfId="17312" xr:uid="{00000000-0005-0000-0000-000043430000}"/>
    <cellStyle name="60% - Akzent2 5 10" xfId="17313" xr:uid="{00000000-0005-0000-0000-000044430000}"/>
    <cellStyle name="60% - Akzent2 5 11" xfId="17314" xr:uid="{00000000-0005-0000-0000-000045430000}"/>
    <cellStyle name="60% - Akzent2 5 12" xfId="17315" xr:uid="{00000000-0005-0000-0000-000046430000}"/>
    <cellStyle name="60% - Akzent2 5 13" xfId="17316" xr:uid="{00000000-0005-0000-0000-000047430000}"/>
    <cellStyle name="60% - Akzent2 5 14" xfId="17317" xr:uid="{00000000-0005-0000-0000-000048430000}"/>
    <cellStyle name="60% - Akzent2 5 15" xfId="17318" xr:uid="{00000000-0005-0000-0000-000049430000}"/>
    <cellStyle name="60% - Akzent2 5 16" xfId="17319" xr:uid="{00000000-0005-0000-0000-00004A430000}"/>
    <cellStyle name="60% - Akzent2 5 17" xfId="17320" xr:uid="{00000000-0005-0000-0000-00004B430000}"/>
    <cellStyle name="60% - Akzent2 5 18" xfId="17321" xr:uid="{00000000-0005-0000-0000-00004C430000}"/>
    <cellStyle name="60% - Akzent2 5 2" xfId="17322" xr:uid="{00000000-0005-0000-0000-00004D430000}"/>
    <cellStyle name="60% - Akzent2 5 3" xfId="17323" xr:uid="{00000000-0005-0000-0000-00004E430000}"/>
    <cellStyle name="60% - Akzent2 5 4" xfId="17324" xr:uid="{00000000-0005-0000-0000-00004F430000}"/>
    <cellStyle name="60% - Akzent2 5 5" xfId="17325" xr:uid="{00000000-0005-0000-0000-000050430000}"/>
    <cellStyle name="60% - Akzent2 5 6" xfId="17326" xr:uid="{00000000-0005-0000-0000-000051430000}"/>
    <cellStyle name="60% - Akzent2 5 7" xfId="17327" xr:uid="{00000000-0005-0000-0000-000052430000}"/>
    <cellStyle name="60% - Akzent2 5 8" xfId="17328" xr:uid="{00000000-0005-0000-0000-000053430000}"/>
    <cellStyle name="60% - Akzent2 5 9" xfId="17329" xr:uid="{00000000-0005-0000-0000-000054430000}"/>
    <cellStyle name="60% - Akzent2 6" xfId="17330" xr:uid="{00000000-0005-0000-0000-000055430000}"/>
    <cellStyle name="60% - Akzent2 6 10" xfId="17331" xr:uid="{00000000-0005-0000-0000-000056430000}"/>
    <cellStyle name="60% - Akzent2 6 11" xfId="17332" xr:uid="{00000000-0005-0000-0000-000057430000}"/>
    <cellStyle name="60% - Akzent2 6 12" xfId="17333" xr:uid="{00000000-0005-0000-0000-000058430000}"/>
    <cellStyle name="60% - Akzent2 6 13" xfId="17334" xr:uid="{00000000-0005-0000-0000-000059430000}"/>
    <cellStyle name="60% - Akzent2 6 14" xfId="17335" xr:uid="{00000000-0005-0000-0000-00005A430000}"/>
    <cellStyle name="60% - Akzent2 6 15" xfId="17336" xr:uid="{00000000-0005-0000-0000-00005B430000}"/>
    <cellStyle name="60% - Akzent2 6 16" xfId="17337" xr:uid="{00000000-0005-0000-0000-00005C430000}"/>
    <cellStyle name="60% - Akzent2 6 17" xfId="17338" xr:uid="{00000000-0005-0000-0000-00005D430000}"/>
    <cellStyle name="60% - Akzent2 6 18" xfId="17339" xr:uid="{00000000-0005-0000-0000-00005E430000}"/>
    <cellStyle name="60% - Akzent2 6 2" xfId="17340" xr:uid="{00000000-0005-0000-0000-00005F430000}"/>
    <cellStyle name="60% - Akzent2 6 3" xfId="17341" xr:uid="{00000000-0005-0000-0000-000060430000}"/>
    <cellStyle name="60% - Akzent2 6 4" xfId="17342" xr:uid="{00000000-0005-0000-0000-000061430000}"/>
    <cellStyle name="60% - Akzent2 6 5" xfId="17343" xr:uid="{00000000-0005-0000-0000-000062430000}"/>
    <cellStyle name="60% - Akzent2 6 6" xfId="17344" xr:uid="{00000000-0005-0000-0000-000063430000}"/>
    <cellStyle name="60% - Akzent2 6 7" xfId="17345" xr:uid="{00000000-0005-0000-0000-000064430000}"/>
    <cellStyle name="60% - Akzent2 6 8" xfId="17346" xr:uid="{00000000-0005-0000-0000-000065430000}"/>
    <cellStyle name="60% - Akzent2 6 9" xfId="17347" xr:uid="{00000000-0005-0000-0000-000066430000}"/>
    <cellStyle name="60% - Akzent2 7" xfId="17348" xr:uid="{00000000-0005-0000-0000-000067430000}"/>
    <cellStyle name="60% - Akzent2 7 10" xfId="17349" xr:uid="{00000000-0005-0000-0000-000068430000}"/>
    <cellStyle name="60% - Akzent2 7 11" xfId="17350" xr:uid="{00000000-0005-0000-0000-000069430000}"/>
    <cellStyle name="60% - Akzent2 7 12" xfId="17351" xr:uid="{00000000-0005-0000-0000-00006A430000}"/>
    <cellStyle name="60% - Akzent2 7 13" xfId="17352" xr:uid="{00000000-0005-0000-0000-00006B430000}"/>
    <cellStyle name="60% - Akzent2 7 14" xfId="17353" xr:uid="{00000000-0005-0000-0000-00006C430000}"/>
    <cellStyle name="60% - Akzent2 7 15" xfId="17354" xr:uid="{00000000-0005-0000-0000-00006D430000}"/>
    <cellStyle name="60% - Akzent2 7 16" xfId="17355" xr:uid="{00000000-0005-0000-0000-00006E430000}"/>
    <cellStyle name="60% - Akzent2 7 17" xfId="17356" xr:uid="{00000000-0005-0000-0000-00006F430000}"/>
    <cellStyle name="60% - Akzent2 7 18" xfId="17357" xr:uid="{00000000-0005-0000-0000-000070430000}"/>
    <cellStyle name="60% - Akzent2 7 2" xfId="17358" xr:uid="{00000000-0005-0000-0000-000071430000}"/>
    <cellStyle name="60% - Akzent2 7 3" xfId="17359" xr:uid="{00000000-0005-0000-0000-000072430000}"/>
    <cellStyle name="60% - Akzent2 7 4" xfId="17360" xr:uid="{00000000-0005-0000-0000-000073430000}"/>
    <cellStyle name="60% - Akzent2 7 5" xfId="17361" xr:uid="{00000000-0005-0000-0000-000074430000}"/>
    <cellStyle name="60% - Akzent2 7 6" xfId="17362" xr:uid="{00000000-0005-0000-0000-000075430000}"/>
    <cellStyle name="60% - Akzent2 7 7" xfId="17363" xr:uid="{00000000-0005-0000-0000-000076430000}"/>
    <cellStyle name="60% - Akzent2 7 8" xfId="17364" xr:uid="{00000000-0005-0000-0000-000077430000}"/>
    <cellStyle name="60% - Akzent2 7 9" xfId="17365" xr:uid="{00000000-0005-0000-0000-000078430000}"/>
    <cellStyle name="60% - Akzent2 8" xfId="17366" xr:uid="{00000000-0005-0000-0000-000079430000}"/>
    <cellStyle name="60% - Akzent2 8 10" xfId="17367" xr:uid="{00000000-0005-0000-0000-00007A430000}"/>
    <cellStyle name="60% - Akzent2 8 11" xfId="17368" xr:uid="{00000000-0005-0000-0000-00007B430000}"/>
    <cellStyle name="60% - Akzent2 8 12" xfId="17369" xr:uid="{00000000-0005-0000-0000-00007C430000}"/>
    <cellStyle name="60% - Akzent2 8 13" xfId="17370" xr:uid="{00000000-0005-0000-0000-00007D430000}"/>
    <cellStyle name="60% - Akzent2 8 14" xfId="17371" xr:uid="{00000000-0005-0000-0000-00007E430000}"/>
    <cellStyle name="60% - Akzent2 8 15" xfId="17372" xr:uid="{00000000-0005-0000-0000-00007F430000}"/>
    <cellStyle name="60% - Akzent2 8 16" xfId="17373" xr:uid="{00000000-0005-0000-0000-000080430000}"/>
    <cellStyle name="60% - Akzent2 8 17" xfId="17374" xr:uid="{00000000-0005-0000-0000-000081430000}"/>
    <cellStyle name="60% - Akzent2 8 18" xfId="17375" xr:uid="{00000000-0005-0000-0000-000082430000}"/>
    <cellStyle name="60% - Akzent2 8 2" xfId="17376" xr:uid="{00000000-0005-0000-0000-000083430000}"/>
    <cellStyle name="60% - Akzent2 8 3" xfId="17377" xr:uid="{00000000-0005-0000-0000-000084430000}"/>
    <cellStyle name="60% - Akzent2 8 4" xfId="17378" xr:uid="{00000000-0005-0000-0000-000085430000}"/>
    <cellStyle name="60% - Akzent2 8 5" xfId="17379" xr:uid="{00000000-0005-0000-0000-000086430000}"/>
    <cellStyle name="60% - Akzent2 8 6" xfId="17380" xr:uid="{00000000-0005-0000-0000-000087430000}"/>
    <cellStyle name="60% - Akzent2 8 7" xfId="17381" xr:uid="{00000000-0005-0000-0000-000088430000}"/>
    <cellStyle name="60% - Akzent2 8 8" xfId="17382" xr:uid="{00000000-0005-0000-0000-000089430000}"/>
    <cellStyle name="60% - Akzent2 8 9" xfId="17383" xr:uid="{00000000-0005-0000-0000-00008A430000}"/>
    <cellStyle name="60% - Akzent2 9" xfId="17384" xr:uid="{00000000-0005-0000-0000-00008B430000}"/>
    <cellStyle name="60% - Akzent2 9 10" xfId="17385" xr:uid="{00000000-0005-0000-0000-00008C430000}"/>
    <cellStyle name="60% - Akzent2 9 11" xfId="17386" xr:uid="{00000000-0005-0000-0000-00008D430000}"/>
    <cellStyle name="60% - Akzent2 9 12" xfId="17387" xr:uid="{00000000-0005-0000-0000-00008E430000}"/>
    <cellStyle name="60% - Akzent2 9 13" xfId="17388" xr:uid="{00000000-0005-0000-0000-00008F430000}"/>
    <cellStyle name="60% - Akzent2 9 14" xfId="17389" xr:uid="{00000000-0005-0000-0000-000090430000}"/>
    <cellStyle name="60% - Akzent2 9 15" xfId="17390" xr:uid="{00000000-0005-0000-0000-000091430000}"/>
    <cellStyle name="60% - Akzent2 9 16" xfId="17391" xr:uid="{00000000-0005-0000-0000-000092430000}"/>
    <cellStyle name="60% - Akzent2 9 17" xfId="17392" xr:uid="{00000000-0005-0000-0000-000093430000}"/>
    <cellStyle name="60% - Akzent2 9 18" xfId="17393" xr:uid="{00000000-0005-0000-0000-000094430000}"/>
    <cellStyle name="60% - Akzent2 9 2" xfId="17394" xr:uid="{00000000-0005-0000-0000-000095430000}"/>
    <cellStyle name="60% - Akzent2 9 3" xfId="17395" xr:uid="{00000000-0005-0000-0000-000096430000}"/>
    <cellStyle name="60% - Akzent2 9 4" xfId="17396" xr:uid="{00000000-0005-0000-0000-000097430000}"/>
    <cellStyle name="60% - Akzent2 9 5" xfId="17397" xr:uid="{00000000-0005-0000-0000-000098430000}"/>
    <cellStyle name="60% - Akzent2 9 6" xfId="17398" xr:uid="{00000000-0005-0000-0000-000099430000}"/>
    <cellStyle name="60% - Akzent2 9 7" xfId="17399" xr:uid="{00000000-0005-0000-0000-00009A430000}"/>
    <cellStyle name="60% - Akzent2 9 8" xfId="17400" xr:uid="{00000000-0005-0000-0000-00009B430000}"/>
    <cellStyle name="60% - Akzent2 9 9" xfId="17401" xr:uid="{00000000-0005-0000-0000-00009C430000}"/>
    <cellStyle name="60% - Akzent3 10" xfId="17402" xr:uid="{00000000-0005-0000-0000-00009D430000}"/>
    <cellStyle name="60% - Akzent3 10 10" xfId="17403" xr:uid="{00000000-0005-0000-0000-00009E430000}"/>
    <cellStyle name="60% - Akzent3 10 11" xfId="17404" xr:uid="{00000000-0005-0000-0000-00009F430000}"/>
    <cellStyle name="60% - Akzent3 10 12" xfId="17405" xr:uid="{00000000-0005-0000-0000-0000A0430000}"/>
    <cellStyle name="60% - Akzent3 10 13" xfId="17406" xr:uid="{00000000-0005-0000-0000-0000A1430000}"/>
    <cellStyle name="60% - Akzent3 10 14" xfId="17407" xr:uid="{00000000-0005-0000-0000-0000A2430000}"/>
    <cellStyle name="60% - Akzent3 10 15" xfId="17408" xr:uid="{00000000-0005-0000-0000-0000A3430000}"/>
    <cellStyle name="60% - Akzent3 10 16" xfId="17409" xr:uid="{00000000-0005-0000-0000-0000A4430000}"/>
    <cellStyle name="60% - Akzent3 10 17" xfId="17410" xr:uid="{00000000-0005-0000-0000-0000A5430000}"/>
    <cellStyle name="60% - Akzent3 10 18" xfId="17411" xr:uid="{00000000-0005-0000-0000-0000A6430000}"/>
    <cellStyle name="60% - Akzent3 10 2" xfId="17412" xr:uid="{00000000-0005-0000-0000-0000A7430000}"/>
    <cellStyle name="60% - Akzent3 10 3" xfId="17413" xr:uid="{00000000-0005-0000-0000-0000A8430000}"/>
    <cellStyle name="60% - Akzent3 10 4" xfId="17414" xr:uid="{00000000-0005-0000-0000-0000A9430000}"/>
    <cellStyle name="60% - Akzent3 10 5" xfId="17415" xr:uid="{00000000-0005-0000-0000-0000AA430000}"/>
    <cellStyle name="60% - Akzent3 10 6" xfId="17416" xr:uid="{00000000-0005-0000-0000-0000AB430000}"/>
    <cellStyle name="60% - Akzent3 10 7" xfId="17417" xr:uid="{00000000-0005-0000-0000-0000AC430000}"/>
    <cellStyle name="60% - Akzent3 10 8" xfId="17418" xr:uid="{00000000-0005-0000-0000-0000AD430000}"/>
    <cellStyle name="60% - Akzent3 10 9" xfId="17419" xr:uid="{00000000-0005-0000-0000-0000AE430000}"/>
    <cellStyle name="60% - Akzent3 11" xfId="17420" xr:uid="{00000000-0005-0000-0000-0000AF430000}"/>
    <cellStyle name="60% - Akzent3 11 10" xfId="17421" xr:uid="{00000000-0005-0000-0000-0000B0430000}"/>
    <cellStyle name="60% - Akzent3 11 11" xfId="17422" xr:uid="{00000000-0005-0000-0000-0000B1430000}"/>
    <cellStyle name="60% - Akzent3 11 12" xfId="17423" xr:uid="{00000000-0005-0000-0000-0000B2430000}"/>
    <cellStyle name="60% - Akzent3 11 13" xfId="17424" xr:uid="{00000000-0005-0000-0000-0000B3430000}"/>
    <cellStyle name="60% - Akzent3 11 14" xfId="17425" xr:uid="{00000000-0005-0000-0000-0000B4430000}"/>
    <cellStyle name="60% - Akzent3 11 15" xfId="17426" xr:uid="{00000000-0005-0000-0000-0000B5430000}"/>
    <cellStyle name="60% - Akzent3 11 16" xfId="17427" xr:uid="{00000000-0005-0000-0000-0000B6430000}"/>
    <cellStyle name="60% - Akzent3 11 17" xfId="17428" xr:uid="{00000000-0005-0000-0000-0000B7430000}"/>
    <cellStyle name="60% - Akzent3 11 18" xfId="17429" xr:uid="{00000000-0005-0000-0000-0000B8430000}"/>
    <cellStyle name="60% - Akzent3 11 2" xfId="17430" xr:uid="{00000000-0005-0000-0000-0000B9430000}"/>
    <cellStyle name="60% - Akzent3 11 3" xfId="17431" xr:uid="{00000000-0005-0000-0000-0000BA430000}"/>
    <cellStyle name="60% - Akzent3 11 4" xfId="17432" xr:uid="{00000000-0005-0000-0000-0000BB430000}"/>
    <cellStyle name="60% - Akzent3 11 5" xfId="17433" xr:uid="{00000000-0005-0000-0000-0000BC430000}"/>
    <cellStyle name="60% - Akzent3 11 6" xfId="17434" xr:uid="{00000000-0005-0000-0000-0000BD430000}"/>
    <cellStyle name="60% - Akzent3 11 7" xfId="17435" xr:uid="{00000000-0005-0000-0000-0000BE430000}"/>
    <cellStyle name="60% - Akzent3 11 8" xfId="17436" xr:uid="{00000000-0005-0000-0000-0000BF430000}"/>
    <cellStyle name="60% - Akzent3 11 9" xfId="17437" xr:uid="{00000000-0005-0000-0000-0000C0430000}"/>
    <cellStyle name="60% - Akzent3 12" xfId="17438" xr:uid="{00000000-0005-0000-0000-0000C1430000}"/>
    <cellStyle name="60% - Akzent3 12 10" xfId="17439" xr:uid="{00000000-0005-0000-0000-0000C2430000}"/>
    <cellStyle name="60% - Akzent3 12 11" xfId="17440" xr:uid="{00000000-0005-0000-0000-0000C3430000}"/>
    <cellStyle name="60% - Akzent3 12 12" xfId="17441" xr:uid="{00000000-0005-0000-0000-0000C4430000}"/>
    <cellStyle name="60% - Akzent3 12 13" xfId="17442" xr:uid="{00000000-0005-0000-0000-0000C5430000}"/>
    <cellStyle name="60% - Akzent3 12 14" xfId="17443" xr:uid="{00000000-0005-0000-0000-0000C6430000}"/>
    <cellStyle name="60% - Akzent3 12 15" xfId="17444" xr:uid="{00000000-0005-0000-0000-0000C7430000}"/>
    <cellStyle name="60% - Akzent3 12 16" xfId="17445" xr:uid="{00000000-0005-0000-0000-0000C8430000}"/>
    <cellStyle name="60% - Akzent3 12 17" xfId="17446" xr:uid="{00000000-0005-0000-0000-0000C9430000}"/>
    <cellStyle name="60% - Akzent3 12 18" xfId="17447" xr:uid="{00000000-0005-0000-0000-0000CA430000}"/>
    <cellStyle name="60% - Akzent3 12 2" xfId="17448" xr:uid="{00000000-0005-0000-0000-0000CB430000}"/>
    <cellStyle name="60% - Akzent3 12 3" xfId="17449" xr:uid="{00000000-0005-0000-0000-0000CC430000}"/>
    <cellStyle name="60% - Akzent3 12 4" xfId="17450" xr:uid="{00000000-0005-0000-0000-0000CD430000}"/>
    <cellStyle name="60% - Akzent3 12 5" xfId="17451" xr:uid="{00000000-0005-0000-0000-0000CE430000}"/>
    <cellStyle name="60% - Akzent3 12 6" xfId="17452" xr:uid="{00000000-0005-0000-0000-0000CF430000}"/>
    <cellStyle name="60% - Akzent3 12 7" xfId="17453" xr:uid="{00000000-0005-0000-0000-0000D0430000}"/>
    <cellStyle name="60% - Akzent3 12 8" xfId="17454" xr:uid="{00000000-0005-0000-0000-0000D1430000}"/>
    <cellStyle name="60% - Akzent3 12 9" xfId="17455" xr:uid="{00000000-0005-0000-0000-0000D2430000}"/>
    <cellStyle name="60% - Akzent3 13" xfId="17456" xr:uid="{00000000-0005-0000-0000-0000D3430000}"/>
    <cellStyle name="60% - Akzent3 13 10" xfId="17457" xr:uid="{00000000-0005-0000-0000-0000D4430000}"/>
    <cellStyle name="60% - Akzent3 13 11" xfId="17458" xr:uid="{00000000-0005-0000-0000-0000D5430000}"/>
    <cellStyle name="60% - Akzent3 13 12" xfId="17459" xr:uid="{00000000-0005-0000-0000-0000D6430000}"/>
    <cellStyle name="60% - Akzent3 13 13" xfId="17460" xr:uid="{00000000-0005-0000-0000-0000D7430000}"/>
    <cellStyle name="60% - Akzent3 13 14" xfId="17461" xr:uid="{00000000-0005-0000-0000-0000D8430000}"/>
    <cellStyle name="60% - Akzent3 13 15" xfId="17462" xr:uid="{00000000-0005-0000-0000-0000D9430000}"/>
    <cellStyle name="60% - Akzent3 13 16" xfId="17463" xr:uid="{00000000-0005-0000-0000-0000DA430000}"/>
    <cellStyle name="60% - Akzent3 13 17" xfId="17464" xr:uid="{00000000-0005-0000-0000-0000DB430000}"/>
    <cellStyle name="60% - Akzent3 13 18" xfId="17465" xr:uid="{00000000-0005-0000-0000-0000DC430000}"/>
    <cellStyle name="60% - Akzent3 13 2" xfId="17466" xr:uid="{00000000-0005-0000-0000-0000DD430000}"/>
    <cellStyle name="60% - Akzent3 13 3" xfId="17467" xr:uid="{00000000-0005-0000-0000-0000DE430000}"/>
    <cellStyle name="60% - Akzent3 13 4" xfId="17468" xr:uid="{00000000-0005-0000-0000-0000DF430000}"/>
    <cellStyle name="60% - Akzent3 13 5" xfId="17469" xr:uid="{00000000-0005-0000-0000-0000E0430000}"/>
    <cellStyle name="60% - Akzent3 13 6" xfId="17470" xr:uid="{00000000-0005-0000-0000-0000E1430000}"/>
    <cellStyle name="60% - Akzent3 13 7" xfId="17471" xr:uid="{00000000-0005-0000-0000-0000E2430000}"/>
    <cellStyle name="60% - Akzent3 13 8" xfId="17472" xr:uid="{00000000-0005-0000-0000-0000E3430000}"/>
    <cellStyle name="60% - Akzent3 13 9" xfId="17473" xr:uid="{00000000-0005-0000-0000-0000E4430000}"/>
    <cellStyle name="60% - Akzent3 14" xfId="17474" xr:uid="{00000000-0005-0000-0000-0000E5430000}"/>
    <cellStyle name="60% - Akzent3 14 10" xfId="17475" xr:uid="{00000000-0005-0000-0000-0000E6430000}"/>
    <cellStyle name="60% - Akzent3 14 11" xfId="17476" xr:uid="{00000000-0005-0000-0000-0000E7430000}"/>
    <cellStyle name="60% - Akzent3 14 12" xfId="17477" xr:uid="{00000000-0005-0000-0000-0000E8430000}"/>
    <cellStyle name="60% - Akzent3 14 13" xfId="17478" xr:uid="{00000000-0005-0000-0000-0000E9430000}"/>
    <cellStyle name="60% - Akzent3 14 14" xfId="17479" xr:uid="{00000000-0005-0000-0000-0000EA430000}"/>
    <cellStyle name="60% - Akzent3 14 15" xfId="17480" xr:uid="{00000000-0005-0000-0000-0000EB430000}"/>
    <cellStyle name="60% - Akzent3 14 16" xfId="17481" xr:uid="{00000000-0005-0000-0000-0000EC430000}"/>
    <cellStyle name="60% - Akzent3 14 17" xfId="17482" xr:uid="{00000000-0005-0000-0000-0000ED430000}"/>
    <cellStyle name="60% - Akzent3 14 18" xfId="17483" xr:uid="{00000000-0005-0000-0000-0000EE430000}"/>
    <cellStyle name="60% - Akzent3 14 2" xfId="17484" xr:uid="{00000000-0005-0000-0000-0000EF430000}"/>
    <cellStyle name="60% - Akzent3 14 3" xfId="17485" xr:uid="{00000000-0005-0000-0000-0000F0430000}"/>
    <cellStyle name="60% - Akzent3 14 4" xfId="17486" xr:uid="{00000000-0005-0000-0000-0000F1430000}"/>
    <cellStyle name="60% - Akzent3 14 5" xfId="17487" xr:uid="{00000000-0005-0000-0000-0000F2430000}"/>
    <cellStyle name="60% - Akzent3 14 6" xfId="17488" xr:uid="{00000000-0005-0000-0000-0000F3430000}"/>
    <cellStyle name="60% - Akzent3 14 7" xfId="17489" xr:uid="{00000000-0005-0000-0000-0000F4430000}"/>
    <cellStyle name="60% - Akzent3 14 8" xfId="17490" xr:uid="{00000000-0005-0000-0000-0000F5430000}"/>
    <cellStyle name="60% - Akzent3 14 9" xfId="17491" xr:uid="{00000000-0005-0000-0000-0000F6430000}"/>
    <cellStyle name="60% - Akzent3 15" xfId="17492" xr:uid="{00000000-0005-0000-0000-0000F7430000}"/>
    <cellStyle name="60% - Akzent3 15 10" xfId="17493" xr:uid="{00000000-0005-0000-0000-0000F8430000}"/>
    <cellStyle name="60% - Akzent3 15 11" xfId="17494" xr:uid="{00000000-0005-0000-0000-0000F9430000}"/>
    <cellStyle name="60% - Akzent3 15 12" xfId="17495" xr:uid="{00000000-0005-0000-0000-0000FA430000}"/>
    <cellStyle name="60% - Akzent3 15 13" xfId="17496" xr:uid="{00000000-0005-0000-0000-0000FB430000}"/>
    <cellStyle name="60% - Akzent3 15 14" xfId="17497" xr:uid="{00000000-0005-0000-0000-0000FC430000}"/>
    <cellStyle name="60% - Akzent3 15 15" xfId="17498" xr:uid="{00000000-0005-0000-0000-0000FD430000}"/>
    <cellStyle name="60% - Akzent3 15 16" xfId="17499" xr:uid="{00000000-0005-0000-0000-0000FE430000}"/>
    <cellStyle name="60% - Akzent3 15 17" xfId="17500" xr:uid="{00000000-0005-0000-0000-0000FF430000}"/>
    <cellStyle name="60% - Akzent3 15 18" xfId="17501" xr:uid="{00000000-0005-0000-0000-000000440000}"/>
    <cellStyle name="60% - Akzent3 15 2" xfId="17502" xr:uid="{00000000-0005-0000-0000-000001440000}"/>
    <cellStyle name="60% - Akzent3 15 3" xfId="17503" xr:uid="{00000000-0005-0000-0000-000002440000}"/>
    <cellStyle name="60% - Akzent3 15 4" xfId="17504" xr:uid="{00000000-0005-0000-0000-000003440000}"/>
    <cellStyle name="60% - Akzent3 15 5" xfId="17505" xr:uid="{00000000-0005-0000-0000-000004440000}"/>
    <cellStyle name="60% - Akzent3 15 6" xfId="17506" xr:uid="{00000000-0005-0000-0000-000005440000}"/>
    <cellStyle name="60% - Akzent3 15 7" xfId="17507" xr:uid="{00000000-0005-0000-0000-000006440000}"/>
    <cellStyle name="60% - Akzent3 15 8" xfId="17508" xr:uid="{00000000-0005-0000-0000-000007440000}"/>
    <cellStyle name="60% - Akzent3 15 9" xfId="17509" xr:uid="{00000000-0005-0000-0000-000008440000}"/>
    <cellStyle name="60% - Akzent3 16" xfId="17510" xr:uid="{00000000-0005-0000-0000-000009440000}"/>
    <cellStyle name="60% - Akzent3 16 10" xfId="17511" xr:uid="{00000000-0005-0000-0000-00000A440000}"/>
    <cellStyle name="60% - Akzent3 16 11" xfId="17512" xr:uid="{00000000-0005-0000-0000-00000B440000}"/>
    <cellStyle name="60% - Akzent3 16 12" xfId="17513" xr:uid="{00000000-0005-0000-0000-00000C440000}"/>
    <cellStyle name="60% - Akzent3 16 13" xfId="17514" xr:uid="{00000000-0005-0000-0000-00000D440000}"/>
    <cellStyle name="60% - Akzent3 16 14" xfId="17515" xr:uid="{00000000-0005-0000-0000-00000E440000}"/>
    <cellStyle name="60% - Akzent3 16 15" xfId="17516" xr:uid="{00000000-0005-0000-0000-00000F440000}"/>
    <cellStyle name="60% - Akzent3 16 16" xfId="17517" xr:uid="{00000000-0005-0000-0000-000010440000}"/>
    <cellStyle name="60% - Akzent3 16 17" xfId="17518" xr:uid="{00000000-0005-0000-0000-000011440000}"/>
    <cellStyle name="60% - Akzent3 16 18" xfId="17519" xr:uid="{00000000-0005-0000-0000-000012440000}"/>
    <cellStyle name="60% - Akzent3 16 2" xfId="17520" xr:uid="{00000000-0005-0000-0000-000013440000}"/>
    <cellStyle name="60% - Akzent3 16 3" xfId="17521" xr:uid="{00000000-0005-0000-0000-000014440000}"/>
    <cellStyle name="60% - Akzent3 16 4" xfId="17522" xr:uid="{00000000-0005-0000-0000-000015440000}"/>
    <cellStyle name="60% - Akzent3 16 5" xfId="17523" xr:uid="{00000000-0005-0000-0000-000016440000}"/>
    <cellStyle name="60% - Akzent3 16 6" xfId="17524" xr:uid="{00000000-0005-0000-0000-000017440000}"/>
    <cellStyle name="60% - Akzent3 16 7" xfId="17525" xr:uid="{00000000-0005-0000-0000-000018440000}"/>
    <cellStyle name="60% - Akzent3 16 8" xfId="17526" xr:uid="{00000000-0005-0000-0000-000019440000}"/>
    <cellStyle name="60% - Akzent3 16 9" xfId="17527" xr:uid="{00000000-0005-0000-0000-00001A440000}"/>
    <cellStyle name="60% - Akzent3 17" xfId="17528" xr:uid="{00000000-0005-0000-0000-00001B440000}"/>
    <cellStyle name="60% - Akzent3 17 10" xfId="17529" xr:uid="{00000000-0005-0000-0000-00001C440000}"/>
    <cellStyle name="60% - Akzent3 17 11" xfId="17530" xr:uid="{00000000-0005-0000-0000-00001D440000}"/>
    <cellStyle name="60% - Akzent3 17 12" xfId="17531" xr:uid="{00000000-0005-0000-0000-00001E440000}"/>
    <cellStyle name="60% - Akzent3 17 13" xfId="17532" xr:uid="{00000000-0005-0000-0000-00001F440000}"/>
    <cellStyle name="60% - Akzent3 17 14" xfId="17533" xr:uid="{00000000-0005-0000-0000-000020440000}"/>
    <cellStyle name="60% - Akzent3 17 15" xfId="17534" xr:uid="{00000000-0005-0000-0000-000021440000}"/>
    <cellStyle name="60% - Akzent3 17 16" xfId="17535" xr:uid="{00000000-0005-0000-0000-000022440000}"/>
    <cellStyle name="60% - Akzent3 17 17" xfId="17536" xr:uid="{00000000-0005-0000-0000-000023440000}"/>
    <cellStyle name="60% - Akzent3 17 18" xfId="17537" xr:uid="{00000000-0005-0000-0000-000024440000}"/>
    <cellStyle name="60% - Akzent3 17 2" xfId="17538" xr:uid="{00000000-0005-0000-0000-000025440000}"/>
    <cellStyle name="60% - Akzent3 17 3" xfId="17539" xr:uid="{00000000-0005-0000-0000-000026440000}"/>
    <cellStyle name="60% - Akzent3 17 4" xfId="17540" xr:uid="{00000000-0005-0000-0000-000027440000}"/>
    <cellStyle name="60% - Akzent3 17 5" xfId="17541" xr:uid="{00000000-0005-0000-0000-000028440000}"/>
    <cellStyle name="60% - Akzent3 17 6" xfId="17542" xr:uid="{00000000-0005-0000-0000-000029440000}"/>
    <cellStyle name="60% - Akzent3 17 7" xfId="17543" xr:uid="{00000000-0005-0000-0000-00002A440000}"/>
    <cellStyle name="60% - Akzent3 17 8" xfId="17544" xr:uid="{00000000-0005-0000-0000-00002B440000}"/>
    <cellStyle name="60% - Akzent3 17 9" xfId="17545" xr:uid="{00000000-0005-0000-0000-00002C440000}"/>
    <cellStyle name="60% - Akzent3 18" xfId="17546" xr:uid="{00000000-0005-0000-0000-00002D440000}"/>
    <cellStyle name="60% - Akzent3 18 10" xfId="17547" xr:uid="{00000000-0005-0000-0000-00002E440000}"/>
    <cellStyle name="60% - Akzent3 18 11" xfId="17548" xr:uid="{00000000-0005-0000-0000-00002F440000}"/>
    <cellStyle name="60% - Akzent3 18 12" xfId="17549" xr:uid="{00000000-0005-0000-0000-000030440000}"/>
    <cellStyle name="60% - Akzent3 18 13" xfId="17550" xr:uid="{00000000-0005-0000-0000-000031440000}"/>
    <cellStyle name="60% - Akzent3 18 14" xfId="17551" xr:uid="{00000000-0005-0000-0000-000032440000}"/>
    <cellStyle name="60% - Akzent3 18 15" xfId="17552" xr:uid="{00000000-0005-0000-0000-000033440000}"/>
    <cellStyle name="60% - Akzent3 18 16" xfId="17553" xr:uid="{00000000-0005-0000-0000-000034440000}"/>
    <cellStyle name="60% - Akzent3 18 17" xfId="17554" xr:uid="{00000000-0005-0000-0000-000035440000}"/>
    <cellStyle name="60% - Akzent3 18 18" xfId="17555" xr:uid="{00000000-0005-0000-0000-000036440000}"/>
    <cellStyle name="60% - Akzent3 18 2" xfId="17556" xr:uid="{00000000-0005-0000-0000-000037440000}"/>
    <cellStyle name="60% - Akzent3 18 3" xfId="17557" xr:uid="{00000000-0005-0000-0000-000038440000}"/>
    <cellStyle name="60% - Akzent3 18 4" xfId="17558" xr:uid="{00000000-0005-0000-0000-000039440000}"/>
    <cellStyle name="60% - Akzent3 18 5" xfId="17559" xr:uid="{00000000-0005-0000-0000-00003A440000}"/>
    <cellStyle name="60% - Akzent3 18 6" xfId="17560" xr:uid="{00000000-0005-0000-0000-00003B440000}"/>
    <cellStyle name="60% - Akzent3 18 7" xfId="17561" xr:uid="{00000000-0005-0000-0000-00003C440000}"/>
    <cellStyle name="60% - Akzent3 18 8" xfId="17562" xr:uid="{00000000-0005-0000-0000-00003D440000}"/>
    <cellStyle name="60% - Akzent3 18 9" xfId="17563" xr:uid="{00000000-0005-0000-0000-00003E440000}"/>
    <cellStyle name="60% - Akzent3 19" xfId="17564" xr:uid="{00000000-0005-0000-0000-00003F440000}"/>
    <cellStyle name="60% - Akzent3 2" xfId="17565" xr:uid="{00000000-0005-0000-0000-000040440000}"/>
    <cellStyle name="60% - Akzent3 2 10" xfId="17566" xr:uid="{00000000-0005-0000-0000-000041440000}"/>
    <cellStyle name="60% - Akzent3 2 11" xfId="17567" xr:uid="{00000000-0005-0000-0000-000042440000}"/>
    <cellStyle name="60% - Akzent3 2 12" xfId="17568" xr:uid="{00000000-0005-0000-0000-000043440000}"/>
    <cellStyle name="60% - Akzent3 2 13" xfId="17569" xr:uid="{00000000-0005-0000-0000-000044440000}"/>
    <cellStyle name="60% - Akzent3 2 14" xfId="17570" xr:uid="{00000000-0005-0000-0000-000045440000}"/>
    <cellStyle name="60% - Akzent3 2 15" xfId="17571" xr:uid="{00000000-0005-0000-0000-000046440000}"/>
    <cellStyle name="60% - Akzent3 2 16" xfId="17572" xr:uid="{00000000-0005-0000-0000-000047440000}"/>
    <cellStyle name="60% - Akzent3 2 17" xfId="17573" xr:uid="{00000000-0005-0000-0000-000048440000}"/>
    <cellStyle name="60% - Akzent3 2 18" xfId="17574" xr:uid="{00000000-0005-0000-0000-000049440000}"/>
    <cellStyle name="60% - Akzent3 2 2" xfId="17575" xr:uid="{00000000-0005-0000-0000-00004A440000}"/>
    <cellStyle name="60% - Akzent3 2 2 2" xfId="17576" xr:uid="{00000000-0005-0000-0000-00004B440000}"/>
    <cellStyle name="60% - Akzent3 2 2 2 2" xfId="17577" xr:uid="{00000000-0005-0000-0000-00004C440000}"/>
    <cellStyle name="60% - Akzent3 2 2 2 2 2" xfId="17578" xr:uid="{00000000-0005-0000-0000-00004D440000}"/>
    <cellStyle name="60% - Akzent3 2 2 2 2 3" xfId="17579" xr:uid="{00000000-0005-0000-0000-00004E440000}"/>
    <cellStyle name="60% - Akzent3 2 2 2 3" xfId="17580" xr:uid="{00000000-0005-0000-0000-00004F440000}"/>
    <cellStyle name="60% - Akzent3 2 2 3" xfId="17581" xr:uid="{00000000-0005-0000-0000-000050440000}"/>
    <cellStyle name="60% - Akzent3 2 3" xfId="17582" xr:uid="{00000000-0005-0000-0000-000051440000}"/>
    <cellStyle name="60% - Akzent3 2 4" xfId="17583" xr:uid="{00000000-0005-0000-0000-000052440000}"/>
    <cellStyle name="60% - Akzent3 2 5" xfId="17584" xr:uid="{00000000-0005-0000-0000-000053440000}"/>
    <cellStyle name="60% - Akzent3 2 6" xfId="17585" xr:uid="{00000000-0005-0000-0000-000054440000}"/>
    <cellStyle name="60% - Akzent3 2 7" xfId="17586" xr:uid="{00000000-0005-0000-0000-000055440000}"/>
    <cellStyle name="60% - Akzent3 2 8" xfId="17587" xr:uid="{00000000-0005-0000-0000-000056440000}"/>
    <cellStyle name="60% - Akzent3 2 9" xfId="17588" xr:uid="{00000000-0005-0000-0000-000057440000}"/>
    <cellStyle name="60% - Akzent3 20" xfId="17589" xr:uid="{00000000-0005-0000-0000-000058440000}"/>
    <cellStyle name="60% - Akzent3 21" xfId="17590" xr:uid="{00000000-0005-0000-0000-000059440000}"/>
    <cellStyle name="60% - Akzent3 22" xfId="17591" xr:uid="{00000000-0005-0000-0000-00005A440000}"/>
    <cellStyle name="60% - Akzent3 23" xfId="17592" xr:uid="{00000000-0005-0000-0000-00005B440000}"/>
    <cellStyle name="60% - Akzent3 24" xfId="17593" xr:uid="{00000000-0005-0000-0000-00005C440000}"/>
    <cellStyle name="60% - Akzent3 25" xfId="17594" xr:uid="{00000000-0005-0000-0000-00005D440000}"/>
    <cellStyle name="60% - Akzent3 26" xfId="17595" xr:uid="{00000000-0005-0000-0000-00005E440000}"/>
    <cellStyle name="60% - Akzent3 27" xfId="17596" xr:uid="{00000000-0005-0000-0000-00005F440000}"/>
    <cellStyle name="60% - Akzent3 28" xfId="17597" xr:uid="{00000000-0005-0000-0000-000060440000}"/>
    <cellStyle name="60% - Akzent3 29" xfId="17598" xr:uid="{00000000-0005-0000-0000-000061440000}"/>
    <cellStyle name="60% - Akzent3 3" xfId="17599" xr:uid="{00000000-0005-0000-0000-000062440000}"/>
    <cellStyle name="60% - Akzent3 3 10" xfId="17600" xr:uid="{00000000-0005-0000-0000-000063440000}"/>
    <cellStyle name="60% - Akzent3 3 11" xfId="17601" xr:uid="{00000000-0005-0000-0000-000064440000}"/>
    <cellStyle name="60% - Akzent3 3 12" xfId="17602" xr:uid="{00000000-0005-0000-0000-000065440000}"/>
    <cellStyle name="60% - Akzent3 3 13" xfId="17603" xr:uid="{00000000-0005-0000-0000-000066440000}"/>
    <cellStyle name="60% - Akzent3 3 14" xfId="17604" xr:uid="{00000000-0005-0000-0000-000067440000}"/>
    <cellStyle name="60% - Akzent3 3 15" xfId="17605" xr:uid="{00000000-0005-0000-0000-000068440000}"/>
    <cellStyle name="60% - Akzent3 3 16" xfId="17606" xr:uid="{00000000-0005-0000-0000-000069440000}"/>
    <cellStyle name="60% - Akzent3 3 17" xfId="17607" xr:uid="{00000000-0005-0000-0000-00006A440000}"/>
    <cellStyle name="60% - Akzent3 3 18" xfId="17608" xr:uid="{00000000-0005-0000-0000-00006B440000}"/>
    <cellStyle name="60% - Akzent3 3 2" xfId="17609" xr:uid="{00000000-0005-0000-0000-00006C440000}"/>
    <cellStyle name="60% - Akzent3 3 3" xfId="17610" xr:uid="{00000000-0005-0000-0000-00006D440000}"/>
    <cellStyle name="60% - Akzent3 3 4" xfId="17611" xr:uid="{00000000-0005-0000-0000-00006E440000}"/>
    <cellStyle name="60% - Akzent3 3 5" xfId="17612" xr:uid="{00000000-0005-0000-0000-00006F440000}"/>
    <cellStyle name="60% - Akzent3 3 6" xfId="17613" xr:uid="{00000000-0005-0000-0000-000070440000}"/>
    <cellStyle name="60% - Akzent3 3 7" xfId="17614" xr:uid="{00000000-0005-0000-0000-000071440000}"/>
    <cellStyle name="60% - Akzent3 3 8" xfId="17615" xr:uid="{00000000-0005-0000-0000-000072440000}"/>
    <cellStyle name="60% - Akzent3 3 9" xfId="17616" xr:uid="{00000000-0005-0000-0000-000073440000}"/>
    <cellStyle name="60% - Akzent3 30" xfId="17617" xr:uid="{00000000-0005-0000-0000-000074440000}"/>
    <cellStyle name="60% - Akzent3 31" xfId="17618" xr:uid="{00000000-0005-0000-0000-000075440000}"/>
    <cellStyle name="60% - Akzent3 32" xfId="17619" xr:uid="{00000000-0005-0000-0000-000076440000}"/>
    <cellStyle name="60% - Akzent3 33" xfId="17620" xr:uid="{00000000-0005-0000-0000-000077440000}"/>
    <cellStyle name="60% - Akzent3 34" xfId="17621" xr:uid="{00000000-0005-0000-0000-000078440000}"/>
    <cellStyle name="60% - Akzent3 35" xfId="17622" xr:uid="{00000000-0005-0000-0000-000079440000}"/>
    <cellStyle name="60% - Akzent3 4" xfId="17623" xr:uid="{00000000-0005-0000-0000-00007A440000}"/>
    <cellStyle name="60% - Akzent3 4 10" xfId="17624" xr:uid="{00000000-0005-0000-0000-00007B440000}"/>
    <cellStyle name="60% - Akzent3 4 11" xfId="17625" xr:uid="{00000000-0005-0000-0000-00007C440000}"/>
    <cellStyle name="60% - Akzent3 4 12" xfId="17626" xr:uid="{00000000-0005-0000-0000-00007D440000}"/>
    <cellStyle name="60% - Akzent3 4 13" xfId="17627" xr:uid="{00000000-0005-0000-0000-00007E440000}"/>
    <cellStyle name="60% - Akzent3 4 14" xfId="17628" xr:uid="{00000000-0005-0000-0000-00007F440000}"/>
    <cellStyle name="60% - Akzent3 4 15" xfId="17629" xr:uid="{00000000-0005-0000-0000-000080440000}"/>
    <cellStyle name="60% - Akzent3 4 16" xfId="17630" xr:uid="{00000000-0005-0000-0000-000081440000}"/>
    <cellStyle name="60% - Akzent3 4 17" xfId="17631" xr:uid="{00000000-0005-0000-0000-000082440000}"/>
    <cellStyle name="60% - Akzent3 4 18" xfId="17632" xr:uid="{00000000-0005-0000-0000-000083440000}"/>
    <cellStyle name="60% - Akzent3 4 2" xfId="17633" xr:uid="{00000000-0005-0000-0000-000084440000}"/>
    <cellStyle name="60% - Akzent3 4 3" xfId="17634" xr:uid="{00000000-0005-0000-0000-000085440000}"/>
    <cellStyle name="60% - Akzent3 4 4" xfId="17635" xr:uid="{00000000-0005-0000-0000-000086440000}"/>
    <cellStyle name="60% - Akzent3 4 5" xfId="17636" xr:uid="{00000000-0005-0000-0000-000087440000}"/>
    <cellStyle name="60% - Akzent3 4 6" xfId="17637" xr:uid="{00000000-0005-0000-0000-000088440000}"/>
    <cellStyle name="60% - Akzent3 4 7" xfId="17638" xr:uid="{00000000-0005-0000-0000-000089440000}"/>
    <cellStyle name="60% - Akzent3 4 8" xfId="17639" xr:uid="{00000000-0005-0000-0000-00008A440000}"/>
    <cellStyle name="60% - Akzent3 4 9" xfId="17640" xr:uid="{00000000-0005-0000-0000-00008B440000}"/>
    <cellStyle name="60% - Akzent3 5" xfId="17641" xr:uid="{00000000-0005-0000-0000-00008C440000}"/>
    <cellStyle name="60% - Akzent3 5 10" xfId="17642" xr:uid="{00000000-0005-0000-0000-00008D440000}"/>
    <cellStyle name="60% - Akzent3 5 11" xfId="17643" xr:uid="{00000000-0005-0000-0000-00008E440000}"/>
    <cellStyle name="60% - Akzent3 5 12" xfId="17644" xr:uid="{00000000-0005-0000-0000-00008F440000}"/>
    <cellStyle name="60% - Akzent3 5 13" xfId="17645" xr:uid="{00000000-0005-0000-0000-000090440000}"/>
    <cellStyle name="60% - Akzent3 5 14" xfId="17646" xr:uid="{00000000-0005-0000-0000-000091440000}"/>
    <cellStyle name="60% - Akzent3 5 15" xfId="17647" xr:uid="{00000000-0005-0000-0000-000092440000}"/>
    <cellStyle name="60% - Akzent3 5 16" xfId="17648" xr:uid="{00000000-0005-0000-0000-000093440000}"/>
    <cellStyle name="60% - Akzent3 5 17" xfId="17649" xr:uid="{00000000-0005-0000-0000-000094440000}"/>
    <cellStyle name="60% - Akzent3 5 18" xfId="17650" xr:uid="{00000000-0005-0000-0000-000095440000}"/>
    <cellStyle name="60% - Akzent3 5 2" xfId="17651" xr:uid="{00000000-0005-0000-0000-000096440000}"/>
    <cellStyle name="60% - Akzent3 5 3" xfId="17652" xr:uid="{00000000-0005-0000-0000-000097440000}"/>
    <cellStyle name="60% - Akzent3 5 4" xfId="17653" xr:uid="{00000000-0005-0000-0000-000098440000}"/>
    <cellStyle name="60% - Akzent3 5 5" xfId="17654" xr:uid="{00000000-0005-0000-0000-000099440000}"/>
    <cellStyle name="60% - Akzent3 5 6" xfId="17655" xr:uid="{00000000-0005-0000-0000-00009A440000}"/>
    <cellStyle name="60% - Akzent3 5 7" xfId="17656" xr:uid="{00000000-0005-0000-0000-00009B440000}"/>
    <cellStyle name="60% - Akzent3 5 8" xfId="17657" xr:uid="{00000000-0005-0000-0000-00009C440000}"/>
    <cellStyle name="60% - Akzent3 5 9" xfId="17658" xr:uid="{00000000-0005-0000-0000-00009D440000}"/>
    <cellStyle name="60% - Akzent3 6" xfId="17659" xr:uid="{00000000-0005-0000-0000-00009E440000}"/>
    <cellStyle name="60% - Akzent3 6 10" xfId="17660" xr:uid="{00000000-0005-0000-0000-00009F440000}"/>
    <cellStyle name="60% - Akzent3 6 11" xfId="17661" xr:uid="{00000000-0005-0000-0000-0000A0440000}"/>
    <cellStyle name="60% - Akzent3 6 12" xfId="17662" xr:uid="{00000000-0005-0000-0000-0000A1440000}"/>
    <cellStyle name="60% - Akzent3 6 13" xfId="17663" xr:uid="{00000000-0005-0000-0000-0000A2440000}"/>
    <cellStyle name="60% - Akzent3 6 14" xfId="17664" xr:uid="{00000000-0005-0000-0000-0000A3440000}"/>
    <cellStyle name="60% - Akzent3 6 15" xfId="17665" xr:uid="{00000000-0005-0000-0000-0000A4440000}"/>
    <cellStyle name="60% - Akzent3 6 16" xfId="17666" xr:uid="{00000000-0005-0000-0000-0000A5440000}"/>
    <cellStyle name="60% - Akzent3 6 17" xfId="17667" xr:uid="{00000000-0005-0000-0000-0000A6440000}"/>
    <cellStyle name="60% - Akzent3 6 18" xfId="17668" xr:uid="{00000000-0005-0000-0000-0000A7440000}"/>
    <cellStyle name="60% - Akzent3 6 2" xfId="17669" xr:uid="{00000000-0005-0000-0000-0000A8440000}"/>
    <cellStyle name="60% - Akzent3 6 3" xfId="17670" xr:uid="{00000000-0005-0000-0000-0000A9440000}"/>
    <cellStyle name="60% - Akzent3 6 4" xfId="17671" xr:uid="{00000000-0005-0000-0000-0000AA440000}"/>
    <cellStyle name="60% - Akzent3 6 5" xfId="17672" xr:uid="{00000000-0005-0000-0000-0000AB440000}"/>
    <cellStyle name="60% - Akzent3 6 6" xfId="17673" xr:uid="{00000000-0005-0000-0000-0000AC440000}"/>
    <cellStyle name="60% - Akzent3 6 7" xfId="17674" xr:uid="{00000000-0005-0000-0000-0000AD440000}"/>
    <cellStyle name="60% - Akzent3 6 8" xfId="17675" xr:uid="{00000000-0005-0000-0000-0000AE440000}"/>
    <cellStyle name="60% - Akzent3 6 9" xfId="17676" xr:uid="{00000000-0005-0000-0000-0000AF440000}"/>
    <cellStyle name="60% - Akzent3 7" xfId="17677" xr:uid="{00000000-0005-0000-0000-0000B0440000}"/>
    <cellStyle name="60% - Akzent3 7 10" xfId="17678" xr:uid="{00000000-0005-0000-0000-0000B1440000}"/>
    <cellStyle name="60% - Akzent3 7 11" xfId="17679" xr:uid="{00000000-0005-0000-0000-0000B2440000}"/>
    <cellStyle name="60% - Akzent3 7 12" xfId="17680" xr:uid="{00000000-0005-0000-0000-0000B3440000}"/>
    <cellStyle name="60% - Akzent3 7 13" xfId="17681" xr:uid="{00000000-0005-0000-0000-0000B4440000}"/>
    <cellStyle name="60% - Akzent3 7 14" xfId="17682" xr:uid="{00000000-0005-0000-0000-0000B5440000}"/>
    <cellStyle name="60% - Akzent3 7 15" xfId="17683" xr:uid="{00000000-0005-0000-0000-0000B6440000}"/>
    <cellStyle name="60% - Akzent3 7 16" xfId="17684" xr:uid="{00000000-0005-0000-0000-0000B7440000}"/>
    <cellStyle name="60% - Akzent3 7 17" xfId="17685" xr:uid="{00000000-0005-0000-0000-0000B8440000}"/>
    <cellStyle name="60% - Akzent3 7 18" xfId="17686" xr:uid="{00000000-0005-0000-0000-0000B9440000}"/>
    <cellStyle name="60% - Akzent3 7 2" xfId="17687" xr:uid="{00000000-0005-0000-0000-0000BA440000}"/>
    <cellStyle name="60% - Akzent3 7 3" xfId="17688" xr:uid="{00000000-0005-0000-0000-0000BB440000}"/>
    <cellStyle name="60% - Akzent3 7 4" xfId="17689" xr:uid="{00000000-0005-0000-0000-0000BC440000}"/>
    <cellStyle name="60% - Akzent3 7 5" xfId="17690" xr:uid="{00000000-0005-0000-0000-0000BD440000}"/>
    <cellStyle name="60% - Akzent3 7 6" xfId="17691" xr:uid="{00000000-0005-0000-0000-0000BE440000}"/>
    <cellStyle name="60% - Akzent3 7 7" xfId="17692" xr:uid="{00000000-0005-0000-0000-0000BF440000}"/>
    <cellStyle name="60% - Akzent3 7 8" xfId="17693" xr:uid="{00000000-0005-0000-0000-0000C0440000}"/>
    <cellStyle name="60% - Akzent3 7 9" xfId="17694" xr:uid="{00000000-0005-0000-0000-0000C1440000}"/>
    <cellStyle name="60% - Akzent3 8" xfId="17695" xr:uid="{00000000-0005-0000-0000-0000C2440000}"/>
    <cellStyle name="60% - Akzent3 8 10" xfId="17696" xr:uid="{00000000-0005-0000-0000-0000C3440000}"/>
    <cellStyle name="60% - Akzent3 8 11" xfId="17697" xr:uid="{00000000-0005-0000-0000-0000C4440000}"/>
    <cellStyle name="60% - Akzent3 8 12" xfId="17698" xr:uid="{00000000-0005-0000-0000-0000C5440000}"/>
    <cellStyle name="60% - Akzent3 8 13" xfId="17699" xr:uid="{00000000-0005-0000-0000-0000C6440000}"/>
    <cellStyle name="60% - Akzent3 8 14" xfId="17700" xr:uid="{00000000-0005-0000-0000-0000C7440000}"/>
    <cellStyle name="60% - Akzent3 8 15" xfId="17701" xr:uid="{00000000-0005-0000-0000-0000C8440000}"/>
    <cellStyle name="60% - Akzent3 8 16" xfId="17702" xr:uid="{00000000-0005-0000-0000-0000C9440000}"/>
    <cellStyle name="60% - Akzent3 8 17" xfId="17703" xr:uid="{00000000-0005-0000-0000-0000CA440000}"/>
    <cellStyle name="60% - Akzent3 8 18" xfId="17704" xr:uid="{00000000-0005-0000-0000-0000CB440000}"/>
    <cellStyle name="60% - Akzent3 8 2" xfId="17705" xr:uid="{00000000-0005-0000-0000-0000CC440000}"/>
    <cellStyle name="60% - Akzent3 8 3" xfId="17706" xr:uid="{00000000-0005-0000-0000-0000CD440000}"/>
    <cellStyle name="60% - Akzent3 8 4" xfId="17707" xr:uid="{00000000-0005-0000-0000-0000CE440000}"/>
    <cellStyle name="60% - Akzent3 8 5" xfId="17708" xr:uid="{00000000-0005-0000-0000-0000CF440000}"/>
    <cellStyle name="60% - Akzent3 8 6" xfId="17709" xr:uid="{00000000-0005-0000-0000-0000D0440000}"/>
    <cellStyle name="60% - Akzent3 8 7" xfId="17710" xr:uid="{00000000-0005-0000-0000-0000D1440000}"/>
    <cellStyle name="60% - Akzent3 8 8" xfId="17711" xr:uid="{00000000-0005-0000-0000-0000D2440000}"/>
    <cellStyle name="60% - Akzent3 8 9" xfId="17712" xr:uid="{00000000-0005-0000-0000-0000D3440000}"/>
    <cellStyle name="60% - Akzent3 9" xfId="17713" xr:uid="{00000000-0005-0000-0000-0000D4440000}"/>
    <cellStyle name="60% - Akzent3 9 10" xfId="17714" xr:uid="{00000000-0005-0000-0000-0000D5440000}"/>
    <cellStyle name="60% - Akzent3 9 11" xfId="17715" xr:uid="{00000000-0005-0000-0000-0000D6440000}"/>
    <cellStyle name="60% - Akzent3 9 12" xfId="17716" xr:uid="{00000000-0005-0000-0000-0000D7440000}"/>
    <cellStyle name="60% - Akzent3 9 13" xfId="17717" xr:uid="{00000000-0005-0000-0000-0000D8440000}"/>
    <cellStyle name="60% - Akzent3 9 14" xfId="17718" xr:uid="{00000000-0005-0000-0000-0000D9440000}"/>
    <cellStyle name="60% - Akzent3 9 15" xfId="17719" xr:uid="{00000000-0005-0000-0000-0000DA440000}"/>
    <cellStyle name="60% - Akzent3 9 16" xfId="17720" xr:uid="{00000000-0005-0000-0000-0000DB440000}"/>
    <cellStyle name="60% - Akzent3 9 17" xfId="17721" xr:uid="{00000000-0005-0000-0000-0000DC440000}"/>
    <cellStyle name="60% - Akzent3 9 18" xfId="17722" xr:uid="{00000000-0005-0000-0000-0000DD440000}"/>
    <cellStyle name="60% - Akzent3 9 2" xfId="17723" xr:uid="{00000000-0005-0000-0000-0000DE440000}"/>
    <cellStyle name="60% - Akzent3 9 3" xfId="17724" xr:uid="{00000000-0005-0000-0000-0000DF440000}"/>
    <cellStyle name="60% - Akzent3 9 4" xfId="17725" xr:uid="{00000000-0005-0000-0000-0000E0440000}"/>
    <cellStyle name="60% - Akzent3 9 5" xfId="17726" xr:uid="{00000000-0005-0000-0000-0000E1440000}"/>
    <cellStyle name="60% - Akzent3 9 6" xfId="17727" xr:uid="{00000000-0005-0000-0000-0000E2440000}"/>
    <cellStyle name="60% - Akzent3 9 7" xfId="17728" xr:uid="{00000000-0005-0000-0000-0000E3440000}"/>
    <cellStyle name="60% - Akzent3 9 8" xfId="17729" xr:uid="{00000000-0005-0000-0000-0000E4440000}"/>
    <cellStyle name="60% - Akzent3 9 9" xfId="17730" xr:uid="{00000000-0005-0000-0000-0000E5440000}"/>
    <cellStyle name="60% - Akzent4 10" xfId="17731" xr:uid="{00000000-0005-0000-0000-0000E6440000}"/>
    <cellStyle name="60% - Akzent4 10 10" xfId="17732" xr:uid="{00000000-0005-0000-0000-0000E7440000}"/>
    <cellStyle name="60% - Akzent4 10 11" xfId="17733" xr:uid="{00000000-0005-0000-0000-0000E8440000}"/>
    <cellStyle name="60% - Akzent4 10 12" xfId="17734" xr:uid="{00000000-0005-0000-0000-0000E9440000}"/>
    <cellStyle name="60% - Akzent4 10 13" xfId="17735" xr:uid="{00000000-0005-0000-0000-0000EA440000}"/>
    <cellStyle name="60% - Akzent4 10 14" xfId="17736" xr:uid="{00000000-0005-0000-0000-0000EB440000}"/>
    <cellStyle name="60% - Akzent4 10 15" xfId="17737" xr:uid="{00000000-0005-0000-0000-0000EC440000}"/>
    <cellStyle name="60% - Akzent4 10 16" xfId="17738" xr:uid="{00000000-0005-0000-0000-0000ED440000}"/>
    <cellStyle name="60% - Akzent4 10 17" xfId="17739" xr:uid="{00000000-0005-0000-0000-0000EE440000}"/>
    <cellStyle name="60% - Akzent4 10 18" xfId="17740" xr:uid="{00000000-0005-0000-0000-0000EF440000}"/>
    <cellStyle name="60% - Akzent4 10 2" xfId="17741" xr:uid="{00000000-0005-0000-0000-0000F0440000}"/>
    <cellStyle name="60% - Akzent4 10 3" xfId="17742" xr:uid="{00000000-0005-0000-0000-0000F1440000}"/>
    <cellStyle name="60% - Akzent4 10 4" xfId="17743" xr:uid="{00000000-0005-0000-0000-0000F2440000}"/>
    <cellStyle name="60% - Akzent4 10 5" xfId="17744" xr:uid="{00000000-0005-0000-0000-0000F3440000}"/>
    <cellStyle name="60% - Akzent4 10 6" xfId="17745" xr:uid="{00000000-0005-0000-0000-0000F4440000}"/>
    <cellStyle name="60% - Akzent4 10 7" xfId="17746" xr:uid="{00000000-0005-0000-0000-0000F5440000}"/>
    <cellStyle name="60% - Akzent4 10 8" xfId="17747" xr:uid="{00000000-0005-0000-0000-0000F6440000}"/>
    <cellStyle name="60% - Akzent4 10 9" xfId="17748" xr:uid="{00000000-0005-0000-0000-0000F7440000}"/>
    <cellStyle name="60% - Akzent4 11" xfId="17749" xr:uid="{00000000-0005-0000-0000-0000F8440000}"/>
    <cellStyle name="60% - Akzent4 11 10" xfId="17750" xr:uid="{00000000-0005-0000-0000-0000F9440000}"/>
    <cellStyle name="60% - Akzent4 11 11" xfId="17751" xr:uid="{00000000-0005-0000-0000-0000FA440000}"/>
    <cellStyle name="60% - Akzent4 11 12" xfId="17752" xr:uid="{00000000-0005-0000-0000-0000FB440000}"/>
    <cellStyle name="60% - Akzent4 11 13" xfId="17753" xr:uid="{00000000-0005-0000-0000-0000FC440000}"/>
    <cellStyle name="60% - Akzent4 11 14" xfId="17754" xr:uid="{00000000-0005-0000-0000-0000FD440000}"/>
    <cellStyle name="60% - Akzent4 11 15" xfId="17755" xr:uid="{00000000-0005-0000-0000-0000FE440000}"/>
    <cellStyle name="60% - Akzent4 11 16" xfId="17756" xr:uid="{00000000-0005-0000-0000-0000FF440000}"/>
    <cellStyle name="60% - Akzent4 11 17" xfId="17757" xr:uid="{00000000-0005-0000-0000-000000450000}"/>
    <cellStyle name="60% - Akzent4 11 18" xfId="17758" xr:uid="{00000000-0005-0000-0000-000001450000}"/>
    <cellStyle name="60% - Akzent4 11 2" xfId="17759" xr:uid="{00000000-0005-0000-0000-000002450000}"/>
    <cellStyle name="60% - Akzent4 11 3" xfId="17760" xr:uid="{00000000-0005-0000-0000-000003450000}"/>
    <cellStyle name="60% - Akzent4 11 4" xfId="17761" xr:uid="{00000000-0005-0000-0000-000004450000}"/>
    <cellStyle name="60% - Akzent4 11 5" xfId="17762" xr:uid="{00000000-0005-0000-0000-000005450000}"/>
    <cellStyle name="60% - Akzent4 11 6" xfId="17763" xr:uid="{00000000-0005-0000-0000-000006450000}"/>
    <cellStyle name="60% - Akzent4 11 7" xfId="17764" xr:uid="{00000000-0005-0000-0000-000007450000}"/>
    <cellStyle name="60% - Akzent4 11 8" xfId="17765" xr:uid="{00000000-0005-0000-0000-000008450000}"/>
    <cellStyle name="60% - Akzent4 11 9" xfId="17766" xr:uid="{00000000-0005-0000-0000-000009450000}"/>
    <cellStyle name="60% - Akzent4 12" xfId="17767" xr:uid="{00000000-0005-0000-0000-00000A450000}"/>
    <cellStyle name="60% - Akzent4 12 10" xfId="17768" xr:uid="{00000000-0005-0000-0000-00000B450000}"/>
    <cellStyle name="60% - Akzent4 12 11" xfId="17769" xr:uid="{00000000-0005-0000-0000-00000C450000}"/>
    <cellStyle name="60% - Akzent4 12 12" xfId="17770" xr:uid="{00000000-0005-0000-0000-00000D450000}"/>
    <cellStyle name="60% - Akzent4 12 13" xfId="17771" xr:uid="{00000000-0005-0000-0000-00000E450000}"/>
    <cellStyle name="60% - Akzent4 12 14" xfId="17772" xr:uid="{00000000-0005-0000-0000-00000F450000}"/>
    <cellStyle name="60% - Akzent4 12 15" xfId="17773" xr:uid="{00000000-0005-0000-0000-000010450000}"/>
    <cellStyle name="60% - Akzent4 12 16" xfId="17774" xr:uid="{00000000-0005-0000-0000-000011450000}"/>
    <cellStyle name="60% - Akzent4 12 17" xfId="17775" xr:uid="{00000000-0005-0000-0000-000012450000}"/>
    <cellStyle name="60% - Akzent4 12 18" xfId="17776" xr:uid="{00000000-0005-0000-0000-000013450000}"/>
    <cellStyle name="60% - Akzent4 12 2" xfId="17777" xr:uid="{00000000-0005-0000-0000-000014450000}"/>
    <cellStyle name="60% - Akzent4 12 3" xfId="17778" xr:uid="{00000000-0005-0000-0000-000015450000}"/>
    <cellStyle name="60% - Akzent4 12 4" xfId="17779" xr:uid="{00000000-0005-0000-0000-000016450000}"/>
    <cellStyle name="60% - Akzent4 12 5" xfId="17780" xr:uid="{00000000-0005-0000-0000-000017450000}"/>
    <cellStyle name="60% - Akzent4 12 6" xfId="17781" xr:uid="{00000000-0005-0000-0000-000018450000}"/>
    <cellStyle name="60% - Akzent4 12 7" xfId="17782" xr:uid="{00000000-0005-0000-0000-000019450000}"/>
    <cellStyle name="60% - Akzent4 12 8" xfId="17783" xr:uid="{00000000-0005-0000-0000-00001A450000}"/>
    <cellStyle name="60% - Akzent4 12 9" xfId="17784" xr:uid="{00000000-0005-0000-0000-00001B450000}"/>
    <cellStyle name="60% - Akzent4 13" xfId="17785" xr:uid="{00000000-0005-0000-0000-00001C450000}"/>
    <cellStyle name="60% - Akzent4 13 10" xfId="17786" xr:uid="{00000000-0005-0000-0000-00001D450000}"/>
    <cellStyle name="60% - Akzent4 13 11" xfId="17787" xr:uid="{00000000-0005-0000-0000-00001E450000}"/>
    <cellStyle name="60% - Akzent4 13 12" xfId="17788" xr:uid="{00000000-0005-0000-0000-00001F450000}"/>
    <cellStyle name="60% - Akzent4 13 13" xfId="17789" xr:uid="{00000000-0005-0000-0000-000020450000}"/>
    <cellStyle name="60% - Akzent4 13 14" xfId="17790" xr:uid="{00000000-0005-0000-0000-000021450000}"/>
    <cellStyle name="60% - Akzent4 13 15" xfId="17791" xr:uid="{00000000-0005-0000-0000-000022450000}"/>
    <cellStyle name="60% - Akzent4 13 16" xfId="17792" xr:uid="{00000000-0005-0000-0000-000023450000}"/>
    <cellStyle name="60% - Akzent4 13 17" xfId="17793" xr:uid="{00000000-0005-0000-0000-000024450000}"/>
    <cellStyle name="60% - Akzent4 13 18" xfId="17794" xr:uid="{00000000-0005-0000-0000-000025450000}"/>
    <cellStyle name="60% - Akzent4 13 2" xfId="17795" xr:uid="{00000000-0005-0000-0000-000026450000}"/>
    <cellStyle name="60% - Akzent4 13 3" xfId="17796" xr:uid="{00000000-0005-0000-0000-000027450000}"/>
    <cellStyle name="60% - Akzent4 13 4" xfId="17797" xr:uid="{00000000-0005-0000-0000-000028450000}"/>
    <cellStyle name="60% - Akzent4 13 5" xfId="17798" xr:uid="{00000000-0005-0000-0000-000029450000}"/>
    <cellStyle name="60% - Akzent4 13 6" xfId="17799" xr:uid="{00000000-0005-0000-0000-00002A450000}"/>
    <cellStyle name="60% - Akzent4 13 7" xfId="17800" xr:uid="{00000000-0005-0000-0000-00002B450000}"/>
    <cellStyle name="60% - Akzent4 13 8" xfId="17801" xr:uid="{00000000-0005-0000-0000-00002C450000}"/>
    <cellStyle name="60% - Akzent4 13 9" xfId="17802" xr:uid="{00000000-0005-0000-0000-00002D450000}"/>
    <cellStyle name="60% - Akzent4 14" xfId="17803" xr:uid="{00000000-0005-0000-0000-00002E450000}"/>
    <cellStyle name="60% - Akzent4 14 10" xfId="17804" xr:uid="{00000000-0005-0000-0000-00002F450000}"/>
    <cellStyle name="60% - Akzent4 14 11" xfId="17805" xr:uid="{00000000-0005-0000-0000-000030450000}"/>
    <cellStyle name="60% - Akzent4 14 12" xfId="17806" xr:uid="{00000000-0005-0000-0000-000031450000}"/>
    <cellStyle name="60% - Akzent4 14 13" xfId="17807" xr:uid="{00000000-0005-0000-0000-000032450000}"/>
    <cellStyle name="60% - Akzent4 14 14" xfId="17808" xr:uid="{00000000-0005-0000-0000-000033450000}"/>
    <cellStyle name="60% - Akzent4 14 15" xfId="17809" xr:uid="{00000000-0005-0000-0000-000034450000}"/>
    <cellStyle name="60% - Akzent4 14 16" xfId="17810" xr:uid="{00000000-0005-0000-0000-000035450000}"/>
    <cellStyle name="60% - Akzent4 14 17" xfId="17811" xr:uid="{00000000-0005-0000-0000-000036450000}"/>
    <cellStyle name="60% - Akzent4 14 18" xfId="17812" xr:uid="{00000000-0005-0000-0000-000037450000}"/>
    <cellStyle name="60% - Akzent4 14 2" xfId="17813" xr:uid="{00000000-0005-0000-0000-000038450000}"/>
    <cellStyle name="60% - Akzent4 14 3" xfId="17814" xr:uid="{00000000-0005-0000-0000-000039450000}"/>
    <cellStyle name="60% - Akzent4 14 4" xfId="17815" xr:uid="{00000000-0005-0000-0000-00003A450000}"/>
    <cellStyle name="60% - Akzent4 14 5" xfId="17816" xr:uid="{00000000-0005-0000-0000-00003B450000}"/>
    <cellStyle name="60% - Akzent4 14 6" xfId="17817" xr:uid="{00000000-0005-0000-0000-00003C450000}"/>
    <cellStyle name="60% - Akzent4 14 7" xfId="17818" xr:uid="{00000000-0005-0000-0000-00003D450000}"/>
    <cellStyle name="60% - Akzent4 14 8" xfId="17819" xr:uid="{00000000-0005-0000-0000-00003E450000}"/>
    <cellStyle name="60% - Akzent4 14 9" xfId="17820" xr:uid="{00000000-0005-0000-0000-00003F450000}"/>
    <cellStyle name="60% - Akzent4 15" xfId="17821" xr:uid="{00000000-0005-0000-0000-000040450000}"/>
    <cellStyle name="60% - Akzent4 15 10" xfId="17822" xr:uid="{00000000-0005-0000-0000-000041450000}"/>
    <cellStyle name="60% - Akzent4 15 11" xfId="17823" xr:uid="{00000000-0005-0000-0000-000042450000}"/>
    <cellStyle name="60% - Akzent4 15 12" xfId="17824" xr:uid="{00000000-0005-0000-0000-000043450000}"/>
    <cellStyle name="60% - Akzent4 15 13" xfId="17825" xr:uid="{00000000-0005-0000-0000-000044450000}"/>
    <cellStyle name="60% - Akzent4 15 14" xfId="17826" xr:uid="{00000000-0005-0000-0000-000045450000}"/>
    <cellStyle name="60% - Akzent4 15 15" xfId="17827" xr:uid="{00000000-0005-0000-0000-000046450000}"/>
    <cellStyle name="60% - Akzent4 15 16" xfId="17828" xr:uid="{00000000-0005-0000-0000-000047450000}"/>
    <cellStyle name="60% - Akzent4 15 17" xfId="17829" xr:uid="{00000000-0005-0000-0000-000048450000}"/>
    <cellStyle name="60% - Akzent4 15 18" xfId="17830" xr:uid="{00000000-0005-0000-0000-000049450000}"/>
    <cellStyle name="60% - Akzent4 15 2" xfId="17831" xr:uid="{00000000-0005-0000-0000-00004A450000}"/>
    <cellStyle name="60% - Akzent4 15 3" xfId="17832" xr:uid="{00000000-0005-0000-0000-00004B450000}"/>
    <cellStyle name="60% - Akzent4 15 4" xfId="17833" xr:uid="{00000000-0005-0000-0000-00004C450000}"/>
    <cellStyle name="60% - Akzent4 15 5" xfId="17834" xr:uid="{00000000-0005-0000-0000-00004D450000}"/>
    <cellStyle name="60% - Akzent4 15 6" xfId="17835" xr:uid="{00000000-0005-0000-0000-00004E450000}"/>
    <cellStyle name="60% - Akzent4 15 7" xfId="17836" xr:uid="{00000000-0005-0000-0000-00004F450000}"/>
    <cellStyle name="60% - Akzent4 15 8" xfId="17837" xr:uid="{00000000-0005-0000-0000-000050450000}"/>
    <cellStyle name="60% - Akzent4 15 9" xfId="17838" xr:uid="{00000000-0005-0000-0000-000051450000}"/>
    <cellStyle name="60% - Akzent4 16" xfId="17839" xr:uid="{00000000-0005-0000-0000-000052450000}"/>
    <cellStyle name="60% - Akzent4 16 10" xfId="17840" xr:uid="{00000000-0005-0000-0000-000053450000}"/>
    <cellStyle name="60% - Akzent4 16 11" xfId="17841" xr:uid="{00000000-0005-0000-0000-000054450000}"/>
    <cellStyle name="60% - Akzent4 16 12" xfId="17842" xr:uid="{00000000-0005-0000-0000-000055450000}"/>
    <cellStyle name="60% - Akzent4 16 13" xfId="17843" xr:uid="{00000000-0005-0000-0000-000056450000}"/>
    <cellStyle name="60% - Akzent4 16 14" xfId="17844" xr:uid="{00000000-0005-0000-0000-000057450000}"/>
    <cellStyle name="60% - Akzent4 16 15" xfId="17845" xr:uid="{00000000-0005-0000-0000-000058450000}"/>
    <cellStyle name="60% - Akzent4 16 16" xfId="17846" xr:uid="{00000000-0005-0000-0000-000059450000}"/>
    <cellStyle name="60% - Akzent4 16 17" xfId="17847" xr:uid="{00000000-0005-0000-0000-00005A450000}"/>
    <cellStyle name="60% - Akzent4 16 18" xfId="17848" xr:uid="{00000000-0005-0000-0000-00005B450000}"/>
    <cellStyle name="60% - Akzent4 16 2" xfId="17849" xr:uid="{00000000-0005-0000-0000-00005C450000}"/>
    <cellStyle name="60% - Akzent4 16 3" xfId="17850" xr:uid="{00000000-0005-0000-0000-00005D450000}"/>
    <cellStyle name="60% - Akzent4 16 4" xfId="17851" xr:uid="{00000000-0005-0000-0000-00005E450000}"/>
    <cellStyle name="60% - Akzent4 16 5" xfId="17852" xr:uid="{00000000-0005-0000-0000-00005F450000}"/>
    <cellStyle name="60% - Akzent4 16 6" xfId="17853" xr:uid="{00000000-0005-0000-0000-000060450000}"/>
    <cellStyle name="60% - Akzent4 16 7" xfId="17854" xr:uid="{00000000-0005-0000-0000-000061450000}"/>
    <cellStyle name="60% - Akzent4 16 8" xfId="17855" xr:uid="{00000000-0005-0000-0000-000062450000}"/>
    <cellStyle name="60% - Akzent4 16 9" xfId="17856" xr:uid="{00000000-0005-0000-0000-000063450000}"/>
    <cellStyle name="60% - Akzent4 17" xfId="17857" xr:uid="{00000000-0005-0000-0000-000064450000}"/>
    <cellStyle name="60% - Akzent4 17 10" xfId="17858" xr:uid="{00000000-0005-0000-0000-000065450000}"/>
    <cellStyle name="60% - Akzent4 17 11" xfId="17859" xr:uid="{00000000-0005-0000-0000-000066450000}"/>
    <cellStyle name="60% - Akzent4 17 12" xfId="17860" xr:uid="{00000000-0005-0000-0000-000067450000}"/>
    <cellStyle name="60% - Akzent4 17 13" xfId="17861" xr:uid="{00000000-0005-0000-0000-000068450000}"/>
    <cellStyle name="60% - Akzent4 17 14" xfId="17862" xr:uid="{00000000-0005-0000-0000-000069450000}"/>
    <cellStyle name="60% - Akzent4 17 15" xfId="17863" xr:uid="{00000000-0005-0000-0000-00006A450000}"/>
    <cellStyle name="60% - Akzent4 17 16" xfId="17864" xr:uid="{00000000-0005-0000-0000-00006B450000}"/>
    <cellStyle name="60% - Akzent4 17 17" xfId="17865" xr:uid="{00000000-0005-0000-0000-00006C450000}"/>
    <cellStyle name="60% - Akzent4 17 18" xfId="17866" xr:uid="{00000000-0005-0000-0000-00006D450000}"/>
    <cellStyle name="60% - Akzent4 17 2" xfId="17867" xr:uid="{00000000-0005-0000-0000-00006E450000}"/>
    <cellStyle name="60% - Akzent4 17 3" xfId="17868" xr:uid="{00000000-0005-0000-0000-00006F450000}"/>
    <cellStyle name="60% - Akzent4 17 4" xfId="17869" xr:uid="{00000000-0005-0000-0000-000070450000}"/>
    <cellStyle name="60% - Akzent4 17 5" xfId="17870" xr:uid="{00000000-0005-0000-0000-000071450000}"/>
    <cellStyle name="60% - Akzent4 17 6" xfId="17871" xr:uid="{00000000-0005-0000-0000-000072450000}"/>
    <cellStyle name="60% - Akzent4 17 7" xfId="17872" xr:uid="{00000000-0005-0000-0000-000073450000}"/>
    <cellStyle name="60% - Akzent4 17 8" xfId="17873" xr:uid="{00000000-0005-0000-0000-000074450000}"/>
    <cellStyle name="60% - Akzent4 17 9" xfId="17874" xr:uid="{00000000-0005-0000-0000-000075450000}"/>
    <cellStyle name="60% - Akzent4 18" xfId="17875" xr:uid="{00000000-0005-0000-0000-000076450000}"/>
    <cellStyle name="60% - Akzent4 18 10" xfId="17876" xr:uid="{00000000-0005-0000-0000-000077450000}"/>
    <cellStyle name="60% - Akzent4 18 11" xfId="17877" xr:uid="{00000000-0005-0000-0000-000078450000}"/>
    <cellStyle name="60% - Akzent4 18 12" xfId="17878" xr:uid="{00000000-0005-0000-0000-000079450000}"/>
    <cellStyle name="60% - Akzent4 18 13" xfId="17879" xr:uid="{00000000-0005-0000-0000-00007A450000}"/>
    <cellStyle name="60% - Akzent4 18 14" xfId="17880" xr:uid="{00000000-0005-0000-0000-00007B450000}"/>
    <cellStyle name="60% - Akzent4 18 15" xfId="17881" xr:uid="{00000000-0005-0000-0000-00007C450000}"/>
    <cellStyle name="60% - Akzent4 18 16" xfId="17882" xr:uid="{00000000-0005-0000-0000-00007D450000}"/>
    <cellStyle name="60% - Akzent4 18 17" xfId="17883" xr:uid="{00000000-0005-0000-0000-00007E450000}"/>
    <cellStyle name="60% - Akzent4 18 18" xfId="17884" xr:uid="{00000000-0005-0000-0000-00007F450000}"/>
    <cellStyle name="60% - Akzent4 18 2" xfId="17885" xr:uid="{00000000-0005-0000-0000-000080450000}"/>
    <cellStyle name="60% - Akzent4 18 3" xfId="17886" xr:uid="{00000000-0005-0000-0000-000081450000}"/>
    <cellStyle name="60% - Akzent4 18 4" xfId="17887" xr:uid="{00000000-0005-0000-0000-000082450000}"/>
    <cellStyle name="60% - Akzent4 18 5" xfId="17888" xr:uid="{00000000-0005-0000-0000-000083450000}"/>
    <cellStyle name="60% - Akzent4 18 6" xfId="17889" xr:uid="{00000000-0005-0000-0000-000084450000}"/>
    <cellStyle name="60% - Akzent4 18 7" xfId="17890" xr:uid="{00000000-0005-0000-0000-000085450000}"/>
    <cellStyle name="60% - Akzent4 18 8" xfId="17891" xr:uid="{00000000-0005-0000-0000-000086450000}"/>
    <cellStyle name="60% - Akzent4 18 9" xfId="17892" xr:uid="{00000000-0005-0000-0000-000087450000}"/>
    <cellStyle name="60% - Akzent4 19" xfId="17893" xr:uid="{00000000-0005-0000-0000-000088450000}"/>
    <cellStyle name="60% - Akzent4 2" xfId="17894" xr:uid="{00000000-0005-0000-0000-000089450000}"/>
    <cellStyle name="60% - Akzent4 2 10" xfId="17895" xr:uid="{00000000-0005-0000-0000-00008A450000}"/>
    <cellStyle name="60% - Akzent4 2 11" xfId="17896" xr:uid="{00000000-0005-0000-0000-00008B450000}"/>
    <cellStyle name="60% - Akzent4 2 12" xfId="17897" xr:uid="{00000000-0005-0000-0000-00008C450000}"/>
    <cellStyle name="60% - Akzent4 2 13" xfId="17898" xr:uid="{00000000-0005-0000-0000-00008D450000}"/>
    <cellStyle name="60% - Akzent4 2 14" xfId="17899" xr:uid="{00000000-0005-0000-0000-00008E450000}"/>
    <cellStyle name="60% - Akzent4 2 15" xfId="17900" xr:uid="{00000000-0005-0000-0000-00008F450000}"/>
    <cellStyle name="60% - Akzent4 2 16" xfId="17901" xr:uid="{00000000-0005-0000-0000-000090450000}"/>
    <cellStyle name="60% - Akzent4 2 17" xfId="17902" xr:uid="{00000000-0005-0000-0000-000091450000}"/>
    <cellStyle name="60% - Akzent4 2 18" xfId="17903" xr:uid="{00000000-0005-0000-0000-000092450000}"/>
    <cellStyle name="60% - Akzent4 2 2" xfId="17904" xr:uid="{00000000-0005-0000-0000-000093450000}"/>
    <cellStyle name="60% - Akzent4 2 2 2" xfId="17905" xr:uid="{00000000-0005-0000-0000-000094450000}"/>
    <cellStyle name="60% - Akzent4 2 2 2 2" xfId="17906" xr:uid="{00000000-0005-0000-0000-000095450000}"/>
    <cellStyle name="60% - Akzent4 2 2 2 2 2" xfId="17907" xr:uid="{00000000-0005-0000-0000-000096450000}"/>
    <cellStyle name="60% - Akzent4 2 2 2 2 3" xfId="17908" xr:uid="{00000000-0005-0000-0000-000097450000}"/>
    <cellStyle name="60% - Akzent4 2 2 2 3" xfId="17909" xr:uid="{00000000-0005-0000-0000-000098450000}"/>
    <cellStyle name="60% - Akzent4 2 2 3" xfId="17910" xr:uid="{00000000-0005-0000-0000-000099450000}"/>
    <cellStyle name="60% - Akzent4 2 3" xfId="17911" xr:uid="{00000000-0005-0000-0000-00009A450000}"/>
    <cellStyle name="60% - Akzent4 2 4" xfId="17912" xr:uid="{00000000-0005-0000-0000-00009B450000}"/>
    <cellStyle name="60% - Akzent4 2 5" xfId="17913" xr:uid="{00000000-0005-0000-0000-00009C450000}"/>
    <cellStyle name="60% - Akzent4 2 6" xfId="17914" xr:uid="{00000000-0005-0000-0000-00009D450000}"/>
    <cellStyle name="60% - Akzent4 2 7" xfId="17915" xr:uid="{00000000-0005-0000-0000-00009E450000}"/>
    <cellStyle name="60% - Akzent4 2 8" xfId="17916" xr:uid="{00000000-0005-0000-0000-00009F450000}"/>
    <cellStyle name="60% - Akzent4 2 9" xfId="17917" xr:uid="{00000000-0005-0000-0000-0000A0450000}"/>
    <cellStyle name="60% - Akzent4 20" xfId="17918" xr:uid="{00000000-0005-0000-0000-0000A1450000}"/>
    <cellStyle name="60% - Akzent4 21" xfId="17919" xr:uid="{00000000-0005-0000-0000-0000A2450000}"/>
    <cellStyle name="60% - Akzent4 22" xfId="17920" xr:uid="{00000000-0005-0000-0000-0000A3450000}"/>
    <cellStyle name="60% - Akzent4 23" xfId="17921" xr:uid="{00000000-0005-0000-0000-0000A4450000}"/>
    <cellStyle name="60% - Akzent4 24" xfId="17922" xr:uid="{00000000-0005-0000-0000-0000A5450000}"/>
    <cellStyle name="60% - Akzent4 25" xfId="17923" xr:uid="{00000000-0005-0000-0000-0000A6450000}"/>
    <cellStyle name="60% - Akzent4 26" xfId="17924" xr:uid="{00000000-0005-0000-0000-0000A7450000}"/>
    <cellStyle name="60% - Akzent4 27" xfId="17925" xr:uid="{00000000-0005-0000-0000-0000A8450000}"/>
    <cellStyle name="60% - Akzent4 28" xfId="17926" xr:uid="{00000000-0005-0000-0000-0000A9450000}"/>
    <cellStyle name="60% - Akzent4 29" xfId="17927" xr:uid="{00000000-0005-0000-0000-0000AA450000}"/>
    <cellStyle name="60% - Akzent4 3" xfId="17928" xr:uid="{00000000-0005-0000-0000-0000AB450000}"/>
    <cellStyle name="60% - Akzent4 3 10" xfId="17929" xr:uid="{00000000-0005-0000-0000-0000AC450000}"/>
    <cellStyle name="60% - Akzent4 3 11" xfId="17930" xr:uid="{00000000-0005-0000-0000-0000AD450000}"/>
    <cellStyle name="60% - Akzent4 3 12" xfId="17931" xr:uid="{00000000-0005-0000-0000-0000AE450000}"/>
    <cellStyle name="60% - Akzent4 3 13" xfId="17932" xr:uid="{00000000-0005-0000-0000-0000AF450000}"/>
    <cellStyle name="60% - Akzent4 3 14" xfId="17933" xr:uid="{00000000-0005-0000-0000-0000B0450000}"/>
    <cellStyle name="60% - Akzent4 3 15" xfId="17934" xr:uid="{00000000-0005-0000-0000-0000B1450000}"/>
    <cellStyle name="60% - Akzent4 3 16" xfId="17935" xr:uid="{00000000-0005-0000-0000-0000B2450000}"/>
    <cellStyle name="60% - Akzent4 3 17" xfId="17936" xr:uid="{00000000-0005-0000-0000-0000B3450000}"/>
    <cellStyle name="60% - Akzent4 3 18" xfId="17937" xr:uid="{00000000-0005-0000-0000-0000B4450000}"/>
    <cellStyle name="60% - Akzent4 3 2" xfId="17938" xr:uid="{00000000-0005-0000-0000-0000B5450000}"/>
    <cellStyle name="60% - Akzent4 3 3" xfId="17939" xr:uid="{00000000-0005-0000-0000-0000B6450000}"/>
    <cellStyle name="60% - Akzent4 3 4" xfId="17940" xr:uid="{00000000-0005-0000-0000-0000B7450000}"/>
    <cellStyle name="60% - Akzent4 3 5" xfId="17941" xr:uid="{00000000-0005-0000-0000-0000B8450000}"/>
    <cellStyle name="60% - Akzent4 3 6" xfId="17942" xr:uid="{00000000-0005-0000-0000-0000B9450000}"/>
    <cellStyle name="60% - Akzent4 3 7" xfId="17943" xr:uid="{00000000-0005-0000-0000-0000BA450000}"/>
    <cellStyle name="60% - Akzent4 3 8" xfId="17944" xr:uid="{00000000-0005-0000-0000-0000BB450000}"/>
    <cellStyle name="60% - Akzent4 3 9" xfId="17945" xr:uid="{00000000-0005-0000-0000-0000BC450000}"/>
    <cellStyle name="60% - Akzent4 30" xfId="17946" xr:uid="{00000000-0005-0000-0000-0000BD450000}"/>
    <cellStyle name="60% - Akzent4 31" xfId="17947" xr:uid="{00000000-0005-0000-0000-0000BE450000}"/>
    <cellStyle name="60% - Akzent4 32" xfId="17948" xr:uid="{00000000-0005-0000-0000-0000BF450000}"/>
    <cellStyle name="60% - Akzent4 33" xfId="17949" xr:uid="{00000000-0005-0000-0000-0000C0450000}"/>
    <cellStyle name="60% - Akzent4 34" xfId="17950" xr:uid="{00000000-0005-0000-0000-0000C1450000}"/>
    <cellStyle name="60% - Akzent4 35" xfId="17951" xr:uid="{00000000-0005-0000-0000-0000C2450000}"/>
    <cellStyle name="60% - Akzent4 4" xfId="17952" xr:uid="{00000000-0005-0000-0000-0000C3450000}"/>
    <cellStyle name="60% - Akzent4 4 10" xfId="17953" xr:uid="{00000000-0005-0000-0000-0000C4450000}"/>
    <cellStyle name="60% - Akzent4 4 11" xfId="17954" xr:uid="{00000000-0005-0000-0000-0000C5450000}"/>
    <cellStyle name="60% - Akzent4 4 12" xfId="17955" xr:uid="{00000000-0005-0000-0000-0000C6450000}"/>
    <cellStyle name="60% - Akzent4 4 13" xfId="17956" xr:uid="{00000000-0005-0000-0000-0000C7450000}"/>
    <cellStyle name="60% - Akzent4 4 14" xfId="17957" xr:uid="{00000000-0005-0000-0000-0000C8450000}"/>
    <cellStyle name="60% - Akzent4 4 15" xfId="17958" xr:uid="{00000000-0005-0000-0000-0000C9450000}"/>
    <cellStyle name="60% - Akzent4 4 16" xfId="17959" xr:uid="{00000000-0005-0000-0000-0000CA450000}"/>
    <cellStyle name="60% - Akzent4 4 17" xfId="17960" xr:uid="{00000000-0005-0000-0000-0000CB450000}"/>
    <cellStyle name="60% - Akzent4 4 18" xfId="17961" xr:uid="{00000000-0005-0000-0000-0000CC450000}"/>
    <cellStyle name="60% - Akzent4 4 2" xfId="17962" xr:uid="{00000000-0005-0000-0000-0000CD450000}"/>
    <cellStyle name="60% - Akzent4 4 3" xfId="17963" xr:uid="{00000000-0005-0000-0000-0000CE450000}"/>
    <cellStyle name="60% - Akzent4 4 4" xfId="17964" xr:uid="{00000000-0005-0000-0000-0000CF450000}"/>
    <cellStyle name="60% - Akzent4 4 5" xfId="17965" xr:uid="{00000000-0005-0000-0000-0000D0450000}"/>
    <cellStyle name="60% - Akzent4 4 6" xfId="17966" xr:uid="{00000000-0005-0000-0000-0000D1450000}"/>
    <cellStyle name="60% - Akzent4 4 7" xfId="17967" xr:uid="{00000000-0005-0000-0000-0000D2450000}"/>
    <cellStyle name="60% - Akzent4 4 8" xfId="17968" xr:uid="{00000000-0005-0000-0000-0000D3450000}"/>
    <cellStyle name="60% - Akzent4 4 9" xfId="17969" xr:uid="{00000000-0005-0000-0000-0000D4450000}"/>
    <cellStyle name="60% - Akzent4 5" xfId="17970" xr:uid="{00000000-0005-0000-0000-0000D5450000}"/>
    <cellStyle name="60% - Akzent4 5 10" xfId="17971" xr:uid="{00000000-0005-0000-0000-0000D6450000}"/>
    <cellStyle name="60% - Akzent4 5 11" xfId="17972" xr:uid="{00000000-0005-0000-0000-0000D7450000}"/>
    <cellStyle name="60% - Akzent4 5 12" xfId="17973" xr:uid="{00000000-0005-0000-0000-0000D8450000}"/>
    <cellStyle name="60% - Akzent4 5 13" xfId="17974" xr:uid="{00000000-0005-0000-0000-0000D9450000}"/>
    <cellStyle name="60% - Akzent4 5 14" xfId="17975" xr:uid="{00000000-0005-0000-0000-0000DA450000}"/>
    <cellStyle name="60% - Akzent4 5 15" xfId="17976" xr:uid="{00000000-0005-0000-0000-0000DB450000}"/>
    <cellStyle name="60% - Akzent4 5 16" xfId="17977" xr:uid="{00000000-0005-0000-0000-0000DC450000}"/>
    <cellStyle name="60% - Akzent4 5 17" xfId="17978" xr:uid="{00000000-0005-0000-0000-0000DD450000}"/>
    <cellStyle name="60% - Akzent4 5 18" xfId="17979" xr:uid="{00000000-0005-0000-0000-0000DE450000}"/>
    <cellStyle name="60% - Akzent4 5 2" xfId="17980" xr:uid="{00000000-0005-0000-0000-0000DF450000}"/>
    <cellStyle name="60% - Akzent4 5 3" xfId="17981" xr:uid="{00000000-0005-0000-0000-0000E0450000}"/>
    <cellStyle name="60% - Akzent4 5 4" xfId="17982" xr:uid="{00000000-0005-0000-0000-0000E1450000}"/>
    <cellStyle name="60% - Akzent4 5 5" xfId="17983" xr:uid="{00000000-0005-0000-0000-0000E2450000}"/>
    <cellStyle name="60% - Akzent4 5 6" xfId="17984" xr:uid="{00000000-0005-0000-0000-0000E3450000}"/>
    <cellStyle name="60% - Akzent4 5 7" xfId="17985" xr:uid="{00000000-0005-0000-0000-0000E4450000}"/>
    <cellStyle name="60% - Akzent4 5 8" xfId="17986" xr:uid="{00000000-0005-0000-0000-0000E5450000}"/>
    <cellStyle name="60% - Akzent4 5 9" xfId="17987" xr:uid="{00000000-0005-0000-0000-0000E6450000}"/>
    <cellStyle name="60% - Akzent4 6" xfId="17988" xr:uid="{00000000-0005-0000-0000-0000E7450000}"/>
    <cellStyle name="60% - Akzent4 6 10" xfId="17989" xr:uid="{00000000-0005-0000-0000-0000E8450000}"/>
    <cellStyle name="60% - Akzent4 6 11" xfId="17990" xr:uid="{00000000-0005-0000-0000-0000E9450000}"/>
    <cellStyle name="60% - Akzent4 6 12" xfId="17991" xr:uid="{00000000-0005-0000-0000-0000EA450000}"/>
    <cellStyle name="60% - Akzent4 6 13" xfId="17992" xr:uid="{00000000-0005-0000-0000-0000EB450000}"/>
    <cellStyle name="60% - Akzent4 6 14" xfId="17993" xr:uid="{00000000-0005-0000-0000-0000EC450000}"/>
    <cellStyle name="60% - Akzent4 6 15" xfId="17994" xr:uid="{00000000-0005-0000-0000-0000ED450000}"/>
    <cellStyle name="60% - Akzent4 6 16" xfId="17995" xr:uid="{00000000-0005-0000-0000-0000EE450000}"/>
    <cellStyle name="60% - Akzent4 6 17" xfId="17996" xr:uid="{00000000-0005-0000-0000-0000EF450000}"/>
    <cellStyle name="60% - Akzent4 6 18" xfId="17997" xr:uid="{00000000-0005-0000-0000-0000F0450000}"/>
    <cellStyle name="60% - Akzent4 6 2" xfId="17998" xr:uid="{00000000-0005-0000-0000-0000F1450000}"/>
    <cellStyle name="60% - Akzent4 6 3" xfId="17999" xr:uid="{00000000-0005-0000-0000-0000F2450000}"/>
    <cellStyle name="60% - Akzent4 6 4" xfId="18000" xr:uid="{00000000-0005-0000-0000-0000F3450000}"/>
    <cellStyle name="60% - Akzent4 6 5" xfId="18001" xr:uid="{00000000-0005-0000-0000-0000F4450000}"/>
    <cellStyle name="60% - Akzent4 6 6" xfId="18002" xr:uid="{00000000-0005-0000-0000-0000F5450000}"/>
    <cellStyle name="60% - Akzent4 6 7" xfId="18003" xr:uid="{00000000-0005-0000-0000-0000F6450000}"/>
    <cellStyle name="60% - Akzent4 6 8" xfId="18004" xr:uid="{00000000-0005-0000-0000-0000F7450000}"/>
    <cellStyle name="60% - Akzent4 6 9" xfId="18005" xr:uid="{00000000-0005-0000-0000-0000F8450000}"/>
    <cellStyle name="60% - Akzent4 7" xfId="18006" xr:uid="{00000000-0005-0000-0000-0000F9450000}"/>
    <cellStyle name="60% - Akzent4 7 10" xfId="18007" xr:uid="{00000000-0005-0000-0000-0000FA450000}"/>
    <cellStyle name="60% - Akzent4 7 11" xfId="18008" xr:uid="{00000000-0005-0000-0000-0000FB450000}"/>
    <cellStyle name="60% - Akzent4 7 12" xfId="18009" xr:uid="{00000000-0005-0000-0000-0000FC450000}"/>
    <cellStyle name="60% - Akzent4 7 13" xfId="18010" xr:uid="{00000000-0005-0000-0000-0000FD450000}"/>
    <cellStyle name="60% - Akzent4 7 14" xfId="18011" xr:uid="{00000000-0005-0000-0000-0000FE450000}"/>
    <cellStyle name="60% - Akzent4 7 15" xfId="18012" xr:uid="{00000000-0005-0000-0000-0000FF450000}"/>
    <cellStyle name="60% - Akzent4 7 16" xfId="18013" xr:uid="{00000000-0005-0000-0000-000000460000}"/>
    <cellStyle name="60% - Akzent4 7 17" xfId="18014" xr:uid="{00000000-0005-0000-0000-000001460000}"/>
    <cellStyle name="60% - Akzent4 7 18" xfId="18015" xr:uid="{00000000-0005-0000-0000-000002460000}"/>
    <cellStyle name="60% - Akzent4 7 2" xfId="18016" xr:uid="{00000000-0005-0000-0000-000003460000}"/>
    <cellStyle name="60% - Akzent4 7 3" xfId="18017" xr:uid="{00000000-0005-0000-0000-000004460000}"/>
    <cellStyle name="60% - Akzent4 7 4" xfId="18018" xr:uid="{00000000-0005-0000-0000-000005460000}"/>
    <cellStyle name="60% - Akzent4 7 5" xfId="18019" xr:uid="{00000000-0005-0000-0000-000006460000}"/>
    <cellStyle name="60% - Akzent4 7 6" xfId="18020" xr:uid="{00000000-0005-0000-0000-000007460000}"/>
    <cellStyle name="60% - Akzent4 7 7" xfId="18021" xr:uid="{00000000-0005-0000-0000-000008460000}"/>
    <cellStyle name="60% - Akzent4 7 8" xfId="18022" xr:uid="{00000000-0005-0000-0000-000009460000}"/>
    <cellStyle name="60% - Akzent4 7 9" xfId="18023" xr:uid="{00000000-0005-0000-0000-00000A460000}"/>
    <cellStyle name="60% - Akzent4 8" xfId="18024" xr:uid="{00000000-0005-0000-0000-00000B460000}"/>
    <cellStyle name="60% - Akzent4 8 10" xfId="18025" xr:uid="{00000000-0005-0000-0000-00000C460000}"/>
    <cellStyle name="60% - Akzent4 8 11" xfId="18026" xr:uid="{00000000-0005-0000-0000-00000D460000}"/>
    <cellStyle name="60% - Akzent4 8 12" xfId="18027" xr:uid="{00000000-0005-0000-0000-00000E460000}"/>
    <cellStyle name="60% - Akzent4 8 13" xfId="18028" xr:uid="{00000000-0005-0000-0000-00000F460000}"/>
    <cellStyle name="60% - Akzent4 8 14" xfId="18029" xr:uid="{00000000-0005-0000-0000-000010460000}"/>
    <cellStyle name="60% - Akzent4 8 15" xfId="18030" xr:uid="{00000000-0005-0000-0000-000011460000}"/>
    <cellStyle name="60% - Akzent4 8 16" xfId="18031" xr:uid="{00000000-0005-0000-0000-000012460000}"/>
    <cellStyle name="60% - Akzent4 8 17" xfId="18032" xr:uid="{00000000-0005-0000-0000-000013460000}"/>
    <cellStyle name="60% - Akzent4 8 18" xfId="18033" xr:uid="{00000000-0005-0000-0000-000014460000}"/>
    <cellStyle name="60% - Akzent4 8 2" xfId="18034" xr:uid="{00000000-0005-0000-0000-000015460000}"/>
    <cellStyle name="60% - Akzent4 8 3" xfId="18035" xr:uid="{00000000-0005-0000-0000-000016460000}"/>
    <cellStyle name="60% - Akzent4 8 4" xfId="18036" xr:uid="{00000000-0005-0000-0000-000017460000}"/>
    <cellStyle name="60% - Akzent4 8 5" xfId="18037" xr:uid="{00000000-0005-0000-0000-000018460000}"/>
    <cellStyle name="60% - Akzent4 8 6" xfId="18038" xr:uid="{00000000-0005-0000-0000-000019460000}"/>
    <cellStyle name="60% - Akzent4 8 7" xfId="18039" xr:uid="{00000000-0005-0000-0000-00001A460000}"/>
    <cellStyle name="60% - Akzent4 8 8" xfId="18040" xr:uid="{00000000-0005-0000-0000-00001B460000}"/>
    <cellStyle name="60% - Akzent4 8 9" xfId="18041" xr:uid="{00000000-0005-0000-0000-00001C460000}"/>
    <cellStyle name="60% - Akzent4 9" xfId="18042" xr:uid="{00000000-0005-0000-0000-00001D460000}"/>
    <cellStyle name="60% - Akzent4 9 10" xfId="18043" xr:uid="{00000000-0005-0000-0000-00001E460000}"/>
    <cellStyle name="60% - Akzent4 9 11" xfId="18044" xr:uid="{00000000-0005-0000-0000-00001F460000}"/>
    <cellStyle name="60% - Akzent4 9 12" xfId="18045" xr:uid="{00000000-0005-0000-0000-000020460000}"/>
    <cellStyle name="60% - Akzent4 9 13" xfId="18046" xr:uid="{00000000-0005-0000-0000-000021460000}"/>
    <cellStyle name="60% - Akzent4 9 14" xfId="18047" xr:uid="{00000000-0005-0000-0000-000022460000}"/>
    <cellStyle name="60% - Akzent4 9 15" xfId="18048" xr:uid="{00000000-0005-0000-0000-000023460000}"/>
    <cellStyle name="60% - Akzent4 9 16" xfId="18049" xr:uid="{00000000-0005-0000-0000-000024460000}"/>
    <cellStyle name="60% - Akzent4 9 17" xfId="18050" xr:uid="{00000000-0005-0000-0000-000025460000}"/>
    <cellStyle name="60% - Akzent4 9 18" xfId="18051" xr:uid="{00000000-0005-0000-0000-000026460000}"/>
    <cellStyle name="60% - Akzent4 9 2" xfId="18052" xr:uid="{00000000-0005-0000-0000-000027460000}"/>
    <cellStyle name="60% - Akzent4 9 3" xfId="18053" xr:uid="{00000000-0005-0000-0000-000028460000}"/>
    <cellStyle name="60% - Akzent4 9 4" xfId="18054" xr:uid="{00000000-0005-0000-0000-000029460000}"/>
    <cellStyle name="60% - Akzent4 9 5" xfId="18055" xr:uid="{00000000-0005-0000-0000-00002A460000}"/>
    <cellStyle name="60% - Akzent4 9 6" xfId="18056" xr:uid="{00000000-0005-0000-0000-00002B460000}"/>
    <cellStyle name="60% - Akzent4 9 7" xfId="18057" xr:uid="{00000000-0005-0000-0000-00002C460000}"/>
    <cellStyle name="60% - Akzent4 9 8" xfId="18058" xr:uid="{00000000-0005-0000-0000-00002D460000}"/>
    <cellStyle name="60% - Akzent4 9 9" xfId="18059" xr:uid="{00000000-0005-0000-0000-00002E460000}"/>
    <cellStyle name="60% - Akzent5 10" xfId="18060" xr:uid="{00000000-0005-0000-0000-00002F460000}"/>
    <cellStyle name="60% - Akzent5 10 10" xfId="18061" xr:uid="{00000000-0005-0000-0000-000030460000}"/>
    <cellStyle name="60% - Akzent5 10 11" xfId="18062" xr:uid="{00000000-0005-0000-0000-000031460000}"/>
    <cellStyle name="60% - Akzent5 10 12" xfId="18063" xr:uid="{00000000-0005-0000-0000-000032460000}"/>
    <cellStyle name="60% - Akzent5 10 13" xfId="18064" xr:uid="{00000000-0005-0000-0000-000033460000}"/>
    <cellStyle name="60% - Akzent5 10 14" xfId="18065" xr:uid="{00000000-0005-0000-0000-000034460000}"/>
    <cellStyle name="60% - Akzent5 10 15" xfId="18066" xr:uid="{00000000-0005-0000-0000-000035460000}"/>
    <cellStyle name="60% - Akzent5 10 16" xfId="18067" xr:uid="{00000000-0005-0000-0000-000036460000}"/>
    <cellStyle name="60% - Akzent5 10 17" xfId="18068" xr:uid="{00000000-0005-0000-0000-000037460000}"/>
    <cellStyle name="60% - Akzent5 10 18" xfId="18069" xr:uid="{00000000-0005-0000-0000-000038460000}"/>
    <cellStyle name="60% - Akzent5 10 2" xfId="18070" xr:uid="{00000000-0005-0000-0000-000039460000}"/>
    <cellStyle name="60% - Akzent5 10 3" xfId="18071" xr:uid="{00000000-0005-0000-0000-00003A460000}"/>
    <cellStyle name="60% - Akzent5 10 4" xfId="18072" xr:uid="{00000000-0005-0000-0000-00003B460000}"/>
    <cellStyle name="60% - Akzent5 10 5" xfId="18073" xr:uid="{00000000-0005-0000-0000-00003C460000}"/>
    <cellStyle name="60% - Akzent5 10 6" xfId="18074" xr:uid="{00000000-0005-0000-0000-00003D460000}"/>
    <cellStyle name="60% - Akzent5 10 7" xfId="18075" xr:uid="{00000000-0005-0000-0000-00003E460000}"/>
    <cellStyle name="60% - Akzent5 10 8" xfId="18076" xr:uid="{00000000-0005-0000-0000-00003F460000}"/>
    <cellStyle name="60% - Akzent5 10 9" xfId="18077" xr:uid="{00000000-0005-0000-0000-000040460000}"/>
    <cellStyle name="60% - Akzent5 11" xfId="18078" xr:uid="{00000000-0005-0000-0000-000041460000}"/>
    <cellStyle name="60% - Akzent5 11 10" xfId="18079" xr:uid="{00000000-0005-0000-0000-000042460000}"/>
    <cellStyle name="60% - Akzent5 11 11" xfId="18080" xr:uid="{00000000-0005-0000-0000-000043460000}"/>
    <cellStyle name="60% - Akzent5 11 12" xfId="18081" xr:uid="{00000000-0005-0000-0000-000044460000}"/>
    <cellStyle name="60% - Akzent5 11 13" xfId="18082" xr:uid="{00000000-0005-0000-0000-000045460000}"/>
    <cellStyle name="60% - Akzent5 11 14" xfId="18083" xr:uid="{00000000-0005-0000-0000-000046460000}"/>
    <cellStyle name="60% - Akzent5 11 15" xfId="18084" xr:uid="{00000000-0005-0000-0000-000047460000}"/>
    <cellStyle name="60% - Akzent5 11 16" xfId="18085" xr:uid="{00000000-0005-0000-0000-000048460000}"/>
    <cellStyle name="60% - Akzent5 11 17" xfId="18086" xr:uid="{00000000-0005-0000-0000-000049460000}"/>
    <cellStyle name="60% - Akzent5 11 18" xfId="18087" xr:uid="{00000000-0005-0000-0000-00004A460000}"/>
    <cellStyle name="60% - Akzent5 11 2" xfId="18088" xr:uid="{00000000-0005-0000-0000-00004B460000}"/>
    <cellStyle name="60% - Akzent5 11 3" xfId="18089" xr:uid="{00000000-0005-0000-0000-00004C460000}"/>
    <cellStyle name="60% - Akzent5 11 4" xfId="18090" xr:uid="{00000000-0005-0000-0000-00004D460000}"/>
    <cellStyle name="60% - Akzent5 11 5" xfId="18091" xr:uid="{00000000-0005-0000-0000-00004E460000}"/>
    <cellStyle name="60% - Akzent5 11 6" xfId="18092" xr:uid="{00000000-0005-0000-0000-00004F460000}"/>
    <cellStyle name="60% - Akzent5 11 7" xfId="18093" xr:uid="{00000000-0005-0000-0000-000050460000}"/>
    <cellStyle name="60% - Akzent5 11 8" xfId="18094" xr:uid="{00000000-0005-0000-0000-000051460000}"/>
    <cellStyle name="60% - Akzent5 11 9" xfId="18095" xr:uid="{00000000-0005-0000-0000-000052460000}"/>
    <cellStyle name="60% - Akzent5 12" xfId="18096" xr:uid="{00000000-0005-0000-0000-000053460000}"/>
    <cellStyle name="60% - Akzent5 12 10" xfId="18097" xr:uid="{00000000-0005-0000-0000-000054460000}"/>
    <cellStyle name="60% - Akzent5 12 11" xfId="18098" xr:uid="{00000000-0005-0000-0000-000055460000}"/>
    <cellStyle name="60% - Akzent5 12 12" xfId="18099" xr:uid="{00000000-0005-0000-0000-000056460000}"/>
    <cellStyle name="60% - Akzent5 12 13" xfId="18100" xr:uid="{00000000-0005-0000-0000-000057460000}"/>
    <cellStyle name="60% - Akzent5 12 14" xfId="18101" xr:uid="{00000000-0005-0000-0000-000058460000}"/>
    <cellStyle name="60% - Akzent5 12 15" xfId="18102" xr:uid="{00000000-0005-0000-0000-000059460000}"/>
    <cellStyle name="60% - Akzent5 12 16" xfId="18103" xr:uid="{00000000-0005-0000-0000-00005A460000}"/>
    <cellStyle name="60% - Akzent5 12 17" xfId="18104" xr:uid="{00000000-0005-0000-0000-00005B460000}"/>
    <cellStyle name="60% - Akzent5 12 18" xfId="18105" xr:uid="{00000000-0005-0000-0000-00005C460000}"/>
    <cellStyle name="60% - Akzent5 12 2" xfId="18106" xr:uid="{00000000-0005-0000-0000-00005D460000}"/>
    <cellStyle name="60% - Akzent5 12 3" xfId="18107" xr:uid="{00000000-0005-0000-0000-00005E460000}"/>
    <cellStyle name="60% - Akzent5 12 4" xfId="18108" xr:uid="{00000000-0005-0000-0000-00005F460000}"/>
    <cellStyle name="60% - Akzent5 12 5" xfId="18109" xr:uid="{00000000-0005-0000-0000-000060460000}"/>
    <cellStyle name="60% - Akzent5 12 6" xfId="18110" xr:uid="{00000000-0005-0000-0000-000061460000}"/>
    <cellStyle name="60% - Akzent5 12 7" xfId="18111" xr:uid="{00000000-0005-0000-0000-000062460000}"/>
    <cellStyle name="60% - Akzent5 12 8" xfId="18112" xr:uid="{00000000-0005-0000-0000-000063460000}"/>
    <cellStyle name="60% - Akzent5 12 9" xfId="18113" xr:uid="{00000000-0005-0000-0000-000064460000}"/>
    <cellStyle name="60% - Akzent5 13" xfId="18114" xr:uid="{00000000-0005-0000-0000-000065460000}"/>
    <cellStyle name="60% - Akzent5 13 10" xfId="18115" xr:uid="{00000000-0005-0000-0000-000066460000}"/>
    <cellStyle name="60% - Akzent5 13 11" xfId="18116" xr:uid="{00000000-0005-0000-0000-000067460000}"/>
    <cellStyle name="60% - Akzent5 13 12" xfId="18117" xr:uid="{00000000-0005-0000-0000-000068460000}"/>
    <cellStyle name="60% - Akzent5 13 13" xfId="18118" xr:uid="{00000000-0005-0000-0000-000069460000}"/>
    <cellStyle name="60% - Akzent5 13 14" xfId="18119" xr:uid="{00000000-0005-0000-0000-00006A460000}"/>
    <cellStyle name="60% - Akzent5 13 15" xfId="18120" xr:uid="{00000000-0005-0000-0000-00006B460000}"/>
    <cellStyle name="60% - Akzent5 13 16" xfId="18121" xr:uid="{00000000-0005-0000-0000-00006C460000}"/>
    <cellStyle name="60% - Akzent5 13 17" xfId="18122" xr:uid="{00000000-0005-0000-0000-00006D460000}"/>
    <cellStyle name="60% - Akzent5 13 18" xfId="18123" xr:uid="{00000000-0005-0000-0000-00006E460000}"/>
    <cellStyle name="60% - Akzent5 13 2" xfId="18124" xr:uid="{00000000-0005-0000-0000-00006F460000}"/>
    <cellStyle name="60% - Akzent5 13 3" xfId="18125" xr:uid="{00000000-0005-0000-0000-000070460000}"/>
    <cellStyle name="60% - Akzent5 13 4" xfId="18126" xr:uid="{00000000-0005-0000-0000-000071460000}"/>
    <cellStyle name="60% - Akzent5 13 5" xfId="18127" xr:uid="{00000000-0005-0000-0000-000072460000}"/>
    <cellStyle name="60% - Akzent5 13 6" xfId="18128" xr:uid="{00000000-0005-0000-0000-000073460000}"/>
    <cellStyle name="60% - Akzent5 13 7" xfId="18129" xr:uid="{00000000-0005-0000-0000-000074460000}"/>
    <cellStyle name="60% - Akzent5 13 8" xfId="18130" xr:uid="{00000000-0005-0000-0000-000075460000}"/>
    <cellStyle name="60% - Akzent5 13 9" xfId="18131" xr:uid="{00000000-0005-0000-0000-000076460000}"/>
    <cellStyle name="60% - Akzent5 14" xfId="18132" xr:uid="{00000000-0005-0000-0000-000077460000}"/>
    <cellStyle name="60% - Akzent5 14 10" xfId="18133" xr:uid="{00000000-0005-0000-0000-000078460000}"/>
    <cellStyle name="60% - Akzent5 14 11" xfId="18134" xr:uid="{00000000-0005-0000-0000-000079460000}"/>
    <cellStyle name="60% - Akzent5 14 12" xfId="18135" xr:uid="{00000000-0005-0000-0000-00007A460000}"/>
    <cellStyle name="60% - Akzent5 14 13" xfId="18136" xr:uid="{00000000-0005-0000-0000-00007B460000}"/>
    <cellStyle name="60% - Akzent5 14 14" xfId="18137" xr:uid="{00000000-0005-0000-0000-00007C460000}"/>
    <cellStyle name="60% - Akzent5 14 15" xfId="18138" xr:uid="{00000000-0005-0000-0000-00007D460000}"/>
    <cellStyle name="60% - Akzent5 14 16" xfId="18139" xr:uid="{00000000-0005-0000-0000-00007E460000}"/>
    <cellStyle name="60% - Akzent5 14 17" xfId="18140" xr:uid="{00000000-0005-0000-0000-00007F460000}"/>
    <cellStyle name="60% - Akzent5 14 18" xfId="18141" xr:uid="{00000000-0005-0000-0000-000080460000}"/>
    <cellStyle name="60% - Akzent5 14 2" xfId="18142" xr:uid="{00000000-0005-0000-0000-000081460000}"/>
    <cellStyle name="60% - Akzent5 14 3" xfId="18143" xr:uid="{00000000-0005-0000-0000-000082460000}"/>
    <cellStyle name="60% - Akzent5 14 4" xfId="18144" xr:uid="{00000000-0005-0000-0000-000083460000}"/>
    <cellStyle name="60% - Akzent5 14 5" xfId="18145" xr:uid="{00000000-0005-0000-0000-000084460000}"/>
    <cellStyle name="60% - Akzent5 14 6" xfId="18146" xr:uid="{00000000-0005-0000-0000-000085460000}"/>
    <cellStyle name="60% - Akzent5 14 7" xfId="18147" xr:uid="{00000000-0005-0000-0000-000086460000}"/>
    <cellStyle name="60% - Akzent5 14 8" xfId="18148" xr:uid="{00000000-0005-0000-0000-000087460000}"/>
    <cellStyle name="60% - Akzent5 14 9" xfId="18149" xr:uid="{00000000-0005-0000-0000-000088460000}"/>
    <cellStyle name="60% - Akzent5 15" xfId="18150" xr:uid="{00000000-0005-0000-0000-000089460000}"/>
    <cellStyle name="60% - Akzent5 15 10" xfId="18151" xr:uid="{00000000-0005-0000-0000-00008A460000}"/>
    <cellStyle name="60% - Akzent5 15 11" xfId="18152" xr:uid="{00000000-0005-0000-0000-00008B460000}"/>
    <cellStyle name="60% - Akzent5 15 12" xfId="18153" xr:uid="{00000000-0005-0000-0000-00008C460000}"/>
    <cellStyle name="60% - Akzent5 15 13" xfId="18154" xr:uid="{00000000-0005-0000-0000-00008D460000}"/>
    <cellStyle name="60% - Akzent5 15 14" xfId="18155" xr:uid="{00000000-0005-0000-0000-00008E460000}"/>
    <cellStyle name="60% - Akzent5 15 15" xfId="18156" xr:uid="{00000000-0005-0000-0000-00008F460000}"/>
    <cellStyle name="60% - Akzent5 15 16" xfId="18157" xr:uid="{00000000-0005-0000-0000-000090460000}"/>
    <cellStyle name="60% - Akzent5 15 17" xfId="18158" xr:uid="{00000000-0005-0000-0000-000091460000}"/>
    <cellStyle name="60% - Akzent5 15 18" xfId="18159" xr:uid="{00000000-0005-0000-0000-000092460000}"/>
    <cellStyle name="60% - Akzent5 15 2" xfId="18160" xr:uid="{00000000-0005-0000-0000-000093460000}"/>
    <cellStyle name="60% - Akzent5 15 3" xfId="18161" xr:uid="{00000000-0005-0000-0000-000094460000}"/>
    <cellStyle name="60% - Akzent5 15 4" xfId="18162" xr:uid="{00000000-0005-0000-0000-000095460000}"/>
    <cellStyle name="60% - Akzent5 15 5" xfId="18163" xr:uid="{00000000-0005-0000-0000-000096460000}"/>
    <cellStyle name="60% - Akzent5 15 6" xfId="18164" xr:uid="{00000000-0005-0000-0000-000097460000}"/>
    <cellStyle name="60% - Akzent5 15 7" xfId="18165" xr:uid="{00000000-0005-0000-0000-000098460000}"/>
    <cellStyle name="60% - Akzent5 15 8" xfId="18166" xr:uid="{00000000-0005-0000-0000-000099460000}"/>
    <cellStyle name="60% - Akzent5 15 9" xfId="18167" xr:uid="{00000000-0005-0000-0000-00009A460000}"/>
    <cellStyle name="60% - Akzent5 16" xfId="18168" xr:uid="{00000000-0005-0000-0000-00009B460000}"/>
    <cellStyle name="60% - Akzent5 16 10" xfId="18169" xr:uid="{00000000-0005-0000-0000-00009C460000}"/>
    <cellStyle name="60% - Akzent5 16 11" xfId="18170" xr:uid="{00000000-0005-0000-0000-00009D460000}"/>
    <cellStyle name="60% - Akzent5 16 12" xfId="18171" xr:uid="{00000000-0005-0000-0000-00009E460000}"/>
    <cellStyle name="60% - Akzent5 16 13" xfId="18172" xr:uid="{00000000-0005-0000-0000-00009F460000}"/>
    <cellStyle name="60% - Akzent5 16 14" xfId="18173" xr:uid="{00000000-0005-0000-0000-0000A0460000}"/>
    <cellStyle name="60% - Akzent5 16 15" xfId="18174" xr:uid="{00000000-0005-0000-0000-0000A1460000}"/>
    <cellStyle name="60% - Akzent5 16 16" xfId="18175" xr:uid="{00000000-0005-0000-0000-0000A2460000}"/>
    <cellStyle name="60% - Akzent5 16 17" xfId="18176" xr:uid="{00000000-0005-0000-0000-0000A3460000}"/>
    <cellStyle name="60% - Akzent5 16 18" xfId="18177" xr:uid="{00000000-0005-0000-0000-0000A4460000}"/>
    <cellStyle name="60% - Akzent5 16 2" xfId="18178" xr:uid="{00000000-0005-0000-0000-0000A5460000}"/>
    <cellStyle name="60% - Akzent5 16 3" xfId="18179" xr:uid="{00000000-0005-0000-0000-0000A6460000}"/>
    <cellStyle name="60% - Akzent5 16 4" xfId="18180" xr:uid="{00000000-0005-0000-0000-0000A7460000}"/>
    <cellStyle name="60% - Akzent5 16 5" xfId="18181" xr:uid="{00000000-0005-0000-0000-0000A8460000}"/>
    <cellStyle name="60% - Akzent5 16 6" xfId="18182" xr:uid="{00000000-0005-0000-0000-0000A9460000}"/>
    <cellStyle name="60% - Akzent5 16 7" xfId="18183" xr:uid="{00000000-0005-0000-0000-0000AA460000}"/>
    <cellStyle name="60% - Akzent5 16 8" xfId="18184" xr:uid="{00000000-0005-0000-0000-0000AB460000}"/>
    <cellStyle name="60% - Akzent5 16 9" xfId="18185" xr:uid="{00000000-0005-0000-0000-0000AC460000}"/>
    <cellStyle name="60% - Akzent5 17" xfId="18186" xr:uid="{00000000-0005-0000-0000-0000AD460000}"/>
    <cellStyle name="60% - Akzent5 17 10" xfId="18187" xr:uid="{00000000-0005-0000-0000-0000AE460000}"/>
    <cellStyle name="60% - Akzent5 17 11" xfId="18188" xr:uid="{00000000-0005-0000-0000-0000AF460000}"/>
    <cellStyle name="60% - Akzent5 17 12" xfId="18189" xr:uid="{00000000-0005-0000-0000-0000B0460000}"/>
    <cellStyle name="60% - Akzent5 17 13" xfId="18190" xr:uid="{00000000-0005-0000-0000-0000B1460000}"/>
    <cellStyle name="60% - Akzent5 17 14" xfId="18191" xr:uid="{00000000-0005-0000-0000-0000B2460000}"/>
    <cellStyle name="60% - Akzent5 17 15" xfId="18192" xr:uid="{00000000-0005-0000-0000-0000B3460000}"/>
    <cellStyle name="60% - Akzent5 17 16" xfId="18193" xr:uid="{00000000-0005-0000-0000-0000B4460000}"/>
    <cellStyle name="60% - Akzent5 17 17" xfId="18194" xr:uid="{00000000-0005-0000-0000-0000B5460000}"/>
    <cellStyle name="60% - Akzent5 17 18" xfId="18195" xr:uid="{00000000-0005-0000-0000-0000B6460000}"/>
    <cellStyle name="60% - Akzent5 17 2" xfId="18196" xr:uid="{00000000-0005-0000-0000-0000B7460000}"/>
    <cellStyle name="60% - Akzent5 17 3" xfId="18197" xr:uid="{00000000-0005-0000-0000-0000B8460000}"/>
    <cellStyle name="60% - Akzent5 17 4" xfId="18198" xr:uid="{00000000-0005-0000-0000-0000B9460000}"/>
    <cellStyle name="60% - Akzent5 17 5" xfId="18199" xr:uid="{00000000-0005-0000-0000-0000BA460000}"/>
    <cellStyle name="60% - Akzent5 17 6" xfId="18200" xr:uid="{00000000-0005-0000-0000-0000BB460000}"/>
    <cellStyle name="60% - Akzent5 17 7" xfId="18201" xr:uid="{00000000-0005-0000-0000-0000BC460000}"/>
    <cellStyle name="60% - Akzent5 17 8" xfId="18202" xr:uid="{00000000-0005-0000-0000-0000BD460000}"/>
    <cellStyle name="60% - Akzent5 17 9" xfId="18203" xr:uid="{00000000-0005-0000-0000-0000BE460000}"/>
    <cellStyle name="60% - Akzent5 18" xfId="18204" xr:uid="{00000000-0005-0000-0000-0000BF460000}"/>
    <cellStyle name="60% - Akzent5 18 10" xfId="18205" xr:uid="{00000000-0005-0000-0000-0000C0460000}"/>
    <cellStyle name="60% - Akzent5 18 11" xfId="18206" xr:uid="{00000000-0005-0000-0000-0000C1460000}"/>
    <cellStyle name="60% - Akzent5 18 12" xfId="18207" xr:uid="{00000000-0005-0000-0000-0000C2460000}"/>
    <cellStyle name="60% - Akzent5 18 13" xfId="18208" xr:uid="{00000000-0005-0000-0000-0000C3460000}"/>
    <cellStyle name="60% - Akzent5 18 14" xfId="18209" xr:uid="{00000000-0005-0000-0000-0000C4460000}"/>
    <cellStyle name="60% - Akzent5 18 15" xfId="18210" xr:uid="{00000000-0005-0000-0000-0000C5460000}"/>
    <cellStyle name="60% - Akzent5 18 16" xfId="18211" xr:uid="{00000000-0005-0000-0000-0000C6460000}"/>
    <cellStyle name="60% - Akzent5 18 17" xfId="18212" xr:uid="{00000000-0005-0000-0000-0000C7460000}"/>
    <cellStyle name="60% - Akzent5 18 18" xfId="18213" xr:uid="{00000000-0005-0000-0000-0000C8460000}"/>
    <cellStyle name="60% - Akzent5 18 2" xfId="18214" xr:uid="{00000000-0005-0000-0000-0000C9460000}"/>
    <cellStyle name="60% - Akzent5 18 3" xfId="18215" xr:uid="{00000000-0005-0000-0000-0000CA460000}"/>
    <cellStyle name="60% - Akzent5 18 4" xfId="18216" xr:uid="{00000000-0005-0000-0000-0000CB460000}"/>
    <cellStyle name="60% - Akzent5 18 5" xfId="18217" xr:uid="{00000000-0005-0000-0000-0000CC460000}"/>
    <cellStyle name="60% - Akzent5 18 6" xfId="18218" xr:uid="{00000000-0005-0000-0000-0000CD460000}"/>
    <cellStyle name="60% - Akzent5 18 7" xfId="18219" xr:uid="{00000000-0005-0000-0000-0000CE460000}"/>
    <cellStyle name="60% - Akzent5 18 8" xfId="18220" xr:uid="{00000000-0005-0000-0000-0000CF460000}"/>
    <cellStyle name="60% - Akzent5 18 9" xfId="18221" xr:uid="{00000000-0005-0000-0000-0000D0460000}"/>
    <cellStyle name="60% - Akzent5 19" xfId="18222" xr:uid="{00000000-0005-0000-0000-0000D1460000}"/>
    <cellStyle name="60% - Akzent5 2" xfId="18223" xr:uid="{00000000-0005-0000-0000-0000D2460000}"/>
    <cellStyle name="60% - Akzent5 2 10" xfId="18224" xr:uid="{00000000-0005-0000-0000-0000D3460000}"/>
    <cellStyle name="60% - Akzent5 2 11" xfId="18225" xr:uid="{00000000-0005-0000-0000-0000D4460000}"/>
    <cellStyle name="60% - Akzent5 2 12" xfId="18226" xr:uid="{00000000-0005-0000-0000-0000D5460000}"/>
    <cellStyle name="60% - Akzent5 2 13" xfId="18227" xr:uid="{00000000-0005-0000-0000-0000D6460000}"/>
    <cellStyle name="60% - Akzent5 2 14" xfId="18228" xr:uid="{00000000-0005-0000-0000-0000D7460000}"/>
    <cellStyle name="60% - Akzent5 2 15" xfId="18229" xr:uid="{00000000-0005-0000-0000-0000D8460000}"/>
    <cellStyle name="60% - Akzent5 2 16" xfId="18230" xr:uid="{00000000-0005-0000-0000-0000D9460000}"/>
    <cellStyle name="60% - Akzent5 2 17" xfId="18231" xr:uid="{00000000-0005-0000-0000-0000DA460000}"/>
    <cellStyle name="60% - Akzent5 2 18" xfId="18232" xr:uid="{00000000-0005-0000-0000-0000DB460000}"/>
    <cellStyle name="60% - Akzent5 2 2" xfId="18233" xr:uid="{00000000-0005-0000-0000-0000DC460000}"/>
    <cellStyle name="60% - Akzent5 2 2 2" xfId="18234" xr:uid="{00000000-0005-0000-0000-0000DD460000}"/>
    <cellStyle name="60% - Akzent5 2 2 2 2" xfId="18235" xr:uid="{00000000-0005-0000-0000-0000DE460000}"/>
    <cellStyle name="60% - Akzent5 2 2 2 2 2" xfId="18236" xr:uid="{00000000-0005-0000-0000-0000DF460000}"/>
    <cellStyle name="60% - Akzent5 2 2 2 2 3" xfId="18237" xr:uid="{00000000-0005-0000-0000-0000E0460000}"/>
    <cellStyle name="60% - Akzent5 2 2 2 3" xfId="18238" xr:uid="{00000000-0005-0000-0000-0000E1460000}"/>
    <cellStyle name="60% - Akzent5 2 2 3" xfId="18239" xr:uid="{00000000-0005-0000-0000-0000E2460000}"/>
    <cellStyle name="60% - Akzent5 2 3" xfId="18240" xr:uid="{00000000-0005-0000-0000-0000E3460000}"/>
    <cellStyle name="60% - Akzent5 2 4" xfId="18241" xr:uid="{00000000-0005-0000-0000-0000E4460000}"/>
    <cellStyle name="60% - Akzent5 2 5" xfId="18242" xr:uid="{00000000-0005-0000-0000-0000E5460000}"/>
    <cellStyle name="60% - Akzent5 2 6" xfId="18243" xr:uid="{00000000-0005-0000-0000-0000E6460000}"/>
    <cellStyle name="60% - Akzent5 2 7" xfId="18244" xr:uid="{00000000-0005-0000-0000-0000E7460000}"/>
    <cellStyle name="60% - Akzent5 2 8" xfId="18245" xr:uid="{00000000-0005-0000-0000-0000E8460000}"/>
    <cellStyle name="60% - Akzent5 2 9" xfId="18246" xr:uid="{00000000-0005-0000-0000-0000E9460000}"/>
    <cellStyle name="60% - Akzent5 20" xfId="18247" xr:uid="{00000000-0005-0000-0000-0000EA460000}"/>
    <cellStyle name="60% - Akzent5 21" xfId="18248" xr:uid="{00000000-0005-0000-0000-0000EB460000}"/>
    <cellStyle name="60% - Akzent5 22" xfId="18249" xr:uid="{00000000-0005-0000-0000-0000EC460000}"/>
    <cellStyle name="60% - Akzent5 23" xfId="18250" xr:uid="{00000000-0005-0000-0000-0000ED460000}"/>
    <cellStyle name="60% - Akzent5 24" xfId="18251" xr:uid="{00000000-0005-0000-0000-0000EE460000}"/>
    <cellStyle name="60% - Akzent5 25" xfId="18252" xr:uid="{00000000-0005-0000-0000-0000EF460000}"/>
    <cellStyle name="60% - Akzent5 26" xfId="18253" xr:uid="{00000000-0005-0000-0000-0000F0460000}"/>
    <cellStyle name="60% - Akzent5 27" xfId="18254" xr:uid="{00000000-0005-0000-0000-0000F1460000}"/>
    <cellStyle name="60% - Akzent5 28" xfId="18255" xr:uid="{00000000-0005-0000-0000-0000F2460000}"/>
    <cellStyle name="60% - Akzent5 29" xfId="18256" xr:uid="{00000000-0005-0000-0000-0000F3460000}"/>
    <cellStyle name="60% - Akzent5 3" xfId="18257" xr:uid="{00000000-0005-0000-0000-0000F4460000}"/>
    <cellStyle name="60% - Akzent5 3 10" xfId="18258" xr:uid="{00000000-0005-0000-0000-0000F5460000}"/>
    <cellStyle name="60% - Akzent5 3 11" xfId="18259" xr:uid="{00000000-0005-0000-0000-0000F6460000}"/>
    <cellStyle name="60% - Akzent5 3 12" xfId="18260" xr:uid="{00000000-0005-0000-0000-0000F7460000}"/>
    <cellStyle name="60% - Akzent5 3 13" xfId="18261" xr:uid="{00000000-0005-0000-0000-0000F8460000}"/>
    <cellStyle name="60% - Akzent5 3 14" xfId="18262" xr:uid="{00000000-0005-0000-0000-0000F9460000}"/>
    <cellStyle name="60% - Akzent5 3 15" xfId="18263" xr:uid="{00000000-0005-0000-0000-0000FA460000}"/>
    <cellStyle name="60% - Akzent5 3 16" xfId="18264" xr:uid="{00000000-0005-0000-0000-0000FB460000}"/>
    <cellStyle name="60% - Akzent5 3 17" xfId="18265" xr:uid="{00000000-0005-0000-0000-0000FC460000}"/>
    <cellStyle name="60% - Akzent5 3 18" xfId="18266" xr:uid="{00000000-0005-0000-0000-0000FD460000}"/>
    <cellStyle name="60% - Akzent5 3 2" xfId="18267" xr:uid="{00000000-0005-0000-0000-0000FE460000}"/>
    <cellStyle name="60% - Akzent5 3 3" xfId="18268" xr:uid="{00000000-0005-0000-0000-0000FF460000}"/>
    <cellStyle name="60% - Akzent5 3 4" xfId="18269" xr:uid="{00000000-0005-0000-0000-000000470000}"/>
    <cellStyle name="60% - Akzent5 3 5" xfId="18270" xr:uid="{00000000-0005-0000-0000-000001470000}"/>
    <cellStyle name="60% - Akzent5 3 6" xfId="18271" xr:uid="{00000000-0005-0000-0000-000002470000}"/>
    <cellStyle name="60% - Akzent5 3 7" xfId="18272" xr:uid="{00000000-0005-0000-0000-000003470000}"/>
    <cellStyle name="60% - Akzent5 3 8" xfId="18273" xr:uid="{00000000-0005-0000-0000-000004470000}"/>
    <cellStyle name="60% - Akzent5 3 9" xfId="18274" xr:uid="{00000000-0005-0000-0000-000005470000}"/>
    <cellStyle name="60% - Akzent5 30" xfId="18275" xr:uid="{00000000-0005-0000-0000-000006470000}"/>
    <cellStyle name="60% - Akzent5 31" xfId="18276" xr:uid="{00000000-0005-0000-0000-000007470000}"/>
    <cellStyle name="60% - Akzent5 32" xfId="18277" xr:uid="{00000000-0005-0000-0000-000008470000}"/>
    <cellStyle name="60% - Akzent5 33" xfId="18278" xr:uid="{00000000-0005-0000-0000-000009470000}"/>
    <cellStyle name="60% - Akzent5 34" xfId="18279" xr:uid="{00000000-0005-0000-0000-00000A470000}"/>
    <cellStyle name="60% - Akzent5 35" xfId="18280" xr:uid="{00000000-0005-0000-0000-00000B470000}"/>
    <cellStyle name="60% - Akzent5 4" xfId="18281" xr:uid="{00000000-0005-0000-0000-00000C470000}"/>
    <cellStyle name="60% - Akzent5 4 10" xfId="18282" xr:uid="{00000000-0005-0000-0000-00000D470000}"/>
    <cellStyle name="60% - Akzent5 4 11" xfId="18283" xr:uid="{00000000-0005-0000-0000-00000E470000}"/>
    <cellStyle name="60% - Akzent5 4 12" xfId="18284" xr:uid="{00000000-0005-0000-0000-00000F470000}"/>
    <cellStyle name="60% - Akzent5 4 13" xfId="18285" xr:uid="{00000000-0005-0000-0000-000010470000}"/>
    <cellStyle name="60% - Akzent5 4 14" xfId="18286" xr:uid="{00000000-0005-0000-0000-000011470000}"/>
    <cellStyle name="60% - Akzent5 4 15" xfId="18287" xr:uid="{00000000-0005-0000-0000-000012470000}"/>
    <cellStyle name="60% - Akzent5 4 16" xfId="18288" xr:uid="{00000000-0005-0000-0000-000013470000}"/>
    <cellStyle name="60% - Akzent5 4 17" xfId="18289" xr:uid="{00000000-0005-0000-0000-000014470000}"/>
    <cellStyle name="60% - Akzent5 4 18" xfId="18290" xr:uid="{00000000-0005-0000-0000-000015470000}"/>
    <cellStyle name="60% - Akzent5 4 2" xfId="18291" xr:uid="{00000000-0005-0000-0000-000016470000}"/>
    <cellStyle name="60% - Akzent5 4 3" xfId="18292" xr:uid="{00000000-0005-0000-0000-000017470000}"/>
    <cellStyle name="60% - Akzent5 4 4" xfId="18293" xr:uid="{00000000-0005-0000-0000-000018470000}"/>
    <cellStyle name="60% - Akzent5 4 5" xfId="18294" xr:uid="{00000000-0005-0000-0000-000019470000}"/>
    <cellStyle name="60% - Akzent5 4 6" xfId="18295" xr:uid="{00000000-0005-0000-0000-00001A470000}"/>
    <cellStyle name="60% - Akzent5 4 7" xfId="18296" xr:uid="{00000000-0005-0000-0000-00001B470000}"/>
    <cellStyle name="60% - Akzent5 4 8" xfId="18297" xr:uid="{00000000-0005-0000-0000-00001C470000}"/>
    <cellStyle name="60% - Akzent5 4 9" xfId="18298" xr:uid="{00000000-0005-0000-0000-00001D470000}"/>
    <cellStyle name="60% - Akzent5 5" xfId="18299" xr:uid="{00000000-0005-0000-0000-00001E470000}"/>
    <cellStyle name="60% - Akzent5 5 10" xfId="18300" xr:uid="{00000000-0005-0000-0000-00001F470000}"/>
    <cellStyle name="60% - Akzent5 5 11" xfId="18301" xr:uid="{00000000-0005-0000-0000-000020470000}"/>
    <cellStyle name="60% - Akzent5 5 12" xfId="18302" xr:uid="{00000000-0005-0000-0000-000021470000}"/>
    <cellStyle name="60% - Akzent5 5 13" xfId="18303" xr:uid="{00000000-0005-0000-0000-000022470000}"/>
    <cellStyle name="60% - Akzent5 5 14" xfId="18304" xr:uid="{00000000-0005-0000-0000-000023470000}"/>
    <cellStyle name="60% - Akzent5 5 15" xfId="18305" xr:uid="{00000000-0005-0000-0000-000024470000}"/>
    <cellStyle name="60% - Akzent5 5 16" xfId="18306" xr:uid="{00000000-0005-0000-0000-000025470000}"/>
    <cellStyle name="60% - Akzent5 5 17" xfId="18307" xr:uid="{00000000-0005-0000-0000-000026470000}"/>
    <cellStyle name="60% - Akzent5 5 18" xfId="18308" xr:uid="{00000000-0005-0000-0000-000027470000}"/>
    <cellStyle name="60% - Akzent5 5 2" xfId="18309" xr:uid="{00000000-0005-0000-0000-000028470000}"/>
    <cellStyle name="60% - Akzent5 5 3" xfId="18310" xr:uid="{00000000-0005-0000-0000-000029470000}"/>
    <cellStyle name="60% - Akzent5 5 4" xfId="18311" xr:uid="{00000000-0005-0000-0000-00002A470000}"/>
    <cellStyle name="60% - Akzent5 5 5" xfId="18312" xr:uid="{00000000-0005-0000-0000-00002B470000}"/>
    <cellStyle name="60% - Akzent5 5 6" xfId="18313" xr:uid="{00000000-0005-0000-0000-00002C470000}"/>
    <cellStyle name="60% - Akzent5 5 7" xfId="18314" xr:uid="{00000000-0005-0000-0000-00002D470000}"/>
    <cellStyle name="60% - Akzent5 5 8" xfId="18315" xr:uid="{00000000-0005-0000-0000-00002E470000}"/>
    <cellStyle name="60% - Akzent5 5 9" xfId="18316" xr:uid="{00000000-0005-0000-0000-00002F470000}"/>
    <cellStyle name="60% - Akzent5 6" xfId="18317" xr:uid="{00000000-0005-0000-0000-000030470000}"/>
    <cellStyle name="60% - Akzent5 6 10" xfId="18318" xr:uid="{00000000-0005-0000-0000-000031470000}"/>
    <cellStyle name="60% - Akzent5 6 11" xfId="18319" xr:uid="{00000000-0005-0000-0000-000032470000}"/>
    <cellStyle name="60% - Akzent5 6 12" xfId="18320" xr:uid="{00000000-0005-0000-0000-000033470000}"/>
    <cellStyle name="60% - Akzent5 6 13" xfId="18321" xr:uid="{00000000-0005-0000-0000-000034470000}"/>
    <cellStyle name="60% - Akzent5 6 14" xfId="18322" xr:uid="{00000000-0005-0000-0000-000035470000}"/>
    <cellStyle name="60% - Akzent5 6 15" xfId="18323" xr:uid="{00000000-0005-0000-0000-000036470000}"/>
    <cellStyle name="60% - Akzent5 6 16" xfId="18324" xr:uid="{00000000-0005-0000-0000-000037470000}"/>
    <cellStyle name="60% - Akzent5 6 17" xfId="18325" xr:uid="{00000000-0005-0000-0000-000038470000}"/>
    <cellStyle name="60% - Akzent5 6 18" xfId="18326" xr:uid="{00000000-0005-0000-0000-000039470000}"/>
    <cellStyle name="60% - Akzent5 6 2" xfId="18327" xr:uid="{00000000-0005-0000-0000-00003A470000}"/>
    <cellStyle name="60% - Akzent5 6 3" xfId="18328" xr:uid="{00000000-0005-0000-0000-00003B470000}"/>
    <cellStyle name="60% - Akzent5 6 4" xfId="18329" xr:uid="{00000000-0005-0000-0000-00003C470000}"/>
    <cellStyle name="60% - Akzent5 6 5" xfId="18330" xr:uid="{00000000-0005-0000-0000-00003D470000}"/>
    <cellStyle name="60% - Akzent5 6 6" xfId="18331" xr:uid="{00000000-0005-0000-0000-00003E470000}"/>
    <cellStyle name="60% - Akzent5 6 7" xfId="18332" xr:uid="{00000000-0005-0000-0000-00003F470000}"/>
    <cellStyle name="60% - Akzent5 6 8" xfId="18333" xr:uid="{00000000-0005-0000-0000-000040470000}"/>
    <cellStyle name="60% - Akzent5 6 9" xfId="18334" xr:uid="{00000000-0005-0000-0000-000041470000}"/>
    <cellStyle name="60% - Akzent5 7" xfId="18335" xr:uid="{00000000-0005-0000-0000-000042470000}"/>
    <cellStyle name="60% - Akzent5 7 10" xfId="18336" xr:uid="{00000000-0005-0000-0000-000043470000}"/>
    <cellStyle name="60% - Akzent5 7 11" xfId="18337" xr:uid="{00000000-0005-0000-0000-000044470000}"/>
    <cellStyle name="60% - Akzent5 7 12" xfId="18338" xr:uid="{00000000-0005-0000-0000-000045470000}"/>
    <cellStyle name="60% - Akzent5 7 13" xfId="18339" xr:uid="{00000000-0005-0000-0000-000046470000}"/>
    <cellStyle name="60% - Akzent5 7 14" xfId="18340" xr:uid="{00000000-0005-0000-0000-000047470000}"/>
    <cellStyle name="60% - Akzent5 7 15" xfId="18341" xr:uid="{00000000-0005-0000-0000-000048470000}"/>
    <cellStyle name="60% - Akzent5 7 16" xfId="18342" xr:uid="{00000000-0005-0000-0000-000049470000}"/>
    <cellStyle name="60% - Akzent5 7 17" xfId="18343" xr:uid="{00000000-0005-0000-0000-00004A470000}"/>
    <cellStyle name="60% - Akzent5 7 18" xfId="18344" xr:uid="{00000000-0005-0000-0000-00004B470000}"/>
    <cellStyle name="60% - Akzent5 7 2" xfId="18345" xr:uid="{00000000-0005-0000-0000-00004C470000}"/>
    <cellStyle name="60% - Akzent5 7 3" xfId="18346" xr:uid="{00000000-0005-0000-0000-00004D470000}"/>
    <cellStyle name="60% - Akzent5 7 4" xfId="18347" xr:uid="{00000000-0005-0000-0000-00004E470000}"/>
    <cellStyle name="60% - Akzent5 7 5" xfId="18348" xr:uid="{00000000-0005-0000-0000-00004F470000}"/>
    <cellStyle name="60% - Akzent5 7 6" xfId="18349" xr:uid="{00000000-0005-0000-0000-000050470000}"/>
    <cellStyle name="60% - Akzent5 7 7" xfId="18350" xr:uid="{00000000-0005-0000-0000-000051470000}"/>
    <cellStyle name="60% - Akzent5 7 8" xfId="18351" xr:uid="{00000000-0005-0000-0000-000052470000}"/>
    <cellStyle name="60% - Akzent5 7 9" xfId="18352" xr:uid="{00000000-0005-0000-0000-000053470000}"/>
    <cellStyle name="60% - Akzent5 8" xfId="18353" xr:uid="{00000000-0005-0000-0000-000054470000}"/>
    <cellStyle name="60% - Akzent5 8 10" xfId="18354" xr:uid="{00000000-0005-0000-0000-000055470000}"/>
    <cellStyle name="60% - Akzent5 8 11" xfId="18355" xr:uid="{00000000-0005-0000-0000-000056470000}"/>
    <cellStyle name="60% - Akzent5 8 12" xfId="18356" xr:uid="{00000000-0005-0000-0000-000057470000}"/>
    <cellStyle name="60% - Akzent5 8 13" xfId="18357" xr:uid="{00000000-0005-0000-0000-000058470000}"/>
    <cellStyle name="60% - Akzent5 8 14" xfId="18358" xr:uid="{00000000-0005-0000-0000-000059470000}"/>
    <cellStyle name="60% - Akzent5 8 15" xfId="18359" xr:uid="{00000000-0005-0000-0000-00005A470000}"/>
    <cellStyle name="60% - Akzent5 8 16" xfId="18360" xr:uid="{00000000-0005-0000-0000-00005B470000}"/>
    <cellStyle name="60% - Akzent5 8 17" xfId="18361" xr:uid="{00000000-0005-0000-0000-00005C470000}"/>
    <cellStyle name="60% - Akzent5 8 18" xfId="18362" xr:uid="{00000000-0005-0000-0000-00005D470000}"/>
    <cellStyle name="60% - Akzent5 8 2" xfId="18363" xr:uid="{00000000-0005-0000-0000-00005E470000}"/>
    <cellStyle name="60% - Akzent5 8 3" xfId="18364" xr:uid="{00000000-0005-0000-0000-00005F470000}"/>
    <cellStyle name="60% - Akzent5 8 4" xfId="18365" xr:uid="{00000000-0005-0000-0000-000060470000}"/>
    <cellStyle name="60% - Akzent5 8 5" xfId="18366" xr:uid="{00000000-0005-0000-0000-000061470000}"/>
    <cellStyle name="60% - Akzent5 8 6" xfId="18367" xr:uid="{00000000-0005-0000-0000-000062470000}"/>
    <cellStyle name="60% - Akzent5 8 7" xfId="18368" xr:uid="{00000000-0005-0000-0000-000063470000}"/>
    <cellStyle name="60% - Akzent5 8 8" xfId="18369" xr:uid="{00000000-0005-0000-0000-000064470000}"/>
    <cellStyle name="60% - Akzent5 8 9" xfId="18370" xr:uid="{00000000-0005-0000-0000-000065470000}"/>
    <cellStyle name="60% - Akzent5 9" xfId="18371" xr:uid="{00000000-0005-0000-0000-000066470000}"/>
    <cellStyle name="60% - Akzent5 9 10" xfId="18372" xr:uid="{00000000-0005-0000-0000-000067470000}"/>
    <cellStyle name="60% - Akzent5 9 11" xfId="18373" xr:uid="{00000000-0005-0000-0000-000068470000}"/>
    <cellStyle name="60% - Akzent5 9 12" xfId="18374" xr:uid="{00000000-0005-0000-0000-000069470000}"/>
    <cellStyle name="60% - Akzent5 9 13" xfId="18375" xr:uid="{00000000-0005-0000-0000-00006A470000}"/>
    <cellStyle name="60% - Akzent5 9 14" xfId="18376" xr:uid="{00000000-0005-0000-0000-00006B470000}"/>
    <cellStyle name="60% - Akzent5 9 15" xfId="18377" xr:uid="{00000000-0005-0000-0000-00006C470000}"/>
    <cellStyle name="60% - Akzent5 9 16" xfId="18378" xr:uid="{00000000-0005-0000-0000-00006D470000}"/>
    <cellStyle name="60% - Akzent5 9 17" xfId="18379" xr:uid="{00000000-0005-0000-0000-00006E470000}"/>
    <cellStyle name="60% - Akzent5 9 18" xfId="18380" xr:uid="{00000000-0005-0000-0000-00006F470000}"/>
    <cellStyle name="60% - Akzent5 9 2" xfId="18381" xr:uid="{00000000-0005-0000-0000-000070470000}"/>
    <cellStyle name="60% - Akzent5 9 3" xfId="18382" xr:uid="{00000000-0005-0000-0000-000071470000}"/>
    <cellStyle name="60% - Akzent5 9 4" xfId="18383" xr:uid="{00000000-0005-0000-0000-000072470000}"/>
    <cellStyle name="60% - Akzent5 9 5" xfId="18384" xr:uid="{00000000-0005-0000-0000-000073470000}"/>
    <cellStyle name="60% - Akzent5 9 6" xfId="18385" xr:uid="{00000000-0005-0000-0000-000074470000}"/>
    <cellStyle name="60% - Akzent5 9 7" xfId="18386" xr:uid="{00000000-0005-0000-0000-000075470000}"/>
    <cellStyle name="60% - Akzent5 9 8" xfId="18387" xr:uid="{00000000-0005-0000-0000-000076470000}"/>
    <cellStyle name="60% - Akzent5 9 9" xfId="18388" xr:uid="{00000000-0005-0000-0000-000077470000}"/>
    <cellStyle name="60% - Akzent6 10" xfId="18389" xr:uid="{00000000-0005-0000-0000-000078470000}"/>
    <cellStyle name="60% - Akzent6 10 10" xfId="18390" xr:uid="{00000000-0005-0000-0000-000079470000}"/>
    <cellStyle name="60% - Akzent6 10 11" xfId="18391" xr:uid="{00000000-0005-0000-0000-00007A470000}"/>
    <cellStyle name="60% - Akzent6 10 12" xfId="18392" xr:uid="{00000000-0005-0000-0000-00007B470000}"/>
    <cellStyle name="60% - Akzent6 10 13" xfId="18393" xr:uid="{00000000-0005-0000-0000-00007C470000}"/>
    <cellStyle name="60% - Akzent6 10 14" xfId="18394" xr:uid="{00000000-0005-0000-0000-00007D470000}"/>
    <cellStyle name="60% - Akzent6 10 15" xfId="18395" xr:uid="{00000000-0005-0000-0000-00007E470000}"/>
    <cellStyle name="60% - Akzent6 10 16" xfId="18396" xr:uid="{00000000-0005-0000-0000-00007F470000}"/>
    <cellStyle name="60% - Akzent6 10 17" xfId="18397" xr:uid="{00000000-0005-0000-0000-000080470000}"/>
    <cellStyle name="60% - Akzent6 10 18" xfId="18398" xr:uid="{00000000-0005-0000-0000-000081470000}"/>
    <cellStyle name="60% - Akzent6 10 2" xfId="18399" xr:uid="{00000000-0005-0000-0000-000082470000}"/>
    <cellStyle name="60% - Akzent6 10 3" xfId="18400" xr:uid="{00000000-0005-0000-0000-000083470000}"/>
    <cellStyle name="60% - Akzent6 10 4" xfId="18401" xr:uid="{00000000-0005-0000-0000-000084470000}"/>
    <cellStyle name="60% - Akzent6 10 5" xfId="18402" xr:uid="{00000000-0005-0000-0000-000085470000}"/>
    <cellStyle name="60% - Akzent6 10 6" xfId="18403" xr:uid="{00000000-0005-0000-0000-000086470000}"/>
    <cellStyle name="60% - Akzent6 10 7" xfId="18404" xr:uid="{00000000-0005-0000-0000-000087470000}"/>
    <cellStyle name="60% - Akzent6 10 8" xfId="18405" xr:uid="{00000000-0005-0000-0000-000088470000}"/>
    <cellStyle name="60% - Akzent6 10 9" xfId="18406" xr:uid="{00000000-0005-0000-0000-000089470000}"/>
    <cellStyle name="60% - Akzent6 11" xfId="18407" xr:uid="{00000000-0005-0000-0000-00008A470000}"/>
    <cellStyle name="60% - Akzent6 11 10" xfId="18408" xr:uid="{00000000-0005-0000-0000-00008B470000}"/>
    <cellStyle name="60% - Akzent6 11 11" xfId="18409" xr:uid="{00000000-0005-0000-0000-00008C470000}"/>
    <cellStyle name="60% - Akzent6 11 12" xfId="18410" xr:uid="{00000000-0005-0000-0000-00008D470000}"/>
    <cellStyle name="60% - Akzent6 11 13" xfId="18411" xr:uid="{00000000-0005-0000-0000-00008E470000}"/>
    <cellStyle name="60% - Akzent6 11 14" xfId="18412" xr:uid="{00000000-0005-0000-0000-00008F470000}"/>
    <cellStyle name="60% - Akzent6 11 15" xfId="18413" xr:uid="{00000000-0005-0000-0000-000090470000}"/>
    <cellStyle name="60% - Akzent6 11 16" xfId="18414" xr:uid="{00000000-0005-0000-0000-000091470000}"/>
    <cellStyle name="60% - Akzent6 11 17" xfId="18415" xr:uid="{00000000-0005-0000-0000-000092470000}"/>
    <cellStyle name="60% - Akzent6 11 18" xfId="18416" xr:uid="{00000000-0005-0000-0000-000093470000}"/>
    <cellStyle name="60% - Akzent6 11 2" xfId="18417" xr:uid="{00000000-0005-0000-0000-000094470000}"/>
    <cellStyle name="60% - Akzent6 11 3" xfId="18418" xr:uid="{00000000-0005-0000-0000-000095470000}"/>
    <cellStyle name="60% - Akzent6 11 4" xfId="18419" xr:uid="{00000000-0005-0000-0000-000096470000}"/>
    <cellStyle name="60% - Akzent6 11 5" xfId="18420" xr:uid="{00000000-0005-0000-0000-000097470000}"/>
    <cellStyle name="60% - Akzent6 11 6" xfId="18421" xr:uid="{00000000-0005-0000-0000-000098470000}"/>
    <cellStyle name="60% - Akzent6 11 7" xfId="18422" xr:uid="{00000000-0005-0000-0000-000099470000}"/>
    <cellStyle name="60% - Akzent6 11 8" xfId="18423" xr:uid="{00000000-0005-0000-0000-00009A470000}"/>
    <cellStyle name="60% - Akzent6 11 9" xfId="18424" xr:uid="{00000000-0005-0000-0000-00009B470000}"/>
    <cellStyle name="60% - Akzent6 12" xfId="18425" xr:uid="{00000000-0005-0000-0000-00009C470000}"/>
    <cellStyle name="60% - Akzent6 12 10" xfId="18426" xr:uid="{00000000-0005-0000-0000-00009D470000}"/>
    <cellStyle name="60% - Akzent6 12 11" xfId="18427" xr:uid="{00000000-0005-0000-0000-00009E470000}"/>
    <cellStyle name="60% - Akzent6 12 12" xfId="18428" xr:uid="{00000000-0005-0000-0000-00009F470000}"/>
    <cellStyle name="60% - Akzent6 12 13" xfId="18429" xr:uid="{00000000-0005-0000-0000-0000A0470000}"/>
    <cellStyle name="60% - Akzent6 12 14" xfId="18430" xr:uid="{00000000-0005-0000-0000-0000A1470000}"/>
    <cellStyle name="60% - Akzent6 12 15" xfId="18431" xr:uid="{00000000-0005-0000-0000-0000A2470000}"/>
    <cellStyle name="60% - Akzent6 12 16" xfId="18432" xr:uid="{00000000-0005-0000-0000-0000A3470000}"/>
    <cellStyle name="60% - Akzent6 12 17" xfId="18433" xr:uid="{00000000-0005-0000-0000-0000A4470000}"/>
    <cellStyle name="60% - Akzent6 12 18" xfId="18434" xr:uid="{00000000-0005-0000-0000-0000A5470000}"/>
    <cellStyle name="60% - Akzent6 12 2" xfId="18435" xr:uid="{00000000-0005-0000-0000-0000A6470000}"/>
    <cellStyle name="60% - Akzent6 12 3" xfId="18436" xr:uid="{00000000-0005-0000-0000-0000A7470000}"/>
    <cellStyle name="60% - Akzent6 12 4" xfId="18437" xr:uid="{00000000-0005-0000-0000-0000A8470000}"/>
    <cellStyle name="60% - Akzent6 12 5" xfId="18438" xr:uid="{00000000-0005-0000-0000-0000A9470000}"/>
    <cellStyle name="60% - Akzent6 12 6" xfId="18439" xr:uid="{00000000-0005-0000-0000-0000AA470000}"/>
    <cellStyle name="60% - Akzent6 12 7" xfId="18440" xr:uid="{00000000-0005-0000-0000-0000AB470000}"/>
    <cellStyle name="60% - Akzent6 12 8" xfId="18441" xr:uid="{00000000-0005-0000-0000-0000AC470000}"/>
    <cellStyle name="60% - Akzent6 12 9" xfId="18442" xr:uid="{00000000-0005-0000-0000-0000AD470000}"/>
    <cellStyle name="60% - Akzent6 13" xfId="18443" xr:uid="{00000000-0005-0000-0000-0000AE470000}"/>
    <cellStyle name="60% - Akzent6 13 10" xfId="18444" xr:uid="{00000000-0005-0000-0000-0000AF470000}"/>
    <cellStyle name="60% - Akzent6 13 11" xfId="18445" xr:uid="{00000000-0005-0000-0000-0000B0470000}"/>
    <cellStyle name="60% - Akzent6 13 12" xfId="18446" xr:uid="{00000000-0005-0000-0000-0000B1470000}"/>
    <cellStyle name="60% - Akzent6 13 13" xfId="18447" xr:uid="{00000000-0005-0000-0000-0000B2470000}"/>
    <cellStyle name="60% - Akzent6 13 14" xfId="18448" xr:uid="{00000000-0005-0000-0000-0000B3470000}"/>
    <cellStyle name="60% - Akzent6 13 15" xfId="18449" xr:uid="{00000000-0005-0000-0000-0000B4470000}"/>
    <cellStyle name="60% - Akzent6 13 16" xfId="18450" xr:uid="{00000000-0005-0000-0000-0000B5470000}"/>
    <cellStyle name="60% - Akzent6 13 17" xfId="18451" xr:uid="{00000000-0005-0000-0000-0000B6470000}"/>
    <cellStyle name="60% - Akzent6 13 18" xfId="18452" xr:uid="{00000000-0005-0000-0000-0000B7470000}"/>
    <cellStyle name="60% - Akzent6 13 2" xfId="18453" xr:uid="{00000000-0005-0000-0000-0000B8470000}"/>
    <cellStyle name="60% - Akzent6 13 3" xfId="18454" xr:uid="{00000000-0005-0000-0000-0000B9470000}"/>
    <cellStyle name="60% - Akzent6 13 4" xfId="18455" xr:uid="{00000000-0005-0000-0000-0000BA470000}"/>
    <cellStyle name="60% - Akzent6 13 5" xfId="18456" xr:uid="{00000000-0005-0000-0000-0000BB470000}"/>
    <cellStyle name="60% - Akzent6 13 6" xfId="18457" xr:uid="{00000000-0005-0000-0000-0000BC470000}"/>
    <cellStyle name="60% - Akzent6 13 7" xfId="18458" xr:uid="{00000000-0005-0000-0000-0000BD470000}"/>
    <cellStyle name="60% - Akzent6 13 8" xfId="18459" xr:uid="{00000000-0005-0000-0000-0000BE470000}"/>
    <cellStyle name="60% - Akzent6 13 9" xfId="18460" xr:uid="{00000000-0005-0000-0000-0000BF470000}"/>
    <cellStyle name="60% - Akzent6 14" xfId="18461" xr:uid="{00000000-0005-0000-0000-0000C0470000}"/>
    <cellStyle name="60% - Akzent6 14 10" xfId="18462" xr:uid="{00000000-0005-0000-0000-0000C1470000}"/>
    <cellStyle name="60% - Akzent6 14 11" xfId="18463" xr:uid="{00000000-0005-0000-0000-0000C2470000}"/>
    <cellStyle name="60% - Akzent6 14 12" xfId="18464" xr:uid="{00000000-0005-0000-0000-0000C3470000}"/>
    <cellStyle name="60% - Akzent6 14 13" xfId="18465" xr:uid="{00000000-0005-0000-0000-0000C4470000}"/>
    <cellStyle name="60% - Akzent6 14 14" xfId="18466" xr:uid="{00000000-0005-0000-0000-0000C5470000}"/>
    <cellStyle name="60% - Akzent6 14 15" xfId="18467" xr:uid="{00000000-0005-0000-0000-0000C6470000}"/>
    <cellStyle name="60% - Akzent6 14 16" xfId="18468" xr:uid="{00000000-0005-0000-0000-0000C7470000}"/>
    <cellStyle name="60% - Akzent6 14 17" xfId="18469" xr:uid="{00000000-0005-0000-0000-0000C8470000}"/>
    <cellStyle name="60% - Akzent6 14 18" xfId="18470" xr:uid="{00000000-0005-0000-0000-0000C9470000}"/>
    <cellStyle name="60% - Akzent6 14 2" xfId="18471" xr:uid="{00000000-0005-0000-0000-0000CA470000}"/>
    <cellStyle name="60% - Akzent6 14 3" xfId="18472" xr:uid="{00000000-0005-0000-0000-0000CB470000}"/>
    <cellStyle name="60% - Akzent6 14 4" xfId="18473" xr:uid="{00000000-0005-0000-0000-0000CC470000}"/>
    <cellStyle name="60% - Akzent6 14 5" xfId="18474" xr:uid="{00000000-0005-0000-0000-0000CD470000}"/>
    <cellStyle name="60% - Akzent6 14 6" xfId="18475" xr:uid="{00000000-0005-0000-0000-0000CE470000}"/>
    <cellStyle name="60% - Akzent6 14 7" xfId="18476" xr:uid="{00000000-0005-0000-0000-0000CF470000}"/>
    <cellStyle name="60% - Akzent6 14 8" xfId="18477" xr:uid="{00000000-0005-0000-0000-0000D0470000}"/>
    <cellStyle name="60% - Akzent6 14 9" xfId="18478" xr:uid="{00000000-0005-0000-0000-0000D1470000}"/>
    <cellStyle name="60% - Akzent6 15" xfId="18479" xr:uid="{00000000-0005-0000-0000-0000D2470000}"/>
    <cellStyle name="60% - Akzent6 15 10" xfId="18480" xr:uid="{00000000-0005-0000-0000-0000D3470000}"/>
    <cellStyle name="60% - Akzent6 15 11" xfId="18481" xr:uid="{00000000-0005-0000-0000-0000D4470000}"/>
    <cellStyle name="60% - Akzent6 15 12" xfId="18482" xr:uid="{00000000-0005-0000-0000-0000D5470000}"/>
    <cellStyle name="60% - Akzent6 15 13" xfId="18483" xr:uid="{00000000-0005-0000-0000-0000D6470000}"/>
    <cellStyle name="60% - Akzent6 15 14" xfId="18484" xr:uid="{00000000-0005-0000-0000-0000D7470000}"/>
    <cellStyle name="60% - Akzent6 15 15" xfId="18485" xr:uid="{00000000-0005-0000-0000-0000D8470000}"/>
    <cellStyle name="60% - Akzent6 15 16" xfId="18486" xr:uid="{00000000-0005-0000-0000-0000D9470000}"/>
    <cellStyle name="60% - Akzent6 15 17" xfId="18487" xr:uid="{00000000-0005-0000-0000-0000DA470000}"/>
    <cellStyle name="60% - Akzent6 15 18" xfId="18488" xr:uid="{00000000-0005-0000-0000-0000DB470000}"/>
    <cellStyle name="60% - Akzent6 15 2" xfId="18489" xr:uid="{00000000-0005-0000-0000-0000DC470000}"/>
    <cellStyle name="60% - Akzent6 15 3" xfId="18490" xr:uid="{00000000-0005-0000-0000-0000DD470000}"/>
    <cellStyle name="60% - Akzent6 15 4" xfId="18491" xr:uid="{00000000-0005-0000-0000-0000DE470000}"/>
    <cellStyle name="60% - Akzent6 15 5" xfId="18492" xr:uid="{00000000-0005-0000-0000-0000DF470000}"/>
    <cellStyle name="60% - Akzent6 15 6" xfId="18493" xr:uid="{00000000-0005-0000-0000-0000E0470000}"/>
    <cellStyle name="60% - Akzent6 15 7" xfId="18494" xr:uid="{00000000-0005-0000-0000-0000E1470000}"/>
    <cellStyle name="60% - Akzent6 15 8" xfId="18495" xr:uid="{00000000-0005-0000-0000-0000E2470000}"/>
    <cellStyle name="60% - Akzent6 15 9" xfId="18496" xr:uid="{00000000-0005-0000-0000-0000E3470000}"/>
    <cellStyle name="60% - Akzent6 16" xfId="18497" xr:uid="{00000000-0005-0000-0000-0000E4470000}"/>
    <cellStyle name="60% - Akzent6 16 10" xfId="18498" xr:uid="{00000000-0005-0000-0000-0000E5470000}"/>
    <cellStyle name="60% - Akzent6 16 11" xfId="18499" xr:uid="{00000000-0005-0000-0000-0000E6470000}"/>
    <cellStyle name="60% - Akzent6 16 12" xfId="18500" xr:uid="{00000000-0005-0000-0000-0000E7470000}"/>
    <cellStyle name="60% - Akzent6 16 13" xfId="18501" xr:uid="{00000000-0005-0000-0000-0000E8470000}"/>
    <cellStyle name="60% - Akzent6 16 14" xfId="18502" xr:uid="{00000000-0005-0000-0000-0000E9470000}"/>
    <cellStyle name="60% - Akzent6 16 15" xfId="18503" xr:uid="{00000000-0005-0000-0000-0000EA470000}"/>
    <cellStyle name="60% - Akzent6 16 16" xfId="18504" xr:uid="{00000000-0005-0000-0000-0000EB470000}"/>
    <cellStyle name="60% - Akzent6 16 17" xfId="18505" xr:uid="{00000000-0005-0000-0000-0000EC470000}"/>
    <cellStyle name="60% - Akzent6 16 18" xfId="18506" xr:uid="{00000000-0005-0000-0000-0000ED470000}"/>
    <cellStyle name="60% - Akzent6 16 2" xfId="18507" xr:uid="{00000000-0005-0000-0000-0000EE470000}"/>
    <cellStyle name="60% - Akzent6 16 3" xfId="18508" xr:uid="{00000000-0005-0000-0000-0000EF470000}"/>
    <cellStyle name="60% - Akzent6 16 4" xfId="18509" xr:uid="{00000000-0005-0000-0000-0000F0470000}"/>
    <cellStyle name="60% - Akzent6 16 5" xfId="18510" xr:uid="{00000000-0005-0000-0000-0000F1470000}"/>
    <cellStyle name="60% - Akzent6 16 6" xfId="18511" xr:uid="{00000000-0005-0000-0000-0000F2470000}"/>
    <cellStyle name="60% - Akzent6 16 7" xfId="18512" xr:uid="{00000000-0005-0000-0000-0000F3470000}"/>
    <cellStyle name="60% - Akzent6 16 8" xfId="18513" xr:uid="{00000000-0005-0000-0000-0000F4470000}"/>
    <cellStyle name="60% - Akzent6 16 9" xfId="18514" xr:uid="{00000000-0005-0000-0000-0000F5470000}"/>
    <cellStyle name="60% - Akzent6 17" xfId="18515" xr:uid="{00000000-0005-0000-0000-0000F6470000}"/>
    <cellStyle name="60% - Akzent6 17 10" xfId="18516" xr:uid="{00000000-0005-0000-0000-0000F7470000}"/>
    <cellStyle name="60% - Akzent6 17 11" xfId="18517" xr:uid="{00000000-0005-0000-0000-0000F8470000}"/>
    <cellStyle name="60% - Akzent6 17 12" xfId="18518" xr:uid="{00000000-0005-0000-0000-0000F9470000}"/>
    <cellStyle name="60% - Akzent6 17 13" xfId="18519" xr:uid="{00000000-0005-0000-0000-0000FA470000}"/>
    <cellStyle name="60% - Akzent6 17 14" xfId="18520" xr:uid="{00000000-0005-0000-0000-0000FB470000}"/>
    <cellStyle name="60% - Akzent6 17 15" xfId="18521" xr:uid="{00000000-0005-0000-0000-0000FC470000}"/>
    <cellStyle name="60% - Akzent6 17 16" xfId="18522" xr:uid="{00000000-0005-0000-0000-0000FD470000}"/>
    <cellStyle name="60% - Akzent6 17 17" xfId="18523" xr:uid="{00000000-0005-0000-0000-0000FE470000}"/>
    <cellStyle name="60% - Akzent6 17 18" xfId="18524" xr:uid="{00000000-0005-0000-0000-0000FF470000}"/>
    <cellStyle name="60% - Akzent6 17 2" xfId="18525" xr:uid="{00000000-0005-0000-0000-000000480000}"/>
    <cellStyle name="60% - Akzent6 17 3" xfId="18526" xr:uid="{00000000-0005-0000-0000-000001480000}"/>
    <cellStyle name="60% - Akzent6 17 4" xfId="18527" xr:uid="{00000000-0005-0000-0000-000002480000}"/>
    <cellStyle name="60% - Akzent6 17 5" xfId="18528" xr:uid="{00000000-0005-0000-0000-000003480000}"/>
    <cellStyle name="60% - Akzent6 17 6" xfId="18529" xr:uid="{00000000-0005-0000-0000-000004480000}"/>
    <cellStyle name="60% - Akzent6 17 7" xfId="18530" xr:uid="{00000000-0005-0000-0000-000005480000}"/>
    <cellStyle name="60% - Akzent6 17 8" xfId="18531" xr:uid="{00000000-0005-0000-0000-000006480000}"/>
    <cellStyle name="60% - Akzent6 17 9" xfId="18532" xr:uid="{00000000-0005-0000-0000-000007480000}"/>
    <cellStyle name="60% - Akzent6 18" xfId="18533" xr:uid="{00000000-0005-0000-0000-000008480000}"/>
    <cellStyle name="60% - Akzent6 18 10" xfId="18534" xr:uid="{00000000-0005-0000-0000-000009480000}"/>
    <cellStyle name="60% - Akzent6 18 11" xfId="18535" xr:uid="{00000000-0005-0000-0000-00000A480000}"/>
    <cellStyle name="60% - Akzent6 18 12" xfId="18536" xr:uid="{00000000-0005-0000-0000-00000B480000}"/>
    <cellStyle name="60% - Akzent6 18 13" xfId="18537" xr:uid="{00000000-0005-0000-0000-00000C480000}"/>
    <cellStyle name="60% - Akzent6 18 14" xfId="18538" xr:uid="{00000000-0005-0000-0000-00000D480000}"/>
    <cellStyle name="60% - Akzent6 18 15" xfId="18539" xr:uid="{00000000-0005-0000-0000-00000E480000}"/>
    <cellStyle name="60% - Akzent6 18 16" xfId="18540" xr:uid="{00000000-0005-0000-0000-00000F480000}"/>
    <cellStyle name="60% - Akzent6 18 17" xfId="18541" xr:uid="{00000000-0005-0000-0000-000010480000}"/>
    <cellStyle name="60% - Akzent6 18 18" xfId="18542" xr:uid="{00000000-0005-0000-0000-000011480000}"/>
    <cellStyle name="60% - Akzent6 18 2" xfId="18543" xr:uid="{00000000-0005-0000-0000-000012480000}"/>
    <cellStyle name="60% - Akzent6 18 3" xfId="18544" xr:uid="{00000000-0005-0000-0000-000013480000}"/>
    <cellStyle name="60% - Akzent6 18 4" xfId="18545" xr:uid="{00000000-0005-0000-0000-000014480000}"/>
    <cellStyle name="60% - Akzent6 18 5" xfId="18546" xr:uid="{00000000-0005-0000-0000-000015480000}"/>
    <cellStyle name="60% - Akzent6 18 6" xfId="18547" xr:uid="{00000000-0005-0000-0000-000016480000}"/>
    <cellStyle name="60% - Akzent6 18 7" xfId="18548" xr:uid="{00000000-0005-0000-0000-000017480000}"/>
    <cellStyle name="60% - Akzent6 18 8" xfId="18549" xr:uid="{00000000-0005-0000-0000-000018480000}"/>
    <cellStyle name="60% - Akzent6 18 9" xfId="18550" xr:uid="{00000000-0005-0000-0000-000019480000}"/>
    <cellStyle name="60% - Akzent6 19" xfId="18551" xr:uid="{00000000-0005-0000-0000-00001A480000}"/>
    <cellStyle name="60% - Akzent6 2" xfId="18552" xr:uid="{00000000-0005-0000-0000-00001B480000}"/>
    <cellStyle name="60% - Akzent6 2 10" xfId="18553" xr:uid="{00000000-0005-0000-0000-00001C480000}"/>
    <cellStyle name="60% - Akzent6 2 11" xfId="18554" xr:uid="{00000000-0005-0000-0000-00001D480000}"/>
    <cellStyle name="60% - Akzent6 2 12" xfId="18555" xr:uid="{00000000-0005-0000-0000-00001E480000}"/>
    <cellStyle name="60% - Akzent6 2 13" xfId="18556" xr:uid="{00000000-0005-0000-0000-00001F480000}"/>
    <cellStyle name="60% - Akzent6 2 14" xfId="18557" xr:uid="{00000000-0005-0000-0000-000020480000}"/>
    <cellStyle name="60% - Akzent6 2 15" xfId="18558" xr:uid="{00000000-0005-0000-0000-000021480000}"/>
    <cellStyle name="60% - Akzent6 2 16" xfId="18559" xr:uid="{00000000-0005-0000-0000-000022480000}"/>
    <cellStyle name="60% - Akzent6 2 17" xfId="18560" xr:uid="{00000000-0005-0000-0000-000023480000}"/>
    <cellStyle name="60% - Akzent6 2 18" xfId="18561" xr:uid="{00000000-0005-0000-0000-000024480000}"/>
    <cellStyle name="60% - Akzent6 2 2" xfId="18562" xr:uid="{00000000-0005-0000-0000-000025480000}"/>
    <cellStyle name="60% - Akzent6 2 2 2" xfId="18563" xr:uid="{00000000-0005-0000-0000-000026480000}"/>
    <cellStyle name="60% - Akzent6 2 2 2 2" xfId="18564" xr:uid="{00000000-0005-0000-0000-000027480000}"/>
    <cellStyle name="60% - Akzent6 2 2 2 2 2" xfId="18565" xr:uid="{00000000-0005-0000-0000-000028480000}"/>
    <cellStyle name="60% - Akzent6 2 2 2 2 3" xfId="18566" xr:uid="{00000000-0005-0000-0000-000029480000}"/>
    <cellStyle name="60% - Akzent6 2 2 2 3" xfId="18567" xr:uid="{00000000-0005-0000-0000-00002A480000}"/>
    <cellStyle name="60% - Akzent6 2 2 3" xfId="18568" xr:uid="{00000000-0005-0000-0000-00002B480000}"/>
    <cellStyle name="60% - Akzent6 2 3" xfId="18569" xr:uid="{00000000-0005-0000-0000-00002C480000}"/>
    <cellStyle name="60% - Akzent6 2 4" xfId="18570" xr:uid="{00000000-0005-0000-0000-00002D480000}"/>
    <cellStyle name="60% - Akzent6 2 5" xfId="18571" xr:uid="{00000000-0005-0000-0000-00002E480000}"/>
    <cellStyle name="60% - Akzent6 2 6" xfId="18572" xr:uid="{00000000-0005-0000-0000-00002F480000}"/>
    <cellStyle name="60% - Akzent6 2 7" xfId="18573" xr:uid="{00000000-0005-0000-0000-000030480000}"/>
    <cellStyle name="60% - Akzent6 2 8" xfId="18574" xr:uid="{00000000-0005-0000-0000-000031480000}"/>
    <cellStyle name="60% - Akzent6 2 9" xfId="18575" xr:uid="{00000000-0005-0000-0000-000032480000}"/>
    <cellStyle name="60% - Akzent6 20" xfId="18576" xr:uid="{00000000-0005-0000-0000-000033480000}"/>
    <cellStyle name="60% - Akzent6 21" xfId="18577" xr:uid="{00000000-0005-0000-0000-000034480000}"/>
    <cellStyle name="60% - Akzent6 22" xfId="18578" xr:uid="{00000000-0005-0000-0000-000035480000}"/>
    <cellStyle name="60% - Akzent6 23" xfId="18579" xr:uid="{00000000-0005-0000-0000-000036480000}"/>
    <cellStyle name="60% - Akzent6 24" xfId="18580" xr:uid="{00000000-0005-0000-0000-000037480000}"/>
    <cellStyle name="60% - Akzent6 25" xfId="18581" xr:uid="{00000000-0005-0000-0000-000038480000}"/>
    <cellStyle name="60% - Akzent6 26" xfId="18582" xr:uid="{00000000-0005-0000-0000-000039480000}"/>
    <cellStyle name="60% - Akzent6 27" xfId="18583" xr:uid="{00000000-0005-0000-0000-00003A480000}"/>
    <cellStyle name="60% - Akzent6 28" xfId="18584" xr:uid="{00000000-0005-0000-0000-00003B480000}"/>
    <cellStyle name="60% - Akzent6 29" xfId="18585" xr:uid="{00000000-0005-0000-0000-00003C480000}"/>
    <cellStyle name="60% - Akzent6 3" xfId="18586" xr:uid="{00000000-0005-0000-0000-00003D480000}"/>
    <cellStyle name="60% - Akzent6 3 10" xfId="18587" xr:uid="{00000000-0005-0000-0000-00003E480000}"/>
    <cellStyle name="60% - Akzent6 3 11" xfId="18588" xr:uid="{00000000-0005-0000-0000-00003F480000}"/>
    <cellStyle name="60% - Akzent6 3 12" xfId="18589" xr:uid="{00000000-0005-0000-0000-000040480000}"/>
    <cellStyle name="60% - Akzent6 3 13" xfId="18590" xr:uid="{00000000-0005-0000-0000-000041480000}"/>
    <cellStyle name="60% - Akzent6 3 14" xfId="18591" xr:uid="{00000000-0005-0000-0000-000042480000}"/>
    <cellStyle name="60% - Akzent6 3 15" xfId="18592" xr:uid="{00000000-0005-0000-0000-000043480000}"/>
    <cellStyle name="60% - Akzent6 3 16" xfId="18593" xr:uid="{00000000-0005-0000-0000-000044480000}"/>
    <cellStyle name="60% - Akzent6 3 17" xfId="18594" xr:uid="{00000000-0005-0000-0000-000045480000}"/>
    <cellStyle name="60% - Akzent6 3 18" xfId="18595" xr:uid="{00000000-0005-0000-0000-000046480000}"/>
    <cellStyle name="60% - Akzent6 3 2" xfId="18596" xr:uid="{00000000-0005-0000-0000-000047480000}"/>
    <cellStyle name="60% - Akzent6 3 3" xfId="18597" xr:uid="{00000000-0005-0000-0000-000048480000}"/>
    <cellStyle name="60% - Akzent6 3 4" xfId="18598" xr:uid="{00000000-0005-0000-0000-000049480000}"/>
    <cellStyle name="60% - Akzent6 3 5" xfId="18599" xr:uid="{00000000-0005-0000-0000-00004A480000}"/>
    <cellStyle name="60% - Akzent6 3 6" xfId="18600" xr:uid="{00000000-0005-0000-0000-00004B480000}"/>
    <cellStyle name="60% - Akzent6 3 7" xfId="18601" xr:uid="{00000000-0005-0000-0000-00004C480000}"/>
    <cellStyle name="60% - Akzent6 3 8" xfId="18602" xr:uid="{00000000-0005-0000-0000-00004D480000}"/>
    <cellStyle name="60% - Akzent6 3 9" xfId="18603" xr:uid="{00000000-0005-0000-0000-00004E480000}"/>
    <cellStyle name="60% - Akzent6 30" xfId="18604" xr:uid="{00000000-0005-0000-0000-00004F480000}"/>
    <cellStyle name="60% - Akzent6 31" xfId="18605" xr:uid="{00000000-0005-0000-0000-000050480000}"/>
    <cellStyle name="60% - Akzent6 32" xfId="18606" xr:uid="{00000000-0005-0000-0000-000051480000}"/>
    <cellStyle name="60% - Akzent6 33" xfId="18607" xr:uid="{00000000-0005-0000-0000-000052480000}"/>
    <cellStyle name="60% - Akzent6 34" xfId="18608" xr:uid="{00000000-0005-0000-0000-000053480000}"/>
    <cellStyle name="60% - Akzent6 35" xfId="18609" xr:uid="{00000000-0005-0000-0000-000054480000}"/>
    <cellStyle name="60% - Akzent6 4" xfId="18610" xr:uid="{00000000-0005-0000-0000-000055480000}"/>
    <cellStyle name="60% - Akzent6 4 10" xfId="18611" xr:uid="{00000000-0005-0000-0000-000056480000}"/>
    <cellStyle name="60% - Akzent6 4 11" xfId="18612" xr:uid="{00000000-0005-0000-0000-000057480000}"/>
    <cellStyle name="60% - Akzent6 4 12" xfId="18613" xr:uid="{00000000-0005-0000-0000-000058480000}"/>
    <cellStyle name="60% - Akzent6 4 13" xfId="18614" xr:uid="{00000000-0005-0000-0000-000059480000}"/>
    <cellStyle name="60% - Akzent6 4 14" xfId="18615" xr:uid="{00000000-0005-0000-0000-00005A480000}"/>
    <cellStyle name="60% - Akzent6 4 15" xfId="18616" xr:uid="{00000000-0005-0000-0000-00005B480000}"/>
    <cellStyle name="60% - Akzent6 4 16" xfId="18617" xr:uid="{00000000-0005-0000-0000-00005C480000}"/>
    <cellStyle name="60% - Akzent6 4 17" xfId="18618" xr:uid="{00000000-0005-0000-0000-00005D480000}"/>
    <cellStyle name="60% - Akzent6 4 18" xfId="18619" xr:uid="{00000000-0005-0000-0000-00005E480000}"/>
    <cellStyle name="60% - Akzent6 4 2" xfId="18620" xr:uid="{00000000-0005-0000-0000-00005F480000}"/>
    <cellStyle name="60% - Akzent6 4 3" xfId="18621" xr:uid="{00000000-0005-0000-0000-000060480000}"/>
    <cellStyle name="60% - Akzent6 4 4" xfId="18622" xr:uid="{00000000-0005-0000-0000-000061480000}"/>
    <cellStyle name="60% - Akzent6 4 5" xfId="18623" xr:uid="{00000000-0005-0000-0000-000062480000}"/>
    <cellStyle name="60% - Akzent6 4 6" xfId="18624" xr:uid="{00000000-0005-0000-0000-000063480000}"/>
    <cellStyle name="60% - Akzent6 4 7" xfId="18625" xr:uid="{00000000-0005-0000-0000-000064480000}"/>
    <cellStyle name="60% - Akzent6 4 8" xfId="18626" xr:uid="{00000000-0005-0000-0000-000065480000}"/>
    <cellStyle name="60% - Akzent6 4 9" xfId="18627" xr:uid="{00000000-0005-0000-0000-000066480000}"/>
    <cellStyle name="60% - Akzent6 5" xfId="18628" xr:uid="{00000000-0005-0000-0000-000067480000}"/>
    <cellStyle name="60% - Akzent6 5 10" xfId="18629" xr:uid="{00000000-0005-0000-0000-000068480000}"/>
    <cellStyle name="60% - Akzent6 5 11" xfId="18630" xr:uid="{00000000-0005-0000-0000-000069480000}"/>
    <cellStyle name="60% - Akzent6 5 12" xfId="18631" xr:uid="{00000000-0005-0000-0000-00006A480000}"/>
    <cellStyle name="60% - Akzent6 5 13" xfId="18632" xr:uid="{00000000-0005-0000-0000-00006B480000}"/>
    <cellStyle name="60% - Akzent6 5 14" xfId="18633" xr:uid="{00000000-0005-0000-0000-00006C480000}"/>
    <cellStyle name="60% - Akzent6 5 15" xfId="18634" xr:uid="{00000000-0005-0000-0000-00006D480000}"/>
    <cellStyle name="60% - Akzent6 5 16" xfId="18635" xr:uid="{00000000-0005-0000-0000-00006E480000}"/>
    <cellStyle name="60% - Akzent6 5 17" xfId="18636" xr:uid="{00000000-0005-0000-0000-00006F480000}"/>
    <cellStyle name="60% - Akzent6 5 18" xfId="18637" xr:uid="{00000000-0005-0000-0000-000070480000}"/>
    <cellStyle name="60% - Akzent6 5 2" xfId="18638" xr:uid="{00000000-0005-0000-0000-000071480000}"/>
    <cellStyle name="60% - Akzent6 5 3" xfId="18639" xr:uid="{00000000-0005-0000-0000-000072480000}"/>
    <cellStyle name="60% - Akzent6 5 4" xfId="18640" xr:uid="{00000000-0005-0000-0000-000073480000}"/>
    <cellStyle name="60% - Akzent6 5 5" xfId="18641" xr:uid="{00000000-0005-0000-0000-000074480000}"/>
    <cellStyle name="60% - Akzent6 5 6" xfId="18642" xr:uid="{00000000-0005-0000-0000-000075480000}"/>
    <cellStyle name="60% - Akzent6 5 7" xfId="18643" xr:uid="{00000000-0005-0000-0000-000076480000}"/>
    <cellStyle name="60% - Akzent6 5 8" xfId="18644" xr:uid="{00000000-0005-0000-0000-000077480000}"/>
    <cellStyle name="60% - Akzent6 5 9" xfId="18645" xr:uid="{00000000-0005-0000-0000-000078480000}"/>
    <cellStyle name="60% - Akzent6 6" xfId="18646" xr:uid="{00000000-0005-0000-0000-000079480000}"/>
    <cellStyle name="60% - Akzent6 6 10" xfId="18647" xr:uid="{00000000-0005-0000-0000-00007A480000}"/>
    <cellStyle name="60% - Akzent6 6 11" xfId="18648" xr:uid="{00000000-0005-0000-0000-00007B480000}"/>
    <cellStyle name="60% - Akzent6 6 12" xfId="18649" xr:uid="{00000000-0005-0000-0000-00007C480000}"/>
    <cellStyle name="60% - Akzent6 6 13" xfId="18650" xr:uid="{00000000-0005-0000-0000-00007D480000}"/>
    <cellStyle name="60% - Akzent6 6 14" xfId="18651" xr:uid="{00000000-0005-0000-0000-00007E480000}"/>
    <cellStyle name="60% - Akzent6 6 15" xfId="18652" xr:uid="{00000000-0005-0000-0000-00007F480000}"/>
    <cellStyle name="60% - Akzent6 6 16" xfId="18653" xr:uid="{00000000-0005-0000-0000-000080480000}"/>
    <cellStyle name="60% - Akzent6 6 17" xfId="18654" xr:uid="{00000000-0005-0000-0000-000081480000}"/>
    <cellStyle name="60% - Akzent6 6 18" xfId="18655" xr:uid="{00000000-0005-0000-0000-000082480000}"/>
    <cellStyle name="60% - Akzent6 6 2" xfId="18656" xr:uid="{00000000-0005-0000-0000-000083480000}"/>
    <cellStyle name="60% - Akzent6 6 3" xfId="18657" xr:uid="{00000000-0005-0000-0000-000084480000}"/>
    <cellStyle name="60% - Akzent6 6 4" xfId="18658" xr:uid="{00000000-0005-0000-0000-000085480000}"/>
    <cellStyle name="60% - Akzent6 6 5" xfId="18659" xr:uid="{00000000-0005-0000-0000-000086480000}"/>
    <cellStyle name="60% - Akzent6 6 6" xfId="18660" xr:uid="{00000000-0005-0000-0000-000087480000}"/>
    <cellStyle name="60% - Akzent6 6 7" xfId="18661" xr:uid="{00000000-0005-0000-0000-000088480000}"/>
    <cellStyle name="60% - Akzent6 6 8" xfId="18662" xr:uid="{00000000-0005-0000-0000-000089480000}"/>
    <cellStyle name="60% - Akzent6 6 9" xfId="18663" xr:uid="{00000000-0005-0000-0000-00008A480000}"/>
    <cellStyle name="60% - Akzent6 7" xfId="18664" xr:uid="{00000000-0005-0000-0000-00008B480000}"/>
    <cellStyle name="60% - Akzent6 7 10" xfId="18665" xr:uid="{00000000-0005-0000-0000-00008C480000}"/>
    <cellStyle name="60% - Akzent6 7 11" xfId="18666" xr:uid="{00000000-0005-0000-0000-00008D480000}"/>
    <cellStyle name="60% - Akzent6 7 12" xfId="18667" xr:uid="{00000000-0005-0000-0000-00008E480000}"/>
    <cellStyle name="60% - Akzent6 7 13" xfId="18668" xr:uid="{00000000-0005-0000-0000-00008F480000}"/>
    <cellStyle name="60% - Akzent6 7 14" xfId="18669" xr:uid="{00000000-0005-0000-0000-000090480000}"/>
    <cellStyle name="60% - Akzent6 7 15" xfId="18670" xr:uid="{00000000-0005-0000-0000-000091480000}"/>
    <cellStyle name="60% - Akzent6 7 16" xfId="18671" xr:uid="{00000000-0005-0000-0000-000092480000}"/>
    <cellStyle name="60% - Akzent6 7 17" xfId="18672" xr:uid="{00000000-0005-0000-0000-000093480000}"/>
    <cellStyle name="60% - Akzent6 7 18" xfId="18673" xr:uid="{00000000-0005-0000-0000-000094480000}"/>
    <cellStyle name="60% - Akzent6 7 2" xfId="18674" xr:uid="{00000000-0005-0000-0000-000095480000}"/>
    <cellStyle name="60% - Akzent6 7 3" xfId="18675" xr:uid="{00000000-0005-0000-0000-000096480000}"/>
    <cellStyle name="60% - Akzent6 7 4" xfId="18676" xr:uid="{00000000-0005-0000-0000-000097480000}"/>
    <cellStyle name="60% - Akzent6 7 5" xfId="18677" xr:uid="{00000000-0005-0000-0000-000098480000}"/>
    <cellStyle name="60% - Akzent6 7 6" xfId="18678" xr:uid="{00000000-0005-0000-0000-000099480000}"/>
    <cellStyle name="60% - Akzent6 7 7" xfId="18679" xr:uid="{00000000-0005-0000-0000-00009A480000}"/>
    <cellStyle name="60% - Akzent6 7 8" xfId="18680" xr:uid="{00000000-0005-0000-0000-00009B480000}"/>
    <cellStyle name="60% - Akzent6 7 9" xfId="18681" xr:uid="{00000000-0005-0000-0000-00009C480000}"/>
    <cellStyle name="60% - Akzent6 8" xfId="18682" xr:uid="{00000000-0005-0000-0000-00009D480000}"/>
    <cellStyle name="60% - Akzent6 8 10" xfId="18683" xr:uid="{00000000-0005-0000-0000-00009E480000}"/>
    <cellStyle name="60% - Akzent6 8 11" xfId="18684" xr:uid="{00000000-0005-0000-0000-00009F480000}"/>
    <cellStyle name="60% - Akzent6 8 12" xfId="18685" xr:uid="{00000000-0005-0000-0000-0000A0480000}"/>
    <cellStyle name="60% - Akzent6 8 13" xfId="18686" xr:uid="{00000000-0005-0000-0000-0000A1480000}"/>
    <cellStyle name="60% - Akzent6 8 14" xfId="18687" xr:uid="{00000000-0005-0000-0000-0000A2480000}"/>
    <cellStyle name="60% - Akzent6 8 15" xfId="18688" xr:uid="{00000000-0005-0000-0000-0000A3480000}"/>
    <cellStyle name="60% - Akzent6 8 16" xfId="18689" xr:uid="{00000000-0005-0000-0000-0000A4480000}"/>
    <cellStyle name="60% - Akzent6 8 17" xfId="18690" xr:uid="{00000000-0005-0000-0000-0000A5480000}"/>
    <cellStyle name="60% - Akzent6 8 18" xfId="18691" xr:uid="{00000000-0005-0000-0000-0000A6480000}"/>
    <cellStyle name="60% - Akzent6 8 2" xfId="18692" xr:uid="{00000000-0005-0000-0000-0000A7480000}"/>
    <cellStyle name="60% - Akzent6 8 3" xfId="18693" xr:uid="{00000000-0005-0000-0000-0000A8480000}"/>
    <cellStyle name="60% - Akzent6 8 4" xfId="18694" xr:uid="{00000000-0005-0000-0000-0000A9480000}"/>
    <cellStyle name="60% - Akzent6 8 5" xfId="18695" xr:uid="{00000000-0005-0000-0000-0000AA480000}"/>
    <cellStyle name="60% - Akzent6 8 6" xfId="18696" xr:uid="{00000000-0005-0000-0000-0000AB480000}"/>
    <cellStyle name="60% - Akzent6 8 7" xfId="18697" xr:uid="{00000000-0005-0000-0000-0000AC480000}"/>
    <cellStyle name="60% - Akzent6 8 8" xfId="18698" xr:uid="{00000000-0005-0000-0000-0000AD480000}"/>
    <cellStyle name="60% - Akzent6 8 9" xfId="18699" xr:uid="{00000000-0005-0000-0000-0000AE480000}"/>
    <cellStyle name="60% - Akzent6 9" xfId="18700" xr:uid="{00000000-0005-0000-0000-0000AF480000}"/>
    <cellStyle name="60% - Akzent6 9 10" xfId="18701" xr:uid="{00000000-0005-0000-0000-0000B0480000}"/>
    <cellStyle name="60% - Akzent6 9 11" xfId="18702" xr:uid="{00000000-0005-0000-0000-0000B1480000}"/>
    <cellStyle name="60% - Akzent6 9 12" xfId="18703" xr:uid="{00000000-0005-0000-0000-0000B2480000}"/>
    <cellStyle name="60% - Akzent6 9 13" xfId="18704" xr:uid="{00000000-0005-0000-0000-0000B3480000}"/>
    <cellStyle name="60% - Akzent6 9 14" xfId="18705" xr:uid="{00000000-0005-0000-0000-0000B4480000}"/>
    <cellStyle name="60% - Akzent6 9 15" xfId="18706" xr:uid="{00000000-0005-0000-0000-0000B5480000}"/>
    <cellStyle name="60% - Akzent6 9 16" xfId="18707" xr:uid="{00000000-0005-0000-0000-0000B6480000}"/>
    <cellStyle name="60% - Akzent6 9 17" xfId="18708" xr:uid="{00000000-0005-0000-0000-0000B7480000}"/>
    <cellStyle name="60% - Akzent6 9 18" xfId="18709" xr:uid="{00000000-0005-0000-0000-0000B8480000}"/>
    <cellStyle name="60% - Akzent6 9 2" xfId="18710" xr:uid="{00000000-0005-0000-0000-0000B9480000}"/>
    <cellStyle name="60% - Akzent6 9 3" xfId="18711" xr:uid="{00000000-0005-0000-0000-0000BA480000}"/>
    <cellStyle name="60% - Akzent6 9 4" xfId="18712" xr:uid="{00000000-0005-0000-0000-0000BB480000}"/>
    <cellStyle name="60% - Akzent6 9 5" xfId="18713" xr:uid="{00000000-0005-0000-0000-0000BC480000}"/>
    <cellStyle name="60% - Akzent6 9 6" xfId="18714" xr:uid="{00000000-0005-0000-0000-0000BD480000}"/>
    <cellStyle name="60% - Akzent6 9 7" xfId="18715" xr:uid="{00000000-0005-0000-0000-0000BE480000}"/>
    <cellStyle name="60% - Akzent6 9 8" xfId="18716" xr:uid="{00000000-0005-0000-0000-0000BF480000}"/>
    <cellStyle name="60% - Akzent6 9 9" xfId="18717" xr:uid="{00000000-0005-0000-0000-0000C0480000}"/>
    <cellStyle name="Accent1" xfId="18718" xr:uid="{00000000-0005-0000-0000-0000C1480000}"/>
    <cellStyle name="Accent1 - 20%" xfId="8" xr:uid="{00000000-0005-0000-0000-0000C2480000}"/>
    <cellStyle name="Accent1 - 20% 10" xfId="18719" xr:uid="{00000000-0005-0000-0000-0000C3480000}"/>
    <cellStyle name="Accent1 - 20% 11" xfId="18720" xr:uid="{00000000-0005-0000-0000-0000C4480000}"/>
    <cellStyle name="Accent1 - 20% 12" xfId="18721" xr:uid="{00000000-0005-0000-0000-0000C5480000}"/>
    <cellStyle name="Accent1 - 20% 13" xfId="18722" xr:uid="{00000000-0005-0000-0000-0000C6480000}"/>
    <cellStyle name="Accent1 - 20% 14" xfId="18723" xr:uid="{00000000-0005-0000-0000-0000C7480000}"/>
    <cellStyle name="Accent1 - 20% 15" xfId="18724" xr:uid="{00000000-0005-0000-0000-0000C8480000}"/>
    <cellStyle name="Accent1 - 20% 16" xfId="18725" xr:uid="{00000000-0005-0000-0000-0000C9480000}"/>
    <cellStyle name="Accent1 - 20% 17" xfId="18726" xr:uid="{00000000-0005-0000-0000-0000CA480000}"/>
    <cellStyle name="Accent1 - 20% 18" xfId="18727" xr:uid="{00000000-0005-0000-0000-0000CB480000}"/>
    <cellStyle name="Accent1 - 20% 19" xfId="18728" xr:uid="{00000000-0005-0000-0000-0000CC480000}"/>
    <cellStyle name="Accent1 - 20% 2" xfId="18729" xr:uid="{00000000-0005-0000-0000-0000CD480000}"/>
    <cellStyle name="Accent1 - 20% 20" xfId="18730" xr:uid="{00000000-0005-0000-0000-0000CE480000}"/>
    <cellStyle name="Accent1 - 20% 21" xfId="18731" xr:uid="{00000000-0005-0000-0000-0000CF480000}"/>
    <cellStyle name="Accent1 - 20% 22" xfId="18732" xr:uid="{00000000-0005-0000-0000-0000D0480000}"/>
    <cellStyle name="Accent1 - 20% 23" xfId="18733" xr:uid="{00000000-0005-0000-0000-0000D1480000}"/>
    <cellStyle name="Accent1 - 20% 24" xfId="18734" xr:uid="{00000000-0005-0000-0000-0000D2480000}"/>
    <cellStyle name="Accent1 - 20% 25" xfId="18735" xr:uid="{00000000-0005-0000-0000-0000D3480000}"/>
    <cellStyle name="Accent1 - 20% 26" xfId="45961" xr:uid="{00000000-0005-0000-0000-0000D4480000}"/>
    <cellStyle name="Accent1 - 20% 3" xfId="18736" xr:uid="{00000000-0005-0000-0000-0000D5480000}"/>
    <cellStyle name="Accent1 - 20% 4" xfId="18737" xr:uid="{00000000-0005-0000-0000-0000D6480000}"/>
    <cellStyle name="Accent1 - 20% 5" xfId="18738" xr:uid="{00000000-0005-0000-0000-0000D7480000}"/>
    <cellStyle name="Accent1 - 20% 6" xfId="18739" xr:uid="{00000000-0005-0000-0000-0000D8480000}"/>
    <cellStyle name="Accent1 - 20% 7" xfId="18740" xr:uid="{00000000-0005-0000-0000-0000D9480000}"/>
    <cellStyle name="Accent1 - 20% 8" xfId="18741" xr:uid="{00000000-0005-0000-0000-0000DA480000}"/>
    <cellStyle name="Accent1 - 20% 9" xfId="18742" xr:uid="{00000000-0005-0000-0000-0000DB480000}"/>
    <cellStyle name="Accent1 - 40%" xfId="9" xr:uid="{00000000-0005-0000-0000-0000DC480000}"/>
    <cellStyle name="Accent1 - 40% 10" xfId="18743" xr:uid="{00000000-0005-0000-0000-0000DD480000}"/>
    <cellStyle name="Accent1 - 40% 11" xfId="18744" xr:uid="{00000000-0005-0000-0000-0000DE480000}"/>
    <cellStyle name="Accent1 - 40% 12" xfId="18745" xr:uid="{00000000-0005-0000-0000-0000DF480000}"/>
    <cellStyle name="Accent1 - 40% 13" xfId="18746" xr:uid="{00000000-0005-0000-0000-0000E0480000}"/>
    <cellStyle name="Accent1 - 40% 14" xfId="18747" xr:uid="{00000000-0005-0000-0000-0000E1480000}"/>
    <cellStyle name="Accent1 - 40% 15" xfId="18748" xr:uid="{00000000-0005-0000-0000-0000E2480000}"/>
    <cellStyle name="Accent1 - 40% 16" xfId="18749" xr:uid="{00000000-0005-0000-0000-0000E3480000}"/>
    <cellStyle name="Accent1 - 40% 17" xfId="18750" xr:uid="{00000000-0005-0000-0000-0000E4480000}"/>
    <cellStyle name="Accent1 - 40% 18" xfId="18751" xr:uid="{00000000-0005-0000-0000-0000E5480000}"/>
    <cellStyle name="Accent1 - 40% 19" xfId="18752" xr:uid="{00000000-0005-0000-0000-0000E6480000}"/>
    <cellStyle name="Accent1 - 40% 2" xfId="18753" xr:uid="{00000000-0005-0000-0000-0000E7480000}"/>
    <cellStyle name="Accent1 - 40% 20" xfId="18754" xr:uid="{00000000-0005-0000-0000-0000E8480000}"/>
    <cellStyle name="Accent1 - 40% 21" xfId="18755" xr:uid="{00000000-0005-0000-0000-0000E9480000}"/>
    <cellStyle name="Accent1 - 40% 22" xfId="18756" xr:uid="{00000000-0005-0000-0000-0000EA480000}"/>
    <cellStyle name="Accent1 - 40% 23" xfId="18757" xr:uid="{00000000-0005-0000-0000-0000EB480000}"/>
    <cellStyle name="Accent1 - 40% 24" xfId="18758" xr:uid="{00000000-0005-0000-0000-0000EC480000}"/>
    <cellStyle name="Accent1 - 40% 25" xfId="18759" xr:uid="{00000000-0005-0000-0000-0000ED480000}"/>
    <cellStyle name="Accent1 - 40% 26" xfId="45962" xr:uid="{00000000-0005-0000-0000-0000EE480000}"/>
    <cellStyle name="Accent1 - 40% 3" xfId="18760" xr:uid="{00000000-0005-0000-0000-0000EF480000}"/>
    <cellStyle name="Accent1 - 40% 4" xfId="18761" xr:uid="{00000000-0005-0000-0000-0000F0480000}"/>
    <cellStyle name="Accent1 - 40% 5" xfId="18762" xr:uid="{00000000-0005-0000-0000-0000F1480000}"/>
    <cellStyle name="Accent1 - 40% 6" xfId="18763" xr:uid="{00000000-0005-0000-0000-0000F2480000}"/>
    <cellStyle name="Accent1 - 40% 7" xfId="18764" xr:uid="{00000000-0005-0000-0000-0000F3480000}"/>
    <cellStyle name="Accent1 - 40% 8" xfId="18765" xr:uid="{00000000-0005-0000-0000-0000F4480000}"/>
    <cellStyle name="Accent1 - 40% 9" xfId="18766" xr:uid="{00000000-0005-0000-0000-0000F5480000}"/>
    <cellStyle name="Accent1 - 60%" xfId="10" xr:uid="{00000000-0005-0000-0000-0000F6480000}"/>
    <cellStyle name="Accent1 - 60% 2" xfId="18767" xr:uid="{00000000-0005-0000-0000-0000F7480000}"/>
    <cellStyle name="Accent1 - 60% 2 2" xfId="18768" xr:uid="{00000000-0005-0000-0000-0000F8480000}"/>
    <cellStyle name="Accent1 - 60% 2 3" xfId="18769" xr:uid="{00000000-0005-0000-0000-0000F9480000}"/>
    <cellStyle name="Accent1 - 60% 3" xfId="18770" xr:uid="{00000000-0005-0000-0000-0000FA480000}"/>
    <cellStyle name="Accent1 - 60% 4" xfId="18771" xr:uid="{00000000-0005-0000-0000-0000FB480000}"/>
    <cellStyle name="Accent1 - 60% 5" xfId="18772" xr:uid="{00000000-0005-0000-0000-0000FC480000}"/>
    <cellStyle name="Accent1 - 60% 6" xfId="18773" xr:uid="{00000000-0005-0000-0000-0000FD480000}"/>
    <cellStyle name="Accent1 - 60% 7" xfId="45963" xr:uid="{00000000-0005-0000-0000-0000FE480000}"/>
    <cellStyle name="Accent1 2" xfId="18774" xr:uid="{00000000-0005-0000-0000-0000FF480000}"/>
    <cellStyle name="Accent1 3" xfId="18775" xr:uid="{00000000-0005-0000-0000-000000490000}"/>
    <cellStyle name="Accent1 4" xfId="18776" xr:uid="{00000000-0005-0000-0000-000001490000}"/>
    <cellStyle name="Accent2" xfId="18777" xr:uid="{00000000-0005-0000-0000-000002490000}"/>
    <cellStyle name="Accent2 - 20%" xfId="12" xr:uid="{00000000-0005-0000-0000-000003490000}"/>
    <cellStyle name="Accent2 - 20% 10" xfId="18778" xr:uid="{00000000-0005-0000-0000-000004490000}"/>
    <cellStyle name="Accent2 - 20% 11" xfId="18779" xr:uid="{00000000-0005-0000-0000-000005490000}"/>
    <cellStyle name="Accent2 - 20% 12" xfId="18780" xr:uid="{00000000-0005-0000-0000-000006490000}"/>
    <cellStyle name="Accent2 - 20% 13" xfId="18781" xr:uid="{00000000-0005-0000-0000-000007490000}"/>
    <cellStyle name="Accent2 - 20% 14" xfId="18782" xr:uid="{00000000-0005-0000-0000-000008490000}"/>
    <cellStyle name="Accent2 - 20% 15" xfId="18783" xr:uid="{00000000-0005-0000-0000-000009490000}"/>
    <cellStyle name="Accent2 - 20% 16" xfId="18784" xr:uid="{00000000-0005-0000-0000-00000A490000}"/>
    <cellStyle name="Accent2 - 20% 17" xfId="18785" xr:uid="{00000000-0005-0000-0000-00000B490000}"/>
    <cellStyle name="Accent2 - 20% 18" xfId="18786" xr:uid="{00000000-0005-0000-0000-00000C490000}"/>
    <cellStyle name="Accent2 - 20% 19" xfId="18787" xr:uid="{00000000-0005-0000-0000-00000D490000}"/>
    <cellStyle name="Accent2 - 20% 2" xfId="18788" xr:uid="{00000000-0005-0000-0000-00000E490000}"/>
    <cellStyle name="Accent2 - 20% 20" xfId="18789" xr:uid="{00000000-0005-0000-0000-00000F490000}"/>
    <cellStyle name="Accent2 - 20% 21" xfId="18790" xr:uid="{00000000-0005-0000-0000-000010490000}"/>
    <cellStyle name="Accent2 - 20% 22" xfId="18791" xr:uid="{00000000-0005-0000-0000-000011490000}"/>
    <cellStyle name="Accent2 - 20% 23" xfId="18792" xr:uid="{00000000-0005-0000-0000-000012490000}"/>
    <cellStyle name="Accent2 - 20% 24" xfId="18793" xr:uid="{00000000-0005-0000-0000-000013490000}"/>
    <cellStyle name="Accent2 - 20% 25" xfId="18794" xr:uid="{00000000-0005-0000-0000-000014490000}"/>
    <cellStyle name="Accent2 - 20% 26" xfId="45964" xr:uid="{00000000-0005-0000-0000-000015490000}"/>
    <cellStyle name="Accent2 - 20% 3" xfId="18795" xr:uid="{00000000-0005-0000-0000-000016490000}"/>
    <cellStyle name="Accent2 - 20% 4" xfId="18796" xr:uid="{00000000-0005-0000-0000-000017490000}"/>
    <cellStyle name="Accent2 - 20% 5" xfId="18797" xr:uid="{00000000-0005-0000-0000-000018490000}"/>
    <cellStyle name="Accent2 - 20% 6" xfId="18798" xr:uid="{00000000-0005-0000-0000-000019490000}"/>
    <cellStyle name="Accent2 - 20% 7" xfId="18799" xr:uid="{00000000-0005-0000-0000-00001A490000}"/>
    <cellStyle name="Accent2 - 20% 8" xfId="18800" xr:uid="{00000000-0005-0000-0000-00001B490000}"/>
    <cellStyle name="Accent2 - 20% 9" xfId="18801" xr:uid="{00000000-0005-0000-0000-00001C490000}"/>
    <cellStyle name="Accent2 - 40%" xfId="13" xr:uid="{00000000-0005-0000-0000-00001D490000}"/>
    <cellStyle name="Accent2 - 40% 10" xfId="18802" xr:uid="{00000000-0005-0000-0000-00001E490000}"/>
    <cellStyle name="Accent2 - 40% 11" xfId="18803" xr:uid="{00000000-0005-0000-0000-00001F490000}"/>
    <cellStyle name="Accent2 - 40% 12" xfId="18804" xr:uid="{00000000-0005-0000-0000-000020490000}"/>
    <cellStyle name="Accent2 - 40% 13" xfId="18805" xr:uid="{00000000-0005-0000-0000-000021490000}"/>
    <cellStyle name="Accent2 - 40% 14" xfId="18806" xr:uid="{00000000-0005-0000-0000-000022490000}"/>
    <cellStyle name="Accent2 - 40% 15" xfId="18807" xr:uid="{00000000-0005-0000-0000-000023490000}"/>
    <cellStyle name="Accent2 - 40% 16" xfId="18808" xr:uid="{00000000-0005-0000-0000-000024490000}"/>
    <cellStyle name="Accent2 - 40% 17" xfId="18809" xr:uid="{00000000-0005-0000-0000-000025490000}"/>
    <cellStyle name="Accent2 - 40% 18" xfId="18810" xr:uid="{00000000-0005-0000-0000-000026490000}"/>
    <cellStyle name="Accent2 - 40% 19" xfId="18811" xr:uid="{00000000-0005-0000-0000-000027490000}"/>
    <cellStyle name="Accent2 - 40% 2" xfId="18812" xr:uid="{00000000-0005-0000-0000-000028490000}"/>
    <cellStyle name="Accent2 - 40% 20" xfId="18813" xr:uid="{00000000-0005-0000-0000-000029490000}"/>
    <cellStyle name="Accent2 - 40% 21" xfId="18814" xr:uid="{00000000-0005-0000-0000-00002A490000}"/>
    <cellStyle name="Accent2 - 40% 22" xfId="18815" xr:uid="{00000000-0005-0000-0000-00002B490000}"/>
    <cellStyle name="Accent2 - 40% 23" xfId="18816" xr:uid="{00000000-0005-0000-0000-00002C490000}"/>
    <cellStyle name="Accent2 - 40% 24" xfId="18817" xr:uid="{00000000-0005-0000-0000-00002D490000}"/>
    <cellStyle name="Accent2 - 40% 25" xfId="18818" xr:uid="{00000000-0005-0000-0000-00002E490000}"/>
    <cellStyle name="Accent2 - 40% 26" xfId="45965" xr:uid="{00000000-0005-0000-0000-00002F490000}"/>
    <cellStyle name="Accent2 - 40% 3" xfId="18819" xr:uid="{00000000-0005-0000-0000-000030490000}"/>
    <cellStyle name="Accent2 - 40% 4" xfId="18820" xr:uid="{00000000-0005-0000-0000-000031490000}"/>
    <cellStyle name="Accent2 - 40% 5" xfId="18821" xr:uid="{00000000-0005-0000-0000-000032490000}"/>
    <cellStyle name="Accent2 - 40% 6" xfId="18822" xr:uid="{00000000-0005-0000-0000-000033490000}"/>
    <cellStyle name="Accent2 - 40% 7" xfId="18823" xr:uid="{00000000-0005-0000-0000-000034490000}"/>
    <cellStyle name="Accent2 - 40% 8" xfId="18824" xr:uid="{00000000-0005-0000-0000-000035490000}"/>
    <cellStyle name="Accent2 - 40% 9" xfId="18825" xr:uid="{00000000-0005-0000-0000-000036490000}"/>
    <cellStyle name="Accent2 - 60%" xfId="14" xr:uid="{00000000-0005-0000-0000-000037490000}"/>
    <cellStyle name="Accent2 - 60% 2" xfId="18826" xr:uid="{00000000-0005-0000-0000-000038490000}"/>
    <cellStyle name="Accent2 - 60% 2 2" xfId="18827" xr:uid="{00000000-0005-0000-0000-000039490000}"/>
    <cellStyle name="Accent2 - 60% 2 3" xfId="18828" xr:uid="{00000000-0005-0000-0000-00003A490000}"/>
    <cellStyle name="Accent2 - 60% 3" xfId="18829" xr:uid="{00000000-0005-0000-0000-00003B490000}"/>
    <cellStyle name="Accent2 - 60% 4" xfId="18830" xr:uid="{00000000-0005-0000-0000-00003C490000}"/>
    <cellStyle name="Accent2 - 60% 5" xfId="18831" xr:uid="{00000000-0005-0000-0000-00003D490000}"/>
    <cellStyle name="Accent2 - 60% 6" xfId="18832" xr:uid="{00000000-0005-0000-0000-00003E490000}"/>
    <cellStyle name="Accent2 - 60% 7" xfId="45966" xr:uid="{00000000-0005-0000-0000-00003F490000}"/>
    <cellStyle name="Accent2 2" xfId="18833" xr:uid="{00000000-0005-0000-0000-000040490000}"/>
    <cellStyle name="Accent2 3" xfId="18834" xr:uid="{00000000-0005-0000-0000-000041490000}"/>
    <cellStyle name="Accent2 4" xfId="18835" xr:uid="{00000000-0005-0000-0000-000042490000}"/>
    <cellStyle name="Accent3" xfId="18836" xr:uid="{00000000-0005-0000-0000-000043490000}"/>
    <cellStyle name="Accent3 - 20%" xfId="16" xr:uid="{00000000-0005-0000-0000-000044490000}"/>
    <cellStyle name="Accent3 - 20% 10" xfId="18837" xr:uid="{00000000-0005-0000-0000-000045490000}"/>
    <cellStyle name="Accent3 - 20% 11" xfId="18838" xr:uid="{00000000-0005-0000-0000-000046490000}"/>
    <cellStyle name="Accent3 - 20% 12" xfId="18839" xr:uid="{00000000-0005-0000-0000-000047490000}"/>
    <cellStyle name="Accent3 - 20% 13" xfId="18840" xr:uid="{00000000-0005-0000-0000-000048490000}"/>
    <cellStyle name="Accent3 - 20% 14" xfId="18841" xr:uid="{00000000-0005-0000-0000-000049490000}"/>
    <cellStyle name="Accent3 - 20% 15" xfId="18842" xr:uid="{00000000-0005-0000-0000-00004A490000}"/>
    <cellStyle name="Accent3 - 20% 16" xfId="18843" xr:uid="{00000000-0005-0000-0000-00004B490000}"/>
    <cellStyle name="Accent3 - 20% 17" xfId="18844" xr:uid="{00000000-0005-0000-0000-00004C490000}"/>
    <cellStyle name="Accent3 - 20% 18" xfId="18845" xr:uid="{00000000-0005-0000-0000-00004D490000}"/>
    <cellStyle name="Accent3 - 20% 19" xfId="18846" xr:uid="{00000000-0005-0000-0000-00004E490000}"/>
    <cellStyle name="Accent3 - 20% 2" xfId="18847" xr:uid="{00000000-0005-0000-0000-00004F490000}"/>
    <cellStyle name="Accent3 - 20% 20" xfId="18848" xr:uid="{00000000-0005-0000-0000-000050490000}"/>
    <cellStyle name="Accent3 - 20% 21" xfId="18849" xr:uid="{00000000-0005-0000-0000-000051490000}"/>
    <cellStyle name="Accent3 - 20% 22" xfId="18850" xr:uid="{00000000-0005-0000-0000-000052490000}"/>
    <cellStyle name="Accent3 - 20% 23" xfId="18851" xr:uid="{00000000-0005-0000-0000-000053490000}"/>
    <cellStyle name="Accent3 - 20% 24" xfId="18852" xr:uid="{00000000-0005-0000-0000-000054490000}"/>
    <cellStyle name="Accent3 - 20% 25" xfId="18853" xr:uid="{00000000-0005-0000-0000-000055490000}"/>
    <cellStyle name="Accent3 - 20% 26" xfId="45967" xr:uid="{00000000-0005-0000-0000-000056490000}"/>
    <cellStyle name="Accent3 - 20% 3" xfId="18854" xr:uid="{00000000-0005-0000-0000-000057490000}"/>
    <cellStyle name="Accent3 - 20% 4" xfId="18855" xr:uid="{00000000-0005-0000-0000-000058490000}"/>
    <cellStyle name="Accent3 - 20% 5" xfId="18856" xr:uid="{00000000-0005-0000-0000-000059490000}"/>
    <cellStyle name="Accent3 - 20% 6" xfId="18857" xr:uid="{00000000-0005-0000-0000-00005A490000}"/>
    <cellStyle name="Accent3 - 20% 7" xfId="18858" xr:uid="{00000000-0005-0000-0000-00005B490000}"/>
    <cellStyle name="Accent3 - 20% 8" xfId="18859" xr:uid="{00000000-0005-0000-0000-00005C490000}"/>
    <cellStyle name="Accent3 - 20% 9" xfId="18860" xr:uid="{00000000-0005-0000-0000-00005D490000}"/>
    <cellStyle name="Accent3 - 40%" xfId="17" xr:uid="{00000000-0005-0000-0000-00005E490000}"/>
    <cellStyle name="Accent3 - 40% 10" xfId="18861" xr:uid="{00000000-0005-0000-0000-00005F490000}"/>
    <cellStyle name="Accent3 - 40% 11" xfId="18862" xr:uid="{00000000-0005-0000-0000-000060490000}"/>
    <cellStyle name="Accent3 - 40% 12" xfId="18863" xr:uid="{00000000-0005-0000-0000-000061490000}"/>
    <cellStyle name="Accent3 - 40% 13" xfId="18864" xr:uid="{00000000-0005-0000-0000-000062490000}"/>
    <cellStyle name="Accent3 - 40% 14" xfId="18865" xr:uid="{00000000-0005-0000-0000-000063490000}"/>
    <cellStyle name="Accent3 - 40% 15" xfId="18866" xr:uid="{00000000-0005-0000-0000-000064490000}"/>
    <cellStyle name="Accent3 - 40% 16" xfId="18867" xr:uid="{00000000-0005-0000-0000-000065490000}"/>
    <cellStyle name="Accent3 - 40% 17" xfId="18868" xr:uid="{00000000-0005-0000-0000-000066490000}"/>
    <cellStyle name="Accent3 - 40% 18" xfId="18869" xr:uid="{00000000-0005-0000-0000-000067490000}"/>
    <cellStyle name="Accent3 - 40% 19" xfId="18870" xr:uid="{00000000-0005-0000-0000-000068490000}"/>
    <cellStyle name="Accent3 - 40% 2" xfId="18871" xr:uid="{00000000-0005-0000-0000-000069490000}"/>
    <cellStyle name="Accent3 - 40% 20" xfId="18872" xr:uid="{00000000-0005-0000-0000-00006A490000}"/>
    <cellStyle name="Accent3 - 40% 21" xfId="18873" xr:uid="{00000000-0005-0000-0000-00006B490000}"/>
    <cellStyle name="Accent3 - 40% 22" xfId="18874" xr:uid="{00000000-0005-0000-0000-00006C490000}"/>
    <cellStyle name="Accent3 - 40% 23" xfId="18875" xr:uid="{00000000-0005-0000-0000-00006D490000}"/>
    <cellStyle name="Accent3 - 40% 24" xfId="18876" xr:uid="{00000000-0005-0000-0000-00006E490000}"/>
    <cellStyle name="Accent3 - 40% 25" xfId="18877" xr:uid="{00000000-0005-0000-0000-00006F490000}"/>
    <cellStyle name="Accent3 - 40% 26" xfId="45968" xr:uid="{00000000-0005-0000-0000-000070490000}"/>
    <cellStyle name="Accent3 - 40% 3" xfId="18878" xr:uid="{00000000-0005-0000-0000-000071490000}"/>
    <cellStyle name="Accent3 - 40% 4" xfId="18879" xr:uid="{00000000-0005-0000-0000-000072490000}"/>
    <cellStyle name="Accent3 - 40% 5" xfId="18880" xr:uid="{00000000-0005-0000-0000-000073490000}"/>
    <cellStyle name="Accent3 - 40% 6" xfId="18881" xr:uid="{00000000-0005-0000-0000-000074490000}"/>
    <cellStyle name="Accent3 - 40% 7" xfId="18882" xr:uid="{00000000-0005-0000-0000-000075490000}"/>
    <cellStyle name="Accent3 - 40% 8" xfId="18883" xr:uid="{00000000-0005-0000-0000-000076490000}"/>
    <cellStyle name="Accent3 - 40% 9" xfId="18884" xr:uid="{00000000-0005-0000-0000-000077490000}"/>
    <cellStyle name="Accent3 - 60%" xfId="18" xr:uid="{00000000-0005-0000-0000-000078490000}"/>
    <cellStyle name="Accent3 - 60% 2" xfId="18885" xr:uid="{00000000-0005-0000-0000-000079490000}"/>
    <cellStyle name="Accent3 - 60% 2 2" xfId="18886" xr:uid="{00000000-0005-0000-0000-00007A490000}"/>
    <cellStyle name="Accent3 - 60% 2 3" xfId="18887" xr:uid="{00000000-0005-0000-0000-00007B490000}"/>
    <cellStyle name="Accent3 - 60% 3" xfId="18888" xr:uid="{00000000-0005-0000-0000-00007C490000}"/>
    <cellStyle name="Accent3 - 60% 4" xfId="18889" xr:uid="{00000000-0005-0000-0000-00007D490000}"/>
    <cellStyle name="Accent3 - 60% 5" xfId="18890" xr:uid="{00000000-0005-0000-0000-00007E490000}"/>
    <cellStyle name="Accent3 - 60% 6" xfId="18891" xr:uid="{00000000-0005-0000-0000-00007F490000}"/>
    <cellStyle name="Accent3 - 60% 7" xfId="45969" xr:uid="{00000000-0005-0000-0000-000080490000}"/>
    <cellStyle name="Accent3 2" xfId="18892" xr:uid="{00000000-0005-0000-0000-000081490000}"/>
    <cellStyle name="Accent3 3" xfId="18893" xr:uid="{00000000-0005-0000-0000-000082490000}"/>
    <cellStyle name="Accent3 4" xfId="18894" xr:uid="{00000000-0005-0000-0000-000083490000}"/>
    <cellStyle name="Accent4" xfId="18895" xr:uid="{00000000-0005-0000-0000-000084490000}"/>
    <cellStyle name="Accent4 - 20%" xfId="20" xr:uid="{00000000-0005-0000-0000-000085490000}"/>
    <cellStyle name="Accent4 - 20% 10" xfId="18896" xr:uid="{00000000-0005-0000-0000-000086490000}"/>
    <cellStyle name="Accent4 - 20% 11" xfId="18897" xr:uid="{00000000-0005-0000-0000-000087490000}"/>
    <cellStyle name="Accent4 - 20% 12" xfId="18898" xr:uid="{00000000-0005-0000-0000-000088490000}"/>
    <cellStyle name="Accent4 - 20% 13" xfId="18899" xr:uid="{00000000-0005-0000-0000-000089490000}"/>
    <cellStyle name="Accent4 - 20% 14" xfId="18900" xr:uid="{00000000-0005-0000-0000-00008A490000}"/>
    <cellStyle name="Accent4 - 20% 15" xfId="18901" xr:uid="{00000000-0005-0000-0000-00008B490000}"/>
    <cellStyle name="Accent4 - 20% 16" xfId="18902" xr:uid="{00000000-0005-0000-0000-00008C490000}"/>
    <cellStyle name="Accent4 - 20% 17" xfId="18903" xr:uid="{00000000-0005-0000-0000-00008D490000}"/>
    <cellStyle name="Accent4 - 20% 18" xfId="18904" xr:uid="{00000000-0005-0000-0000-00008E490000}"/>
    <cellStyle name="Accent4 - 20% 19" xfId="18905" xr:uid="{00000000-0005-0000-0000-00008F490000}"/>
    <cellStyle name="Accent4 - 20% 2" xfId="18906" xr:uid="{00000000-0005-0000-0000-000090490000}"/>
    <cellStyle name="Accent4 - 20% 20" xfId="18907" xr:uid="{00000000-0005-0000-0000-000091490000}"/>
    <cellStyle name="Accent4 - 20% 21" xfId="18908" xr:uid="{00000000-0005-0000-0000-000092490000}"/>
    <cellStyle name="Accent4 - 20% 22" xfId="18909" xr:uid="{00000000-0005-0000-0000-000093490000}"/>
    <cellStyle name="Accent4 - 20% 23" xfId="18910" xr:uid="{00000000-0005-0000-0000-000094490000}"/>
    <cellStyle name="Accent4 - 20% 24" xfId="18911" xr:uid="{00000000-0005-0000-0000-000095490000}"/>
    <cellStyle name="Accent4 - 20% 25" xfId="18912" xr:uid="{00000000-0005-0000-0000-000096490000}"/>
    <cellStyle name="Accent4 - 20% 26" xfId="45970" xr:uid="{00000000-0005-0000-0000-000097490000}"/>
    <cellStyle name="Accent4 - 20% 3" xfId="18913" xr:uid="{00000000-0005-0000-0000-000098490000}"/>
    <cellStyle name="Accent4 - 20% 4" xfId="18914" xr:uid="{00000000-0005-0000-0000-000099490000}"/>
    <cellStyle name="Accent4 - 20% 5" xfId="18915" xr:uid="{00000000-0005-0000-0000-00009A490000}"/>
    <cellStyle name="Accent4 - 20% 6" xfId="18916" xr:uid="{00000000-0005-0000-0000-00009B490000}"/>
    <cellStyle name="Accent4 - 20% 7" xfId="18917" xr:uid="{00000000-0005-0000-0000-00009C490000}"/>
    <cellStyle name="Accent4 - 20% 8" xfId="18918" xr:uid="{00000000-0005-0000-0000-00009D490000}"/>
    <cellStyle name="Accent4 - 20% 9" xfId="18919" xr:uid="{00000000-0005-0000-0000-00009E490000}"/>
    <cellStyle name="Accent4 - 40%" xfId="21" xr:uid="{00000000-0005-0000-0000-00009F490000}"/>
    <cellStyle name="Accent4 - 40% 10" xfId="18920" xr:uid="{00000000-0005-0000-0000-0000A0490000}"/>
    <cellStyle name="Accent4 - 40% 11" xfId="18921" xr:uid="{00000000-0005-0000-0000-0000A1490000}"/>
    <cellStyle name="Accent4 - 40% 12" xfId="18922" xr:uid="{00000000-0005-0000-0000-0000A2490000}"/>
    <cellStyle name="Accent4 - 40% 13" xfId="18923" xr:uid="{00000000-0005-0000-0000-0000A3490000}"/>
    <cellStyle name="Accent4 - 40% 14" xfId="18924" xr:uid="{00000000-0005-0000-0000-0000A4490000}"/>
    <cellStyle name="Accent4 - 40% 15" xfId="18925" xr:uid="{00000000-0005-0000-0000-0000A5490000}"/>
    <cellStyle name="Accent4 - 40% 16" xfId="18926" xr:uid="{00000000-0005-0000-0000-0000A6490000}"/>
    <cellStyle name="Accent4 - 40% 17" xfId="18927" xr:uid="{00000000-0005-0000-0000-0000A7490000}"/>
    <cellStyle name="Accent4 - 40% 18" xfId="18928" xr:uid="{00000000-0005-0000-0000-0000A8490000}"/>
    <cellStyle name="Accent4 - 40% 19" xfId="18929" xr:uid="{00000000-0005-0000-0000-0000A9490000}"/>
    <cellStyle name="Accent4 - 40% 2" xfId="18930" xr:uid="{00000000-0005-0000-0000-0000AA490000}"/>
    <cellStyle name="Accent4 - 40% 20" xfId="18931" xr:uid="{00000000-0005-0000-0000-0000AB490000}"/>
    <cellStyle name="Accent4 - 40% 21" xfId="18932" xr:uid="{00000000-0005-0000-0000-0000AC490000}"/>
    <cellStyle name="Accent4 - 40% 22" xfId="18933" xr:uid="{00000000-0005-0000-0000-0000AD490000}"/>
    <cellStyle name="Accent4 - 40% 23" xfId="18934" xr:uid="{00000000-0005-0000-0000-0000AE490000}"/>
    <cellStyle name="Accent4 - 40% 24" xfId="18935" xr:uid="{00000000-0005-0000-0000-0000AF490000}"/>
    <cellStyle name="Accent4 - 40% 25" xfId="18936" xr:uid="{00000000-0005-0000-0000-0000B0490000}"/>
    <cellStyle name="Accent4 - 40% 26" xfId="45971" xr:uid="{00000000-0005-0000-0000-0000B1490000}"/>
    <cellStyle name="Accent4 - 40% 3" xfId="18937" xr:uid="{00000000-0005-0000-0000-0000B2490000}"/>
    <cellStyle name="Accent4 - 40% 4" xfId="18938" xr:uid="{00000000-0005-0000-0000-0000B3490000}"/>
    <cellStyle name="Accent4 - 40% 5" xfId="18939" xr:uid="{00000000-0005-0000-0000-0000B4490000}"/>
    <cellStyle name="Accent4 - 40% 6" xfId="18940" xr:uid="{00000000-0005-0000-0000-0000B5490000}"/>
    <cellStyle name="Accent4 - 40% 7" xfId="18941" xr:uid="{00000000-0005-0000-0000-0000B6490000}"/>
    <cellStyle name="Accent4 - 40% 8" xfId="18942" xr:uid="{00000000-0005-0000-0000-0000B7490000}"/>
    <cellStyle name="Accent4 - 40% 9" xfId="18943" xr:uid="{00000000-0005-0000-0000-0000B8490000}"/>
    <cellStyle name="Accent4 - 60%" xfId="22" xr:uid="{00000000-0005-0000-0000-0000B9490000}"/>
    <cellStyle name="Accent4 - 60% 2" xfId="18944" xr:uid="{00000000-0005-0000-0000-0000BA490000}"/>
    <cellStyle name="Accent4 - 60% 2 2" xfId="18945" xr:uid="{00000000-0005-0000-0000-0000BB490000}"/>
    <cellStyle name="Accent4 - 60% 2 3" xfId="18946" xr:uid="{00000000-0005-0000-0000-0000BC490000}"/>
    <cellStyle name="Accent4 - 60% 3" xfId="18947" xr:uid="{00000000-0005-0000-0000-0000BD490000}"/>
    <cellStyle name="Accent4 - 60% 4" xfId="18948" xr:uid="{00000000-0005-0000-0000-0000BE490000}"/>
    <cellStyle name="Accent4 - 60% 5" xfId="18949" xr:uid="{00000000-0005-0000-0000-0000BF490000}"/>
    <cellStyle name="Accent4 - 60% 6" xfId="18950" xr:uid="{00000000-0005-0000-0000-0000C0490000}"/>
    <cellStyle name="Accent4 - 60% 7" xfId="45972" xr:uid="{00000000-0005-0000-0000-0000C1490000}"/>
    <cellStyle name="Accent4 2" xfId="18951" xr:uid="{00000000-0005-0000-0000-0000C2490000}"/>
    <cellStyle name="Accent4 3" xfId="18952" xr:uid="{00000000-0005-0000-0000-0000C3490000}"/>
    <cellStyle name="Accent4 4" xfId="18953" xr:uid="{00000000-0005-0000-0000-0000C4490000}"/>
    <cellStyle name="Accent5" xfId="18954" xr:uid="{00000000-0005-0000-0000-0000C5490000}"/>
    <cellStyle name="Accent5 - 20%" xfId="24" xr:uid="{00000000-0005-0000-0000-0000C6490000}"/>
    <cellStyle name="Accent5 - 20% 10" xfId="18955" xr:uid="{00000000-0005-0000-0000-0000C7490000}"/>
    <cellStyle name="Accent5 - 20% 11" xfId="18956" xr:uid="{00000000-0005-0000-0000-0000C8490000}"/>
    <cellStyle name="Accent5 - 20% 12" xfId="18957" xr:uid="{00000000-0005-0000-0000-0000C9490000}"/>
    <cellStyle name="Accent5 - 20% 13" xfId="18958" xr:uid="{00000000-0005-0000-0000-0000CA490000}"/>
    <cellStyle name="Accent5 - 20% 14" xfId="18959" xr:uid="{00000000-0005-0000-0000-0000CB490000}"/>
    <cellStyle name="Accent5 - 20% 15" xfId="18960" xr:uid="{00000000-0005-0000-0000-0000CC490000}"/>
    <cellStyle name="Accent5 - 20% 16" xfId="18961" xr:uid="{00000000-0005-0000-0000-0000CD490000}"/>
    <cellStyle name="Accent5 - 20% 17" xfId="18962" xr:uid="{00000000-0005-0000-0000-0000CE490000}"/>
    <cellStyle name="Accent5 - 20% 18" xfId="18963" xr:uid="{00000000-0005-0000-0000-0000CF490000}"/>
    <cellStyle name="Accent5 - 20% 19" xfId="18964" xr:uid="{00000000-0005-0000-0000-0000D0490000}"/>
    <cellStyle name="Accent5 - 20% 2" xfId="18965" xr:uid="{00000000-0005-0000-0000-0000D1490000}"/>
    <cellStyle name="Accent5 - 20% 20" xfId="18966" xr:uid="{00000000-0005-0000-0000-0000D2490000}"/>
    <cellStyle name="Accent5 - 20% 21" xfId="18967" xr:uid="{00000000-0005-0000-0000-0000D3490000}"/>
    <cellStyle name="Accent5 - 20% 22" xfId="18968" xr:uid="{00000000-0005-0000-0000-0000D4490000}"/>
    <cellStyle name="Accent5 - 20% 23" xfId="18969" xr:uid="{00000000-0005-0000-0000-0000D5490000}"/>
    <cellStyle name="Accent5 - 20% 24" xfId="18970" xr:uid="{00000000-0005-0000-0000-0000D6490000}"/>
    <cellStyle name="Accent5 - 20% 25" xfId="18971" xr:uid="{00000000-0005-0000-0000-0000D7490000}"/>
    <cellStyle name="Accent5 - 20% 26" xfId="45973" xr:uid="{00000000-0005-0000-0000-0000D8490000}"/>
    <cellStyle name="Accent5 - 20% 3" xfId="18972" xr:uid="{00000000-0005-0000-0000-0000D9490000}"/>
    <cellStyle name="Accent5 - 20% 4" xfId="18973" xr:uid="{00000000-0005-0000-0000-0000DA490000}"/>
    <cellStyle name="Accent5 - 20% 5" xfId="18974" xr:uid="{00000000-0005-0000-0000-0000DB490000}"/>
    <cellStyle name="Accent5 - 20% 6" xfId="18975" xr:uid="{00000000-0005-0000-0000-0000DC490000}"/>
    <cellStyle name="Accent5 - 20% 7" xfId="18976" xr:uid="{00000000-0005-0000-0000-0000DD490000}"/>
    <cellStyle name="Accent5 - 20% 8" xfId="18977" xr:uid="{00000000-0005-0000-0000-0000DE490000}"/>
    <cellStyle name="Accent5 - 20% 9" xfId="18978" xr:uid="{00000000-0005-0000-0000-0000DF490000}"/>
    <cellStyle name="Accent5 - 40%" xfId="25" xr:uid="{00000000-0005-0000-0000-0000E0490000}"/>
    <cellStyle name="Accent5 - 40% 10" xfId="18979" xr:uid="{00000000-0005-0000-0000-0000E1490000}"/>
    <cellStyle name="Accent5 - 40% 11" xfId="18980" xr:uid="{00000000-0005-0000-0000-0000E2490000}"/>
    <cellStyle name="Accent5 - 40% 12" xfId="18981" xr:uid="{00000000-0005-0000-0000-0000E3490000}"/>
    <cellStyle name="Accent5 - 40% 13" xfId="18982" xr:uid="{00000000-0005-0000-0000-0000E4490000}"/>
    <cellStyle name="Accent5 - 40% 14" xfId="18983" xr:uid="{00000000-0005-0000-0000-0000E5490000}"/>
    <cellStyle name="Accent5 - 40% 15" xfId="18984" xr:uid="{00000000-0005-0000-0000-0000E6490000}"/>
    <cellStyle name="Accent5 - 40% 16" xfId="18985" xr:uid="{00000000-0005-0000-0000-0000E7490000}"/>
    <cellStyle name="Accent5 - 40% 17" xfId="18986" xr:uid="{00000000-0005-0000-0000-0000E8490000}"/>
    <cellStyle name="Accent5 - 40% 18" xfId="18987" xr:uid="{00000000-0005-0000-0000-0000E9490000}"/>
    <cellStyle name="Accent5 - 40% 19" xfId="18988" xr:uid="{00000000-0005-0000-0000-0000EA490000}"/>
    <cellStyle name="Accent5 - 40% 2" xfId="18989" xr:uid="{00000000-0005-0000-0000-0000EB490000}"/>
    <cellStyle name="Accent5 - 40% 20" xfId="18990" xr:uid="{00000000-0005-0000-0000-0000EC490000}"/>
    <cellStyle name="Accent5 - 40% 21" xfId="18991" xr:uid="{00000000-0005-0000-0000-0000ED490000}"/>
    <cellStyle name="Accent5 - 40% 22" xfId="18992" xr:uid="{00000000-0005-0000-0000-0000EE490000}"/>
    <cellStyle name="Accent5 - 40% 23" xfId="18993" xr:uid="{00000000-0005-0000-0000-0000EF490000}"/>
    <cellStyle name="Accent5 - 40% 24" xfId="18994" xr:uid="{00000000-0005-0000-0000-0000F0490000}"/>
    <cellStyle name="Accent5 - 40% 25" xfId="18995" xr:uid="{00000000-0005-0000-0000-0000F1490000}"/>
    <cellStyle name="Accent5 - 40% 26" xfId="45974" xr:uid="{00000000-0005-0000-0000-0000F2490000}"/>
    <cellStyle name="Accent5 - 40% 3" xfId="18996" xr:uid="{00000000-0005-0000-0000-0000F3490000}"/>
    <cellStyle name="Accent5 - 40% 4" xfId="18997" xr:uid="{00000000-0005-0000-0000-0000F4490000}"/>
    <cellStyle name="Accent5 - 40% 5" xfId="18998" xr:uid="{00000000-0005-0000-0000-0000F5490000}"/>
    <cellStyle name="Accent5 - 40% 6" xfId="18999" xr:uid="{00000000-0005-0000-0000-0000F6490000}"/>
    <cellStyle name="Accent5 - 40% 7" xfId="19000" xr:uid="{00000000-0005-0000-0000-0000F7490000}"/>
    <cellStyle name="Accent5 - 40% 8" xfId="19001" xr:uid="{00000000-0005-0000-0000-0000F8490000}"/>
    <cellStyle name="Accent5 - 40% 9" xfId="19002" xr:uid="{00000000-0005-0000-0000-0000F9490000}"/>
    <cellStyle name="Accent5 - 60%" xfId="26" xr:uid="{00000000-0005-0000-0000-0000FA490000}"/>
    <cellStyle name="Accent5 - 60% 2" xfId="19003" xr:uid="{00000000-0005-0000-0000-0000FB490000}"/>
    <cellStyle name="Accent5 - 60% 2 2" xfId="19004" xr:uid="{00000000-0005-0000-0000-0000FC490000}"/>
    <cellStyle name="Accent5 - 60% 2 3" xfId="19005" xr:uid="{00000000-0005-0000-0000-0000FD490000}"/>
    <cellStyle name="Accent5 - 60% 3" xfId="19006" xr:uid="{00000000-0005-0000-0000-0000FE490000}"/>
    <cellStyle name="Accent5 - 60% 4" xfId="19007" xr:uid="{00000000-0005-0000-0000-0000FF490000}"/>
    <cellStyle name="Accent5 - 60% 5" xfId="19008" xr:uid="{00000000-0005-0000-0000-0000004A0000}"/>
    <cellStyle name="Accent5 - 60% 6" xfId="19009" xr:uid="{00000000-0005-0000-0000-0000014A0000}"/>
    <cellStyle name="Accent5 - 60% 7" xfId="45975" xr:uid="{00000000-0005-0000-0000-0000024A0000}"/>
    <cellStyle name="Accent5 2" xfId="19010" xr:uid="{00000000-0005-0000-0000-0000034A0000}"/>
    <cellStyle name="Accent5 3" xfId="19011" xr:uid="{00000000-0005-0000-0000-0000044A0000}"/>
    <cellStyle name="Accent5 4" xfId="19012" xr:uid="{00000000-0005-0000-0000-0000054A0000}"/>
    <cellStyle name="Accent6" xfId="19013" xr:uid="{00000000-0005-0000-0000-0000064A0000}"/>
    <cellStyle name="Accent6 - 20%" xfId="28" xr:uid="{00000000-0005-0000-0000-0000074A0000}"/>
    <cellStyle name="Accent6 - 20% 10" xfId="19014" xr:uid="{00000000-0005-0000-0000-0000084A0000}"/>
    <cellStyle name="Accent6 - 20% 11" xfId="19015" xr:uid="{00000000-0005-0000-0000-0000094A0000}"/>
    <cellStyle name="Accent6 - 20% 12" xfId="19016" xr:uid="{00000000-0005-0000-0000-00000A4A0000}"/>
    <cellStyle name="Accent6 - 20% 13" xfId="19017" xr:uid="{00000000-0005-0000-0000-00000B4A0000}"/>
    <cellStyle name="Accent6 - 20% 14" xfId="19018" xr:uid="{00000000-0005-0000-0000-00000C4A0000}"/>
    <cellStyle name="Accent6 - 20% 15" xfId="19019" xr:uid="{00000000-0005-0000-0000-00000D4A0000}"/>
    <cellStyle name="Accent6 - 20% 16" xfId="19020" xr:uid="{00000000-0005-0000-0000-00000E4A0000}"/>
    <cellStyle name="Accent6 - 20% 17" xfId="19021" xr:uid="{00000000-0005-0000-0000-00000F4A0000}"/>
    <cellStyle name="Accent6 - 20% 18" xfId="19022" xr:uid="{00000000-0005-0000-0000-0000104A0000}"/>
    <cellStyle name="Accent6 - 20% 19" xfId="19023" xr:uid="{00000000-0005-0000-0000-0000114A0000}"/>
    <cellStyle name="Accent6 - 20% 2" xfId="19024" xr:uid="{00000000-0005-0000-0000-0000124A0000}"/>
    <cellStyle name="Accent6 - 20% 20" xfId="19025" xr:uid="{00000000-0005-0000-0000-0000134A0000}"/>
    <cellStyle name="Accent6 - 20% 21" xfId="19026" xr:uid="{00000000-0005-0000-0000-0000144A0000}"/>
    <cellStyle name="Accent6 - 20% 22" xfId="19027" xr:uid="{00000000-0005-0000-0000-0000154A0000}"/>
    <cellStyle name="Accent6 - 20% 23" xfId="19028" xr:uid="{00000000-0005-0000-0000-0000164A0000}"/>
    <cellStyle name="Accent6 - 20% 24" xfId="19029" xr:uid="{00000000-0005-0000-0000-0000174A0000}"/>
    <cellStyle name="Accent6 - 20% 25" xfId="19030" xr:uid="{00000000-0005-0000-0000-0000184A0000}"/>
    <cellStyle name="Accent6 - 20% 26" xfId="45976" xr:uid="{00000000-0005-0000-0000-0000194A0000}"/>
    <cellStyle name="Accent6 - 20% 3" xfId="19031" xr:uid="{00000000-0005-0000-0000-00001A4A0000}"/>
    <cellStyle name="Accent6 - 20% 4" xfId="19032" xr:uid="{00000000-0005-0000-0000-00001B4A0000}"/>
    <cellStyle name="Accent6 - 20% 5" xfId="19033" xr:uid="{00000000-0005-0000-0000-00001C4A0000}"/>
    <cellStyle name="Accent6 - 20% 6" xfId="19034" xr:uid="{00000000-0005-0000-0000-00001D4A0000}"/>
    <cellStyle name="Accent6 - 20% 7" xfId="19035" xr:uid="{00000000-0005-0000-0000-00001E4A0000}"/>
    <cellStyle name="Accent6 - 20% 8" xfId="19036" xr:uid="{00000000-0005-0000-0000-00001F4A0000}"/>
    <cellStyle name="Accent6 - 20% 9" xfId="19037" xr:uid="{00000000-0005-0000-0000-0000204A0000}"/>
    <cellStyle name="Accent6 - 40%" xfId="29" xr:uid="{00000000-0005-0000-0000-0000214A0000}"/>
    <cellStyle name="Accent6 - 40% 10" xfId="19038" xr:uid="{00000000-0005-0000-0000-0000224A0000}"/>
    <cellStyle name="Accent6 - 40% 11" xfId="19039" xr:uid="{00000000-0005-0000-0000-0000234A0000}"/>
    <cellStyle name="Accent6 - 40% 12" xfId="19040" xr:uid="{00000000-0005-0000-0000-0000244A0000}"/>
    <cellStyle name="Accent6 - 40% 13" xfId="19041" xr:uid="{00000000-0005-0000-0000-0000254A0000}"/>
    <cellStyle name="Accent6 - 40% 14" xfId="19042" xr:uid="{00000000-0005-0000-0000-0000264A0000}"/>
    <cellStyle name="Accent6 - 40% 15" xfId="19043" xr:uid="{00000000-0005-0000-0000-0000274A0000}"/>
    <cellStyle name="Accent6 - 40% 16" xfId="19044" xr:uid="{00000000-0005-0000-0000-0000284A0000}"/>
    <cellStyle name="Accent6 - 40% 17" xfId="19045" xr:uid="{00000000-0005-0000-0000-0000294A0000}"/>
    <cellStyle name="Accent6 - 40% 18" xfId="19046" xr:uid="{00000000-0005-0000-0000-00002A4A0000}"/>
    <cellStyle name="Accent6 - 40% 19" xfId="19047" xr:uid="{00000000-0005-0000-0000-00002B4A0000}"/>
    <cellStyle name="Accent6 - 40% 2" xfId="19048" xr:uid="{00000000-0005-0000-0000-00002C4A0000}"/>
    <cellStyle name="Accent6 - 40% 20" xfId="19049" xr:uid="{00000000-0005-0000-0000-00002D4A0000}"/>
    <cellStyle name="Accent6 - 40% 21" xfId="19050" xr:uid="{00000000-0005-0000-0000-00002E4A0000}"/>
    <cellStyle name="Accent6 - 40% 22" xfId="19051" xr:uid="{00000000-0005-0000-0000-00002F4A0000}"/>
    <cellStyle name="Accent6 - 40% 23" xfId="19052" xr:uid="{00000000-0005-0000-0000-0000304A0000}"/>
    <cellStyle name="Accent6 - 40% 24" xfId="19053" xr:uid="{00000000-0005-0000-0000-0000314A0000}"/>
    <cellStyle name="Accent6 - 40% 25" xfId="19054" xr:uid="{00000000-0005-0000-0000-0000324A0000}"/>
    <cellStyle name="Accent6 - 40% 26" xfId="45977" xr:uid="{00000000-0005-0000-0000-0000334A0000}"/>
    <cellStyle name="Accent6 - 40% 3" xfId="19055" xr:uid="{00000000-0005-0000-0000-0000344A0000}"/>
    <cellStyle name="Accent6 - 40% 4" xfId="19056" xr:uid="{00000000-0005-0000-0000-0000354A0000}"/>
    <cellStyle name="Accent6 - 40% 5" xfId="19057" xr:uid="{00000000-0005-0000-0000-0000364A0000}"/>
    <cellStyle name="Accent6 - 40% 6" xfId="19058" xr:uid="{00000000-0005-0000-0000-0000374A0000}"/>
    <cellStyle name="Accent6 - 40% 7" xfId="19059" xr:uid="{00000000-0005-0000-0000-0000384A0000}"/>
    <cellStyle name="Accent6 - 40% 8" xfId="19060" xr:uid="{00000000-0005-0000-0000-0000394A0000}"/>
    <cellStyle name="Accent6 - 40% 9" xfId="19061" xr:uid="{00000000-0005-0000-0000-00003A4A0000}"/>
    <cellStyle name="Accent6 - 60%" xfId="30" xr:uid="{00000000-0005-0000-0000-00003B4A0000}"/>
    <cellStyle name="Accent6 - 60% 2" xfId="19062" xr:uid="{00000000-0005-0000-0000-00003C4A0000}"/>
    <cellStyle name="Accent6 - 60% 2 2" xfId="19063" xr:uid="{00000000-0005-0000-0000-00003D4A0000}"/>
    <cellStyle name="Accent6 - 60% 2 3" xfId="19064" xr:uid="{00000000-0005-0000-0000-00003E4A0000}"/>
    <cellStyle name="Accent6 - 60% 3" xfId="19065" xr:uid="{00000000-0005-0000-0000-00003F4A0000}"/>
    <cellStyle name="Accent6 - 60% 4" xfId="19066" xr:uid="{00000000-0005-0000-0000-0000404A0000}"/>
    <cellStyle name="Accent6 - 60% 5" xfId="19067" xr:uid="{00000000-0005-0000-0000-0000414A0000}"/>
    <cellStyle name="Accent6 - 60% 6" xfId="19068" xr:uid="{00000000-0005-0000-0000-0000424A0000}"/>
    <cellStyle name="Accent6 - 60% 7" xfId="45978" xr:uid="{00000000-0005-0000-0000-0000434A0000}"/>
    <cellStyle name="Accent6 2" xfId="19069" xr:uid="{00000000-0005-0000-0000-0000444A0000}"/>
    <cellStyle name="Accent6 3" xfId="19070" xr:uid="{00000000-0005-0000-0000-0000454A0000}"/>
    <cellStyle name="Accent6 4" xfId="19071" xr:uid="{00000000-0005-0000-0000-0000464A0000}"/>
    <cellStyle name="Akzent1 10" xfId="19072" xr:uid="{00000000-0005-0000-0000-0000474A0000}"/>
    <cellStyle name="Akzent1 10 10" xfId="19073" xr:uid="{00000000-0005-0000-0000-0000484A0000}"/>
    <cellStyle name="Akzent1 10 11" xfId="19074" xr:uid="{00000000-0005-0000-0000-0000494A0000}"/>
    <cellStyle name="Akzent1 10 12" xfId="19075" xr:uid="{00000000-0005-0000-0000-00004A4A0000}"/>
    <cellStyle name="Akzent1 10 13" xfId="19076" xr:uid="{00000000-0005-0000-0000-00004B4A0000}"/>
    <cellStyle name="Akzent1 10 14" xfId="19077" xr:uid="{00000000-0005-0000-0000-00004C4A0000}"/>
    <cellStyle name="Akzent1 10 15" xfId="19078" xr:uid="{00000000-0005-0000-0000-00004D4A0000}"/>
    <cellStyle name="Akzent1 10 16" xfId="19079" xr:uid="{00000000-0005-0000-0000-00004E4A0000}"/>
    <cellStyle name="Akzent1 10 17" xfId="19080" xr:uid="{00000000-0005-0000-0000-00004F4A0000}"/>
    <cellStyle name="Akzent1 10 18" xfId="19081" xr:uid="{00000000-0005-0000-0000-0000504A0000}"/>
    <cellStyle name="Akzent1 10 2" xfId="19082" xr:uid="{00000000-0005-0000-0000-0000514A0000}"/>
    <cellStyle name="Akzent1 10 3" xfId="19083" xr:uid="{00000000-0005-0000-0000-0000524A0000}"/>
    <cellStyle name="Akzent1 10 4" xfId="19084" xr:uid="{00000000-0005-0000-0000-0000534A0000}"/>
    <cellStyle name="Akzent1 10 5" xfId="19085" xr:uid="{00000000-0005-0000-0000-0000544A0000}"/>
    <cellStyle name="Akzent1 10 6" xfId="19086" xr:uid="{00000000-0005-0000-0000-0000554A0000}"/>
    <cellStyle name="Akzent1 10 7" xfId="19087" xr:uid="{00000000-0005-0000-0000-0000564A0000}"/>
    <cellStyle name="Akzent1 10 8" xfId="19088" xr:uid="{00000000-0005-0000-0000-0000574A0000}"/>
    <cellStyle name="Akzent1 10 9" xfId="19089" xr:uid="{00000000-0005-0000-0000-0000584A0000}"/>
    <cellStyle name="Akzent1 11" xfId="19090" xr:uid="{00000000-0005-0000-0000-0000594A0000}"/>
    <cellStyle name="Akzent1 11 10" xfId="19091" xr:uid="{00000000-0005-0000-0000-00005A4A0000}"/>
    <cellStyle name="Akzent1 11 11" xfId="19092" xr:uid="{00000000-0005-0000-0000-00005B4A0000}"/>
    <cellStyle name="Akzent1 11 12" xfId="19093" xr:uid="{00000000-0005-0000-0000-00005C4A0000}"/>
    <cellStyle name="Akzent1 11 13" xfId="19094" xr:uid="{00000000-0005-0000-0000-00005D4A0000}"/>
    <cellStyle name="Akzent1 11 14" xfId="19095" xr:uid="{00000000-0005-0000-0000-00005E4A0000}"/>
    <cellStyle name="Akzent1 11 15" xfId="19096" xr:uid="{00000000-0005-0000-0000-00005F4A0000}"/>
    <cellStyle name="Akzent1 11 16" xfId="19097" xr:uid="{00000000-0005-0000-0000-0000604A0000}"/>
    <cellStyle name="Akzent1 11 17" xfId="19098" xr:uid="{00000000-0005-0000-0000-0000614A0000}"/>
    <cellStyle name="Akzent1 11 18" xfId="19099" xr:uid="{00000000-0005-0000-0000-0000624A0000}"/>
    <cellStyle name="Akzent1 11 2" xfId="19100" xr:uid="{00000000-0005-0000-0000-0000634A0000}"/>
    <cellStyle name="Akzent1 11 3" xfId="19101" xr:uid="{00000000-0005-0000-0000-0000644A0000}"/>
    <cellStyle name="Akzent1 11 4" xfId="19102" xr:uid="{00000000-0005-0000-0000-0000654A0000}"/>
    <cellStyle name="Akzent1 11 5" xfId="19103" xr:uid="{00000000-0005-0000-0000-0000664A0000}"/>
    <cellStyle name="Akzent1 11 6" xfId="19104" xr:uid="{00000000-0005-0000-0000-0000674A0000}"/>
    <cellStyle name="Akzent1 11 7" xfId="19105" xr:uid="{00000000-0005-0000-0000-0000684A0000}"/>
    <cellStyle name="Akzent1 11 8" xfId="19106" xr:uid="{00000000-0005-0000-0000-0000694A0000}"/>
    <cellStyle name="Akzent1 11 9" xfId="19107" xr:uid="{00000000-0005-0000-0000-00006A4A0000}"/>
    <cellStyle name="Akzent1 12" xfId="19108" xr:uid="{00000000-0005-0000-0000-00006B4A0000}"/>
    <cellStyle name="Akzent1 12 10" xfId="19109" xr:uid="{00000000-0005-0000-0000-00006C4A0000}"/>
    <cellStyle name="Akzent1 12 11" xfId="19110" xr:uid="{00000000-0005-0000-0000-00006D4A0000}"/>
    <cellStyle name="Akzent1 12 12" xfId="19111" xr:uid="{00000000-0005-0000-0000-00006E4A0000}"/>
    <cellStyle name="Akzent1 12 13" xfId="19112" xr:uid="{00000000-0005-0000-0000-00006F4A0000}"/>
    <cellStyle name="Akzent1 12 14" xfId="19113" xr:uid="{00000000-0005-0000-0000-0000704A0000}"/>
    <cellStyle name="Akzent1 12 15" xfId="19114" xr:uid="{00000000-0005-0000-0000-0000714A0000}"/>
    <cellStyle name="Akzent1 12 16" xfId="19115" xr:uid="{00000000-0005-0000-0000-0000724A0000}"/>
    <cellStyle name="Akzent1 12 17" xfId="19116" xr:uid="{00000000-0005-0000-0000-0000734A0000}"/>
    <cellStyle name="Akzent1 12 18" xfId="19117" xr:uid="{00000000-0005-0000-0000-0000744A0000}"/>
    <cellStyle name="Akzent1 12 2" xfId="19118" xr:uid="{00000000-0005-0000-0000-0000754A0000}"/>
    <cellStyle name="Akzent1 12 3" xfId="19119" xr:uid="{00000000-0005-0000-0000-0000764A0000}"/>
    <cellStyle name="Akzent1 12 4" xfId="19120" xr:uid="{00000000-0005-0000-0000-0000774A0000}"/>
    <cellStyle name="Akzent1 12 5" xfId="19121" xr:uid="{00000000-0005-0000-0000-0000784A0000}"/>
    <cellStyle name="Akzent1 12 6" xfId="19122" xr:uid="{00000000-0005-0000-0000-0000794A0000}"/>
    <cellStyle name="Akzent1 12 7" xfId="19123" xr:uid="{00000000-0005-0000-0000-00007A4A0000}"/>
    <cellStyle name="Akzent1 12 8" xfId="19124" xr:uid="{00000000-0005-0000-0000-00007B4A0000}"/>
    <cellStyle name="Akzent1 12 9" xfId="19125" xr:uid="{00000000-0005-0000-0000-00007C4A0000}"/>
    <cellStyle name="Akzent1 13" xfId="19126" xr:uid="{00000000-0005-0000-0000-00007D4A0000}"/>
    <cellStyle name="Akzent1 13 10" xfId="19127" xr:uid="{00000000-0005-0000-0000-00007E4A0000}"/>
    <cellStyle name="Akzent1 13 11" xfId="19128" xr:uid="{00000000-0005-0000-0000-00007F4A0000}"/>
    <cellStyle name="Akzent1 13 12" xfId="19129" xr:uid="{00000000-0005-0000-0000-0000804A0000}"/>
    <cellStyle name="Akzent1 13 13" xfId="19130" xr:uid="{00000000-0005-0000-0000-0000814A0000}"/>
    <cellStyle name="Akzent1 13 14" xfId="19131" xr:uid="{00000000-0005-0000-0000-0000824A0000}"/>
    <cellStyle name="Akzent1 13 15" xfId="19132" xr:uid="{00000000-0005-0000-0000-0000834A0000}"/>
    <cellStyle name="Akzent1 13 16" xfId="19133" xr:uid="{00000000-0005-0000-0000-0000844A0000}"/>
    <cellStyle name="Akzent1 13 17" xfId="19134" xr:uid="{00000000-0005-0000-0000-0000854A0000}"/>
    <cellStyle name="Akzent1 13 18" xfId="19135" xr:uid="{00000000-0005-0000-0000-0000864A0000}"/>
    <cellStyle name="Akzent1 13 2" xfId="19136" xr:uid="{00000000-0005-0000-0000-0000874A0000}"/>
    <cellStyle name="Akzent1 13 3" xfId="19137" xr:uid="{00000000-0005-0000-0000-0000884A0000}"/>
    <cellStyle name="Akzent1 13 4" xfId="19138" xr:uid="{00000000-0005-0000-0000-0000894A0000}"/>
    <cellStyle name="Akzent1 13 5" xfId="19139" xr:uid="{00000000-0005-0000-0000-00008A4A0000}"/>
    <cellStyle name="Akzent1 13 6" xfId="19140" xr:uid="{00000000-0005-0000-0000-00008B4A0000}"/>
    <cellStyle name="Akzent1 13 7" xfId="19141" xr:uid="{00000000-0005-0000-0000-00008C4A0000}"/>
    <cellStyle name="Akzent1 13 8" xfId="19142" xr:uid="{00000000-0005-0000-0000-00008D4A0000}"/>
    <cellStyle name="Akzent1 13 9" xfId="19143" xr:uid="{00000000-0005-0000-0000-00008E4A0000}"/>
    <cellStyle name="Akzent1 14" xfId="19144" xr:uid="{00000000-0005-0000-0000-00008F4A0000}"/>
    <cellStyle name="Akzent1 14 10" xfId="19145" xr:uid="{00000000-0005-0000-0000-0000904A0000}"/>
    <cellStyle name="Akzent1 14 11" xfId="19146" xr:uid="{00000000-0005-0000-0000-0000914A0000}"/>
    <cellStyle name="Akzent1 14 12" xfId="19147" xr:uid="{00000000-0005-0000-0000-0000924A0000}"/>
    <cellStyle name="Akzent1 14 13" xfId="19148" xr:uid="{00000000-0005-0000-0000-0000934A0000}"/>
    <cellStyle name="Akzent1 14 14" xfId="19149" xr:uid="{00000000-0005-0000-0000-0000944A0000}"/>
    <cellStyle name="Akzent1 14 15" xfId="19150" xr:uid="{00000000-0005-0000-0000-0000954A0000}"/>
    <cellStyle name="Akzent1 14 16" xfId="19151" xr:uid="{00000000-0005-0000-0000-0000964A0000}"/>
    <cellStyle name="Akzent1 14 17" xfId="19152" xr:uid="{00000000-0005-0000-0000-0000974A0000}"/>
    <cellStyle name="Akzent1 14 18" xfId="19153" xr:uid="{00000000-0005-0000-0000-0000984A0000}"/>
    <cellStyle name="Akzent1 14 2" xfId="19154" xr:uid="{00000000-0005-0000-0000-0000994A0000}"/>
    <cellStyle name="Akzent1 14 3" xfId="19155" xr:uid="{00000000-0005-0000-0000-00009A4A0000}"/>
    <cellStyle name="Akzent1 14 4" xfId="19156" xr:uid="{00000000-0005-0000-0000-00009B4A0000}"/>
    <cellStyle name="Akzent1 14 5" xfId="19157" xr:uid="{00000000-0005-0000-0000-00009C4A0000}"/>
    <cellStyle name="Akzent1 14 6" xfId="19158" xr:uid="{00000000-0005-0000-0000-00009D4A0000}"/>
    <cellStyle name="Akzent1 14 7" xfId="19159" xr:uid="{00000000-0005-0000-0000-00009E4A0000}"/>
    <cellStyle name="Akzent1 14 8" xfId="19160" xr:uid="{00000000-0005-0000-0000-00009F4A0000}"/>
    <cellStyle name="Akzent1 14 9" xfId="19161" xr:uid="{00000000-0005-0000-0000-0000A04A0000}"/>
    <cellStyle name="Akzent1 15" xfId="19162" xr:uid="{00000000-0005-0000-0000-0000A14A0000}"/>
    <cellStyle name="Akzent1 15 10" xfId="19163" xr:uid="{00000000-0005-0000-0000-0000A24A0000}"/>
    <cellStyle name="Akzent1 15 11" xfId="19164" xr:uid="{00000000-0005-0000-0000-0000A34A0000}"/>
    <cellStyle name="Akzent1 15 12" xfId="19165" xr:uid="{00000000-0005-0000-0000-0000A44A0000}"/>
    <cellStyle name="Akzent1 15 13" xfId="19166" xr:uid="{00000000-0005-0000-0000-0000A54A0000}"/>
    <cellStyle name="Akzent1 15 14" xfId="19167" xr:uid="{00000000-0005-0000-0000-0000A64A0000}"/>
    <cellStyle name="Akzent1 15 15" xfId="19168" xr:uid="{00000000-0005-0000-0000-0000A74A0000}"/>
    <cellStyle name="Akzent1 15 16" xfId="19169" xr:uid="{00000000-0005-0000-0000-0000A84A0000}"/>
    <cellStyle name="Akzent1 15 17" xfId="19170" xr:uid="{00000000-0005-0000-0000-0000A94A0000}"/>
    <cellStyle name="Akzent1 15 18" xfId="19171" xr:uid="{00000000-0005-0000-0000-0000AA4A0000}"/>
    <cellStyle name="Akzent1 15 2" xfId="19172" xr:uid="{00000000-0005-0000-0000-0000AB4A0000}"/>
    <cellStyle name="Akzent1 15 3" xfId="19173" xr:uid="{00000000-0005-0000-0000-0000AC4A0000}"/>
    <cellStyle name="Akzent1 15 4" xfId="19174" xr:uid="{00000000-0005-0000-0000-0000AD4A0000}"/>
    <cellStyle name="Akzent1 15 5" xfId="19175" xr:uid="{00000000-0005-0000-0000-0000AE4A0000}"/>
    <cellStyle name="Akzent1 15 6" xfId="19176" xr:uid="{00000000-0005-0000-0000-0000AF4A0000}"/>
    <cellStyle name="Akzent1 15 7" xfId="19177" xr:uid="{00000000-0005-0000-0000-0000B04A0000}"/>
    <cellStyle name="Akzent1 15 8" xfId="19178" xr:uid="{00000000-0005-0000-0000-0000B14A0000}"/>
    <cellStyle name="Akzent1 15 9" xfId="19179" xr:uid="{00000000-0005-0000-0000-0000B24A0000}"/>
    <cellStyle name="Akzent1 16" xfId="19180" xr:uid="{00000000-0005-0000-0000-0000B34A0000}"/>
    <cellStyle name="Akzent1 16 10" xfId="19181" xr:uid="{00000000-0005-0000-0000-0000B44A0000}"/>
    <cellStyle name="Akzent1 16 11" xfId="19182" xr:uid="{00000000-0005-0000-0000-0000B54A0000}"/>
    <cellStyle name="Akzent1 16 12" xfId="19183" xr:uid="{00000000-0005-0000-0000-0000B64A0000}"/>
    <cellStyle name="Akzent1 16 13" xfId="19184" xr:uid="{00000000-0005-0000-0000-0000B74A0000}"/>
    <cellStyle name="Akzent1 16 14" xfId="19185" xr:uid="{00000000-0005-0000-0000-0000B84A0000}"/>
    <cellStyle name="Akzent1 16 15" xfId="19186" xr:uid="{00000000-0005-0000-0000-0000B94A0000}"/>
    <cellStyle name="Akzent1 16 16" xfId="19187" xr:uid="{00000000-0005-0000-0000-0000BA4A0000}"/>
    <cellStyle name="Akzent1 16 17" xfId="19188" xr:uid="{00000000-0005-0000-0000-0000BB4A0000}"/>
    <cellStyle name="Akzent1 16 18" xfId="19189" xr:uid="{00000000-0005-0000-0000-0000BC4A0000}"/>
    <cellStyle name="Akzent1 16 2" xfId="19190" xr:uid="{00000000-0005-0000-0000-0000BD4A0000}"/>
    <cellStyle name="Akzent1 16 3" xfId="19191" xr:uid="{00000000-0005-0000-0000-0000BE4A0000}"/>
    <cellStyle name="Akzent1 16 4" xfId="19192" xr:uid="{00000000-0005-0000-0000-0000BF4A0000}"/>
    <cellStyle name="Akzent1 16 5" xfId="19193" xr:uid="{00000000-0005-0000-0000-0000C04A0000}"/>
    <cellStyle name="Akzent1 16 6" xfId="19194" xr:uid="{00000000-0005-0000-0000-0000C14A0000}"/>
    <cellStyle name="Akzent1 16 7" xfId="19195" xr:uid="{00000000-0005-0000-0000-0000C24A0000}"/>
    <cellStyle name="Akzent1 16 8" xfId="19196" xr:uid="{00000000-0005-0000-0000-0000C34A0000}"/>
    <cellStyle name="Akzent1 16 9" xfId="19197" xr:uid="{00000000-0005-0000-0000-0000C44A0000}"/>
    <cellStyle name="Akzent1 17" xfId="19198" xr:uid="{00000000-0005-0000-0000-0000C54A0000}"/>
    <cellStyle name="Akzent1 17 10" xfId="19199" xr:uid="{00000000-0005-0000-0000-0000C64A0000}"/>
    <cellStyle name="Akzent1 17 11" xfId="19200" xr:uid="{00000000-0005-0000-0000-0000C74A0000}"/>
    <cellStyle name="Akzent1 17 12" xfId="19201" xr:uid="{00000000-0005-0000-0000-0000C84A0000}"/>
    <cellStyle name="Akzent1 17 13" xfId="19202" xr:uid="{00000000-0005-0000-0000-0000C94A0000}"/>
    <cellStyle name="Akzent1 17 14" xfId="19203" xr:uid="{00000000-0005-0000-0000-0000CA4A0000}"/>
    <cellStyle name="Akzent1 17 15" xfId="19204" xr:uid="{00000000-0005-0000-0000-0000CB4A0000}"/>
    <cellStyle name="Akzent1 17 16" xfId="19205" xr:uid="{00000000-0005-0000-0000-0000CC4A0000}"/>
    <cellStyle name="Akzent1 17 17" xfId="19206" xr:uid="{00000000-0005-0000-0000-0000CD4A0000}"/>
    <cellStyle name="Akzent1 17 18" xfId="19207" xr:uid="{00000000-0005-0000-0000-0000CE4A0000}"/>
    <cellStyle name="Akzent1 17 2" xfId="19208" xr:uid="{00000000-0005-0000-0000-0000CF4A0000}"/>
    <cellStyle name="Akzent1 17 3" xfId="19209" xr:uid="{00000000-0005-0000-0000-0000D04A0000}"/>
    <cellStyle name="Akzent1 17 4" xfId="19210" xr:uid="{00000000-0005-0000-0000-0000D14A0000}"/>
    <cellStyle name="Akzent1 17 5" xfId="19211" xr:uid="{00000000-0005-0000-0000-0000D24A0000}"/>
    <cellStyle name="Akzent1 17 6" xfId="19212" xr:uid="{00000000-0005-0000-0000-0000D34A0000}"/>
    <cellStyle name="Akzent1 17 7" xfId="19213" xr:uid="{00000000-0005-0000-0000-0000D44A0000}"/>
    <cellStyle name="Akzent1 17 8" xfId="19214" xr:uid="{00000000-0005-0000-0000-0000D54A0000}"/>
    <cellStyle name="Akzent1 17 9" xfId="19215" xr:uid="{00000000-0005-0000-0000-0000D64A0000}"/>
    <cellStyle name="Akzent1 18" xfId="19216" xr:uid="{00000000-0005-0000-0000-0000D74A0000}"/>
    <cellStyle name="Akzent1 18 10" xfId="19217" xr:uid="{00000000-0005-0000-0000-0000D84A0000}"/>
    <cellStyle name="Akzent1 18 11" xfId="19218" xr:uid="{00000000-0005-0000-0000-0000D94A0000}"/>
    <cellStyle name="Akzent1 18 12" xfId="19219" xr:uid="{00000000-0005-0000-0000-0000DA4A0000}"/>
    <cellStyle name="Akzent1 18 13" xfId="19220" xr:uid="{00000000-0005-0000-0000-0000DB4A0000}"/>
    <cellStyle name="Akzent1 18 14" xfId="19221" xr:uid="{00000000-0005-0000-0000-0000DC4A0000}"/>
    <cellStyle name="Akzent1 18 15" xfId="19222" xr:uid="{00000000-0005-0000-0000-0000DD4A0000}"/>
    <cellStyle name="Akzent1 18 16" xfId="19223" xr:uid="{00000000-0005-0000-0000-0000DE4A0000}"/>
    <cellStyle name="Akzent1 18 17" xfId="19224" xr:uid="{00000000-0005-0000-0000-0000DF4A0000}"/>
    <cellStyle name="Akzent1 18 18" xfId="19225" xr:uid="{00000000-0005-0000-0000-0000E04A0000}"/>
    <cellStyle name="Akzent1 18 2" xfId="19226" xr:uid="{00000000-0005-0000-0000-0000E14A0000}"/>
    <cellStyle name="Akzent1 18 3" xfId="19227" xr:uid="{00000000-0005-0000-0000-0000E24A0000}"/>
    <cellStyle name="Akzent1 18 4" xfId="19228" xr:uid="{00000000-0005-0000-0000-0000E34A0000}"/>
    <cellStyle name="Akzent1 18 5" xfId="19229" xr:uid="{00000000-0005-0000-0000-0000E44A0000}"/>
    <cellStyle name="Akzent1 18 6" xfId="19230" xr:uid="{00000000-0005-0000-0000-0000E54A0000}"/>
    <cellStyle name="Akzent1 18 7" xfId="19231" xr:uid="{00000000-0005-0000-0000-0000E64A0000}"/>
    <cellStyle name="Akzent1 18 8" xfId="19232" xr:uid="{00000000-0005-0000-0000-0000E74A0000}"/>
    <cellStyle name="Akzent1 18 9" xfId="19233" xr:uid="{00000000-0005-0000-0000-0000E84A0000}"/>
    <cellStyle name="Akzent1 19" xfId="19234" xr:uid="{00000000-0005-0000-0000-0000E94A0000}"/>
    <cellStyle name="Akzent1 19 2" xfId="19235" xr:uid="{00000000-0005-0000-0000-0000EA4A0000}"/>
    <cellStyle name="Akzent1 2" xfId="7" xr:uid="{00000000-0005-0000-0000-0000EB4A0000}"/>
    <cellStyle name="Akzent1 2 10" xfId="19236" xr:uid="{00000000-0005-0000-0000-0000EC4A0000}"/>
    <cellStyle name="Akzent1 2 11" xfId="19237" xr:uid="{00000000-0005-0000-0000-0000ED4A0000}"/>
    <cellStyle name="Akzent1 2 12" xfId="19238" xr:uid="{00000000-0005-0000-0000-0000EE4A0000}"/>
    <cellStyle name="Akzent1 2 13" xfId="19239" xr:uid="{00000000-0005-0000-0000-0000EF4A0000}"/>
    <cellStyle name="Akzent1 2 14" xfId="19240" xr:uid="{00000000-0005-0000-0000-0000F04A0000}"/>
    <cellStyle name="Akzent1 2 15" xfId="19241" xr:uid="{00000000-0005-0000-0000-0000F14A0000}"/>
    <cellStyle name="Akzent1 2 16" xfId="19242" xr:uid="{00000000-0005-0000-0000-0000F24A0000}"/>
    <cellStyle name="Akzent1 2 17" xfId="19243" xr:uid="{00000000-0005-0000-0000-0000F34A0000}"/>
    <cellStyle name="Akzent1 2 18" xfId="19244" xr:uid="{00000000-0005-0000-0000-0000F44A0000}"/>
    <cellStyle name="Akzent1 2 19" xfId="19245" xr:uid="{00000000-0005-0000-0000-0000F54A0000}"/>
    <cellStyle name="Akzent1 2 2" xfId="19246" xr:uid="{00000000-0005-0000-0000-0000F64A0000}"/>
    <cellStyle name="Akzent1 2 2 2" xfId="19247" xr:uid="{00000000-0005-0000-0000-0000F74A0000}"/>
    <cellStyle name="Akzent1 2 2 2 2" xfId="19248" xr:uid="{00000000-0005-0000-0000-0000F84A0000}"/>
    <cellStyle name="Akzent1 2 2 2 2 2" xfId="19249" xr:uid="{00000000-0005-0000-0000-0000F94A0000}"/>
    <cellStyle name="Akzent1 2 2 2 2 3" xfId="19250" xr:uid="{00000000-0005-0000-0000-0000FA4A0000}"/>
    <cellStyle name="Akzent1 2 2 2 3" xfId="19251" xr:uid="{00000000-0005-0000-0000-0000FB4A0000}"/>
    <cellStyle name="Akzent1 2 2 3" xfId="19252" xr:uid="{00000000-0005-0000-0000-0000FC4A0000}"/>
    <cellStyle name="Akzent1 2 3" xfId="19253" xr:uid="{00000000-0005-0000-0000-0000FD4A0000}"/>
    <cellStyle name="Akzent1 2 4" xfId="19254" xr:uid="{00000000-0005-0000-0000-0000FE4A0000}"/>
    <cellStyle name="Akzent1 2 5" xfId="19255" xr:uid="{00000000-0005-0000-0000-0000FF4A0000}"/>
    <cellStyle name="Akzent1 2 6" xfId="19256" xr:uid="{00000000-0005-0000-0000-0000004B0000}"/>
    <cellStyle name="Akzent1 2 7" xfId="19257" xr:uid="{00000000-0005-0000-0000-0000014B0000}"/>
    <cellStyle name="Akzent1 2 8" xfId="19258" xr:uid="{00000000-0005-0000-0000-0000024B0000}"/>
    <cellStyle name="Akzent1 2 9" xfId="19259" xr:uid="{00000000-0005-0000-0000-0000034B0000}"/>
    <cellStyle name="Akzent1 20" xfId="19260" xr:uid="{00000000-0005-0000-0000-0000044B0000}"/>
    <cellStyle name="Akzent1 20 2" xfId="19261" xr:uid="{00000000-0005-0000-0000-0000054B0000}"/>
    <cellStyle name="Akzent1 21" xfId="19262" xr:uid="{00000000-0005-0000-0000-0000064B0000}"/>
    <cellStyle name="Akzent1 22" xfId="19263" xr:uid="{00000000-0005-0000-0000-0000074B0000}"/>
    <cellStyle name="Akzent1 23" xfId="19264" xr:uid="{00000000-0005-0000-0000-0000084B0000}"/>
    <cellStyle name="Akzent1 24" xfId="19265" xr:uid="{00000000-0005-0000-0000-0000094B0000}"/>
    <cellStyle name="Akzent1 25" xfId="19266" xr:uid="{00000000-0005-0000-0000-00000A4B0000}"/>
    <cellStyle name="Akzent1 26" xfId="19267" xr:uid="{00000000-0005-0000-0000-00000B4B0000}"/>
    <cellStyle name="Akzent1 27" xfId="19268" xr:uid="{00000000-0005-0000-0000-00000C4B0000}"/>
    <cellStyle name="Akzent1 28" xfId="19269" xr:uid="{00000000-0005-0000-0000-00000D4B0000}"/>
    <cellStyle name="Akzent1 29" xfId="19270" xr:uid="{00000000-0005-0000-0000-00000E4B0000}"/>
    <cellStyle name="Akzent1 3" xfId="19271" xr:uid="{00000000-0005-0000-0000-00000F4B0000}"/>
    <cellStyle name="Akzent1 3 10" xfId="19272" xr:uid="{00000000-0005-0000-0000-0000104B0000}"/>
    <cellStyle name="Akzent1 3 11" xfId="19273" xr:uid="{00000000-0005-0000-0000-0000114B0000}"/>
    <cellStyle name="Akzent1 3 12" xfId="19274" xr:uid="{00000000-0005-0000-0000-0000124B0000}"/>
    <cellStyle name="Akzent1 3 13" xfId="19275" xr:uid="{00000000-0005-0000-0000-0000134B0000}"/>
    <cellStyle name="Akzent1 3 14" xfId="19276" xr:uid="{00000000-0005-0000-0000-0000144B0000}"/>
    <cellStyle name="Akzent1 3 15" xfId="19277" xr:uid="{00000000-0005-0000-0000-0000154B0000}"/>
    <cellStyle name="Akzent1 3 16" xfId="19278" xr:uid="{00000000-0005-0000-0000-0000164B0000}"/>
    <cellStyle name="Akzent1 3 17" xfId="19279" xr:uid="{00000000-0005-0000-0000-0000174B0000}"/>
    <cellStyle name="Akzent1 3 18" xfId="19280" xr:uid="{00000000-0005-0000-0000-0000184B0000}"/>
    <cellStyle name="Akzent1 3 2" xfId="19281" xr:uid="{00000000-0005-0000-0000-0000194B0000}"/>
    <cellStyle name="Akzent1 3 3" xfId="19282" xr:uid="{00000000-0005-0000-0000-00001A4B0000}"/>
    <cellStyle name="Akzent1 3 4" xfId="19283" xr:uid="{00000000-0005-0000-0000-00001B4B0000}"/>
    <cellStyle name="Akzent1 3 5" xfId="19284" xr:uid="{00000000-0005-0000-0000-00001C4B0000}"/>
    <cellStyle name="Akzent1 3 6" xfId="19285" xr:uid="{00000000-0005-0000-0000-00001D4B0000}"/>
    <cellStyle name="Akzent1 3 7" xfId="19286" xr:uid="{00000000-0005-0000-0000-00001E4B0000}"/>
    <cellStyle name="Akzent1 3 8" xfId="19287" xr:uid="{00000000-0005-0000-0000-00001F4B0000}"/>
    <cellStyle name="Akzent1 3 9" xfId="19288" xr:uid="{00000000-0005-0000-0000-0000204B0000}"/>
    <cellStyle name="Akzent1 30" xfId="19289" xr:uid="{00000000-0005-0000-0000-0000214B0000}"/>
    <cellStyle name="Akzent1 31" xfId="19290" xr:uid="{00000000-0005-0000-0000-0000224B0000}"/>
    <cellStyle name="Akzent1 32" xfId="19291" xr:uid="{00000000-0005-0000-0000-0000234B0000}"/>
    <cellStyle name="Akzent1 33" xfId="19292" xr:uid="{00000000-0005-0000-0000-0000244B0000}"/>
    <cellStyle name="Akzent1 34" xfId="19293" xr:uid="{00000000-0005-0000-0000-0000254B0000}"/>
    <cellStyle name="Akzent1 35" xfId="19294" xr:uid="{00000000-0005-0000-0000-0000264B0000}"/>
    <cellStyle name="Akzent1 36" xfId="45979" xr:uid="{00000000-0005-0000-0000-0000274B0000}"/>
    <cellStyle name="Akzent1 4" xfId="19295" xr:uid="{00000000-0005-0000-0000-0000284B0000}"/>
    <cellStyle name="Akzent1 4 10" xfId="19296" xr:uid="{00000000-0005-0000-0000-0000294B0000}"/>
    <cellStyle name="Akzent1 4 11" xfId="19297" xr:uid="{00000000-0005-0000-0000-00002A4B0000}"/>
    <cellStyle name="Akzent1 4 12" xfId="19298" xr:uid="{00000000-0005-0000-0000-00002B4B0000}"/>
    <cellStyle name="Akzent1 4 13" xfId="19299" xr:uid="{00000000-0005-0000-0000-00002C4B0000}"/>
    <cellStyle name="Akzent1 4 14" xfId="19300" xr:uid="{00000000-0005-0000-0000-00002D4B0000}"/>
    <cellStyle name="Akzent1 4 15" xfId="19301" xr:uid="{00000000-0005-0000-0000-00002E4B0000}"/>
    <cellStyle name="Akzent1 4 16" xfId="19302" xr:uid="{00000000-0005-0000-0000-00002F4B0000}"/>
    <cellStyle name="Akzent1 4 17" xfId="19303" xr:uid="{00000000-0005-0000-0000-0000304B0000}"/>
    <cellStyle name="Akzent1 4 18" xfId="19304" xr:uid="{00000000-0005-0000-0000-0000314B0000}"/>
    <cellStyle name="Akzent1 4 2" xfId="19305" xr:uid="{00000000-0005-0000-0000-0000324B0000}"/>
    <cellStyle name="Akzent1 4 3" xfId="19306" xr:uid="{00000000-0005-0000-0000-0000334B0000}"/>
    <cellStyle name="Akzent1 4 4" xfId="19307" xr:uid="{00000000-0005-0000-0000-0000344B0000}"/>
    <cellStyle name="Akzent1 4 5" xfId="19308" xr:uid="{00000000-0005-0000-0000-0000354B0000}"/>
    <cellStyle name="Akzent1 4 6" xfId="19309" xr:uid="{00000000-0005-0000-0000-0000364B0000}"/>
    <cellStyle name="Akzent1 4 7" xfId="19310" xr:uid="{00000000-0005-0000-0000-0000374B0000}"/>
    <cellStyle name="Akzent1 4 8" xfId="19311" xr:uid="{00000000-0005-0000-0000-0000384B0000}"/>
    <cellStyle name="Akzent1 4 9" xfId="19312" xr:uid="{00000000-0005-0000-0000-0000394B0000}"/>
    <cellStyle name="Akzent1 5" xfId="19313" xr:uid="{00000000-0005-0000-0000-00003A4B0000}"/>
    <cellStyle name="Akzent1 5 10" xfId="19314" xr:uid="{00000000-0005-0000-0000-00003B4B0000}"/>
    <cellStyle name="Akzent1 5 11" xfId="19315" xr:uid="{00000000-0005-0000-0000-00003C4B0000}"/>
    <cellStyle name="Akzent1 5 12" xfId="19316" xr:uid="{00000000-0005-0000-0000-00003D4B0000}"/>
    <cellStyle name="Akzent1 5 13" xfId="19317" xr:uid="{00000000-0005-0000-0000-00003E4B0000}"/>
    <cellStyle name="Akzent1 5 14" xfId="19318" xr:uid="{00000000-0005-0000-0000-00003F4B0000}"/>
    <cellStyle name="Akzent1 5 15" xfId="19319" xr:uid="{00000000-0005-0000-0000-0000404B0000}"/>
    <cellStyle name="Akzent1 5 16" xfId="19320" xr:uid="{00000000-0005-0000-0000-0000414B0000}"/>
    <cellStyle name="Akzent1 5 17" xfId="19321" xr:uid="{00000000-0005-0000-0000-0000424B0000}"/>
    <cellStyle name="Akzent1 5 18" xfId="19322" xr:uid="{00000000-0005-0000-0000-0000434B0000}"/>
    <cellStyle name="Akzent1 5 2" xfId="19323" xr:uid="{00000000-0005-0000-0000-0000444B0000}"/>
    <cellStyle name="Akzent1 5 3" xfId="19324" xr:uid="{00000000-0005-0000-0000-0000454B0000}"/>
    <cellStyle name="Akzent1 5 4" xfId="19325" xr:uid="{00000000-0005-0000-0000-0000464B0000}"/>
    <cellStyle name="Akzent1 5 5" xfId="19326" xr:uid="{00000000-0005-0000-0000-0000474B0000}"/>
    <cellStyle name="Akzent1 5 6" xfId="19327" xr:uid="{00000000-0005-0000-0000-0000484B0000}"/>
    <cellStyle name="Akzent1 5 7" xfId="19328" xr:uid="{00000000-0005-0000-0000-0000494B0000}"/>
    <cellStyle name="Akzent1 5 8" xfId="19329" xr:uid="{00000000-0005-0000-0000-00004A4B0000}"/>
    <cellStyle name="Akzent1 5 9" xfId="19330" xr:uid="{00000000-0005-0000-0000-00004B4B0000}"/>
    <cellStyle name="Akzent1 6" xfId="19331" xr:uid="{00000000-0005-0000-0000-00004C4B0000}"/>
    <cellStyle name="Akzent1 6 10" xfId="19332" xr:uid="{00000000-0005-0000-0000-00004D4B0000}"/>
    <cellStyle name="Akzent1 6 11" xfId="19333" xr:uid="{00000000-0005-0000-0000-00004E4B0000}"/>
    <cellStyle name="Akzent1 6 12" xfId="19334" xr:uid="{00000000-0005-0000-0000-00004F4B0000}"/>
    <cellStyle name="Akzent1 6 13" xfId="19335" xr:uid="{00000000-0005-0000-0000-0000504B0000}"/>
    <cellStyle name="Akzent1 6 14" xfId="19336" xr:uid="{00000000-0005-0000-0000-0000514B0000}"/>
    <cellStyle name="Akzent1 6 15" xfId="19337" xr:uid="{00000000-0005-0000-0000-0000524B0000}"/>
    <cellStyle name="Akzent1 6 16" xfId="19338" xr:uid="{00000000-0005-0000-0000-0000534B0000}"/>
    <cellStyle name="Akzent1 6 17" xfId="19339" xr:uid="{00000000-0005-0000-0000-0000544B0000}"/>
    <cellStyle name="Akzent1 6 18" xfId="19340" xr:uid="{00000000-0005-0000-0000-0000554B0000}"/>
    <cellStyle name="Akzent1 6 2" xfId="19341" xr:uid="{00000000-0005-0000-0000-0000564B0000}"/>
    <cellStyle name="Akzent1 6 3" xfId="19342" xr:uid="{00000000-0005-0000-0000-0000574B0000}"/>
    <cellStyle name="Akzent1 6 4" xfId="19343" xr:uid="{00000000-0005-0000-0000-0000584B0000}"/>
    <cellStyle name="Akzent1 6 5" xfId="19344" xr:uid="{00000000-0005-0000-0000-0000594B0000}"/>
    <cellStyle name="Akzent1 6 6" xfId="19345" xr:uid="{00000000-0005-0000-0000-00005A4B0000}"/>
    <cellStyle name="Akzent1 6 7" xfId="19346" xr:uid="{00000000-0005-0000-0000-00005B4B0000}"/>
    <cellStyle name="Akzent1 6 8" xfId="19347" xr:uid="{00000000-0005-0000-0000-00005C4B0000}"/>
    <cellStyle name="Akzent1 6 9" xfId="19348" xr:uid="{00000000-0005-0000-0000-00005D4B0000}"/>
    <cellStyle name="Akzent1 7" xfId="19349" xr:uid="{00000000-0005-0000-0000-00005E4B0000}"/>
    <cellStyle name="Akzent1 7 10" xfId="19350" xr:uid="{00000000-0005-0000-0000-00005F4B0000}"/>
    <cellStyle name="Akzent1 7 11" xfId="19351" xr:uid="{00000000-0005-0000-0000-0000604B0000}"/>
    <cellStyle name="Akzent1 7 12" xfId="19352" xr:uid="{00000000-0005-0000-0000-0000614B0000}"/>
    <cellStyle name="Akzent1 7 13" xfId="19353" xr:uid="{00000000-0005-0000-0000-0000624B0000}"/>
    <cellStyle name="Akzent1 7 14" xfId="19354" xr:uid="{00000000-0005-0000-0000-0000634B0000}"/>
    <cellStyle name="Akzent1 7 15" xfId="19355" xr:uid="{00000000-0005-0000-0000-0000644B0000}"/>
    <cellStyle name="Akzent1 7 16" xfId="19356" xr:uid="{00000000-0005-0000-0000-0000654B0000}"/>
    <cellStyle name="Akzent1 7 17" xfId="19357" xr:uid="{00000000-0005-0000-0000-0000664B0000}"/>
    <cellStyle name="Akzent1 7 18" xfId="19358" xr:uid="{00000000-0005-0000-0000-0000674B0000}"/>
    <cellStyle name="Akzent1 7 2" xfId="19359" xr:uid="{00000000-0005-0000-0000-0000684B0000}"/>
    <cellStyle name="Akzent1 7 3" xfId="19360" xr:uid="{00000000-0005-0000-0000-0000694B0000}"/>
    <cellStyle name="Akzent1 7 4" xfId="19361" xr:uid="{00000000-0005-0000-0000-00006A4B0000}"/>
    <cellStyle name="Akzent1 7 5" xfId="19362" xr:uid="{00000000-0005-0000-0000-00006B4B0000}"/>
    <cellStyle name="Akzent1 7 6" xfId="19363" xr:uid="{00000000-0005-0000-0000-00006C4B0000}"/>
    <cellStyle name="Akzent1 7 7" xfId="19364" xr:uid="{00000000-0005-0000-0000-00006D4B0000}"/>
    <cellStyle name="Akzent1 7 8" xfId="19365" xr:uid="{00000000-0005-0000-0000-00006E4B0000}"/>
    <cellStyle name="Akzent1 7 9" xfId="19366" xr:uid="{00000000-0005-0000-0000-00006F4B0000}"/>
    <cellStyle name="Akzent1 8" xfId="19367" xr:uid="{00000000-0005-0000-0000-0000704B0000}"/>
    <cellStyle name="Akzent1 8 10" xfId="19368" xr:uid="{00000000-0005-0000-0000-0000714B0000}"/>
    <cellStyle name="Akzent1 8 11" xfId="19369" xr:uid="{00000000-0005-0000-0000-0000724B0000}"/>
    <cellStyle name="Akzent1 8 12" xfId="19370" xr:uid="{00000000-0005-0000-0000-0000734B0000}"/>
    <cellStyle name="Akzent1 8 13" xfId="19371" xr:uid="{00000000-0005-0000-0000-0000744B0000}"/>
    <cellStyle name="Akzent1 8 14" xfId="19372" xr:uid="{00000000-0005-0000-0000-0000754B0000}"/>
    <cellStyle name="Akzent1 8 15" xfId="19373" xr:uid="{00000000-0005-0000-0000-0000764B0000}"/>
    <cellStyle name="Akzent1 8 16" xfId="19374" xr:uid="{00000000-0005-0000-0000-0000774B0000}"/>
    <cellStyle name="Akzent1 8 17" xfId="19375" xr:uid="{00000000-0005-0000-0000-0000784B0000}"/>
    <cellStyle name="Akzent1 8 18" xfId="19376" xr:uid="{00000000-0005-0000-0000-0000794B0000}"/>
    <cellStyle name="Akzent1 8 2" xfId="19377" xr:uid="{00000000-0005-0000-0000-00007A4B0000}"/>
    <cellStyle name="Akzent1 8 3" xfId="19378" xr:uid="{00000000-0005-0000-0000-00007B4B0000}"/>
    <cellStyle name="Akzent1 8 4" xfId="19379" xr:uid="{00000000-0005-0000-0000-00007C4B0000}"/>
    <cellStyle name="Akzent1 8 5" xfId="19380" xr:uid="{00000000-0005-0000-0000-00007D4B0000}"/>
    <cellStyle name="Akzent1 8 6" xfId="19381" xr:uid="{00000000-0005-0000-0000-00007E4B0000}"/>
    <cellStyle name="Akzent1 8 7" xfId="19382" xr:uid="{00000000-0005-0000-0000-00007F4B0000}"/>
    <cellStyle name="Akzent1 8 8" xfId="19383" xr:uid="{00000000-0005-0000-0000-0000804B0000}"/>
    <cellStyle name="Akzent1 8 9" xfId="19384" xr:uid="{00000000-0005-0000-0000-0000814B0000}"/>
    <cellStyle name="Akzent1 9" xfId="19385" xr:uid="{00000000-0005-0000-0000-0000824B0000}"/>
    <cellStyle name="Akzent1 9 10" xfId="19386" xr:uid="{00000000-0005-0000-0000-0000834B0000}"/>
    <cellStyle name="Akzent1 9 11" xfId="19387" xr:uid="{00000000-0005-0000-0000-0000844B0000}"/>
    <cellStyle name="Akzent1 9 12" xfId="19388" xr:uid="{00000000-0005-0000-0000-0000854B0000}"/>
    <cellStyle name="Akzent1 9 13" xfId="19389" xr:uid="{00000000-0005-0000-0000-0000864B0000}"/>
    <cellStyle name="Akzent1 9 14" xfId="19390" xr:uid="{00000000-0005-0000-0000-0000874B0000}"/>
    <cellStyle name="Akzent1 9 15" xfId="19391" xr:uid="{00000000-0005-0000-0000-0000884B0000}"/>
    <cellStyle name="Akzent1 9 16" xfId="19392" xr:uid="{00000000-0005-0000-0000-0000894B0000}"/>
    <cellStyle name="Akzent1 9 17" xfId="19393" xr:uid="{00000000-0005-0000-0000-00008A4B0000}"/>
    <cellStyle name="Akzent1 9 18" xfId="19394" xr:uid="{00000000-0005-0000-0000-00008B4B0000}"/>
    <cellStyle name="Akzent1 9 2" xfId="19395" xr:uid="{00000000-0005-0000-0000-00008C4B0000}"/>
    <cellStyle name="Akzent1 9 3" xfId="19396" xr:uid="{00000000-0005-0000-0000-00008D4B0000}"/>
    <cellStyle name="Akzent1 9 4" xfId="19397" xr:uid="{00000000-0005-0000-0000-00008E4B0000}"/>
    <cellStyle name="Akzent1 9 5" xfId="19398" xr:uid="{00000000-0005-0000-0000-00008F4B0000}"/>
    <cellStyle name="Akzent1 9 6" xfId="19399" xr:uid="{00000000-0005-0000-0000-0000904B0000}"/>
    <cellStyle name="Akzent1 9 7" xfId="19400" xr:uid="{00000000-0005-0000-0000-0000914B0000}"/>
    <cellStyle name="Akzent1 9 8" xfId="19401" xr:uid="{00000000-0005-0000-0000-0000924B0000}"/>
    <cellStyle name="Akzent1 9 9" xfId="19402" xr:uid="{00000000-0005-0000-0000-0000934B0000}"/>
    <cellStyle name="Akzent2 10" xfId="19403" xr:uid="{00000000-0005-0000-0000-0000944B0000}"/>
    <cellStyle name="Akzent2 10 10" xfId="19404" xr:uid="{00000000-0005-0000-0000-0000954B0000}"/>
    <cellStyle name="Akzent2 10 11" xfId="19405" xr:uid="{00000000-0005-0000-0000-0000964B0000}"/>
    <cellStyle name="Akzent2 10 12" xfId="19406" xr:uid="{00000000-0005-0000-0000-0000974B0000}"/>
    <cellStyle name="Akzent2 10 13" xfId="19407" xr:uid="{00000000-0005-0000-0000-0000984B0000}"/>
    <cellStyle name="Akzent2 10 14" xfId="19408" xr:uid="{00000000-0005-0000-0000-0000994B0000}"/>
    <cellStyle name="Akzent2 10 15" xfId="19409" xr:uid="{00000000-0005-0000-0000-00009A4B0000}"/>
    <cellStyle name="Akzent2 10 16" xfId="19410" xr:uid="{00000000-0005-0000-0000-00009B4B0000}"/>
    <cellStyle name="Akzent2 10 17" xfId="19411" xr:uid="{00000000-0005-0000-0000-00009C4B0000}"/>
    <cellStyle name="Akzent2 10 18" xfId="19412" xr:uid="{00000000-0005-0000-0000-00009D4B0000}"/>
    <cellStyle name="Akzent2 10 2" xfId="19413" xr:uid="{00000000-0005-0000-0000-00009E4B0000}"/>
    <cellStyle name="Akzent2 10 3" xfId="19414" xr:uid="{00000000-0005-0000-0000-00009F4B0000}"/>
    <cellStyle name="Akzent2 10 4" xfId="19415" xr:uid="{00000000-0005-0000-0000-0000A04B0000}"/>
    <cellStyle name="Akzent2 10 5" xfId="19416" xr:uid="{00000000-0005-0000-0000-0000A14B0000}"/>
    <cellStyle name="Akzent2 10 6" xfId="19417" xr:uid="{00000000-0005-0000-0000-0000A24B0000}"/>
    <cellStyle name="Akzent2 10 7" xfId="19418" xr:uid="{00000000-0005-0000-0000-0000A34B0000}"/>
    <cellStyle name="Akzent2 10 8" xfId="19419" xr:uid="{00000000-0005-0000-0000-0000A44B0000}"/>
    <cellStyle name="Akzent2 10 9" xfId="19420" xr:uid="{00000000-0005-0000-0000-0000A54B0000}"/>
    <cellStyle name="Akzent2 11" xfId="19421" xr:uid="{00000000-0005-0000-0000-0000A64B0000}"/>
    <cellStyle name="Akzent2 11 10" xfId="19422" xr:uid="{00000000-0005-0000-0000-0000A74B0000}"/>
    <cellStyle name="Akzent2 11 11" xfId="19423" xr:uid="{00000000-0005-0000-0000-0000A84B0000}"/>
    <cellStyle name="Akzent2 11 12" xfId="19424" xr:uid="{00000000-0005-0000-0000-0000A94B0000}"/>
    <cellStyle name="Akzent2 11 13" xfId="19425" xr:uid="{00000000-0005-0000-0000-0000AA4B0000}"/>
    <cellStyle name="Akzent2 11 14" xfId="19426" xr:uid="{00000000-0005-0000-0000-0000AB4B0000}"/>
    <cellStyle name="Akzent2 11 15" xfId="19427" xr:uid="{00000000-0005-0000-0000-0000AC4B0000}"/>
    <cellStyle name="Akzent2 11 16" xfId="19428" xr:uid="{00000000-0005-0000-0000-0000AD4B0000}"/>
    <cellStyle name="Akzent2 11 17" xfId="19429" xr:uid="{00000000-0005-0000-0000-0000AE4B0000}"/>
    <cellStyle name="Akzent2 11 18" xfId="19430" xr:uid="{00000000-0005-0000-0000-0000AF4B0000}"/>
    <cellStyle name="Akzent2 11 2" xfId="19431" xr:uid="{00000000-0005-0000-0000-0000B04B0000}"/>
    <cellStyle name="Akzent2 11 3" xfId="19432" xr:uid="{00000000-0005-0000-0000-0000B14B0000}"/>
    <cellStyle name="Akzent2 11 4" xfId="19433" xr:uid="{00000000-0005-0000-0000-0000B24B0000}"/>
    <cellStyle name="Akzent2 11 5" xfId="19434" xr:uid="{00000000-0005-0000-0000-0000B34B0000}"/>
    <cellStyle name="Akzent2 11 6" xfId="19435" xr:uid="{00000000-0005-0000-0000-0000B44B0000}"/>
    <cellStyle name="Akzent2 11 7" xfId="19436" xr:uid="{00000000-0005-0000-0000-0000B54B0000}"/>
    <cellStyle name="Akzent2 11 8" xfId="19437" xr:uid="{00000000-0005-0000-0000-0000B64B0000}"/>
    <cellStyle name="Akzent2 11 9" xfId="19438" xr:uid="{00000000-0005-0000-0000-0000B74B0000}"/>
    <cellStyle name="Akzent2 12" xfId="19439" xr:uid="{00000000-0005-0000-0000-0000B84B0000}"/>
    <cellStyle name="Akzent2 12 10" xfId="19440" xr:uid="{00000000-0005-0000-0000-0000B94B0000}"/>
    <cellStyle name="Akzent2 12 11" xfId="19441" xr:uid="{00000000-0005-0000-0000-0000BA4B0000}"/>
    <cellStyle name="Akzent2 12 12" xfId="19442" xr:uid="{00000000-0005-0000-0000-0000BB4B0000}"/>
    <cellStyle name="Akzent2 12 13" xfId="19443" xr:uid="{00000000-0005-0000-0000-0000BC4B0000}"/>
    <cellStyle name="Akzent2 12 14" xfId="19444" xr:uid="{00000000-0005-0000-0000-0000BD4B0000}"/>
    <cellStyle name="Akzent2 12 15" xfId="19445" xr:uid="{00000000-0005-0000-0000-0000BE4B0000}"/>
    <cellStyle name="Akzent2 12 16" xfId="19446" xr:uid="{00000000-0005-0000-0000-0000BF4B0000}"/>
    <cellStyle name="Akzent2 12 17" xfId="19447" xr:uid="{00000000-0005-0000-0000-0000C04B0000}"/>
    <cellStyle name="Akzent2 12 18" xfId="19448" xr:uid="{00000000-0005-0000-0000-0000C14B0000}"/>
    <cellStyle name="Akzent2 12 2" xfId="19449" xr:uid="{00000000-0005-0000-0000-0000C24B0000}"/>
    <cellStyle name="Akzent2 12 3" xfId="19450" xr:uid="{00000000-0005-0000-0000-0000C34B0000}"/>
    <cellStyle name="Akzent2 12 4" xfId="19451" xr:uid="{00000000-0005-0000-0000-0000C44B0000}"/>
    <cellStyle name="Akzent2 12 5" xfId="19452" xr:uid="{00000000-0005-0000-0000-0000C54B0000}"/>
    <cellStyle name="Akzent2 12 6" xfId="19453" xr:uid="{00000000-0005-0000-0000-0000C64B0000}"/>
    <cellStyle name="Akzent2 12 7" xfId="19454" xr:uid="{00000000-0005-0000-0000-0000C74B0000}"/>
    <cellStyle name="Akzent2 12 8" xfId="19455" xr:uid="{00000000-0005-0000-0000-0000C84B0000}"/>
    <cellStyle name="Akzent2 12 9" xfId="19456" xr:uid="{00000000-0005-0000-0000-0000C94B0000}"/>
    <cellStyle name="Akzent2 13" xfId="19457" xr:uid="{00000000-0005-0000-0000-0000CA4B0000}"/>
    <cellStyle name="Akzent2 13 10" xfId="19458" xr:uid="{00000000-0005-0000-0000-0000CB4B0000}"/>
    <cellStyle name="Akzent2 13 11" xfId="19459" xr:uid="{00000000-0005-0000-0000-0000CC4B0000}"/>
    <cellStyle name="Akzent2 13 12" xfId="19460" xr:uid="{00000000-0005-0000-0000-0000CD4B0000}"/>
    <cellStyle name="Akzent2 13 13" xfId="19461" xr:uid="{00000000-0005-0000-0000-0000CE4B0000}"/>
    <cellStyle name="Akzent2 13 14" xfId="19462" xr:uid="{00000000-0005-0000-0000-0000CF4B0000}"/>
    <cellStyle name="Akzent2 13 15" xfId="19463" xr:uid="{00000000-0005-0000-0000-0000D04B0000}"/>
    <cellStyle name="Akzent2 13 16" xfId="19464" xr:uid="{00000000-0005-0000-0000-0000D14B0000}"/>
    <cellStyle name="Akzent2 13 17" xfId="19465" xr:uid="{00000000-0005-0000-0000-0000D24B0000}"/>
    <cellStyle name="Akzent2 13 18" xfId="19466" xr:uid="{00000000-0005-0000-0000-0000D34B0000}"/>
    <cellStyle name="Akzent2 13 2" xfId="19467" xr:uid="{00000000-0005-0000-0000-0000D44B0000}"/>
    <cellStyle name="Akzent2 13 3" xfId="19468" xr:uid="{00000000-0005-0000-0000-0000D54B0000}"/>
    <cellStyle name="Akzent2 13 4" xfId="19469" xr:uid="{00000000-0005-0000-0000-0000D64B0000}"/>
    <cellStyle name="Akzent2 13 5" xfId="19470" xr:uid="{00000000-0005-0000-0000-0000D74B0000}"/>
    <cellStyle name="Akzent2 13 6" xfId="19471" xr:uid="{00000000-0005-0000-0000-0000D84B0000}"/>
    <cellStyle name="Akzent2 13 7" xfId="19472" xr:uid="{00000000-0005-0000-0000-0000D94B0000}"/>
    <cellStyle name="Akzent2 13 8" xfId="19473" xr:uid="{00000000-0005-0000-0000-0000DA4B0000}"/>
    <cellStyle name="Akzent2 13 9" xfId="19474" xr:uid="{00000000-0005-0000-0000-0000DB4B0000}"/>
    <cellStyle name="Akzent2 14" xfId="19475" xr:uid="{00000000-0005-0000-0000-0000DC4B0000}"/>
    <cellStyle name="Akzent2 14 10" xfId="19476" xr:uid="{00000000-0005-0000-0000-0000DD4B0000}"/>
    <cellStyle name="Akzent2 14 11" xfId="19477" xr:uid="{00000000-0005-0000-0000-0000DE4B0000}"/>
    <cellStyle name="Akzent2 14 12" xfId="19478" xr:uid="{00000000-0005-0000-0000-0000DF4B0000}"/>
    <cellStyle name="Akzent2 14 13" xfId="19479" xr:uid="{00000000-0005-0000-0000-0000E04B0000}"/>
    <cellStyle name="Akzent2 14 14" xfId="19480" xr:uid="{00000000-0005-0000-0000-0000E14B0000}"/>
    <cellStyle name="Akzent2 14 15" xfId="19481" xr:uid="{00000000-0005-0000-0000-0000E24B0000}"/>
    <cellStyle name="Akzent2 14 16" xfId="19482" xr:uid="{00000000-0005-0000-0000-0000E34B0000}"/>
    <cellStyle name="Akzent2 14 17" xfId="19483" xr:uid="{00000000-0005-0000-0000-0000E44B0000}"/>
    <cellStyle name="Akzent2 14 18" xfId="19484" xr:uid="{00000000-0005-0000-0000-0000E54B0000}"/>
    <cellStyle name="Akzent2 14 2" xfId="19485" xr:uid="{00000000-0005-0000-0000-0000E64B0000}"/>
    <cellStyle name="Akzent2 14 3" xfId="19486" xr:uid="{00000000-0005-0000-0000-0000E74B0000}"/>
    <cellStyle name="Akzent2 14 4" xfId="19487" xr:uid="{00000000-0005-0000-0000-0000E84B0000}"/>
    <cellStyle name="Akzent2 14 5" xfId="19488" xr:uid="{00000000-0005-0000-0000-0000E94B0000}"/>
    <cellStyle name="Akzent2 14 6" xfId="19489" xr:uid="{00000000-0005-0000-0000-0000EA4B0000}"/>
    <cellStyle name="Akzent2 14 7" xfId="19490" xr:uid="{00000000-0005-0000-0000-0000EB4B0000}"/>
    <cellStyle name="Akzent2 14 8" xfId="19491" xr:uid="{00000000-0005-0000-0000-0000EC4B0000}"/>
    <cellStyle name="Akzent2 14 9" xfId="19492" xr:uid="{00000000-0005-0000-0000-0000ED4B0000}"/>
    <cellStyle name="Akzent2 15" xfId="19493" xr:uid="{00000000-0005-0000-0000-0000EE4B0000}"/>
    <cellStyle name="Akzent2 15 10" xfId="19494" xr:uid="{00000000-0005-0000-0000-0000EF4B0000}"/>
    <cellStyle name="Akzent2 15 11" xfId="19495" xr:uid="{00000000-0005-0000-0000-0000F04B0000}"/>
    <cellStyle name="Akzent2 15 12" xfId="19496" xr:uid="{00000000-0005-0000-0000-0000F14B0000}"/>
    <cellStyle name="Akzent2 15 13" xfId="19497" xr:uid="{00000000-0005-0000-0000-0000F24B0000}"/>
    <cellStyle name="Akzent2 15 14" xfId="19498" xr:uid="{00000000-0005-0000-0000-0000F34B0000}"/>
    <cellStyle name="Akzent2 15 15" xfId="19499" xr:uid="{00000000-0005-0000-0000-0000F44B0000}"/>
    <cellStyle name="Akzent2 15 16" xfId="19500" xr:uid="{00000000-0005-0000-0000-0000F54B0000}"/>
    <cellStyle name="Akzent2 15 17" xfId="19501" xr:uid="{00000000-0005-0000-0000-0000F64B0000}"/>
    <cellStyle name="Akzent2 15 18" xfId="19502" xr:uid="{00000000-0005-0000-0000-0000F74B0000}"/>
    <cellStyle name="Akzent2 15 2" xfId="19503" xr:uid="{00000000-0005-0000-0000-0000F84B0000}"/>
    <cellStyle name="Akzent2 15 3" xfId="19504" xr:uid="{00000000-0005-0000-0000-0000F94B0000}"/>
    <cellStyle name="Akzent2 15 4" xfId="19505" xr:uid="{00000000-0005-0000-0000-0000FA4B0000}"/>
    <cellStyle name="Akzent2 15 5" xfId="19506" xr:uid="{00000000-0005-0000-0000-0000FB4B0000}"/>
    <cellStyle name="Akzent2 15 6" xfId="19507" xr:uid="{00000000-0005-0000-0000-0000FC4B0000}"/>
    <cellStyle name="Akzent2 15 7" xfId="19508" xr:uid="{00000000-0005-0000-0000-0000FD4B0000}"/>
    <cellStyle name="Akzent2 15 8" xfId="19509" xr:uid="{00000000-0005-0000-0000-0000FE4B0000}"/>
    <cellStyle name="Akzent2 15 9" xfId="19510" xr:uid="{00000000-0005-0000-0000-0000FF4B0000}"/>
    <cellStyle name="Akzent2 16" xfId="19511" xr:uid="{00000000-0005-0000-0000-0000004C0000}"/>
    <cellStyle name="Akzent2 16 10" xfId="19512" xr:uid="{00000000-0005-0000-0000-0000014C0000}"/>
    <cellStyle name="Akzent2 16 11" xfId="19513" xr:uid="{00000000-0005-0000-0000-0000024C0000}"/>
    <cellStyle name="Akzent2 16 12" xfId="19514" xr:uid="{00000000-0005-0000-0000-0000034C0000}"/>
    <cellStyle name="Akzent2 16 13" xfId="19515" xr:uid="{00000000-0005-0000-0000-0000044C0000}"/>
    <cellStyle name="Akzent2 16 14" xfId="19516" xr:uid="{00000000-0005-0000-0000-0000054C0000}"/>
    <cellStyle name="Akzent2 16 15" xfId="19517" xr:uid="{00000000-0005-0000-0000-0000064C0000}"/>
    <cellStyle name="Akzent2 16 16" xfId="19518" xr:uid="{00000000-0005-0000-0000-0000074C0000}"/>
    <cellStyle name="Akzent2 16 17" xfId="19519" xr:uid="{00000000-0005-0000-0000-0000084C0000}"/>
    <cellStyle name="Akzent2 16 18" xfId="19520" xr:uid="{00000000-0005-0000-0000-0000094C0000}"/>
    <cellStyle name="Akzent2 16 2" xfId="19521" xr:uid="{00000000-0005-0000-0000-00000A4C0000}"/>
    <cellStyle name="Akzent2 16 3" xfId="19522" xr:uid="{00000000-0005-0000-0000-00000B4C0000}"/>
    <cellStyle name="Akzent2 16 4" xfId="19523" xr:uid="{00000000-0005-0000-0000-00000C4C0000}"/>
    <cellStyle name="Akzent2 16 5" xfId="19524" xr:uid="{00000000-0005-0000-0000-00000D4C0000}"/>
    <cellStyle name="Akzent2 16 6" xfId="19525" xr:uid="{00000000-0005-0000-0000-00000E4C0000}"/>
    <cellStyle name="Akzent2 16 7" xfId="19526" xr:uid="{00000000-0005-0000-0000-00000F4C0000}"/>
    <cellStyle name="Akzent2 16 8" xfId="19527" xr:uid="{00000000-0005-0000-0000-0000104C0000}"/>
    <cellStyle name="Akzent2 16 9" xfId="19528" xr:uid="{00000000-0005-0000-0000-0000114C0000}"/>
    <cellStyle name="Akzent2 17" xfId="19529" xr:uid="{00000000-0005-0000-0000-0000124C0000}"/>
    <cellStyle name="Akzent2 17 10" xfId="19530" xr:uid="{00000000-0005-0000-0000-0000134C0000}"/>
    <cellStyle name="Akzent2 17 11" xfId="19531" xr:uid="{00000000-0005-0000-0000-0000144C0000}"/>
    <cellStyle name="Akzent2 17 12" xfId="19532" xr:uid="{00000000-0005-0000-0000-0000154C0000}"/>
    <cellStyle name="Akzent2 17 13" xfId="19533" xr:uid="{00000000-0005-0000-0000-0000164C0000}"/>
    <cellStyle name="Akzent2 17 14" xfId="19534" xr:uid="{00000000-0005-0000-0000-0000174C0000}"/>
    <cellStyle name="Akzent2 17 15" xfId="19535" xr:uid="{00000000-0005-0000-0000-0000184C0000}"/>
    <cellStyle name="Akzent2 17 16" xfId="19536" xr:uid="{00000000-0005-0000-0000-0000194C0000}"/>
    <cellStyle name="Akzent2 17 17" xfId="19537" xr:uid="{00000000-0005-0000-0000-00001A4C0000}"/>
    <cellStyle name="Akzent2 17 18" xfId="19538" xr:uid="{00000000-0005-0000-0000-00001B4C0000}"/>
    <cellStyle name="Akzent2 17 2" xfId="19539" xr:uid="{00000000-0005-0000-0000-00001C4C0000}"/>
    <cellStyle name="Akzent2 17 3" xfId="19540" xr:uid="{00000000-0005-0000-0000-00001D4C0000}"/>
    <cellStyle name="Akzent2 17 4" xfId="19541" xr:uid="{00000000-0005-0000-0000-00001E4C0000}"/>
    <cellStyle name="Akzent2 17 5" xfId="19542" xr:uid="{00000000-0005-0000-0000-00001F4C0000}"/>
    <cellStyle name="Akzent2 17 6" xfId="19543" xr:uid="{00000000-0005-0000-0000-0000204C0000}"/>
    <cellStyle name="Akzent2 17 7" xfId="19544" xr:uid="{00000000-0005-0000-0000-0000214C0000}"/>
    <cellStyle name="Akzent2 17 8" xfId="19545" xr:uid="{00000000-0005-0000-0000-0000224C0000}"/>
    <cellStyle name="Akzent2 17 9" xfId="19546" xr:uid="{00000000-0005-0000-0000-0000234C0000}"/>
    <cellStyle name="Akzent2 18" xfId="19547" xr:uid="{00000000-0005-0000-0000-0000244C0000}"/>
    <cellStyle name="Akzent2 18 10" xfId="19548" xr:uid="{00000000-0005-0000-0000-0000254C0000}"/>
    <cellStyle name="Akzent2 18 11" xfId="19549" xr:uid="{00000000-0005-0000-0000-0000264C0000}"/>
    <cellStyle name="Akzent2 18 12" xfId="19550" xr:uid="{00000000-0005-0000-0000-0000274C0000}"/>
    <cellStyle name="Akzent2 18 13" xfId="19551" xr:uid="{00000000-0005-0000-0000-0000284C0000}"/>
    <cellStyle name="Akzent2 18 14" xfId="19552" xr:uid="{00000000-0005-0000-0000-0000294C0000}"/>
    <cellStyle name="Akzent2 18 15" xfId="19553" xr:uid="{00000000-0005-0000-0000-00002A4C0000}"/>
    <cellStyle name="Akzent2 18 16" xfId="19554" xr:uid="{00000000-0005-0000-0000-00002B4C0000}"/>
    <cellStyle name="Akzent2 18 17" xfId="19555" xr:uid="{00000000-0005-0000-0000-00002C4C0000}"/>
    <cellStyle name="Akzent2 18 18" xfId="19556" xr:uid="{00000000-0005-0000-0000-00002D4C0000}"/>
    <cellStyle name="Akzent2 18 2" xfId="19557" xr:uid="{00000000-0005-0000-0000-00002E4C0000}"/>
    <cellStyle name="Akzent2 18 3" xfId="19558" xr:uid="{00000000-0005-0000-0000-00002F4C0000}"/>
    <cellStyle name="Akzent2 18 4" xfId="19559" xr:uid="{00000000-0005-0000-0000-0000304C0000}"/>
    <cellStyle name="Akzent2 18 5" xfId="19560" xr:uid="{00000000-0005-0000-0000-0000314C0000}"/>
    <cellStyle name="Akzent2 18 6" xfId="19561" xr:uid="{00000000-0005-0000-0000-0000324C0000}"/>
    <cellStyle name="Akzent2 18 7" xfId="19562" xr:uid="{00000000-0005-0000-0000-0000334C0000}"/>
    <cellStyle name="Akzent2 18 8" xfId="19563" xr:uid="{00000000-0005-0000-0000-0000344C0000}"/>
    <cellStyle name="Akzent2 18 9" xfId="19564" xr:uid="{00000000-0005-0000-0000-0000354C0000}"/>
    <cellStyle name="Akzent2 19" xfId="19565" xr:uid="{00000000-0005-0000-0000-0000364C0000}"/>
    <cellStyle name="Akzent2 19 2" xfId="19566" xr:uid="{00000000-0005-0000-0000-0000374C0000}"/>
    <cellStyle name="Akzent2 2" xfId="11" xr:uid="{00000000-0005-0000-0000-0000384C0000}"/>
    <cellStyle name="Akzent2 2 10" xfId="19567" xr:uid="{00000000-0005-0000-0000-0000394C0000}"/>
    <cellStyle name="Akzent2 2 11" xfId="19568" xr:uid="{00000000-0005-0000-0000-00003A4C0000}"/>
    <cellStyle name="Akzent2 2 12" xfId="19569" xr:uid="{00000000-0005-0000-0000-00003B4C0000}"/>
    <cellStyle name="Akzent2 2 13" xfId="19570" xr:uid="{00000000-0005-0000-0000-00003C4C0000}"/>
    <cellStyle name="Akzent2 2 14" xfId="19571" xr:uid="{00000000-0005-0000-0000-00003D4C0000}"/>
    <cellStyle name="Akzent2 2 15" xfId="19572" xr:uid="{00000000-0005-0000-0000-00003E4C0000}"/>
    <cellStyle name="Akzent2 2 16" xfId="19573" xr:uid="{00000000-0005-0000-0000-00003F4C0000}"/>
    <cellStyle name="Akzent2 2 17" xfId="19574" xr:uid="{00000000-0005-0000-0000-0000404C0000}"/>
    <cellStyle name="Akzent2 2 18" xfId="19575" xr:uid="{00000000-0005-0000-0000-0000414C0000}"/>
    <cellStyle name="Akzent2 2 19" xfId="19576" xr:uid="{00000000-0005-0000-0000-0000424C0000}"/>
    <cellStyle name="Akzent2 2 2" xfId="19577" xr:uid="{00000000-0005-0000-0000-0000434C0000}"/>
    <cellStyle name="Akzent2 2 2 2" xfId="19578" xr:uid="{00000000-0005-0000-0000-0000444C0000}"/>
    <cellStyle name="Akzent2 2 2 2 2" xfId="19579" xr:uid="{00000000-0005-0000-0000-0000454C0000}"/>
    <cellStyle name="Akzent2 2 2 2 2 2" xfId="19580" xr:uid="{00000000-0005-0000-0000-0000464C0000}"/>
    <cellStyle name="Akzent2 2 2 2 2 3" xfId="19581" xr:uid="{00000000-0005-0000-0000-0000474C0000}"/>
    <cellStyle name="Akzent2 2 2 2 3" xfId="19582" xr:uid="{00000000-0005-0000-0000-0000484C0000}"/>
    <cellStyle name="Akzent2 2 2 3" xfId="19583" xr:uid="{00000000-0005-0000-0000-0000494C0000}"/>
    <cellStyle name="Akzent2 2 3" xfId="19584" xr:uid="{00000000-0005-0000-0000-00004A4C0000}"/>
    <cellStyle name="Akzent2 2 4" xfId="19585" xr:uid="{00000000-0005-0000-0000-00004B4C0000}"/>
    <cellStyle name="Akzent2 2 5" xfId="19586" xr:uid="{00000000-0005-0000-0000-00004C4C0000}"/>
    <cellStyle name="Akzent2 2 6" xfId="19587" xr:uid="{00000000-0005-0000-0000-00004D4C0000}"/>
    <cellStyle name="Akzent2 2 7" xfId="19588" xr:uid="{00000000-0005-0000-0000-00004E4C0000}"/>
    <cellStyle name="Akzent2 2 8" xfId="19589" xr:uid="{00000000-0005-0000-0000-00004F4C0000}"/>
    <cellStyle name="Akzent2 2 9" xfId="19590" xr:uid="{00000000-0005-0000-0000-0000504C0000}"/>
    <cellStyle name="Akzent2 20" xfId="19591" xr:uid="{00000000-0005-0000-0000-0000514C0000}"/>
    <cellStyle name="Akzent2 20 2" xfId="19592" xr:uid="{00000000-0005-0000-0000-0000524C0000}"/>
    <cellStyle name="Akzent2 21" xfId="19593" xr:uid="{00000000-0005-0000-0000-0000534C0000}"/>
    <cellStyle name="Akzent2 22" xfId="19594" xr:uid="{00000000-0005-0000-0000-0000544C0000}"/>
    <cellStyle name="Akzent2 23" xfId="19595" xr:uid="{00000000-0005-0000-0000-0000554C0000}"/>
    <cellStyle name="Akzent2 24" xfId="19596" xr:uid="{00000000-0005-0000-0000-0000564C0000}"/>
    <cellStyle name="Akzent2 25" xfId="19597" xr:uid="{00000000-0005-0000-0000-0000574C0000}"/>
    <cellStyle name="Akzent2 26" xfId="19598" xr:uid="{00000000-0005-0000-0000-0000584C0000}"/>
    <cellStyle name="Akzent2 27" xfId="19599" xr:uid="{00000000-0005-0000-0000-0000594C0000}"/>
    <cellStyle name="Akzent2 28" xfId="19600" xr:uid="{00000000-0005-0000-0000-00005A4C0000}"/>
    <cellStyle name="Akzent2 29" xfId="19601" xr:uid="{00000000-0005-0000-0000-00005B4C0000}"/>
    <cellStyle name="Akzent2 3" xfId="19602" xr:uid="{00000000-0005-0000-0000-00005C4C0000}"/>
    <cellStyle name="Akzent2 3 10" xfId="19603" xr:uid="{00000000-0005-0000-0000-00005D4C0000}"/>
    <cellStyle name="Akzent2 3 11" xfId="19604" xr:uid="{00000000-0005-0000-0000-00005E4C0000}"/>
    <cellStyle name="Akzent2 3 12" xfId="19605" xr:uid="{00000000-0005-0000-0000-00005F4C0000}"/>
    <cellStyle name="Akzent2 3 13" xfId="19606" xr:uid="{00000000-0005-0000-0000-0000604C0000}"/>
    <cellStyle name="Akzent2 3 14" xfId="19607" xr:uid="{00000000-0005-0000-0000-0000614C0000}"/>
    <cellStyle name="Akzent2 3 15" xfId="19608" xr:uid="{00000000-0005-0000-0000-0000624C0000}"/>
    <cellStyle name="Akzent2 3 16" xfId="19609" xr:uid="{00000000-0005-0000-0000-0000634C0000}"/>
    <cellStyle name="Akzent2 3 17" xfId="19610" xr:uid="{00000000-0005-0000-0000-0000644C0000}"/>
    <cellStyle name="Akzent2 3 18" xfId="19611" xr:uid="{00000000-0005-0000-0000-0000654C0000}"/>
    <cellStyle name="Akzent2 3 2" xfId="19612" xr:uid="{00000000-0005-0000-0000-0000664C0000}"/>
    <cellStyle name="Akzent2 3 3" xfId="19613" xr:uid="{00000000-0005-0000-0000-0000674C0000}"/>
    <cellStyle name="Akzent2 3 4" xfId="19614" xr:uid="{00000000-0005-0000-0000-0000684C0000}"/>
    <cellStyle name="Akzent2 3 5" xfId="19615" xr:uid="{00000000-0005-0000-0000-0000694C0000}"/>
    <cellStyle name="Akzent2 3 6" xfId="19616" xr:uid="{00000000-0005-0000-0000-00006A4C0000}"/>
    <cellStyle name="Akzent2 3 7" xfId="19617" xr:uid="{00000000-0005-0000-0000-00006B4C0000}"/>
    <cellStyle name="Akzent2 3 8" xfId="19618" xr:uid="{00000000-0005-0000-0000-00006C4C0000}"/>
    <cellStyle name="Akzent2 3 9" xfId="19619" xr:uid="{00000000-0005-0000-0000-00006D4C0000}"/>
    <cellStyle name="Akzent2 30" xfId="19620" xr:uid="{00000000-0005-0000-0000-00006E4C0000}"/>
    <cellStyle name="Akzent2 31" xfId="19621" xr:uid="{00000000-0005-0000-0000-00006F4C0000}"/>
    <cellStyle name="Akzent2 32" xfId="19622" xr:uid="{00000000-0005-0000-0000-0000704C0000}"/>
    <cellStyle name="Akzent2 33" xfId="19623" xr:uid="{00000000-0005-0000-0000-0000714C0000}"/>
    <cellStyle name="Akzent2 34" xfId="19624" xr:uid="{00000000-0005-0000-0000-0000724C0000}"/>
    <cellStyle name="Akzent2 35" xfId="19625" xr:uid="{00000000-0005-0000-0000-0000734C0000}"/>
    <cellStyle name="Akzent2 36" xfId="45980" xr:uid="{00000000-0005-0000-0000-0000744C0000}"/>
    <cellStyle name="Akzent2 4" xfId="19626" xr:uid="{00000000-0005-0000-0000-0000754C0000}"/>
    <cellStyle name="Akzent2 4 10" xfId="19627" xr:uid="{00000000-0005-0000-0000-0000764C0000}"/>
    <cellStyle name="Akzent2 4 11" xfId="19628" xr:uid="{00000000-0005-0000-0000-0000774C0000}"/>
    <cellStyle name="Akzent2 4 12" xfId="19629" xr:uid="{00000000-0005-0000-0000-0000784C0000}"/>
    <cellStyle name="Akzent2 4 13" xfId="19630" xr:uid="{00000000-0005-0000-0000-0000794C0000}"/>
    <cellStyle name="Akzent2 4 14" xfId="19631" xr:uid="{00000000-0005-0000-0000-00007A4C0000}"/>
    <cellStyle name="Akzent2 4 15" xfId="19632" xr:uid="{00000000-0005-0000-0000-00007B4C0000}"/>
    <cellStyle name="Akzent2 4 16" xfId="19633" xr:uid="{00000000-0005-0000-0000-00007C4C0000}"/>
    <cellStyle name="Akzent2 4 17" xfId="19634" xr:uid="{00000000-0005-0000-0000-00007D4C0000}"/>
    <cellStyle name="Akzent2 4 18" xfId="19635" xr:uid="{00000000-0005-0000-0000-00007E4C0000}"/>
    <cellStyle name="Akzent2 4 2" xfId="19636" xr:uid="{00000000-0005-0000-0000-00007F4C0000}"/>
    <cellStyle name="Akzent2 4 3" xfId="19637" xr:uid="{00000000-0005-0000-0000-0000804C0000}"/>
    <cellStyle name="Akzent2 4 4" xfId="19638" xr:uid="{00000000-0005-0000-0000-0000814C0000}"/>
    <cellStyle name="Akzent2 4 5" xfId="19639" xr:uid="{00000000-0005-0000-0000-0000824C0000}"/>
    <cellStyle name="Akzent2 4 6" xfId="19640" xr:uid="{00000000-0005-0000-0000-0000834C0000}"/>
    <cellStyle name="Akzent2 4 7" xfId="19641" xr:uid="{00000000-0005-0000-0000-0000844C0000}"/>
    <cellStyle name="Akzent2 4 8" xfId="19642" xr:uid="{00000000-0005-0000-0000-0000854C0000}"/>
    <cellStyle name="Akzent2 4 9" xfId="19643" xr:uid="{00000000-0005-0000-0000-0000864C0000}"/>
    <cellStyle name="Akzent2 5" xfId="19644" xr:uid="{00000000-0005-0000-0000-0000874C0000}"/>
    <cellStyle name="Akzent2 5 10" xfId="19645" xr:uid="{00000000-0005-0000-0000-0000884C0000}"/>
    <cellStyle name="Akzent2 5 11" xfId="19646" xr:uid="{00000000-0005-0000-0000-0000894C0000}"/>
    <cellStyle name="Akzent2 5 12" xfId="19647" xr:uid="{00000000-0005-0000-0000-00008A4C0000}"/>
    <cellStyle name="Akzent2 5 13" xfId="19648" xr:uid="{00000000-0005-0000-0000-00008B4C0000}"/>
    <cellStyle name="Akzent2 5 14" xfId="19649" xr:uid="{00000000-0005-0000-0000-00008C4C0000}"/>
    <cellStyle name="Akzent2 5 15" xfId="19650" xr:uid="{00000000-0005-0000-0000-00008D4C0000}"/>
    <cellStyle name="Akzent2 5 16" xfId="19651" xr:uid="{00000000-0005-0000-0000-00008E4C0000}"/>
    <cellStyle name="Akzent2 5 17" xfId="19652" xr:uid="{00000000-0005-0000-0000-00008F4C0000}"/>
    <cellStyle name="Akzent2 5 18" xfId="19653" xr:uid="{00000000-0005-0000-0000-0000904C0000}"/>
    <cellStyle name="Akzent2 5 2" xfId="19654" xr:uid="{00000000-0005-0000-0000-0000914C0000}"/>
    <cellStyle name="Akzent2 5 3" xfId="19655" xr:uid="{00000000-0005-0000-0000-0000924C0000}"/>
    <cellStyle name="Akzent2 5 4" xfId="19656" xr:uid="{00000000-0005-0000-0000-0000934C0000}"/>
    <cellStyle name="Akzent2 5 5" xfId="19657" xr:uid="{00000000-0005-0000-0000-0000944C0000}"/>
    <cellStyle name="Akzent2 5 6" xfId="19658" xr:uid="{00000000-0005-0000-0000-0000954C0000}"/>
    <cellStyle name="Akzent2 5 7" xfId="19659" xr:uid="{00000000-0005-0000-0000-0000964C0000}"/>
    <cellStyle name="Akzent2 5 8" xfId="19660" xr:uid="{00000000-0005-0000-0000-0000974C0000}"/>
    <cellStyle name="Akzent2 5 9" xfId="19661" xr:uid="{00000000-0005-0000-0000-0000984C0000}"/>
    <cellStyle name="Akzent2 6" xfId="19662" xr:uid="{00000000-0005-0000-0000-0000994C0000}"/>
    <cellStyle name="Akzent2 6 10" xfId="19663" xr:uid="{00000000-0005-0000-0000-00009A4C0000}"/>
    <cellStyle name="Akzent2 6 11" xfId="19664" xr:uid="{00000000-0005-0000-0000-00009B4C0000}"/>
    <cellStyle name="Akzent2 6 12" xfId="19665" xr:uid="{00000000-0005-0000-0000-00009C4C0000}"/>
    <cellStyle name="Akzent2 6 13" xfId="19666" xr:uid="{00000000-0005-0000-0000-00009D4C0000}"/>
    <cellStyle name="Akzent2 6 14" xfId="19667" xr:uid="{00000000-0005-0000-0000-00009E4C0000}"/>
    <cellStyle name="Akzent2 6 15" xfId="19668" xr:uid="{00000000-0005-0000-0000-00009F4C0000}"/>
    <cellStyle name="Akzent2 6 16" xfId="19669" xr:uid="{00000000-0005-0000-0000-0000A04C0000}"/>
    <cellStyle name="Akzent2 6 17" xfId="19670" xr:uid="{00000000-0005-0000-0000-0000A14C0000}"/>
    <cellStyle name="Akzent2 6 18" xfId="19671" xr:uid="{00000000-0005-0000-0000-0000A24C0000}"/>
    <cellStyle name="Akzent2 6 2" xfId="19672" xr:uid="{00000000-0005-0000-0000-0000A34C0000}"/>
    <cellStyle name="Akzent2 6 3" xfId="19673" xr:uid="{00000000-0005-0000-0000-0000A44C0000}"/>
    <cellStyle name="Akzent2 6 4" xfId="19674" xr:uid="{00000000-0005-0000-0000-0000A54C0000}"/>
    <cellStyle name="Akzent2 6 5" xfId="19675" xr:uid="{00000000-0005-0000-0000-0000A64C0000}"/>
    <cellStyle name="Akzent2 6 6" xfId="19676" xr:uid="{00000000-0005-0000-0000-0000A74C0000}"/>
    <cellStyle name="Akzent2 6 7" xfId="19677" xr:uid="{00000000-0005-0000-0000-0000A84C0000}"/>
    <cellStyle name="Akzent2 6 8" xfId="19678" xr:uid="{00000000-0005-0000-0000-0000A94C0000}"/>
    <cellStyle name="Akzent2 6 9" xfId="19679" xr:uid="{00000000-0005-0000-0000-0000AA4C0000}"/>
    <cellStyle name="Akzent2 7" xfId="19680" xr:uid="{00000000-0005-0000-0000-0000AB4C0000}"/>
    <cellStyle name="Akzent2 7 10" xfId="19681" xr:uid="{00000000-0005-0000-0000-0000AC4C0000}"/>
    <cellStyle name="Akzent2 7 11" xfId="19682" xr:uid="{00000000-0005-0000-0000-0000AD4C0000}"/>
    <cellStyle name="Akzent2 7 12" xfId="19683" xr:uid="{00000000-0005-0000-0000-0000AE4C0000}"/>
    <cellStyle name="Akzent2 7 13" xfId="19684" xr:uid="{00000000-0005-0000-0000-0000AF4C0000}"/>
    <cellStyle name="Akzent2 7 14" xfId="19685" xr:uid="{00000000-0005-0000-0000-0000B04C0000}"/>
    <cellStyle name="Akzent2 7 15" xfId="19686" xr:uid="{00000000-0005-0000-0000-0000B14C0000}"/>
    <cellStyle name="Akzent2 7 16" xfId="19687" xr:uid="{00000000-0005-0000-0000-0000B24C0000}"/>
    <cellStyle name="Akzent2 7 17" xfId="19688" xr:uid="{00000000-0005-0000-0000-0000B34C0000}"/>
    <cellStyle name="Akzent2 7 18" xfId="19689" xr:uid="{00000000-0005-0000-0000-0000B44C0000}"/>
    <cellStyle name="Akzent2 7 2" xfId="19690" xr:uid="{00000000-0005-0000-0000-0000B54C0000}"/>
    <cellStyle name="Akzent2 7 3" xfId="19691" xr:uid="{00000000-0005-0000-0000-0000B64C0000}"/>
    <cellStyle name="Akzent2 7 4" xfId="19692" xr:uid="{00000000-0005-0000-0000-0000B74C0000}"/>
    <cellStyle name="Akzent2 7 5" xfId="19693" xr:uid="{00000000-0005-0000-0000-0000B84C0000}"/>
    <cellStyle name="Akzent2 7 6" xfId="19694" xr:uid="{00000000-0005-0000-0000-0000B94C0000}"/>
    <cellStyle name="Akzent2 7 7" xfId="19695" xr:uid="{00000000-0005-0000-0000-0000BA4C0000}"/>
    <cellStyle name="Akzent2 7 8" xfId="19696" xr:uid="{00000000-0005-0000-0000-0000BB4C0000}"/>
    <cellStyle name="Akzent2 7 9" xfId="19697" xr:uid="{00000000-0005-0000-0000-0000BC4C0000}"/>
    <cellStyle name="Akzent2 8" xfId="19698" xr:uid="{00000000-0005-0000-0000-0000BD4C0000}"/>
    <cellStyle name="Akzent2 8 10" xfId="19699" xr:uid="{00000000-0005-0000-0000-0000BE4C0000}"/>
    <cellStyle name="Akzent2 8 11" xfId="19700" xr:uid="{00000000-0005-0000-0000-0000BF4C0000}"/>
    <cellStyle name="Akzent2 8 12" xfId="19701" xr:uid="{00000000-0005-0000-0000-0000C04C0000}"/>
    <cellStyle name="Akzent2 8 13" xfId="19702" xr:uid="{00000000-0005-0000-0000-0000C14C0000}"/>
    <cellStyle name="Akzent2 8 14" xfId="19703" xr:uid="{00000000-0005-0000-0000-0000C24C0000}"/>
    <cellStyle name="Akzent2 8 15" xfId="19704" xr:uid="{00000000-0005-0000-0000-0000C34C0000}"/>
    <cellStyle name="Akzent2 8 16" xfId="19705" xr:uid="{00000000-0005-0000-0000-0000C44C0000}"/>
    <cellStyle name="Akzent2 8 17" xfId="19706" xr:uid="{00000000-0005-0000-0000-0000C54C0000}"/>
    <cellStyle name="Akzent2 8 18" xfId="19707" xr:uid="{00000000-0005-0000-0000-0000C64C0000}"/>
    <cellStyle name="Akzent2 8 2" xfId="19708" xr:uid="{00000000-0005-0000-0000-0000C74C0000}"/>
    <cellStyle name="Akzent2 8 3" xfId="19709" xr:uid="{00000000-0005-0000-0000-0000C84C0000}"/>
    <cellStyle name="Akzent2 8 4" xfId="19710" xr:uid="{00000000-0005-0000-0000-0000C94C0000}"/>
    <cellStyle name="Akzent2 8 5" xfId="19711" xr:uid="{00000000-0005-0000-0000-0000CA4C0000}"/>
    <cellStyle name="Akzent2 8 6" xfId="19712" xr:uid="{00000000-0005-0000-0000-0000CB4C0000}"/>
    <cellStyle name="Akzent2 8 7" xfId="19713" xr:uid="{00000000-0005-0000-0000-0000CC4C0000}"/>
    <cellStyle name="Akzent2 8 8" xfId="19714" xr:uid="{00000000-0005-0000-0000-0000CD4C0000}"/>
    <cellStyle name="Akzent2 8 9" xfId="19715" xr:uid="{00000000-0005-0000-0000-0000CE4C0000}"/>
    <cellStyle name="Akzent2 9" xfId="19716" xr:uid="{00000000-0005-0000-0000-0000CF4C0000}"/>
    <cellStyle name="Akzent2 9 10" xfId="19717" xr:uid="{00000000-0005-0000-0000-0000D04C0000}"/>
    <cellStyle name="Akzent2 9 11" xfId="19718" xr:uid="{00000000-0005-0000-0000-0000D14C0000}"/>
    <cellStyle name="Akzent2 9 12" xfId="19719" xr:uid="{00000000-0005-0000-0000-0000D24C0000}"/>
    <cellStyle name="Akzent2 9 13" xfId="19720" xr:uid="{00000000-0005-0000-0000-0000D34C0000}"/>
    <cellStyle name="Akzent2 9 14" xfId="19721" xr:uid="{00000000-0005-0000-0000-0000D44C0000}"/>
    <cellStyle name="Akzent2 9 15" xfId="19722" xr:uid="{00000000-0005-0000-0000-0000D54C0000}"/>
    <cellStyle name="Akzent2 9 16" xfId="19723" xr:uid="{00000000-0005-0000-0000-0000D64C0000}"/>
    <cellStyle name="Akzent2 9 17" xfId="19724" xr:uid="{00000000-0005-0000-0000-0000D74C0000}"/>
    <cellStyle name="Akzent2 9 18" xfId="19725" xr:uid="{00000000-0005-0000-0000-0000D84C0000}"/>
    <cellStyle name="Akzent2 9 2" xfId="19726" xr:uid="{00000000-0005-0000-0000-0000D94C0000}"/>
    <cellStyle name="Akzent2 9 3" xfId="19727" xr:uid="{00000000-0005-0000-0000-0000DA4C0000}"/>
    <cellStyle name="Akzent2 9 4" xfId="19728" xr:uid="{00000000-0005-0000-0000-0000DB4C0000}"/>
    <cellStyle name="Akzent2 9 5" xfId="19729" xr:uid="{00000000-0005-0000-0000-0000DC4C0000}"/>
    <cellStyle name="Akzent2 9 6" xfId="19730" xr:uid="{00000000-0005-0000-0000-0000DD4C0000}"/>
    <cellStyle name="Akzent2 9 7" xfId="19731" xr:uid="{00000000-0005-0000-0000-0000DE4C0000}"/>
    <cellStyle name="Akzent2 9 8" xfId="19732" xr:uid="{00000000-0005-0000-0000-0000DF4C0000}"/>
    <cellStyle name="Akzent2 9 9" xfId="19733" xr:uid="{00000000-0005-0000-0000-0000E04C0000}"/>
    <cellStyle name="Akzent3 10" xfId="19734" xr:uid="{00000000-0005-0000-0000-0000E14C0000}"/>
    <cellStyle name="Akzent3 10 10" xfId="19735" xr:uid="{00000000-0005-0000-0000-0000E24C0000}"/>
    <cellStyle name="Akzent3 10 11" xfId="19736" xr:uid="{00000000-0005-0000-0000-0000E34C0000}"/>
    <cellStyle name="Akzent3 10 12" xfId="19737" xr:uid="{00000000-0005-0000-0000-0000E44C0000}"/>
    <cellStyle name="Akzent3 10 13" xfId="19738" xr:uid="{00000000-0005-0000-0000-0000E54C0000}"/>
    <cellStyle name="Akzent3 10 14" xfId="19739" xr:uid="{00000000-0005-0000-0000-0000E64C0000}"/>
    <cellStyle name="Akzent3 10 15" xfId="19740" xr:uid="{00000000-0005-0000-0000-0000E74C0000}"/>
    <cellStyle name="Akzent3 10 16" xfId="19741" xr:uid="{00000000-0005-0000-0000-0000E84C0000}"/>
    <cellStyle name="Akzent3 10 17" xfId="19742" xr:uid="{00000000-0005-0000-0000-0000E94C0000}"/>
    <cellStyle name="Akzent3 10 18" xfId="19743" xr:uid="{00000000-0005-0000-0000-0000EA4C0000}"/>
    <cellStyle name="Akzent3 10 2" xfId="19744" xr:uid="{00000000-0005-0000-0000-0000EB4C0000}"/>
    <cellStyle name="Akzent3 10 3" xfId="19745" xr:uid="{00000000-0005-0000-0000-0000EC4C0000}"/>
    <cellStyle name="Akzent3 10 4" xfId="19746" xr:uid="{00000000-0005-0000-0000-0000ED4C0000}"/>
    <cellStyle name="Akzent3 10 5" xfId="19747" xr:uid="{00000000-0005-0000-0000-0000EE4C0000}"/>
    <cellStyle name="Akzent3 10 6" xfId="19748" xr:uid="{00000000-0005-0000-0000-0000EF4C0000}"/>
    <cellStyle name="Akzent3 10 7" xfId="19749" xr:uid="{00000000-0005-0000-0000-0000F04C0000}"/>
    <cellStyle name="Akzent3 10 8" xfId="19750" xr:uid="{00000000-0005-0000-0000-0000F14C0000}"/>
    <cellStyle name="Akzent3 10 9" xfId="19751" xr:uid="{00000000-0005-0000-0000-0000F24C0000}"/>
    <cellStyle name="Akzent3 11" xfId="19752" xr:uid="{00000000-0005-0000-0000-0000F34C0000}"/>
    <cellStyle name="Akzent3 11 10" xfId="19753" xr:uid="{00000000-0005-0000-0000-0000F44C0000}"/>
    <cellStyle name="Akzent3 11 11" xfId="19754" xr:uid="{00000000-0005-0000-0000-0000F54C0000}"/>
    <cellStyle name="Akzent3 11 12" xfId="19755" xr:uid="{00000000-0005-0000-0000-0000F64C0000}"/>
    <cellStyle name="Akzent3 11 13" xfId="19756" xr:uid="{00000000-0005-0000-0000-0000F74C0000}"/>
    <cellStyle name="Akzent3 11 14" xfId="19757" xr:uid="{00000000-0005-0000-0000-0000F84C0000}"/>
    <cellStyle name="Akzent3 11 15" xfId="19758" xr:uid="{00000000-0005-0000-0000-0000F94C0000}"/>
    <cellStyle name="Akzent3 11 16" xfId="19759" xr:uid="{00000000-0005-0000-0000-0000FA4C0000}"/>
    <cellStyle name="Akzent3 11 17" xfId="19760" xr:uid="{00000000-0005-0000-0000-0000FB4C0000}"/>
    <cellStyle name="Akzent3 11 18" xfId="19761" xr:uid="{00000000-0005-0000-0000-0000FC4C0000}"/>
    <cellStyle name="Akzent3 11 2" xfId="19762" xr:uid="{00000000-0005-0000-0000-0000FD4C0000}"/>
    <cellStyle name="Akzent3 11 3" xfId="19763" xr:uid="{00000000-0005-0000-0000-0000FE4C0000}"/>
    <cellStyle name="Akzent3 11 4" xfId="19764" xr:uid="{00000000-0005-0000-0000-0000FF4C0000}"/>
    <cellStyle name="Akzent3 11 5" xfId="19765" xr:uid="{00000000-0005-0000-0000-0000004D0000}"/>
    <cellStyle name="Akzent3 11 6" xfId="19766" xr:uid="{00000000-0005-0000-0000-0000014D0000}"/>
    <cellStyle name="Akzent3 11 7" xfId="19767" xr:uid="{00000000-0005-0000-0000-0000024D0000}"/>
    <cellStyle name="Akzent3 11 8" xfId="19768" xr:uid="{00000000-0005-0000-0000-0000034D0000}"/>
    <cellStyle name="Akzent3 11 9" xfId="19769" xr:uid="{00000000-0005-0000-0000-0000044D0000}"/>
    <cellStyle name="Akzent3 12" xfId="19770" xr:uid="{00000000-0005-0000-0000-0000054D0000}"/>
    <cellStyle name="Akzent3 12 10" xfId="19771" xr:uid="{00000000-0005-0000-0000-0000064D0000}"/>
    <cellStyle name="Akzent3 12 11" xfId="19772" xr:uid="{00000000-0005-0000-0000-0000074D0000}"/>
    <cellStyle name="Akzent3 12 12" xfId="19773" xr:uid="{00000000-0005-0000-0000-0000084D0000}"/>
    <cellStyle name="Akzent3 12 13" xfId="19774" xr:uid="{00000000-0005-0000-0000-0000094D0000}"/>
    <cellStyle name="Akzent3 12 14" xfId="19775" xr:uid="{00000000-0005-0000-0000-00000A4D0000}"/>
    <cellStyle name="Akzent3 12 15" xfId="19776" xr:uid="{00000000-0005-0000-0000-00000B4D0000}"/>
    <cellStyle name="Akzent3 12 16" xfId="19777" xr:uid="{00000000-0005-0000-0000-00000C4D0000}"/>
    <cellStyle name="Akzent3 12 17" xfId="19778" xr:uid="{00000000-0005-0000-0000-00000D4D0000}"/>
    <cellStyle name="Akzent3 12 18" xfId="19779" xr:uid="{00000000-0005-0000-0000-00000E4D0000}"/>
    <cellStyle name="Akzent3 12 2" xfId="19780" xr:uid="{00000000-0005-0000-0000-00000F4D0000}"/>
    <cellStyle name="Akzent3 12 3" xfId="19781" xr:uid="{00000000-0005-0000-0000-0000104D0000}"/>
    <cellStyle name="Akzent3 12 4" xfId="19782" xr:uid="{00000000-0005-0000-0000-0000114D0000}"/>
    <cellStyle name="Akzent3 12 5" xfId="19783" xr:uid="{00000000-0005-0000-0000-0000124D0000}"/>
    <cellStyle name="Akzent3 12 6" xfId="19784" xr:uid="{00000000-0005-0000-0000-0000134D0000}"/>
    <cellStyle name="Akzent3 12 7" xfId="19785" xr:uid="{00000000-0005-0000-0000-0000144D0000}"/>
    <cellStyle name="Akzent3 12 8" xfId="19786" xr:uid="{00000000-0005-0000-0000-0000154D0000}"/>
    <cellStyle name="Akzent3 12 9" xfId="19787" xr:uid="{00000000-0005-0000-0000-0000164D0000}"/>
    <cellStyle name="Akzent3 13" xfId="19788" xr:uid="{00000000-0005-0000-0000-0000174D0000}"/>
    <cellStyle name="Akzent3 13 10" xfId="19789" xr:uid="{00000000-0005-0000-0000-0000184D0000}"/>
    <cellStyle name="Akzent3 13 11" xfId="19790" xr:uid="{00000000-0005-0000-0000-0000194D0000}"/>
    <cellStyle name="Akzent3 13 12" xfId="19791" xr:uid="{00000000-0005-0000-0000-00001A4D0000}"/>
    <cellStyle name="Akzent3 13 13" xfId="19792" xr:uid="{00000000-0005-0000-0000-00001B4D0000}"/>
    <cellStyle name="Akzent3 13 14" xfId="19793" xr:uid="{00000000-0005-0000-0000-00001C4D0000}"/>
    <cellStyle name="Akzent3 13 15" xfId="19794" xr:uid="{00000000-0005-0000-0000-00001D4D0000}"/>
    <cellStyle name="Akzent3 13 16" xfId="19795" xr:uid="{00000000-0005-0000-0000-00001E4D0000}"/>
    <cellStyle name="Akzent3 13 17" xfId="19796" xr:uid="{00000000-0005-0000-0000-00001F4D0000}"/>
    <cellStyle name="Akzent3 13 18" xfId="19797" xr:uid="{00000000-0005-0000-0000-0000204D0000}"/>
    <cellStyle name="Akzent3 13 2" xfId="19798" xr:uid="{00000000-0005-0000-0000-0000214D0000}"/>
    <cellStyle name="Akzent3 13 3" xfId="19799" xr:uid="{00000000-0005-0000-0000-0000224D0000}"/>
    <cellStyle name="Akzent3 13 4" xfId="19800" xr:uid="{00000000-0005-0000-0000-0000234D0000}"/>
    <cellStyle name="Akzent3 13 5" xfId="19801" xr:uid="{00000000-0005-0000-0000-0000244D0000}"/>
    <cellStyle name="Akzent3 13 6" xfId="19802" xr:uid="{00000000-0005-0000-0000-0000254D0000}"/>
    <cellStyle name="Akzent3 13 7" xfId="19803" xr:uid="{00000000-0005-0000-0000-0000264D0000}"/>
    <cellStyle name="Akzent3 13 8" xfId="19804" xr:uid="{00000000-0005-0000-0000-0000274D0000}"/>
    <cellStyle name="Akzent3 13 9" xfId="19805" xr:uid="{00000000-0005-0000-0000-0000284D0000}"/>
    <cellStyle name="Akzent3 14" xfId="19806" xr:uid="{00000000-0005-0000-0000-0000294D0000}"/>
    <cellStyle name="Akzent3 14 10" xfId="19807" xr:uid="{00000000-0005-0000-0000-00002A4D0000}"/>
    <cellStyle name="Akzent3 14 11" xfId="19808" xr:uid="{00000000-0005-0000-0000-00002B4D0000}"/>
    <cellStyle name="Akzent3 14 12" xfId="19809" xr:uid="{00000000-0005-0000-0000-00002C4D0000}"/>
    <cellStyle name="Akzent3 14 13" xfId="19810" xr:uid="{00000000-0005-0000-0000-00002D4D0000}"/>
    <cellStyle name="Akzent3 14 14" xfId="19811" xr:uid="{00000000-0005-0000-0000-00002E4D0000}"/>
    <cellStyle name="Akzent3 14 15" xfId="19812" xr:uid="{00000000-0005-0000-0000-00002F4D0000}"/>
    <cellStyle name="Akzent3 14 16" xfId="19813" xr:uid="{00000000-0005-0000-0000-0000304D0000}"/>
    <cellStyle name="Akzent3 14 17" xfId="19814" xr:uid="{00000000-0005-0000-0000-0000314D0000}"/>
    <cellStyle name="Akzent3 14 18" xfId="19815" xr:uid="{00000000-0005-0000-0000-0000324D0000}"/>
    <cellStyle name="Akzent3 14 2" xfId="19816" xr:uid="{00000000-0005-0000-0000-0000334D0000}"/>
    <cellStyle name="Akzent3 14 3" xfId="19817" xr:uid="{00000000-0005-0000-0000-0000344D0000}"/>
    <cellStyle name="Akzent3 14 4" xfId="19818" xr:uid="{00000000-0005-0000-0000-0000354D0000}"/>
    <cellStyle name="Akzent3 14 5" xfId="19819" xr:uid="{00000000-0005-0000-0000-0000364D0000}"/>
    <cellStyle name="Akzent3 14 6" xfId="19820" xr:uid="{00000000-0005-0000-0000-0000374D0000}"/>
    <cellStyle name="Akzent3 14 7" xfId="19821" xr:uid="{00000000-0005-0000-0000-0000384D0000}"/>
    <cellStyle name="Akzent3 14 8" xfId="19822" xr:uid="{00000000-0005-0000-0000-0000394D0000}"/>
    <cellStyle name="Akzent3 14 9" xfId="19823" xr:uid="{00000000-0005-0000-0000-00003A4D0000}"/>
    <cellStyle name="Akzent3 15" xfId="19824" xr:uid="{00000000-0005-0000-0000-00003B4D0000}"/>
    <cellStyle name="Akzent3 15 10" xfId="19825" xr:uid="{00000000-0005-0000-0000-00003C4D0000}"/>
    <cellStyle name="Akzent3 15 11" xfId="19826" xr:uid="{00000000-0005-0000-0000-00003D4D0000}"/>
    <cellStyle name="Akzent3 15 12" xfId="19827" xr:uid="{00000000-0005-0000-0000-00003E4D0000}"/>
    <cellStyle name="Akzent3 15 13" xfId="19828" xr:uid="{00000000-0005-0000-0000-00003F4D0000}"/>
    <cellStyle name="Akzent3 15 14" xfId="19829" xr:uid="{00000000-0005-0000-0000-0000404D0000}"/>
    <cellStyle name="Akzent3 15 15" xfId="19830" xr:uid="{00000000-0005-0000-0000-0000414D0000}"/>
    <cellStyle name="Akzent3 15 16" xfId="19831" xr:uid="{00000000-0005-0000-0000-0000424D0000}"/>
    <cellStyle name="Akzent3 15 17" xfId="19832" xr:uid="{00000000-0005-0000-0000-0000434D0000}"/>
    <cellStyle name="Akzent3 15 18" xfId="19833" xr:uid="{00000000-0005-0000-0000-0000444D0000}"/>
    <cellStyle name="Akzent3 15 2" xfId="19834" xr:uid="{00000000-0005-0000-0000-0000454D0000}"/>
    <cellStyle name="Akzent3 15 3" xfId="19835" xr:uid="{00000000-0005-0000-0000-0000464D0000}"/>
    <cellStyle name="Akzent3 15 4" xfId="19836" xr:uid="{00000000-0005-0000-0000-0000474D0000}"/>
    <cellStyle name="Akzent3 15 5" xfId="19837" xr:uid="{00000000-0005-0000-0000-0000484D0000}"/>
    <cellStyle name="Akzent3 15 6" xfId="19838" xr:uid="{00000000-0005-0000-0000-0000494D0000}"/>
    <cellStyle name="Akzent3 15 7" xfId="19839" xr:uid="{00000000-0005-0000-0000-00004A4D0000}"/>
    <cellStyle name="Akzent3 15 8" xfId="19840" xr:uid="{00000000-0005-0000-0000-00004B4D0000}"/>
    <cellStyle name="Akzent3 15 9" xfId="19841" xr:uid="{00000000-0005-0000-0000-00004C4D0000}"/>
    <cellStyle name="Akzent3 16" xfId="19842" xr:uid="{00000000-0005-0000-0000-00004D4D0000}"/>
    <cellStyle name="Akzent3 16 10" xfId="19843" xr:uid="{00000000-0005-0000-0000-00004E4D0000}"/>
    <cellStyle name="Akzent3 16 11" xfId="19844" xr:uid="{00000000-0005-0000-0000-00004F4D0000}"/>
    <cellStyle name="Akzent3 16 12" xfId="19845" xr:uid="{00000000-0005-0000-0000-0000504D0000}"/>
    <cellStyle name="Akzent3 16 13" xfId="19846" xr:uid="{00000000-0005-0000-0000-0000514D0000}"/>
    <cellStyle name="Akzent3 16 14" xfId="19847" xr:uid="{00000000-0005-0000-0000-0000524D0000}"/>
    <cellStyle name="Akzent3 16 15" xfId="19848" xr:uid="{00000000-0005-0000-0000-0000534D0000}"/>
    <cellStyle name="Akzent3 16 16" xfId="19849" xr:uid="{00000000-0005-0000-0000-0000544D0000}"/>
    <cellStyle name="Akzent3 16 17" xfId="19850" xr:uid="{00000000-0005-0000-0000-0000554D0000}"/>
    <cellStyle name="Akzent3 16 18" xfId="19851" xr:uid="{00000000-0005-0000-0000-0000564D0000}"/>
    <cellStyle name="Akzent3 16 2" xfId="19852" xr:uid="{00000000-0005-0000-0000-0000574D0000}"/>
    <cellStyle name="Akzent3 16 3" xfId="19853" xr:uid="{00000000-0005-0000-0000-0000584D0000}"/>
    <cellStyle name="Akzent3 16 4" xfId="19854" xr:uid="{00000000-0005-0000-0000-0000594D0000}"/>
    <cellStyle name="Akzent3 16 5" xfId="19855" xr:uid="{00000000-0005-0000-0000-00005A4D0000}"/>
    <cellStyle name="Akzent3 16 6" xfId="19856" xr:uid="{00000000-0005-0000-0000-00005B4D0000}"/>
    <cellStyle name="Akzent3 16 7" xfId="19857" xr:uid="{00000000-0005-0000-0000-00005C4D0000}"/>
    <cellStyle name="Akzent3 16 8" xfId="19858" xr:uid="{00000000-0005-0000-0000-00005D4D0000}"/>
    <cellStyle name="Akzent3 16 9" xfId="19859" xr:uid="{00000000-0005-0000-0000-00005E4D0000}"/>
    <cellStyle name="Akzent3 17" xfId="19860" xr:uid="{00000000-0005-0000-0000-00005F4D0000}"/>
    <cellStyle name="Akzent3 17 10" xfId="19861" xr:uid="{00000000-0005-0000-0000-0000604D0000}"/>
    <cellStyle name="Akzent3 17 11" xfId="19862" xr:uid="{00000000-0005-0000-0000-0000614D0000}"/>
    <cellStyle name="Akzent3 17 12" xfId="19863" xr:uid="{00000000-0005-0000-0000-0000624D0000}"/>
    <cellStyle name="Akzent3 17 13" xfId="19864" xr:uid="{00000000-0005-0000-0000-0000634D0000}"/>
    <cellStyle name="Akzent3 17 14" xfId="19865" xr:uid="{00000000-0005-0000-0000-0000644D0000}"/>
    <cellStyle name="Akzent3 17 15" xfId="19866" xr:uid="{00000000-0005-0000-0000-0000654D0000}"/>
    <cellStyle name="Akzent3 17 16" xfId="19867" xr:uid="{00000000-0005-0000-0000-0000664D0000}"/>
    <cellStyle name="Akzent3 17 17" xfId="19868" xr:uid="{00000000-0005-0000-0000-0000674D0000}"/>
    <cellStyle name="Akzent3 17 18" xfId="19869" xr:uid="{00000000-0005-0000-0000-0000684D0000}"/>
    <cellStyle name="Akzent3 17 2" xfId="19870" xr:uid="{00000000-0005-0000-0000-0000694D0000}"/>
    <cellStyle name="Akzent3 17 3" xfId="19871" xr:uid="{00000000-0005-0000-0000-00006A4D0000}"/>
    <cellStyle name="Akzent3 17 4" xfId="19872" xr:uid="{00000000-0005-0000-0000-00006B4D0000}"/>
    <cellStyle name="Akzent3 17 5" xfId="19873" xr:uid="{00000000-0005-0000-0000-00006C4D0000}"/>
    <cellStyle name="Akzent3 17 6" xfId="19874" xr:uid="{00000000-0005-0000-0000-00006D4D0000}"/>
    <cellStyle name="Akzent3 17 7" xfId="19875" xr:uid="{00000000-0005-0000-0000-00006E4D0000}"/>
    <cellStyle name="Akzent3 17 8" xfId="19876" xr:uid="{00000000-0005-0000-0000-00006F4D0000}"/>
    <cellStyle name="Akzent3 17 9" xfId="19877" xr:uid="{00000000-0005-0000-0000-0000704D0000}"/>
    <cellStyle name="Akzent3 18" xfId="19878" xr:uid="{00000000-0005-0000-0000-0000714D0000}"/>
    <cellStyle name="Akzent3 18 10" xfId="19879" xr:uid="{00000000-0005-0000-0000-0000724D0000}"/>
    <cellStyle name="Akzent3 18 11" xfId="19880" xr:uid="{00000000-0005-0000-0000-0000734D0000}"/>
    <cellStyle name="Akzent3 18 12" xfId="19881" xr:uid="{00000000-0005-0000-0000-0000744D0000}"/>
    <cellStyle name="Akzent3 18 13" xfId="19882" xr:uid="{00000000-0005-0000-0000-0000754D0000}"/>
    <cellStyle name="Akzent3 18 14" xfId="19883" xr:uid="{00000000-0005-0000-0000-0000764D0000}"/>
    <cellStyle name="Akzent3 18 15" xfId="19884" xr:uid="{00000000-0005-0000-0000-0000774D0000}"/>
    <cellStyle name="Akzent3 18 16" xfId="19885" xr:uid="{00000000-0005-0000-0000-0000784D0000}"/>
    <cellStyle name="Akzent3 18 17" xfId="19886" xr:uid="{00000000-0005-0000-0000-0000794D0000}"/>
    <cellStyle name="Akzent3 18 18" xfId="19887" xr:uid="{00000000-0005-0000-0000-00007A4D0000}"/>
    <cellStyle name="Akzent3 18 2" xfId="19888" xr:uid="{00000000-0005-0000-0000-00007B4D0000}"/>
    <cellStyle name="Akzent3 18 3" xfId="19889" xr:uid="{00000000-0005-0000-0000-00007C4D0000}"/>
    <cellStyle name="Akzent3 18 4" xfId="19890" xr:uid="{00000000-0005-0000-0000-00007D4D0000}"/>
    <cellStyle name="Akzent3 18 5" xfId="19891" xr:uid="{00000000-0005-0000-0000-00007E4D0000}"/>
    <cellStyle name="Akzent3 18 6" xfId="19892" xr:uid="{00000000-0005-0000-0000-00007F4D0000}"/>
    <cellStyle name="Akzent3 18 7" xfId="19893" xr:uid="{00000000-0005-0000-0000-0000804D0000}"/>
    <cellStyle name="Akzent3 18 8" xfId="19894" xr:uid="{00000000-0005-0000-0000-0000814D0000}"/>
    <cellStyle name="Akzent3 18 9" xfId="19895" xr:uid="{00000000-0005-0000-0000-0000824D0000}"/>
    <cellStyle name="Akzent3 19" xfId="19896" xr:uid="{00000000-0005-0000-0000-0000834D0000}"/>
    <cellStyle name="Akzent3 19 2" xfId="19897" xr:uid="{00000000-0005-0000-0000-0000844D0000}"/>
    <cellStyle name="Akzent3 2" xfId="15" xr:uid="{00000000-0005-0000-0000-0000854D0000}"/>
    <cellStyle name="Akzent3 2 10" xfId="19898" xr:uid="{00000000-0005-0000-0000-0000864D0000}"/>
    <cellStyle name="Akzent3 2 11" xfId="19899" xr:uid="{00000000-0005-0000-0000-0000874D0000}"/>
    <cellStyle name="Akzent3 2 12" xfId="19900" xr:uid="{00000000-0005-0000-0000-0000884D0000}"/>
    <cellStyle name="Akzent3 2 13" xfId="19901" xr:uid="{00000000-0005-0000-0000-0000894D0000}"/>
    <cellStyle name="Akzent3 2 14" xfId="19902" xr:uid="{00000000-0005-0000-0000-00008A4D0000}"/>
    <cellStyle name="Akzent3 2 15" xfId="19903" xr:uid="{00000000-0005-0000-0000-00008B4D0000}"/>
    <cellStyle name="Akzent3 2 16" xfId="19904" xr:uid="{00000000-0005-0000-0000-00008C4D0000}"/>
    <cellStyle name="Akzent3 2 17" xfId="19905" xr:uid="{00000000-0005-0000-0000-00008D4D0000}"/>
    <cellStyle name="Akzent3 2 18" xfId="19906" xr:uid="{00000000-0005-0000-0000-00008E4D0000}"/>
    <cellStyle name="Akzent3 2 19" xfId="19907" xr:uid="{00000000-0005-0000-0000-00008F4D0000}"/>
    <cellStyle name="Akzent3 2 2" xfId="19908" xr:uid="{00000000-0005-0000-0000-0000904D0000}"/>
    <cellStyle name="Akzent3 2 2 2" xfId="19909" xr:uid="{00000000-0005-0000-0000-0000914D0000}"/>
    <cellStyle name="Akzent3 2 2 2 2" xfId="19910" xr:uid="{00000000-0005-0000-0000-0000924D0000}"/>
    <cellStyle name="Akzent3 2 2 2 2 2" xfId="19911" xr:uid="{00000000-0005-0000-0000-0000934D0000}"/>
    <cellStyle name="Akzent3 2 2 2 2 3" xfId="19912" xr:uid="{00000000-0005-0000-0000-0000944D0000}"/>
    <cellStyle name="Akzent3 2 2 2 3" xfId="19913" xr:uid="{00000000-0005-0000-0000-0000954D0000}"/>
    <cellStyle name="Akzent3 2 2 3" xfId="19914" xr:uid="{00000000-0005-0000-0000-0000964D0000}"/>
    <cellStyle name="Akzent3 2 3" xfId="19915" xr:uid="{00000000-0005-0000-0000-0000974D0000}"/>
    <cellStyle name="Akzent3 2 4" xfId="19916" xr:uid="{00000000-0005-0000-0000-0000984D0000}"/>
    <cellStyle name="Akzent3 2 5" xfId="19917" xr:uid="{00000000-0005-0000-0000-0000994D0000}"/>
    <cellStyle name="Akzent3 2 6" xfId="19918" xr:uid="{00000000-0005-0000-0000-00009A4D0000}"/>
    <cellStyle name="Akzent3 2 7" xfId="19919" xr:uid="{00000000-0005-0000-0000-00009B4D0000}"/>
    <cellStyle name="Akzent3 2 8" xfId="19920" xr:uid="{00000000-0005-0000-0000-00009C4D0000}"/>
    <cellStyle name="Akzent3 2 9" xfId="19921" xr:uid="{00000000-0005-0000-0000-00009D4D0000}"/>
    <cellStyle name="Akzent3 20" xfId="19922" xr:uid="{00000000-0005-0000-0000-00009E4D0000}"/>
    <cellStyle name="Akzent3 20 2" xfId="19923" xr:uid="{00000000-0005-0000-0000-00009F4D0000}"/>
    <cellStyle name="Akzent3 21" xfId="19924" xr:uid="{00000000-0005-0000-0000-0000A04D0000}"/>
    <cellStyle name="Akzent3 22" xfId="19925" xr:uid="{00000000-0005-0000-0000-0000A14D0000}"/>
    <cellStyle name="Akzent3 23" xfId="19926" xr:uid="{00000000-0005-0000-0000-0000A24D0000}"/>
    <cellStyle name="Akzent3 24" xfId="19927" xr:uid="{00000000-0005-0000-0000-0000A34D0000}"/>
    <cellStyle name="Akzent3 25" xfId="19928" xr:uid="{00000000-0005-0000-0000-0000A44D0000}"/>
    <cellStyle name="Akzent3 26" xfId="19929" xr:uid="{00000000-0005-0000-0000-0000A54D0000}"/>
    <cellStyle name="Akzent3 27" xfId="19930" xr:uid="{00000000-0005-0000-0000-0000A64D0000}"/>
    <cellStyle name="Akzent3 28" xfId="19931" xr:uid="{00000000-0005-0000-0000-0000A74D0000}"/>
    <cellStyle name="Akzent3 29" xfId="19932" xr:uid="{00000000-0005-0000-0000-0000A84D0000}"/>
    <cellStyle name="Akzent3 3" xfId="19933" xr:uid="{00000000-0005-0000-0000-0000A94D0000}"/>
    <cellStyle name="Akzent3 3 10" xfId="19934" xr:uid="{00000000-0005-0000-0000-0000AA4D0000}"/>
    <cellStyle name="Akzent3 3 11" xfId="19935" xr:uid="{00000000-0005-0000-0000-0000AB4D0000}"/>
    <cellStyle name="Akzent3 3 12" xfId="19936" xr:uid="{00000000-0005-0000-0000-0000AC4D0000}"/>
    <cellStyle name="Akzent3 3 13" xfId="19937" xr:uid="{00000000-0005-0000-0000-0000AD4D0000}"/>
    <cellStyle name="Akzent3 3 14" xfId="19938" xr:uid="{00000000-0005-0000-0000-0000AE4D0000}"/>
    <cellStyle name="Akzent3 3 15" xfId="19939" xr:uid="{00000000-0005-0000-0000-0000AF4D0000}"/>
    <cellStyle name="Akzent3 3 16" xfId="19940" xr:uid="{00000000-0005-0000-0000-0000B04D0000}"/>
    <cellStyle name="Akzent3 3 17" xfId="19941" xr:uid="{00000000-0005-0000-0000-0000B14D0000}"/>
    <cellStyle name="Akzent3 3 18" xfId="19942" xr:uid="{00000000-0005-0000-0000-0000B24D0000}"/>
    <cellStyle name="Akzent3 3 2" xfId="19943" xr:uid="{00000000-0005-0000-0000-0000B34D0000}"/>
    <cellStyle name="Akzent3 3 3" xfId="19944" xr:uid="{00000000-0005-0000-0000-0000B44D0000}"/>
    <cellStyle name="Akzent3 3 4" xfId="19945" xr:uid="{00000000-0005-0000-0000-0000B54D0000}"/>
    <cellStyle name="Akzent3 3 5" xfId="19946" xr:uid="{00000000-0005-0000-0000-0000B64D0000}"/>
    <cellStyle name="Akzent3 3 6" xfId="19947" xr:uid="{00000000-0005-0000-0000-0000B74D0000}"/>
    <cellStyle name="Akzent3 3 7" xfId="19948" xr:uid="{00000000-0005-0000-0000-0000B84D0000}"/>
    <cellStyle name="Akzent3 3 8" xfId="19949" xr:uid="{00000000-0005-0000-0000-0000B94D0000}"/>
    <cellStyle name="Akzent3 3 9" xfId="19950" xr:uid="{00000000-0005-0000-0000-0000BA4D0000}"/>
    <cellStyle name="Akzent3 30" xfId="19951" xr:uid="{00000000-0005-0000-0000-0000BB4D0000}"/>
    <cellStyle name="Akzent3 31" xfId="19952" xr:uid="{00000000-0005-0000-0000-0000BC4D0000}"/>
    <cellStyle name="Akzent3 32" xfId="19953" xr:uid="{00000000-0005-0000-0000-0000BD4D0000}"/>
    <cellStyle name="Akzent3 33" xfId="19954" xr:uid="{00000000-0005-0000-0000-0000BE4D0000}"/>
    <cellStyle name="Akzent3 34" xfId="19955" xr:uid="{00000000-0005-0000-0000-0000BF4D0000}"/>
    <cellStyle name="Akzent3 35" xfId="19956" xr:uid="{00000000-0005-0000-0000-0000C04D0000}"/>
    <cellStyle name="Akzent3 36" xfId="45981" xr:uid="{00000000-0005-0000-0000-0000C14D0000}"/>
    <cellStyle name="Akzent3 4" xfId="19957" xr:uid="{00000000-0005-0000-0000-0000C24D0000}"/>
    <cellStyle name="Akzent3 4 10" xfId="19958" xr:uid="{00000000-0005-0000-0000-0000C34D0000}"/>
    <cellStyle name="Akzent3 4 11" xfId="19959" xr:uid="{00000000-0005-0000-0000-0000C44D0000}"/>
    <cellStyle name="Akzent3 4 12" xfId="19960" xr:uid="{00000000-0005-0000-0000-0000C54D0000}"/>
    <cellStyle name="Akzent3 4 13" xfId="19961" xr:uid="{00000000-0005-0000-0000-0000C64D0000}"/>
    <cellStyle name="Akzent3 4 14" xfId="19962" xr:uid="{00000000-0005-0000-0000-0000C74D0000}"/>
    <cellStyle name="Akzent3 4 15" xfId="19963" xr:uid="{00000000-0005-0000-0000-0000C84D0000}"/>
    <cellStyle name="Akzent3 4 16" xfId="19964" xr:uid="{00000000-0005-0000-0000-0000C94D0000}"/>
    <cellStyle name="Akzent3 4 17" xfId="19965" xr:uid="{00000000-0005-0000-0000-0000CA4D0000}"/>
    <cellStyle name="Akzent3 4 18" xfId="19966" xr:uid="{00000000-0005-0000-0000-0000CB4D0000}"/>
    <cellStyle name="Akzent3 4 2" xfId="19967" xr:uid="{00000000-0005-0000-0000-0000CC4D0000}"/>
    <cellStyle name="Akzent3 4 3" xfId="19968" xr:uid="{00000000-0005-0000-0000-0000CD4D0000}"/>
    <cellStyle name="Akzent3 4 4" xfId="19969" xr:uid="{00000000-0005-0000-0000-0000CE4D0000}"/>
    <cellStyle name="Akzent3 4 5" xfId="19970" xr:uid="{00000000-0005-0000-0000-0000CF4D0000}"/>
    <cellStyle name="Akzent3 4 6" xfId="19971" xr:uid="{00000000-0005-0000-0000-0000D04D0000}"/>
    <cellStyle name="Akzent3 4 7" xfId="19972" xr:uid="{00000000-0005-0000-0000-0000D14D0000}"/>
    <cellStyle name="Akzent3 4 8" xfId="19973" xr:uid="{00000000-0005-0000-0000-0000D24D0000}"/>
    <cellStyle name="Akzent3 4 9" xfId="19974" xr:uid="{00000000-0005-0000-0000-0000D34D0000}"/>
    <cellStyle name="Akzent3 5" xfId="19975" xr:uid="{00000000-0005-0000-0000-0000D44D0000}"/>
    <cellStyle name="Akzent3 5 10" xfId="19976" xr:uid="{00000000-0005-0000-0000-0000D54D0000}"/>
    <cellStyle name="Akzent3 5 11" xfId="19977" xr:uid="{00000000-0005-0000-0000-0000D64D0000}"/>
    <cellStyle name="Akzent3 5 12" xfId="19978" xr:uid="{00000000-0005-0000-0000-0000D74D0000}"/>
    <cellStyle name="Akzent3 5 13" xfId="19979" xr:uid="{00000000-0005-0000-0000-0000D84D0000}"/>
    <cellStyle name="Akzent3 5 14" xfId="19980" xr:uid="{00000000-0005-0000-0000-0000D94D0000}"/>
    <cellStyle name="Akzent3 5 15" xfId="19981" xr:uid="{00000000-0005-0000-0000-0000DA4D0000}"/>
    <cellStyle name="Akzent3 5 16" xfId="19982" xr:uid="{00000000-0005-0000-0000-0000DB4D0000}"/>
    <cellStyle name="Akzent3 5 17" xfId="19983" xr:uid="{00000000-0005-0000-0000-0000DC4D0000}"/>
    <cellStyle name="Akzent3 5 18" xfId="19984" xr:uid="{00000000-0005-0000-0000-0000DD4D0000}"/>
    <cellStyle name="Akzent3 5 2" xfId="19985" xr:uid="{00000000-0005-0000-0000-0000DE4D0000}"/>
    <cellStyle name="Akzent3 5 3" xfId="19986" xr:uid="{00000000-0005-0000-0000-0000DF4D0000}"/>
    <cellStyle name="Akzent3 5 4" xfId="19987" xr:uid="{00000000-0005-0000-0000-0000E04D0000}"/>
    <cellStyle name="Akzent3 5 5" xfId="19988" xr:uid="{00000000-0005-0000-0000-0000E14D0000}"/>
    <cellStyle name="Akzent3 5 6" xfId="19989" xr:uid="{00000000-0005-0000-0000-0000E24D0000}"/>
    <cellStyle name="Akzent3 5 7" xfId="19990" xr:uid="{00000000-0005-0000-0000-0000E34D0000}"/>
    <cellStyle name="Akzent3 5 8" xfId="19991" xr:uid="{00000000-0005-0000-0000-0000E44D0000}"/>
    <cellStyle name="Akzent3 5 9" xfId="19992" xr:uid="{00000000-0005-0000-0000-0000E54D0000}"/>
    <cellStyle name="Akzent3 6" xfId="19993" xr:uid="{00000000-0005-0000-0000-0000E64D0000}"/>
    <cellStyle name="Akzent3 6 10" xfId="19994" xr:uid="{00000000-0005-0000-0000-0000E74D0000}"/>
    <cellStyle name="Akzent3 6 11" xfId="19995" xr:uid="{00000000-0005-0000-0000-0000E84D0000}"/>
    <cellStyle name="Akzent3 6 12" xfId="19996" xr:uid="{00000000-0005-0000-0000-0000E94D0000}"/>
    <cellStyle name="Akzent3 6 13" xfId="19997" xr:uid="{00000000-0005-0000-0000-0000EA4D0000}"/>
    <cellStyle name="Akzent3 6 14" xfId="19998" xr:uid="{00000000-0005-0000-0000-0000EB4D0000}"/>
    <cellStyle name="Akzent3 6 15" xfId="19999" xr:uid="{00000000-0005-0000-0000-0000EC4D0000}"/>
    <cellStyle name="Akzent3 6 16" xfId="20000" xr:uid="{00000000-0005-0000-0000-0000ED4D0000}"/>
    <cellStyle name="Akzent3 6 17" xfId="20001" xr:uid="{00000000-0005-0000-0000-0000EE4D0000}"/>
    <cellStyle name="Akzent3 6 18" xfId="20002" xr:uid="{00000000-0005-0000-0000-0000EF4D0000}"/>
    <cellStyle name="Akzent3 6 2" xfId="20003" xr:uid="{00000000-0005-0000-0000-0000F04D0000}"/>
    <cellStyle name="Akzent3 6 3" xfId="20004" xr:uid="{00000000-0005-0000-0000-0000F14D0000}"/>
    <cellStyle name="Akzent3 6 4" xfId="20005" xr:uid="{00000000-0005-0000-0000-0000F24D0000}"/>
    <cellStyle name="Akzent3 6 5" xfId="20006" xr:uid="{00000000-0005-0000-0000-0000F34D0000}"/>
    <cellStyle name="Akzent3 6 6" xfId="20007" xr:uid="{00000000-0005-0000-0000-0000F44D0000}"/>
    <cellStyle name="Akzent3 6 7" xfId="20008" xr:uid="{00000000-0005-0000-0000-0000F54D0000}"/>
    <cellStyle name="Akzent3 6 8" xfId="20009" xr:uid="{00000000-0005-0000-0000-0000F64D0000}"/>
    <cellStyle name="Akzent3 6 9" xfId="20010" xr:uid="{00000000-0005-0000-0000-0000F74D0000}"/>
    <cellStyle name="Akzent3 7" xfId="20011" xr:uid="{00000000-0005-0000-0000-0000F84D0000}"/>
    <cellStyle name="Akzent3 7 10" xfId="20012" xr:uid="{00000000-0005-0000-0000-0000F94D0000}"/>
    <cellStyle name="Akzent3 7 11" xfId="20013" xr:uid="{00000000-0005-0000-0000-0000FA4D0000}"/>
    <cellStyle name="Akzent3 7 12" xfId="20014" xr:uid="{00000000-0005-0000-0000-0000FB4D0000}"/>
    <cellStyle name="Akzent3 7 13" xfId="20015" xr:uid="{00000000-0005-0000-0000-0000FC4D0000}"/>
    <cellStyle name="Akzent3 7 14" xfId="20016" xr:uid="{00000000-0005-0000-0000-0000FD4D0000}"/>
    <cellStyle name="Akzent3 7 15" xfId="20017" xr:uid="{00000000-0005-0000-0000-0000FE4D0000}"/>
    <cellStyle name="Akzent3 7 16" xfId="20018" xr:uid="{00000000-0005-0000-0000-0000FF4D0000}"/>
    <cellStyle name="Akzent3 7 17" xfId="20019" xr:uid="{00000000-0005-0000-0000-0000004E0000}"/>
    <cellStyle name="Akzent3 7 18" xfId="20020" xr:uid="{00000000-0005-0000-0000-0000014E0000}"/>
    <cellStyle name="Akzent3 7 2" xfId="20021" xr:uid="{00000000-0005-0000-0000-0000024E0000}"/>
    <cellStyle name="Akzent3 7 3" xfId="20022" xr:uid="{00000000-0005-0000-0000-0000034E0000}"/>
    <cellStyle name="Akzent3 7 4" xfId="20023" xr:uid="{00000000-0005-0000-0000-0000044E0000}"/>
    <cellStyle name="Akzent3 7 5" xfId="20024" xr:uid="{00000000-0005-0000-0000-0000054E0000}"/>
    <cellStyle name="Akzent3 7 6" xfId="20025" xr:uid="{00000000-0005-0000-0000-0000064E0000}"/>
    <cellStyle name="Akzent3 7 7" xfId="20026" xr:uid="{00000000-0005-0000-0000-0000074E0000}"/>
    <cellStyle name="Akzent3 7 8" xfId="20027" xr:uid="{00000000-0005-0000-0000-0000084E0000}"/>
    <cellStyle name="Akzent3 7 9" xfId="20028" xr:uid="{00000000-0005-0000-0000-0000094E0000}"/>
    <cellStyle name="Akzent3 8" xfId="20029" xr:uid="{00000000-0005-0000-0000-00000A4E0000}"/>
    <cellStyle name="Akzent3 8 10" xfId="20030" xr:uid="{00000000-0005-0000-0000-00000B4E0000}"/>
    <cellStyle name="Akzent3 8 11" xfId="20031" xr:uid="{00000000-0005-0000-0000-00000C4E0000}"/>
    <cellStyle name="Akzent3 8 12" xfId="20032" xr:uid="{00000000-0005-0000-0000-00000D4E0000}"/>
    <cellStyle name="Akzent3 8 13" xfId="20033" xr:uid="{00000000-0005-0000-0000-00000E4E0000}"/>
    <cellStyle name="Akzent3 8 14" xfId="20034" xr:uid="{00000000-0005-0000-0000-00000F4E0000}"/>
    <cellStyle name="Akzent3 8 15" xfId="20035" xr:uid="{00000000-0005-0000-0000-0000104E0000}"/>
    <cellStyle name="Akzent3 8 16" xfId="20036" xr:uid="{00000000-0005-0000-0000-0000114E0000}"/>
    <cellStyle name="Akzent3 8 17" xfId="20037" xr:uid="{00000000-0005-0000-0000-0000124E0000}"/>
    <cellStyle name="Akzent3 8 18" xfId="20038" xr:uid="{00000000-0005-0000-0000-0000134E0000}"/>
    <cellStyle name="Akzent3 8 2" xfId="20039" xr:uid="{00000000-0005-0000-0000-0000144E0000}"/>
    <cellStyle name="Akzent3 8 3" xfId="20040" xr:uid="{00000000-0005-0000-0000-0000154E0000}"/>
    <cellStyle name="Akzent3 8 4" xfId="20041" xr:uid="{00000000-0005-0000-0000-0000164E0000}"/>
    <cellStyle name="Akzent3 8 5" xfId="20042" xr:uid="{00000000-0005-0000-0000-0000174E0000}"/>
    <cellStyle name="Akzent3 8 6" xfId="20043" xr:uid="{00000000-0005-0000-0000-0000184E0000}"/>
    <cellStyle name="Akzent3 8 7" xfId="20044" xr:uid="{00000000-0005-0000-0000-0000194E0000}"/>
    <cellStyle name="Akzent3 8 8" xfId="20045" xr:uid="{00000000-0005-0000-0000-00001A4E0000}"/>
    <cellStyle name="Akzent3 8 9" xfId="20046" xr:uid="{00000000-0005-0000-0000-00001B4E0000}"/>
    <cellStyle name="Akzent3 9" xfId="20047" xr:uid="{00000000-0005-0000-0000-00001C4E0000}"/>
    <cellStyle name="Akzent3 9 10" xfId="20048" xr:uid="{00000000-0005-0000-0000-00001D4E0000}"/>
    <cellStyle name="Akzent3 9 11" xfId="20049" xr:uid="{00000000-0005-0000-0000-00001E4E0000}"/>
    <cellStyle name="Akzent3 9 12" xfId="20050" xr:uid="{00000000-0005-0000-0000-00001F4E0000}"/>
    <cellStyle name="Akzent3 9 13" xfId="20051" xr:uid="{00000000-0005-0000-0000-0000204E0000}"/>
    <cellStyle name="Akzent3 9 14" xfId="20052" xr:uid="{00000000-0005-0000-0000-0000214E0000}"/>
    <cellStyle name="Akzent3 9 15" xfId="20053" xr:uid="{00000000-0005-0000-0000-0000224E0000}"/>
    <cellStyle name="Akzent3 9 16" xfId="20054" xr:uid="{00000000-0005-0000-0000-0000234E0000}"/>
    <cellStyle name="Akzent3 9 17" xfId="20055" xr:uid="{00000000-0005-0000-0000-0000244E0000}"/>
    <cellStyle name="Akzent3 9 18" xfId="20056" xr:uid="{00000000-0005-0000-0000-0000254E0000}"/>
    <cellStyle name="Akzent3 9 2" xfId="20057" xr:uid="{00000000-0005-0000-0000-0000264E0000}"/>
    <cellStyle name="Akzent3 9 3" xfId="20058" xr:uid="{00000000-0005-0000-0000-0000274E0000}"/>
    <cellStyle name="Akzent3 9 4" xfId="20059" xr:uid="{00000000-0005-0000-0000-0000284E0000}"/>
    <cellStyle name="Akzent3 9 5" xfId="20060" xr:uid="{00000000-0005-0000-0000-0000294E0000}"/>
    <cellStyle name="Akzent3 9 6" xfId="20061" xr:uid="{00000000-0005-0000-0000-00002A4E0000}"/>
    <cellStyle name="Akzent3 9 7" xfId="20062" xr:uid="{00000000-0005-0000-0000-00002B4E0000}"/>
    <cellStyle name="Akzent3 9 8" xfId="20063" xr:uid="{00000000-0005-0000-0000-00002C4E0000}"/>
    <cellStyle name="Akzent3 9 9" xfId="20064" xr:uid="{00000000-0005-0000-0000-00002D4E0000}"/>
    <cellStyle name="Akzent4 10" xfId="20065" xr:uid="{00000000-0005-0000-0000-00002E4E0000}"/>
    <cellStyle name="Akzent4 10 10" xfId="20066" xr:uid="{00000000-0005-0000-0000-00002F4E0000}"/>
    <cellStyle name="Akzent4 10 11" xfId="20067" xr:uid="{00000000-0005-0000-0000-0000304E0000}"/>
    <cellStyle name="Akzent4 10 12" xfId="20068" xr:uid="{00000000-0005-0000-0000-0000314E0000}"/>
    <cellStyle name="Akzent4 10 13" xfId="20069" xr:uid="{00000000-0005-0000-0000-0000324E0000}"/>
    <cellStyle name="Akzent4 10 14" xfId="20070" xr:uid="{00000000-0005-0000-0000-0000334E0000}"/>
    <cellStyle name="Akzent4 10 15" xfId="20071" xr:uid="{00000000-0005-0000-0000-0000344E0000}"/>
    <cellStyle name="Akzent4 10 16" xfId="20072" xr:uid="{00000000-0005-0000-0000-0000354E0000}"/>
    <cellStyle name="Akzent4 10 17" xfId="20073" xr:uid="{00000000-0005-0000-0000-0000364E0000}"/>
    <cellStyle name="Akzent4 10 18" xfId="20074" xr:uid="{00000000-0005-0000-0000-0000374E0000}"/>
    <cellStyle name="Akzent4 10 2" xfId="20075" xr:uid="{00000000-0005-0000-0000-0000384E0000}"/>
    <cellStyle name="Akzent4 10 3" xfId="20076" xr:uid="{00000000-0005-0000-0000-0000394E0000}"/>
    <cellStyle name="Akzent4 10 4" xfId="20077" xr:uid="{00000000-0005-0000-0000-00003A4E0000}"/>
    <cellStyle name="Akzent4 10 5" xfId="20078" xr:uid="{00000000-0005-0000-0000-00003B4E0000}"/>
    <cellStyle name="Akzent4 10 6" xfId="20079" xr:uid="{00000000-0005-0000-0000-00003C4E0000}"/>
    <cellStyle name="Akzent4 10 7" xfId="20080" xr:uid="{00000000-0005-0000-0000-00003D4E0000}"/>
    <cellStyle name="Akzent4 10 8" xfId="20081" xr:uid="{00000000-0005-0000-0000-00003E4E0000}"/>
    <cellStyle name="Akzent4 10 9" xfId="20082" xr:uid="{00000000-0005-0000-0000-00003F4E0000}"/>
    <cellStyle name="Akzent4 11" xfId="20083" xr:uid="{00000000-0005-0000-0000-0000404E0000}"/>
    <cellStyle name="Akzent4 11 10" xfId="20084" xr:uid="{00000000-0005-0000-0000-0000414E0000}"/>
    <cellStyle name="Akzent4 11 11" xfId="20085" xr:uid="{00000000-0005-0000-0000-0000424E0000}"/>
    <cellStyle name="Akzent4 11 12" xfId="20086" xr:uid="{00000000-0005-0000-0000-0000434E0000}"/>
    <cellStyle name="Akzent4 11 13" xfId="20087" xr:uid="{00000000-0005-0000-0000-0000444E0000}"/>
    <cellStyle name="Akzent4 11 14" xfId="20088" xr:uid="{00000000-0005-0000-0000-0000454E0000}"/>
    <cellStyle name="Akzent4 11 15" xfId="20089" xr:uid="{00000000-0005-0000-0000-0000464E0000}"/>
    <cellStyle name="Akzent4 11 16" xfId="20090" xr:uid="{00000000-0005-0000-0000-0000474E0000}"/>
    <cellStyle name="Akzent4 11 17" xfId="20091" xr:uid="{00000000-0005-0000-0000-0000484E0000}"/>
    <cellStyle name="Akzent4 11 18" xfId="20092" xr:uid="{00000000-0005-0000-0000-0000494E0000}"/>
    <cellStyle name="Akzent4 11 2" xfId="20093" xr:uid="{00000000-0005-0000-0000-00004A4E0000}"/>
    <cellStyle name="Akzent4 11 3" xfId="20094" xr:uid="{00000000-0005-0000-0000-00004B4E0000}"/>
    <cellStyle name="Akzent4 11 4" xfId="20095" xr:uid="{00000000-0005-0000-0000-00004C4E0000}"/>
    <cellStyle name="Akzent4 11 5" xfId="20096" xr:uid="{00000000-0005-0000-0000-00004D4E0000}"/>
    <cellStyle name="Akzent4 11 6" xfId="20097" xr:uid="{00000000-0005-0000-0000-00004E4E0000}"/>
    <cellStyle name="Akzent4 11 7" xfId="20098" xr:uid="{00000000-0005-0000-0000-00004F4E0000}"/>
    <cellStyle name="Akzent4 11 8" xfId="20099" xr:uid="{00000000-0005-0000-0000-0000504E0000}"/>
    <cellStyle name="Akzent4 11 9" xfId="20100" xr:uid="{00000000-0005-0000-0000-0000514E0000}"/>
    <cellStyle name="Akzent4 12" xfId="20101" xr:uid="{00000000-0005-0000-0000-0000524E0000}"/>
    <cellStyle name="Akzent4 12 10" xfId="20102" xr:uid="{00000000-0005-0000-0000-0000534E0000}"/>
    <cellStyle name="Akzent4 12 11" xfId="20103" xr:uid="{00000000-0005-0000-0000-0000544E0000}"/>
    <cellStyle name="Akzent4 12 12" xfId="20104" xr:uid="{00000000-0005-0000-0000-0000554E0000}"/>
    <cellStyle name="Akzent4 12 13" xfId="20105" xr:uid="{00000000-0005-0000-0000-0000564E0000}"/>
    <cellStyle name="Akzent4 12 14" xfId="20106" xr:uid="{00000000-0005-0000-0000-0000574E0000}"/>
    <cellStyle name="Akzent4 12 15" xfId="20107" xr:uid="{00000000-0005-0000-0000-0000584E0000}"/>
    <cellStyle name="Akzent4 12 16" xfId="20108" xr:uid="{00000000-0005-0000-0000-0000594E0000}"/>
    <cellStyle name="Akzent4 12 17" xfId="20109" xr:uid="{00000000-0005-0000-0000-00005A4E0000}"/>
    <cellStyle name="Akzent4 12 18" xfId="20110" xr:uid="{00000000-0005-0000-0000-00005B4E0000}"/>
    <cellStyle name="Akzent4 12 2" xfId="20111" xr:uid="{00000000-0005-0000-0000-00005C4E0000}"/>
    <cellStyle name="Akzent4 12 3" xfId="20112" xr:uid="{00000000-0005-0000-0000-00005D4E0000}"/>
    <cellStyle name="Akzent4 12 4" xfId="20113" xr:uid="{00000000-0005-0000-0000-00005E4E0000}"/>
    <cellStyle name="Akzent4 12 5" xfId="20114" xr:uid="{00000000-0005-0000-0000-00005F4E0000}"/>
    <cellStyle name="Akzent4 12 6" xfId="20115" xr:uid="{00000000-0005-0000-0000-0000604E0000}"/>
    <cellStyle name="Akzent4 12 7" xfId="20116" xr:uid="{00000000-0005-0000-0000-0000614E0000}"/>
    <cellStyle name="Akzent4 12 8" xfId="20117" xr:uid="{00000000-0005-0000-0000-0000624E0000}"/>
    <cellStyle name="Akzent4 12 9" xfId="20118" xr:uid="{00000000-0005-0000-0000-0000634E0000}"/>
    <cellStyle name="Akzent4 13" xfId="20119" xr:uid="{00000000-0005-0000-0000-0000644E0000}"/>
    <cellStyle name="Akzent4 13 10" xfId="20120" xr:uid="{00000000-0005-0000-0000-0000654E0000}"/>
    <cellStyle name="Akzent4 13 11" xfId="20121" xr:uid="{00000000-0005-0000-0000-0000664E0000}"/>
    <cellStyle name="Akzent4 13 12" xfId="20122" xr:uid="{00000000-0005-0000-0000-0000674E0000}"/>
    <cellStyle name="Akzent4 13 13" xfId="20123" xr:uid="{00000000-0005-0000-0000-0000684E0000}"/>
    <cellStyle name="Akzent4 13 14" xfId="20124" xr:uid="{00000000-0005-0000-0000-0000694E0000}"/>
    <cellStyle name="Akzent4 13 15" xfId="20125" xr:uid="{00000000-0005-0000-0000-00006A4E0000}"/>
    <cellStyle name="Akzent4 13 16" xfId="20126" xr:uid="{00000000-0005-0000-0000-00006B4E0000}"/>
    <cellStyle name="Akzent4 13 17" xfId="20127" xr:uid="{00000000-0005-0000-0000-00006C4E0000}"/>
    <cellStyle name="Akzent4 13 18" xfId="20128" xr:uid="{00000000-0005-0000-0000-00006D4E0000}"/>
    <cellStyle name="Akzent4 13 2" xfId="20129" xr:uid="{00000000-0005-0000-0000-00006E4E0000}"/>
    <cellStyle name="Akzent4 13 3" xfId="20130" xr:uid="{00000000-0005-0000-0000-00006F4E0000}"/>
    <cellStyle name="Akzent4 13 4" xfId="20131" xr:uid="{00000000-0005-0000-0000-0000704E0000}"/>
    <cellStyle name="Akzent4 13 5" xfId="20132" xr:uid="{00000000-0005-0000-0000-0000714E0000}"/>
    <cellStyle name="Akzent4 13 6" xfId="20133" xr:uid="{00000000-0005-0000-0000-0000724E0000}"/>
    <cellStyle name="Akzent4 13 7" xfId="20134" xr:uid="{00000000-0005-0000-0000-0000734E0000}"/>
    <cellStyle name="Akzent4 13 8" xfId="20135" xr:uid="{00000000-0005-0000-0000-0000744E0000}"/>
    <cellStyle name="Akzent4 13 9" xfId="20136" xr:uid="{00000000-0005-0000-0000-0000754E0000}"/>
    <cellStyle name="Akzent4 14" xfId="20137" xr:uid="{00000000-0005-0000-0000-0000764E0000}"/>
    <cellStyle name="Akzent4 14 10" xfId="20138" xr:uid="{00000000-0005-0000-0000-0000774E0000}"/>
    <cellStyle name="Akzent4 14 11" xfId="20139" xr:uid="{00000000-0005-0000-0000-0000784E0000}"/>
    <cellStyle name="Akzent4 14 12" xfId="20140" xr:uid="{00000000-0005-0000-0000-0000794E0000}"/>
    <cellStyle name="Akzent4 14 13" xfId="20141" xr:uid="{00000000-0005-0000-0000-00007A4E0000}"/>
    <cellStyle name="Akzent4 14 14" xfId="20142" xr:uid="{00000000-0005-0000-0000-00007B4E0000}"/>
    <cellStyle name="Akzent4 14 15" xfId="20143" xr:uid="{00000000-0005-0000-0000-00007C4E0000}"/>
    <cellStyle name="Akzent4 14 16" xfId="20144" xr:uid="{00000000-0005-0000-0000-00007D4E0000}"/>
    <cellStyle name="Akzent4 14 17" xfId="20145" xr:uid="{00000000-0005-0000-0000-00007E4E0000}"/>
    <cellStyle name="Akzent4 14 18" xfId="20146" xr:uid="{00000000-0005-0000-0000-00007F4E0000}"/>
    <cellStyle name="Akzent4 14 2" xfId="20147" xr:uid="{00000000-0005-0000-0000-0000804E0000}"/>
    <cellStyle name="Akzent4 14 3" xfId="20148" xr:uid="{00000000-0005-0000-0000-0000814E0000}"/>
    <cellStyle name="Akzent4 14 4" xfId="20149" xr:uid="{00000000-0005-0000-0000-0000824E0000}"/>
    <cellStyle name="Akzent4 14 5" xfId="20150" xr:uid="{00000000-0005-0000-0000-0000834E0000}"/>
    <cellStyle name="Akzent4 14 6" xfId="20151" xr:uid="{00000000-0005-0000-0000-0000844E0000}"/>
    <cellStyle name="Akzent4 14 7" xfId="20152" xr:uid="{00000000-0005-0000-0000-0000854E0000}"/>
    <cellStyle name="Akzent4 14 8" xfId="20153" xr:uid="{00000000-0005-0000-0000-0000864E0000}"/>
    <cellStyle name="Akzent4 14 9" xfId="20154" xr:uid="{00000000-0005-0000-0000-0000874E0000}"/>
    <cellStyle name="Akzent4 15" xfId="20155" xr:uid="{00000000-0005-0000-0000-0000884E0000}"/>
    <cellStyle name="Akzent4 15 10" xfId="20156" xr:uid="{00000000-0005-0000-0000-0000894E0000}"/>
    <cellStyle name="Akzent4 15 11" xfId="20157" xr:uid="{00000000-0005-0000-0000-00008A4E0000}"/>
    <cellStyle name="Akzent4 15 12" xfId="20158" xr:uid="{00000000-0005-0000-0000-00008B4E0000}"/>
    <cellStyle name="Akzent4 15 13" xfId="20159" xr:uid="{00000000-0005-0000-0000-00008C4E0000}"/>
    <cellStyle name="Akzent4 15 14" xfId="20160" xr:uid="{00000000-0005-0000-0000-00008D4E0000}"/>
    <cellStyle name="Akzent4 15 15" xfId="20161" xr:uid="{00000000-0005-0000-0000-00008E4E0000}"/>
    <cellStyle name="Akzent4 15 16" xfId="20162" xr:uid="{00000000-0005-0000-0000-00008F4E0000}"/>
    <cellStyle name="Akzent4 15 17" xfId="20163" xr:uid="{00000000-0005-0000-0000-0000904E0000}"/>
    <cellStyle name="Akzent4 15 18" xfId="20164" xr:uid="{00000000-0005-0000-0000-0000914E0000}"/>
    <cellStyle name="Akzent4 15 2" xfId="20165" xr:uid="{00000000-0005-0000-0000-0000924E0000}"/>
    <cellStyle name="Akzent4 15 3" xfId="20166" xr:uid="{00000000-0005-0000-0000-0000934E0000}"/>
    <cellStyle name="Akzent4 15 4" xfId="20167" xr:uid="{00000000-0005-0000-0000-0000944E0000}"/>
    <cellStyle name="Akzent4 15 5" xfId="20168" xr:uid="{00000000-0005-0000-0000-0000954E0000}"/>
    <cellStyle name="Akzent4 15 6" xfId="20169" xr:uid="{00000000-0005-0000-0000-0000964E0000}"/>
    <cellStyle name="Akzent4 15 7" xfId="20170" xr:uid="{00000000-0005-0000-0000-0000974E0000}"/>
    <cellStyle name="Akzent4 15 8" xfId="20171" xr:uid="{00000000-0005-0000-0000-0000984E0000}"/>
    <cellStyle name="Akzent4 15 9" xfId="20172" xr:uid="{00000000-0005-0000-0000-0000994E0000}"/>
    <cellStyle name="Akzent4 16" xfId="20173" xr:uid="{00000000-0005-0000-0000-00009A4E0000}"/>
    <cellStyle name="Akzent4 16 10" xfId="20174" xr:uid="{00000000-0005-0000-0000-00009B4E0000}"/>
    <cellStyle name="Akzent4 16 11" xfId="20175" xr:uid="{00000000-0005-0000-0000-00009C4E0000}"/>
    <cellStyle name="Akzent4 16 12" xfId="20176" xr:uid="{00000000-0005-0000-0000-00009D4E0000}"/>
    <cellStyle name="Akzent4 16 13" xfId="20177" xr:uid="{00000000-0005-0000-0000-00009E4E0000}"/>
    <cellStyle name="Akzent4 16 14" xfId="20178" xr:uid="{00000000-0005-0000-0000-00009F4E0000}"/>
    <cellStyle name="Akzent4 16 15" xfId="20179" xr:uid="{00000000-0005-0000-0000-0000A04E0000}"/>
    <cellStyle name="Akzent4 16 16" xfId="20180" xr:uid="{00000000-0005-0000-0000-0000A14E0000}"/>
    <cellStyle name="Akzent4 16 17" xfId="20181" xr:uid="{00000000-0005-0000-0000-0000A24E0000}"/>
    <cellStyle name="Akzent4 16 18" xfId="20182" xr:uid="{00000000-0005-0000-0000-0000A34E0000}"/>
    <cellStyle name="Akzent4 16 2" xfId="20183" xr:uid="{00000000-0005-0000-0000-0000A44E0000}"/>
    <cellStyle name="Akzent4 16 3" xfId="20184" xr:uid="{00000000-0005-0000-0000-0000A54E0000}"/>
    <cellStyle name="Akzent4 16 4" xfId="20185" xr:uid="{00000000-0005-0000-0000-0000A64E0000}"/>
    <cellStyle name="Akzent4 16 5" xfId="20186" xr:uid="{00000000-0005-0000-0000-0000A74E0000}"/>
    <cellStyle name="Akzent4 16 6" xfId="20187" xr:uid="{00000000-0005-0000-0000-0000A84E0000}"/>
    <cellStyle name="Akzent4 16 7" xfId="20188" xr:uid="{00000000-0005-0000-0000-0000A94E0000}"/>
    <cellStyle name="Akzent4 16 8" xfId="20189" xr:uid="{00000000-0005-0000-0000-0000AA4E0000}"/>
    <cellStyle name="Akzent4 16 9" xfId="20190" xr:uid="{00000000-0005-0000-0000-0000AB4E0000}"/>
    <cellStyle name="Akzent4 17" xfId="20191" xr:uid="{00000000-0005-0000-0000-0000AC4E0000}"/>
    <cellStyle name="Akzent4 17 10" xfId="20192" xr:uid="{00000000-0005-0000-0000-0000AD4E0000}"/>
    <cellStyle name="Akzent4 17 11" xfId="20193" xr:uid="{00000000-0005-0000-0000-0000AE4E0000}"/>
    <cellStyle name="Akzent4 17 12" xfId="20194" xr:uid="{00000000-0005-0000-0000-0000AF4E0000}"/>
    <cellStyle name="Akzent4 17 13" xfId="20195" xr:uid="{00000000-0005-0000-0000-0000B04E0000}"/>
    <cellStyle name="Akzent4 17 14" xfId="20196" xr:uid="{00000000-0005-0000-0000-0000B14E0000}"/>
    <cellStyle name="Akzent4 17 15" xfId="20197" xr:uid="{00000000-0005-0000-0000-0000B24E0000}"/>
    <cellStyle name="Akzent4 17 16" xfId="20198" xr:uid="{00000000-0005-0000-0000-0000B34E0000}"/>
    <cellStyle name="Akzent4 17 17" xfId="20199" xr:uid="{00000000-0005-0000-0000-0000B44E0000}"/>
    <cellStyle name="Akzent4 17 18" xfId="20200" xr:uid="{00000000-0005-0000-0000-0000B54E0000}"/>
    <cellStyle name="Akzent4 17 2" xfId="20201" xr:uid="{00000000-0005-0000-0000-0000B64E0000}"/>
    <cellStyle name="Akzent4 17 3" xfId="20202" xr:uid="{00000000-0005-0000-0000-0000B74E0000}"/>
    <cellStyle name="Akzent4 17 4" xfId="20203" xr:uid="{00000000-0005-0000-0000-0000B84E0000}"/>
    <cellStyle name="Akzent4 17 5" xfId="20204" xr:uid="{00000000-0005-0000-0000-0000B94E0000}"/>
    <cellStyle name="Akzent4 17 6" xfId="20205" xr:uid="{00000000-0005-0000-0000-0000BA4E0000}"/>
    <cellStyle name="Akzent4 17 7" xfId="20206" xr:uid="{00000000-0005-0000-0000-0000BB4E0000}"/>
    <cellStyle name="Akzent4 17 8" xfId="20207" xr:uid="{00000000-0005-0000-0000-0000BC4E0000}"/>
    <cellStyle name="Akzent4 17 9" xfId="20208" xr:uid="{00000000-0005-0000-0000-0000BD4E0000}"/>
    <cellStyle name="Akzent4 18" xfId="20209" xr:uid="{00000000-0005-0000-0000-0000BE4E0000}"/>
    <cellStyle name="Akzent4 18 10" xfId="20210" xr:uid="{00000000-0005-0000-0000-0000BF4E0000}"/>
    <cellStyle name="Akzent4 18 11" xfId="20211" xr:uid="{00000000-0005-0000-0000-0000C04E0000}"/>
    <cellStyle name="Akzent4 18 12" xfId="20212" xr:uid="{00000000-0005-0000-0000-0000C14E0000}"/>
    <cellStyle name="Akzent4 18 13" xfId="20213" xr:uid="{00000000-0005-0000-0000-0000C24E0000}"/>
    <cellStyle name="Akzent4 18 14" xfId="20214" xr:uid="{00000000-0005-0000-0000-0000C34E0000}"/>
    <cellStyle name="Akzent4 18 15" xfId="20215" xr:uid="{00000000-0005-0000-0000-0000C44E0000}"/>
    <cellStyle name="Akzent4 18 16" xfId="20216" xr:uid="{00000000-0005-0000-0000-0000C54E0000}"/>
    <cellStyle name="Akzent4 18 17" xfId="20217" xr:uid="{00000000-0005-0000-0000-0000C64E0000}"/>
    <cellStyle name="Akzent4 18 18" xfId="20218" xr:uid="{00000000-0005-0000-0000-0000C74E0000}"/>
    <cellStyle name="Akzent4 18 2" xfId="20219" xr:uid="{00000000-0005-0000-0000-0000C84E0000}"/>
    <cellStyle name="Akzent4 18 3" xfId="20220" xr:uid="{00000000-0005-0000-0000-0000C94E0000}"/>
    <cellStyle name="Akzent4 18 4" xfId="20221" xr:uid="{00000000-0005-0000-0000-0000CA4E0000}"/>
    <cellStyle name="Akzent4 18 5" xfId="20222" xr:uid="{00000000-0005-0000-0000-0000CB4E0000}"/>
    <cellStyle name="Akzent4 18 6" xfId="20223" xr:uid="{00000000-0005-0000-0000-0000CC4E0000}"/>
    <cellStyle name="Akzent4 18 7" xfId="20224" xr:uid="{00000000-0005-0000-0000-0000CD4E0000}"/>
    <cellStyle name="Akzent4 18 8" xfId="20225" xr:uid="{00000000-0005-0000-0000-0000CE4E0000}"/>
    <cellStyle name="Akzent4 18 9" xfId="20226" xr:uid="{00000000-0005-0000-0000-0000CF4E0000}"/>
    <cellStyle name="Akzent4 19" xfId="20227" xr:uid="{00000000-0005-0000-0000-0000D04E0000}"/>
    <cellStyle name="Akzent4 19 2" xfId="20228" xr:uid="{00000000-0005-0000-0000-0000D14E0000}"/>
    <cellStyle name="Akzent4 2" xfId="19" xr:uid="{00000000-0005-0000-0000-0000D24E0000}"/>
    <cellStyle name="Akzent4 2 10" xfId="20229" xr:uid="{00000000-0005-0000-0000-0000D34E0000}"/>
    <cellStyle name="Akzent4 2 11" xfId="20230" xr:uid="{00000000-0005-0000-0000-0000D44E0000}"/>
    <cellStyle name="Akzent4 2 12" xfId="20231" xr:uid="{00000000-0005-0000-0000-0000D54E0000}"/>
    <cellStyle name="Akzent4 2 13" xfId="20232" xr:uid="{00000000-0005-0000-0000-0000D64E0000}"/>
    <cellStyle name="Akzent4 2 14" xfId="20233" xr:uid="{00000000-0005-0000-0000-0000D74E0000}"/>
    <cellStyle name="Akzent4 2 15" xfId="20234" xr:uid="{00000000-0005-0000-0000-0000D84E0000}"/>
    <cellStyle name="Akzent4 2 16" xfId="20235" xr:uid="{00000000-0005-0000-0000-0000D94E0000}"/>
    <cellStyle name="Akzent4 2 17" xfId="20236" xr:uid="{00000000-0005-0000-0000-0000DA4E0000}"/>
    <cellStyle name="Akzent4 2 18" xfId="20237" xr:uid="{00000000-0005-0000-0000-0000DB4E0000}"/>
    <cellStyle name="Akzent4 2 19" xfId="20238" xr:uid="{00000000-0005-0000-0000-0000DC4E0000}"/>
    <cellStyle name="Akzent4 2 2" xfId="20239" xr:uid="{00000000-0005-0000-0000-0000DD4E0000}"/>
    <cellStyle name="Akzent4 2 2 2" xfId="20240" xr:uid="{00000000-0005-0000-0000-0000DE4E0000}"/>
    <cellStyle name="Akzent4 2 2 2 2" xfId="20241" xr:uid="{00000000-0005-0000-0000-0000DF4E0000}"/>
    <cellStyle name="Akzent4 2 2 2 2 2" xfId="20242" xr:uid="{00000000-0005-0000-0000-0000E04E0000}"/>
    <cellStyle name="Akzent4 2 2 2 2 3" xfId="20243" xr:uid="{00000000-0005-0000-0000-0000E14E0000}"/>
    <cellStyle name="Akzent4 2 2 2 3" xfId="20244" xr:uid="{00000000-0005-0000-0000-0000E24E0000}"/>
    <cellStyle name="Akzent4 2 2 3" xfId="20245" xr:uid="{00000000-0005-0000-0000-0000E34E0000}"/>
    <cellStyle name="Akzent4 2 3" xfId="20246" xr:uid="{00000000-0005-0000-0000-0000E44E0000}"/>
    <cellStyle name="Akzent4 2 4" xfId="20247" xr:uid="{00000000-0005-0000-0000-0000E54E0000}"/>
    <cellStyle name="Akzent4 2 5" xfId="20248" xr:uid="{00000000-0005-0000-0000-0000E64E0000}"/>
    <cellStyle name="Akzent4 2 6" xfId="20249" xr:uid="{00000000-0005-0000-0000-0000E74E0000}"/>
    <cellStyle name="Akzent4 2 7" xfId="20250" xr:uid="{00000000-0005-0000-0000-0000E84E0000}"/>
    <cellStyle name="Akzent4 2 8" xfId="20251" xr:uid="{00000000-0005-0000-0000-0000E94E0000}"/>
    <cellStyle name="Akzent4 2 9" xfId="20252" xr:uid="{00000000-0005-0000-0000-0000EA4E0000}"/>
    <cellStyle name="Akzent4 20" xfId="20253" xr:uid="{00000000-0005-0000-0000-0000EB4E0000}"/>
    <cellStyle name="Akzent4 20 2" xfId="20254" xr:uid="{00000000-0005-0000-0000-0000EC4E0000}"/>
    <cellStyle name="Akzent4 21" xfId="20255" xr:uid="{00000000-0005-0000-0000-0000ED4E0000}"/>
    <cellStyle name="Akzent4 22" xfId="20256" xr:uid="{00000000-0005-0000-0000-0000EE4E0000}"/>
    <cellStyle name="Akzent4 23" xfId="20257" xr:uid="{00000000-0005-0000-0000-0000EF4E0000}"/>
    <cellStyle name="Akzent4 24" xfId="20258" xr:uid="{00000000-0005-0000-0000-0000F04E0000}"/>
    <cellStyle name="Akzent4 25" xfId="20259" xr:uid="{00000000-0005-0000-0000-0000F14E0000}"/>
    <cellStyle name="Akzent4 26" xfId="20260" xr:uid="{00000000-0005-0000-0000-0000F24E0000}"/>
    <cellStyle name="Akzent4 27" xfId="20261" xr:uid="{00000000-0005-0000-0000-0000F34E0000}"/>
    <cellStyle name="Akzent4 28" xfId="20262" xr:uid="{00000000-0005-0000-0000-0000F44E0000}"/>
    <cellStyle name="Akzent4 29" xfId="20263" xr:uid="{00000000-0005-0000-0000-0000F54E0000}"/>
    <cellStyle name="Akzent4 3" xfId="20264" xr:uid="{00000000-0005-0000-0000-0000F64E0000}"/>
    <cellStyle name="Akzent4 3 10" xfId="20265" xr:uid="{00000000-0005-0000-0000-0000F74E0000}"/>
    <cellStyle name="Akzent4 3 11" xfId="20266" xr:uid="{00000000-0005-0000-0000-0000F84E0000}"/>
    <cellStyle name="Akzent4 3 12" xfId="20267" xr:uid="{00000000-0005-0000-0000-0000F94E0000}"/>
    <cellStyle name="Akzent4 3 13" xfId="20268" xr:uid="{00000000-0005-0000-0000-0000FA4E0000}"/>
    <cellStyle name="Akzent4 3 14" xfId="20269" xr:uid="{00000000-0005-0000-0000-0000FB4E0000}"/>
    <cellStyle name="Akzent4 3 15" xfId="20270" xr:uid="{00000000-0005-0000-0000-0000FC4E0000}"/>
    <cellStyle name="Akzent4 3 16" xfId="20271" xr:uid="{00000000-0005-0000-0000-0000FD4E0000}"/>
    <cellStyle name="Akzent4 3 17" xfId="20272" xr:uid="{00000000-0005-0000-0000-0000FE4E0000}"/>
    <cellStyle name="Akzent4 3 18" xfId="20273" xr:uid="{00000000-0005-0000-0000-0000FF4E0000}"/>
    <cellStyle name="Akzent4 3 2" xfId="20274" xr:uid="{00000000-0005-0000-0000-0000004F0000}"/>
    <cellStyle name="Akzent4 3 3" xfId="20275" xr:uid="{00000000-0005-0000-0000-0000014F0000}"/>
    <cellStyle name="Akzent4 3 4" xfId="20276" xr:uid="{00000000-0005-0000-0000-0000024F0000}"/>
    <cellStyle name="Akzent4 3 5" xfId="20277" xr:uid="{00000000-0005-0000-0000-0000034F0000}"/>
    <cellStyle name="Akzent4 3 6" xfId="20278" xr:uid="{00000000-0005-0000-0000-0000044F0000}"/>
    <cellStyle name="Akzent4 3 7" xfId="20279" xr:uid="{00000000-0005-0000-0000-0000054F0000}"/>
    <cellStyle name="Akzent4 3 8" xfId="20280" xr:uid="{00000000-0005-0000-0000-0000064F0000}"/>
    <cellStyle name="Akzent4 3 9" xfId="20281" xr:uid="{00000000-0005-0000-0000-0000074F0000}"/>
    <cellStyle name="Akzent4 30" xfId="20282" xr:uid="{00000000-0005-0000-0000-0000084F0000}"/>
    <cellStyle name="Akzent4 31" xfId="20283" xr:uid="{00000000-0005-0000-0000-0000094F0000}"/>
    <cellStyle name="Akzent4 32" xfId="20284" xr:uid="{00000000-0005-0000-0000-00000A4F0000}"/>
    <cellStyle name="Akzent4 33" xfId="20285" xr:uid="{00000000-0005-0000-0000-00000B4F0000}"/>
    <cellStyle name="Akzent4 34" xfId="20286" xr:uid="{00000000-0005-0000-0000-00000C4F0000}"/>
    <cellStyle name="Akzent4 35" xfId="20287" xr:uid="{00000000-0005-0000-0000-00000D4F0000}"/>
    <cellStyle name="Akzent4 36" xfId="45982" xr:uid="{00000000-0005-0000-0000-00000E4F0000}"/>
    <cellStyle name="Akzent4 4" xfId="20288" xr:uid="{00000000-0005-0000-0000-00000F4F0000}"/>
    <cellStyle name="Akzent4 4 10" xfId="20289" xr:uid="{00000000-0005-0000-0000-0000104F0000}"/>
    <cellStyle name="Akzent4 4 11" xfId="20290" xr:uid="{00000000-0005-0000-0000-0000114F0000}"/>
    <cellStyle name="Akzent4 4 12" xfId="20291" xr:uid="{00000000-0005-0000-0000-0000124F0000}"/>
    <cellStyle name="Akzent4 4 13" xfId="20292" xr:uid="{00000000-0005-0000-0000-0000134F0000}"/>
    <cellStyle name="Akzent4 4 14" xfId="20293" xr:uid="{00000000-0005-0000-0000-0000144F0000}"/>
    <cellStyle name="Akzent4 4 15" xfId="20294" xr:uid="{00000000-0005-0000-0000-0000154F0000}"/>
    <cellStyle name="Akzent4 4 16" xfId="20295" xr:uid="{00000000-0005-0000-0000-0000164F0000}"/>
    <cellStyle name="Akzent4 4 17" xfId="20296" xr:uid="{00000000-0005-0000-0000-0000174F0000}"/>
    <cellStyle name="Akzent4 4 18" xfId="20297" xr:uid="{00000000-0005-0000-0000-0000184F0000}"/>
    <cellStyle name="Akzent4 4 2" xfId="20298" xr:uid="{00000000-0005-0000-0000-0000194F0000}"/>
    <cellStyle name="Akzent4 4 3" xfId="20299" xr:uid="{00000000-0005-0000-0000-00001A4F0000}"/>
    <cellStyle name="Akzent4 4 4" xfId="20300" xr:uid="{00000000-0005-0000-0000-00001B4F0000}"/>
    <cellStyle name="Akzent4 4 5" xfId="20301" xr:uid="{00000000-0005-0000-0000-00001C4F0000}"/>
    <cellStyle name="Akzent4 4 6" xfId="20302" xr:uid="{00000000-0005-0000-0000-00001D4F0000}"/>
    <cellStyle name="Akzent4 4 7" xfId="20303" xr:uid="{00000000-0005-0000-0000-00001E4F0000}"/>
    <cellStyle name="Akzent4 4 8" xfId="20304" xr:uid="{00000000-0005-0000-0000-00001F4F0000}"/>
    <cellStyle name="Akzent4 4 9" xfId="20305" xr:uid="{00000000-0005-0000-0000-0000204F0000}"/>
    <cellStyle name="Akzent4 5" xfId="20306" xr:uid="{00000000-0005-0000-0000-0000214F0000}"/>
    <cellStyle name="Akzent4 5 10" xfId="20307" xr:uid="{00000000-0005-0000-0000-0000224F0000}"/>
    <cellStyle name="Akzent4 5 11" xfId="20308" xr:uid="{00000000-0005-0000-0000-0000234F0000}"/>
    <cellStyle name="Akzent4 5 12" xfId="20309" xr:uid="{00000000-0005-0000-0000-0000244F0000}"/>
    <cellStyle name="Akzent4 5 13" xfId="20310" xr:uid="{00000000-0005-0000-0000-0000254F0000}"/>
    <cellStyle name="Akzent4 5 14" xfId="20311" xr:uid="{00000000-0005-0000-0000-0000264F0000}"/>
    <cellStyle name="Akzent4 5 15" xfId="20312" xr:uid="{00000000-0005-0000-0000-0000274F0000}"/>
    <cellStyle name="Akzent4 5 16" xfId="20313" xr:uid="{00000000-0005-0000-0000-0000284F0000}"/>
    <cellStyle name="Akzent4 5 17" xfId="20314" xr:uid="{00000000-0005-0000-0000-0000294F0000}"/>
    <cellStyle name="Akzent4 5 18" xfId="20315" xr:uid="{00000000-0005-0000-0000-00002A4F0000}"/>
    <cellStyle name="Akzent4 5 2" xfId="20316" xr:uid="{00000000-0005-0000-0000-00002B4F0000}"/>
    <cellStyle name="Akzent4 5 3" xfId="20317" xr:uid="{00000000-0005-0000-0000-00002C4F0000}"/>
    <cellStyle name="Akzent4 5 4" xfId="20318" xr:uid="{00000000-0005-0000-0000-00002D4F0000}"/>
    <cellStyle name="Akzent4 5 5" xfId="20319" xr:uid="{00000000-0005-0000-0000-00002E4F0000}"/>
    <cellStyle name="Akzent4 5 6" xfId="20320" xr:uid="{00000000-0005-0000-0000-00002F4F0000}"/>
    <cellStyle name="Akzent4 5 7" xfId="20321" xr:uid="{00000000-0005-0000-0000-0000304F0000}"/>
    <cellStyle name="Akzent4 5 8" xfId="20322" xr:uid="{00000000-0005-0000-0000-0000314F0000}"/>
    <cellStyle name="Akzent4 5 9" xfId="20323" xr:uid="{00000000-0005-0000-0000-0000324F0000}"/>
    <cellStyle name="Akzent4 6" xfId="20324" xr:uid="{00000000-0005-0000-0000-0000334F0000}"/>
    <cellStyle name="Akzent4 6 10" xfId="20325" xr:uid="{00000000-0005-0000-0000-0000344F0000}"/>
    <cellStyle name="Akzent4 6 11" xfId="20326" xr:uid="{00000000-0005-0000-0000-0000354F0000}"/>
    <cellStyle name="Akzent4 6 12" xfId="20327" xr:uid="{00000000-0005-0000-0000-0000364F0000}"/>
    <cellStyle name="Akzent4 6 13" xfId="20328" xr:uid="{00000000-0005-0000-0000-0000374F0000}"/>
    <cellStyle name="Akzent4 6 14" xfId="20329" xr:uid="{00000000-0005-0000-0000-0000384F0000}"/>
    <cellStyle name="Akzent4 6 15" xfId="20330" xr:uid="{00000000-0005-0000-0000-0000394F0000}"/>
    <cellStyle name="Akzent4 6 16" xfId="20331" xr:uid="{00000000-0005-0000-0000-00003A4F0000}"/>
    <cellStyle name="Akzent4 6 17" xfId="20332" xr:uid="{00000000-0005-0000-0000-00003B4F0000}"/>
    <cellStyle name="Akzent4 6 18" xfId="20333" xr:uid="{00000000-0005-0000-0000-00003C4F0000}"/>
    <cellStyle name="Akzent4 6 2" xfId="20334" xr:uid="{00000000-0005-0000-0000-00003D4F0000}"/>
    <cellStyle name="Akzent4 6 3" xfId="20335" xr:uid="{00000000-0005-0000-0000-00003E4F0000}"/>
    <cellStyle name="Akzent4 6 4" xfId="20336" xr:uid="{00000000-0005-0000-0000-00003F4F0000}"/>
    <cellStyle name="Akzent4 6 5" xfId="20337" xr:uid="{00000000-0005-0000-0000-0000404F0000}"/>
    <cellStyle name="Akzent4 6 6" xfId="20338" xr:uid="{00000000-0005-0000-0000-0000414F0000}"/>
    <cellStyle name="Akzent4 6 7" xfId="20339" xr:uid="{00000000-0005-0000-0000-0000424F0000}"/>
    <cellStyle name="Akzent4 6 8" xfId="20340" xr:uid="{00000000-0005-0000-0000-0000434F0000}"/>
    <cellStyle name="Akzent4 6 9" xfId="20341" xr:uid="{00000000-0005-0000-0000-0000444F0000}"/>
    <cellStyle name="Akzent4 7" xfId="20342" xr:uid="{00000000-0005-0000-0000-0000454F0000}"/>
    <cellStyle name="Akzent4 7 10" xfId="20343" xr:uid="{00000000-0005-0000-0000-0000464F0000}"/>
    <cellStyle name="Akzent4 7 11" xfId="20344" xr:uid="{00000000-0005-0000-0000-0000474F0000}"/>
    <cellStyle name="Akzent4 7 12" xfId="20345" xr:uid="{00000000-0005-0000-0000-0000484F0000}"/>
    <cellStyle name="Akzent4 7 13" xfId="20346" xr:uid="{00000000-0005-0000-0000-0000494F0000}"/>
    <cellStyle name="Akzent4 7 14" xfId="20347" xr:uid="{00000000-0005-0000-0000-00004A4F0000}"/>
    <cellStyle name="Akzent4 7 15" xfId="20348" xr:uid="{00000000-0005-0000-0000-00004B4F0000}"/>
    <cellStyle name="Akzent4 7 16" xfId="20349" xr:uid="{00000000-0005-0000-0000-00004C4F0000}"/>
    <cellStyle name="Akzent4 7 17" xfId="20350" xr:uid="{00000000-0005-0000-0000-00004D4F0000}"/>
    <cellStyle name="Akzent4 7 18" xfId="20351" xr:uid="{00000000-0005-0000-0000-00004E4F0000}"/>
    <cellStyle name="Akzent4 7 2" xfId="20352" xr:uid="{00000000-0005-0000-0000-00004F4F0000}"/>
    <cellStyle name="Akzent4 7 3" xfId="20353" xr:uid="{00000000-0005-0000-0000-0000504F0000}"/>
    <cellStyle name="Akzent4 7 4" xfId="20354" xr:uid="{00000000-0005-0000-0000-0000514F0000}"/>
    <cellStyle name="Akzent4 7 5" xfId="20355" xr:uid="{00000000-0005-0000-0000-0000524F0000}"/>
    <cellStyle name="Akzent4 7 6" xfId="20356" xr:uid="{00000000-0005-0000-0000-0000534F0000}"/>
    <cellStyle name="Akzent4 7 7" xfId="20357" xr:uid="{00000000-0005-0000-0000-0000544F0000}"/>
    <cellStyle name="Akzent4 7 8" xfId="20358" xr:uid="{00000000-0005-0000-0000-0000554F0000}"/>
    <cellStyle name="Akzent4 7 9" xfId="20359" xr:uid="{00000000-0005-0000-0000-0000564F0000}"/>
    <cellStyle name="Akzent4 8" xfId="20360" xr:uid="{00000000-0005-0000-0000-0000574F0000}"/>
    <cellStyle name="Akzent4 8 10" xfId="20361" xr:uid="{00000000-0005-0000-0000-0000584F0000}"/>
    <cellStyle name="Akzent4 8 11" xfId="20362" xr:uid="{00000000-0005-0000-0000-0000594F0000}"/>
    <cellStyle name="Akzent4 8 12" xfId="20363" xr:uid="{00000000-0005-0000-0000-00005A4F0000}"/>
    <cellStyle name="Akzent4 8 13" xfId="20364" xr:uid="{00000000-0005-0000-0000-00005B4F0000}"/>
    <cellStyle name="Akzent4 8 14" xfId="20365" xr:uid="{00000000-0005-0000-0000-00005C4F0000}"/>
    <cellStyle name="Akzent4 8 15" xfId="20366" xr:uid="{00000000-0005-0000-0000-00005D4F0000}"/>
    <cellStyle name="Akzent4 8 16" xfId="20367" xr:uid="{00000000-0005-0000-0000-00005E4F0000}"/>
    <cellStyle name="Akzent4 8 17" xfId="20368" xr:uid="{00000000-0005-0000-0000-00005F4F0000}"/>
    <cellStyle name="Akzent4 8 18" xfId="20369" xr:uid="{00000000-0005-0000-0000-0000604F0000}"/>
    <cellStyle name="Akzent4 8 2" xfId="20370" xr:uid="{00000000-0005-0000-0000-0000614F0000}"/>
    <cellStyle name="Akzent4 8 3" xfId="20371" xr:uid="{00000000-0005-0000-0000-0000624F0000}"/>
    <cellStyle name="Akzent4 8 4" xfId="20372" xr:uid="{00000000-0005-0000-0000-0000634F0000}"/>
    <cellStyle name="Akzent4 8 5" xfId="20373" xr:uid="{00000000-0005-0000-0000-0000644F0000}"/>
    <cellStyle name="Akzent4 8 6" xfId="20374" xr:uid="{00000000-0005-0000-0000-0000654F0000}"/>
    <cellStyle name="Akzent4 8 7" xfId="20375" xr:uid="{00000000-0005-0000-0000-0000664F0000}"/>
    <cellStyle name="Akzent4 8 8" xfId="20376" xr:uid="{00000000-0005-0000-0000-0000674F0000}"/>
    <cellStyle name="Akzent4 8 9" xfId="20377" xr:uid="{00000000-0005-0000-0000-0000684F0000}"/>
    <cellStyle name="Akzent4 9" xfId="20378" xr:uid="{00000000-0005-0000-0000-0000694F0000}"/>
    <cellStyle name="Akzent4 9 10" xfId="20379" xr:uid="{00000000-0005-0000-0000-00006A4F0000}"/>
    <cellStyle name="Akzent4 9 11" xfId="20380" xr:uid="{00000000-0005-0000-0000-00006B4F0000}"/>
    <cellStyle name="Akzent4 9 12" xfId="20381" xr:uid="{00000000-0005-0000-0000-00006C4F0000}"/>
    <cellStyle name="Akzent4 9 13" xfId="20382" xr:uid="{00000000-0005-0000-0000-00006D4F0000}"/>
    <cellStyle name="Akzent4 9 14" xfId="20383" xr:uid="{00000000-0005-0000-0000-00006E4F0000}"/>
    <cellStyle name="Akzent4 9 15" xfId="20384" xr:uid="{00000000-0005-0000-0000-00006F4F0000}"/>
    <cellStyle name="Akzent4 9 16" xfId="20385" xr:uid="{00000000-0005-0000-0000-0000704F0000}"/>
    <cellStyle name="Akzent4 9 17" xfId="20386" xr:uid="{00000000-0005-0000-0000-0000714F0000}"/>
    <cellStyle name="Akzent4 9 18" xfId="20387" xr:uid="{00000000-0005-0000-0000-0000724F0000}"/>
    <cellStyle name="Akzent4 9 2" xfId="20388" xr:uid="{00000000-0005-0000-0000-0000734F0000}"/>
    <cellStyle name="Akzent4 9 3" xfId="20389" xr:uid="{00000000-0005-0000-0000-0000744F0000}"/>
    <cellStyle name="Akzent4 9 4" xfId="20390" xr:uid="{00000000-0005-0000-0000-0000754F0000}"/>
    <cellStyle name="Akzent4 9 5" xfId="20391" xr:uid="{00000000-0005-0000-0000-0000764F0000}"/>
    <cellStyle name="Akzent4 9 6" xfId="20392" xr:uid="{00000000-0005-0000-0000-0000774F0000}"/>
    <cellStyle name="Akzent4 9 7" xfId="20393" xr:uid="{00000000-0005-0000-0000-0000784F0000}"/>
    <cellStyle name="Akzent4 9 8" xfId="20394" xr:uid="{00000000-0005-0000-0000-0000794F0000}"/>
    <cellStyle name="Akzent4 9 9" xfId="20395" xr:uid="{00000000-0005-0000-0000-00007A4F0000}"/>
    <cellStyle name="Akzent5 10" xfId="20396" xr:uid="{00000000-0005-0000-0000-00007B4F0000}"/>
    <cellStyle name="Akzent5 10 10" xfId="20397" xr:uid="{00000000-0005-0000-0000-00007C4F0000}"/>
    <cellStyle name="Akzent5 10 11" xfId="20398" xr:uid="{00000000-0005-0000-0000-00007D4F0000}"/>
    <cellStyle name="Akzent5 10 12" xfId="20399" xr:uid="{00000000-0005-0000-0000-00007E4F0000}"/>
    <cellStyle name="Akzent5 10 13" xfId="20400" xr:uid="{00000000-0005-0000-0000-00007F4F0000}"/>
    <cellStyle name="Akzent5 10 14" xfId="20401" xr:uid="{00000000-0005-0000-0000-0000804F0000}"/>
    <cellStyle name="Akzent5 10 15" xfId="20402" xr:uid="{00000000-0005-0000-0000-0000814F0000}"/>
    <cellStyle name="Akzent5 10 16" xfId="20403" xr:uid="{00000000-0005-0000-0000-0000824F0000}"/>
    <cellStyle name="Akzent5 10 17" xfId="20404" xr:uid="{00000000-0005-0000-0000-0000834F0000}"/>
    <cellStyle name="Akzent5 10 18" xfId="20405" xr:uid="{00000000-0005-0000-0000-0000844F0000}"/>
    <cellStyle name="Akzent5 10 2" xfId="20406" xr:uid="{00000000-0005-0000-0000-0000854F0000}"/>
    <cellStyle name="Akzent5 10 3" xfId="20407" xr:uid="{00000000-0005-0000-0000-0000864F0000}"/>
    <cellStyle name="Akzent5 10 4" xfId="20408" xr:uid="{00000000-0005-0000-0000-0000874F0000}"/>
    <cellStyle name="Akzent5 10 5" xfId="20409" xr:uid="{00000000-0005-0000-0000-0000884F0000}"/>
    <cellStyle name="Akzent5 10 6" xfId="20410" xr:uid="{00000000-0005-0000-0000-0000894F0000}"/>
    <cellStyle name="Akzent5 10 7" xfId="20411" xr:uid="{00000000-0005-0000-0000-00008A4F0000}"/>
    <cellStyle name="Akzent5 10 8" xfId="20412" xr:uid="{00000000-0005-0000-0000-00008B4F0000}"/>
    <cellStyle name="Akzent5 10 9" xfId="20413" xr:uid="{00000000-0005-0000-0000-00008C4F0000}"/>
    <cellStyle name="Akzent5 11" xfId="20414" xr:uid="{00000000-0005-0000-0000-00008D4F0000}"/>
    <cellStyle name="Akzent5 11 10" xfId="20415" xr:uid="{00000000-0005-0000-0000-00008E4F0000}"/>
    <cellStyle name="Akzent5 11 11" xfId="20416" xr:uid="{00000000-0005-0000-0000-00008F4F0000}"/>
    <cellStyle name="Akzent5 11 12" xfId="20417" xr:uid="{00000000-0005-0000-0000-0000904F0000}"/>
    <cellStyle name="Akzent5 11 13" xfId="20418" xr:uid="{00000000-0005-0000-0000-0000914F0000}"/>
    <cellStyle name="Akzent5 11 14" xfId="20419" xr:uid="{00000000-0005-0000-0000-0000924F0000}"/>
    <cellStyle name="Akzent5 11 15" xfId="20420" xr:uid="{00000000-0005-0000-0000-0000934F0000}"/>
    <cellStyle name="Akzent5 11 16" xfId="20421" xr:uid="{00000000-0005-0000-0000-0000944F0000}"/>
    <cellStyle name="Akzent5 11 17" xfId="20422" xr:uid="{00000000-0005-0000-0000-0000954F0000}"/>
    <cellStyle name="Akzent5 11 18" xfId="20423" xr:uid="{00000000-0005-0000-0000-0000964F0000}"/>
    <cellStyle name="Akzent5 11 2" xfId="20424" xr:uid="{00000000-0005-0000-0000-0000974F0000}"/>
    <cellStyle name="Akzent5 11 3" xfId="20425" xr:uid="{00000000-0005-0000-0000-0000984F0000}"/>
    <cellStyle name="Akzent5 11 4" xfId="20426" xr:uid="{00000000-0005-0000-0000-0000994F0000}"/>
    <cellStyle name="Akzent5 11 5" xfId="20427" xr:uid="{00000000-0005-0000-0000-00009A4F0000}"/>
    <cellStyle name="Akzent5 11 6" xfId="20428" xr:uid="{00000000-0005-0000-0000-00009B4F0000}"/>
    <cellStyle name="Akzent5 11 7" xfId="20429" xr:uid="{00000000-0005-0000-0000-00009C4F0000}"/>
    <cellStyle name="Akzent5 11 8" xfId="20430" xr:uid="{00000000-0005-0000-0000-00009D4F0000}"/>
    <cellStyle name="Akzent5 11 9" xfId="20431" xr:uid="{00000000-0005-0000-0000-00009E4F0000}"/>
    <cellStyle name="Akzent5 12" xfId="20432" xr:uid="{00000000-0005-0000-0000-00009F4F0000}"/>
    <cellStyle name="Akzent5 12 10" xfId="20433" xr:uid="{00000000-0005-0000-0000-0000A04F0000}"/>
    <cellStyle name="Akzent5 12 11" xfId="20434" xr:uid="{00000000-0005-0000-0000-0000A14F0000}"/>
    <cellStyle name="Akzent5 12 12" xfId="20435" xr:uid="{00000000-0005-0000-0000-0000A24F0000}"/>
    <cellStyle name="Akzent5 12 13" xfId="20436" xr:uid="{00000000-0005-0000-0000-0000A34F0000}"/>
    <cellStyle name="Akzent5 12 14" xfId="20437" xr:uid="{00000000-0005-0000-0000-0000A44F0000}"/>
    <cellStyle name="Akzent5 12 15" xfId="20438" xr:uid="{00000000-0005-0000-0000-0000A54F0000}"/>
    <cellStyle name="Akzent5 12 16" xfId="20439" xr:uid="{00000000-0005-0000-0000-0000A64F0000}"/>
    <cellStyle name="Akzent5 12 17" xfId="20440" xr:uid="{00000000-0005-0000-0000-0000A74F0000}"/>
    <cellStyle name="Akzent5 12 18" xfId="20441" xr:uid="{00000000-0005-0000-0000-0000A84F0000}"/>
    <cellStyle name="Akzent5 12 2" xfId="20442" xr:uid="{00000000-0005-0000-0000-0000A94F0000}"/>
    <cellStyle name="Akzent5 12 3" xfId="20443" xr:uid="{00000000-0005-0000-0000-0000AA4F0000}"/>
    <cellStyle name="Akzent5 12 4" xfId="20444" xr:uid="{00000000-0005-0000-0000-0000AB4F0000}"/>
    <cellStyle name="Akzent5 12 5" xfId="20445" xr:uid="{00000000-0005-0000-0000-0000AC4F0000}"/>
    <cellStyle name="Akzent5 12 6" xfId="20446" xr:uid="{00000000-0005-0000-0000-0000AD4F0000}"/>
    <cellStyle name="Akzent5 12 7" xfId="20447" xr:uid="{00000000-0005-0000-0000-0000AE4F0000}"/>
    <cellStyle name="Akzent5 12 8" xfId="20448" xr:uid="{00000000-0005-0000-0000-0000AF4F0000}"/>
    <cellStyle name="Akzent5 12 9" xfId="20449" xr:uid="{00000000-0005-0000-0000-0000B04F0000}"/>
    <cellStyle name="Akzent5 13" xfId="20450" xr:uid="{00000000-0005-0000-0000-0000B14F0000}"/>
    <cellStyle name="Akzent5 13 10" xfId="20451" xr:uid="{00000000-0005-0000-0000-0000B24F0000}"/>
    <cellStyle name="Akzent5 13 11" xfId="20452" xr:uid="{00000000-0005-0000-0000-0000B34F0000}"/>
    <cellStyle name="Akzent5 13 12" xfId="20453" xr:uid="{00000000-0005-0000-0000-0000B44F0000}"/>
    <cellStyle name="Akzent5 13 13" xfId="20454" xr:uid="{00000000-0005-0000-0000-0000B54F0000}"/>
    <cellStyle name="Akzent5 13 14" xfId="20455" xr:uid="{00000000-0005-0000-0000-0000B64F0000}"/>
    <cellStyle name="Akzent5 13 15" xfId="20456" xr:uid="{00000000-0005-0000-0000-0000B74F0000}"/>
    <cellStyle name="Akzent5 13 16" xfId="20457" xr:uid="{00000000-0005-0000-0000-0000B84F0000}"/>
    <cellStyle name="Akzent5 13 17" xfId="20458" xr:uid="{00000000-0005-0000-0000-0000B94F0000}"/>
    <cellStyle name="Akzent5 13 18" xfId="20459" xr:uid="{00000000-0005-0000-0000-0000BA4F0000}"/>
    <cellStyle name="Akzent5 13 2" xfId="20460" xr:uid="{00000000-0005-0000-0000-0000BB4F0000}"/>
    <cellStyle name="Akzent5 13 3" xfId="20461" xr:uid="{00000000-0005-0000-0000-0000BC4F0000}"/>
    <cellStyle name="Akzent5 13 4" xfId="20462" xr:uid="{00000000-0005-0000-0000-0000BD4F0000}"/>
    <cellStyle name="Akzent5 13 5" xfId="20463" xr:uid="{00000000-0005-0000-0000-0000BE4F0000}"/>
    <cellStyle name="Akzent5 13 6" xfId="20464" xr:uid="{00000000-0005-0000-0000-0000BF4F0000}"/>
    <cellStyle name="Akzent5 13 7" xfId="20465" xr:uid="{00000000-0005-0000-0000-0000C04F0000}"/>
    <cellStyle name="Akzent5 13 8" xfId="20466" xr:uid="{00000000-0005-0000-0000-0000C14F0000}"/>
    <cellStyle name="Akzent5 13 9" xfId="20467" xr:uid="{00000000-0005-0000-0000-0000C24F0000}"/>
    <cellStyle name="Akzent5 14" xfId="20468" xr:uid="{00000000-0005-0000-0000-0000C34F0000}"/>
    <cellStyle name="Akzent5 14 10" xfId="20469" xr:uid="{00000000-0005-0000-0000-0000C44F0000}"/>
    <cellStyle name="Akzent5 14 11" xfId="20470" xr:uid="{00000000-0005-0000-0000-0000C54F0000}"/>
    <cellStyle name="Akzent5 14 12" xfId="20471" xr:uid="{00000000-0005-0000-0000-0000C64F0000}"/>
    <cellStyle name="Akzent5 14 13" xfId="20472" xr:uid="{00000000-0005-0000-0000-0000C74F0000}"/>
    <cellStyle name="Akzent5 14 14" xfId="20473" xr:uid="{00000000-0005-0000-0000-0000C84F0000}"/>
    <cellStyle name="Akzent5 14 15" xfId="20474" xr:uid="{00000000-0005-0000-0000-0000C94F0000}"/>
    <cellStyle name="Akzent5 14 16" xfId="20475" xr:uid="{00000000-0005-0000-0000-0000CA4F0000}"/>
    <cellStyle name="Akzent5 14 17" xfId="20476" xr:uid="{00000000-0005-0000-0000-0000CB4F0000}"/>
    <cellStyle name="Akzent5 14 18" xfId="20477" xr:uid="{00000000-0005-0000-0000-0000CC4F0000}"/>
    <cellStyle name="Akzent5 14 2" xfId="20478" xr:uid="{00000000-0005-0000-0000-0000CD4F0000}"/>
    <cellStyle name="Akzent5 14 3" xfId="20479" xr:uid="{00000000-0005-0000-0000-0000CE4F0000}"/>
    <cellStyle name="Akzent5 14 4" xfId="20480" xr:uid="{00000000-0005-0000-0000-0000CF4F0000}"/>
    <cellStyle name="Akzent5 14 5" xfId="20481" xr:uid="{00000000-0005-0000-0000-0000D04F0000}"/>
    <cellStyle name="Akzent5 14 6" xfId="20482" xr:uid="{00000000-0005-0000-0000-0000D14F0000}"/>
    <cellStyle name="Akzent5 14 7" xfId="20483" xr:uid="{00000000-0005-0000-0000-0000D24F0000}"/>
    <cellStyle name="Akzent5 14 8" xfId="20484" xr:uid="{00000000-0005-0000-0000-0000D34F0000}"/>
    <cellStyle name="Akzent5 14 9" xfId="20485" xr:uid="{00000000-0005-0000-0000-0000D44F0000}"/>
    <cellStyle name="Akzent5 15" xfId="20486" xr:uid="{00000000-0005-0000-0000-0000D54F0000}"/>
    <cellStyle name="Akzent5 15 10" xfId="20487" xr:uid="{00000000-0005-0000-0000-0000D64F0000}"/>
    <cellStyle name="Akzent5 15 11" xfId="20488" xr:uid="{00000000-0005-0000-0000-0000D74F0000}"/>
    <cellStyle name="Akzent5 15 12" xfId="20489" xr:uid="{00000000-0005-0000-0000-0000D84F0000}"/>
    <cellStyle name="Akzent5 15 13" xfId="20490" xr:uid="{00000000-0005-0000-0000-0000D94F0000}"/>
    <cellStyle name="Akzent5 15 14" xfId="20491" xr:uid="{00000000-0005-0000-0000-0000DA4F0000}"/>
    <cellStyle name="Akzent5 15 15" xfId="20492" xr:uid="{00000000-0005-0000-0000-0000DB4F0000}"/>
    <cellStyle name="Akzent5 15 16" xfId="20493" xr:uid="{00000000-0005-0000-0000-0000DC4F0000}"/>
    <cellStyle name="Akzent5 15 17" xfId="20494" xr:uid="{00000000-0005-0000-0000-0000DD4F0000}"/>
    <cellStyle name="Akzent5 15 18" xfId="20495" xr:uid="{00000000-0005-0000-0000-0000DE4F0000}"/>
    <cellStyle name="Akzent5 15 2" xfId="20496" xr:uid="{00000000-0005-0000-0000-0000DF4F0000}"/>
    <cellStyle name="Akzent5 15 3" xfId="20497" xr:uid="{00000000-0005-0000-0000-0000E04F0000}"/>
    <cellStyle name="Akzent5 15 4" xfId="20498" xr:uid="{00000000-0005-0000-0000-0000E14F0000}"/>
    <cellStyle name="Akzent5 15 5" xfId="20499" xr:uid="{00000000-0005-0000-0000-0000E24F0000}"/>
    <cellStyle name="Akzent5 15 6" xfId="20500" xr:uid="{00000000-0005-0000-0000-0000E34F0000}"/>
    <cellStyle name="Akzent5 15 7" xfId="20501" xr:uid="{00000000-0005-0000-0000-0000E44F0000}"/>
    <cellStyle name="Akzent5 15 8" xfId="20502" xr:uid="{00000000-0005-0000-0000-0000E54F0000}"/>
    <cellStyle name="Akzent5 15 9" xfId="20503" xr:uid="{00000000-0005-0000-0000-0000E64F0000}"/>
    <cellStyle name="Akzent5 16" xfId="20504" xr:uid="{00000000-0005-0000-0000-0000E74F0000}"/>
    <cellStyle name="Akzent5 16 10" xfId="20505" xr:uid="{00000000-0005-0000-0000-0000E84F0000}"/>
    <cellStyle name="Akzent5 16 11" xfId="20506" xr:uid="{00000000-0005-0000-0000-0000E94F0000}"/>
    <cellStyle name="Akzent5 16 12" xfId="20507" xr:uid="{00000000-0005-0000-0000-0000EA4F0000}"/>
    <cellStyle name="Akzent5 16 13" xfId="20508" xr:uid="{00000000-0005-0000-0000-0000EB4F0000}"/>
    <cellStyle name="Akzent5 16 14" xfId="20509" xr:uid="{00000000-0005-0000-0000-0000EC4F0000}"/>
    <cellStyle name="Akzent5 16 15" xfId="20510" xr:uid="{00000000-0005-0000-0000-0000ED4F0000}"/>
    <cellStyle name="Akzent5 16 16" xfId="20511" xr:uid="{00000000-0005-0000-0000-0000EE4F0000}"/>
    <cellStyle name="Akzent5 16 17" xfId="20512" xr:uid="{00000000-0005-0000-0000-0000EF4F0000}"/>
    <cellStyle name="Akzent5 16 18" xfId="20513" xr:uid="{00000000-0005-0000-0000-0000F04F0000}"/>
    <cellStyle name="Akzent5 16 2" xfId="20514" xr:uid="{00000000-0005-0000-0000-0000F14F0000}"/>
    <cellStyle name="Akzent5 16 3" xfId="20515" xr:uid="{00000000-0005-0000-0000-0000F24F0000}"/>
    <cellStyle name="Akzent5 16 4" xfId="20516" xr:uid="{00000000-0005-0000-0000-0000F34F0000}"/>
    <cellStyle name="Akzent5 16 5" xfId="20517" xr:uid="{00000000-0005-0000-0000-0000F44F0000}"/>
    <cellStyle name="Akzent5 16 6" xfId="20518" xr:uid="{00000000-0005-0000-0000-0000F54F0000}"/>
    <cellStyle name="Akzent5 16 7" xfId="20519" xr:uid="{00000000-0005-0000-0000-0000F64F0000}"/>
    <cellStyle name="Akzent5 16 8" xfId="20520" xr:uid="{00000000-0005-0000-0000-0000F74F0000}"/>
    <cellStyle name="Akzent5 16 9" xfId="20521" xr:uid="{00000000-0005-0000-0000-0000F84F0000}"/>
    <cellStyle name="Akzent5 17" xfId="20522" xr:uid="{00000000-0005-0000-0000-0000F94F0000}"/>
    <cellStyle name="Akzent5 17 10" xfId="20523" xr:uid="{00000000-0005-0000-0000-0000FA4F0000}"/>
    <cellStyle name="Akzent5 17 11" xfId="20524" xr:uid="{00000000-0005-0000-0000-0000FB4F0000}"/>
    <cellStyle name="Akzent5 17 12" xfId="20525" xr:uid="{00000000-0005-0000-0000-0000FC4F0000}"/>
    <cellStyle name="Akzent5 17 13" xfId="20526" xr:uid="{00000000-0005-0000-0000-0000FD4F0000}"/>
    <cellStyle name="Akzent5 17 14" xfId="20527" xr:uid="{00000000-0005-0000-0000-0000FE4F0000}"/>
    <cellStyle name="Akzent5 17 15" xfId="20528" xr:uid="{00000000-0005-0000-0000-0000FF4F0000}"/>
    <cellStyle name="Akzent5 17 16" xfId="20529" xr:uid="{00000000-0005-0000-0000-000000500000}"/>
    <cellStyle name="Akzent5 17 17" xfId="20530" xr:uid="{00000000-0005-0000-0000-000001500000}"/>
    <cellStyle name="Akzent5 17 18" xfId="20531" xr:uid="{00000000-0005-0000-0000-000002500000}"/>
    <cellStyle name="Akzent5 17 2" xfId="20532" xr:uid="{00000000-0005-0000-0000-000003500000}"/>
    <cellStyle name="Akzent5 17 3" xfId="20533" xr:uid="{00000000-0005-0000-0000-000004500000}"/>
    <cellStyle name="Akzent5 17 4" xfId="20534" xr:uid="{00000000-0005-0000-0000-000005500000}"/>
    <cellStyle name="Akzent5 17 5" xfId="20535" xr:uid="{00000000-0005-0000-0000-000006500000}"/>
    <cellStyle name="Akzent5 17 6" xfId="20536" xr:uid="{00000000-0005-0000-0000-000007500000}"/>
    <cellStyle name="Akzent5 17 7" xfId="20537" xr:uid="{00000000-0005-0000-0000-000008500000}"/>
    <cellStyle name="Akzent5 17 8" xfId="20538" xr:uid="{00000000-0005-0000-0000-000009500000}"/>
    <cellStyle name="Akzent5 17 9" xfId="20539" xr:uid="{00000000-0005-0000-0000-00000A500000}"/>
    <cellStyle name="Akzent5 18" xfId="20540" xr:uid="{00000000-0005-0000-0000-00000B500000}"/>
    <cellStyle name="Akzent5 18 10" xfId="20541" xr:uid="{00000000-0005-0000-0000-00000C500000}"/>
    <cellStyle name="Akzent5 18 11" xfId="20542" xr:uid="{00000000-0005-0000-0000-00000D500000}"/>
    <cellStyle name="Akzent5 18 12" xfId="20543" xr:uid="{00000000-0005-0000-0000-00000E500000}"/>
    <cellStyle name="Akzent5 18 13" xfId="20544" xr:uid="{00000000-0005-0000-0000-00000F500000}"/>
    <cellStyle name="Akzent5 18 14" xfId="20545" xr:uid="{00000000-0005-0000-0000-000010500000}"/>
    <cellStyle name="Akzent5 18 15" xfId="20546" xr:uid="{00000000-0005-0000-0000-000011500000}"/>
    <cellStyle name="Akzent5 18 16" xfId="20547" xr:uid="{00000000-0005-0000-0000-000012500000}"/>
    <cellStyle name="Akzent5 18 17" xfId="20548" xr:uid="{00000000-0005-0000-0000-000013500000}"/>
    <cellStyle name="Akzent5 18 18" xfId="20549" xr:uid="{00000000-0005-0000-0000-000014500000}"/>
    <cellStyle name="Akzent5 18 2" xfId="20550" xr:uid="{00000000-0005-0000-0000-000015500000}"/>
    <cellStyle name="Akzent5 18 3" xfId="20551" xr:uid="{00000000-0005-0000-0000-000016500000}"/>
    <cellStyle name="Akzent5 18 4" xfId="20552" xr:uid="{00000000-0005-0000-0000-000017500000}"/>
    <cellStyle name="Akzent5 18 5" xfId="20553" xr:uid="{00000000-0005-0000-0000-000018500000}"/>
    <cellStyle name="Akzent5 18 6" xfId="20554" xr:uid="{00000000-0005-0000-0000-000019500000}"/>
    <cellStyle name="Akzent5 18 7" xfId="20555" xr:uid="{00000000-0005-0000-0000-00001A500000}"/>
    <cellStyle name="Akzent5 18 8" xfId="20556" xr:uid="{00000000-0005-0000-0000-00001B500000}"/>
    <cellStyle name="Akzent5 18 9" xfId="20557" xr:uid="{00000000-0005-0000-0000-00001C500000}"/>
    <cellStyle name="Akzent5 19" xfId="20558" xr:uid="{00000000-0005-0000-0000-00001D500000}"/>
    <cellStyle name="Akzent5 19 2" xfId="20559" xr:uid="{00000000-0005-0000-0000-00001E500000}"/>
    <cellStyle name="Akzent5 2" xfId="23" xr:uid="{00000000-0005-0000-0000-00001F500000}"/>
    <cellStyle name="Akzent5 2 10" xfId="20560" xr:uid="{00000000-0005-0000-0000-000020500000}"/>
    <cellStyle name="Akzent5 2 11" xfId="20561" xr:uid="{00000000-0005-0000-0000-000021500000}"/>
    <cellStyle name="Akzent5 2 12" xfId="20562" xr:uid="{00000000-0005-0000-0000-000022500000}"/>
    <cellStyle name="Akzent5 2 13" xfId="20563" xr:uid="{00000000-0005-0000-0000-000023500000}"/>
    <cellStyle name="Akzent5 2 14" xfId="20564" xr:uid="{00000000-0005-0000-0000-000024500000}"/>
    <cellStyle name="Akzent5 2 15" xfId="20565" xr:uid="{00000000-0005-0000-0000-000025500000}"/>
    <cellStyle name="Akzent5 2 16" xfId="20566" xr:uid="{00000000-0005-0000-0000-000026500000}"/>
    <cellStyle name="Akzent5 2 17" xfId="20567" xr:uid="{00000000-0005-0000-0000-000027500000}"/>
    <cellStyle name="Akzent5 2 18" xfId="20568" xr:uid="{00000000-0005-0000-0000-000028500000}"/>
    <cellStyle name="Akzent5 2 19" xfId="20569" xr:uid="{00000000-0005-0000-0000-000029500000}"/>
    <cellStyle name="Akzent5 2 2" xfId="20570" xr:uid="{00000000-0005-0000-0000-00002A500000}"/>
    <cellStyle name="Akzent5 2 2 2" xfId="20571" xr:uid="{00000000-0005-0000-0000-00002B500000}"/>
    <cellStyle name="Akzent5 2 2 2 2" xfId="20572" xr:uid="{00000000-0005-0000-0000-00002C500000}"/>
    <cellStyle name="Akzent5 2 2 2 2 2" xfId="20573" xr:uid="{00000000-0005-0000-0000-00002D500000}"/>
    <cellStyle name="Akzent5 2 2 2 2 3" xfId="20574" xr:uid="{00000000-0005-0000-0000-00002E500000}"/>
    <cellStyle name="Akzent5 2 2 2 3" xfId="20575" xr:uid="{00000000-0005-0000-0000-00002F500000}"/>
    <cellStyle name="Akzent5 2 2 3" xfId="20576" xr:uid="{00000000-0005-0000-0000-000030500000}"/>
    <cellStyle name="Akzent5 2 3" xfId="20577" xr:uid="{00000000-0005-0000-0000-000031500000}"/>
    <cellStyle name="Akzent5 2 4" xfId="20578" xr:uid="{00000000-0005-0000-0000-000032500000}"/>
    <cellStyle name="Akzent5 2 5" xfId="20579" xr:uid="{00000000-0005-0000-0000-000033500000}"/>
    <cellStyle name="Akzent5 2 6" xfId="20580" xr:uid="{00000000-0005-0000-0000-000034500000}"/>
    <cellStyle name="Akzent5 2 7" xfId="20581" xr:uid="{00000000-0005-0000-0000-000035500000}"/>
    <cellStyle name="Akzent5 2 8" xfId="20582" xr:uid="{00000000-0005-0000-0000-000036500000}"/>
    <cellStyle name="Akzent5 2 9" xfId="20583" xr:uid="{00000000-0005-0000-0000-000037500000}"/>
    <cellStyle name="Akzent5 20" xfId="20584" xr:uid="{00000000-0005-0000-0000-000038500000}"/>
    <cellStyle name="Akzent5 20 2" xfId="20585" xr:uid="{00000000-0005-0000-0000-000039500000}"/>
    <cellStyle name="Akzent5 21" xfId="20586" xr:uid="{00000000-0005-0000-0000-00003A500000}"/>
    <cellStyle name="Akzent5 22" xfId="20587" xr:uid="{00000000-0005-0000-0000-00003B500000}"/>
    <cellStyle name="Akzent5 23" xfId="20588" xr:uid="{00000000-0005-0000-0000-00003C500000}"/>
    <cellStyle name="Akzent5 24" xfId="20589" xr:uid="{00000000-0005-0000-0000-00003D500000}"/>
    <cellStyle name="Akzent5 25" xfId="20590" xr:uid="{00000000-0005-0000-0000-00003E500000}"/>
    <cellStyle name="Akzent5 26" xfId="20591" xr:uid="{00000000-0005-0000-0000-00003F500000}"/>
    <cellStyle name="Akzent5 27" xfId="20592" xr:uid="{00000000-0005-0000-0000-000040500000}"/>
    <cellStyle name="Akzent5 28" xfId="20593" xr:uid="{00000000-0005-0000-0000-000041500000}"/>
    <cellStyle name="Akzent5 29" xfId="20594" xr:uid="{00000000-0005-0000-0000-000042500000}"/>
    <cellStyle name="Akzent5 3" xfId="20595" xr:uid="{00000000-0005-0000-0000-000043500000}"/>
    <cellStyle name="Akzent5 3 10" xfId="20596" xr:uid="{00000000-0005-0000-0000-000044500000}"/>
    <cellStyle name="Akzent5 3 11" xfId="20597" xr:uid="{00000000-0005-0000-0000-000045500000}"/>
    <cellStyle name="Akzent5 3 12" xfId="20598" xr:uid="{00000000-0005-0000-0000-000046500000}"/>
    <cellStyle name="Akzent5 3 13" xfId="20599" xr:uid="{00000000-0005-0000-0000-000047500000}"/>
    <cellStyle name="Akzent5 3 14" xfId="20600" xr:uid="{00000000-0005-0000-0000-000048500000}"/>
    <cellStyle name="Akzent5 3 15" xfId="20601" xr:uid="{00000000-0005-0000-0000-000049500000}"/>
    <cellStyle name="Akzent5 3 16" xfId="20602" xr:uid="{00000000-0005-0000-0000-00004A500000}"/>
    <cellStyle name="Akzent5 3 17" xfId="20603" xr:uid="{00000000-0005-0000-0000-00004B500000}"/>
    <cellStyle name="Akzent5 3 18" xfId="20604" xr:uid="{00000000-0005-0000-0000-00004C500000}"/>
    <cellStyle name="Akzent5 3 2" xfId="20605" xr:uid="{00000000-0005-0000-0000-00004D500000}"/>
    <cellStyle name="Akzent5 3 3" xfId="20606" xr:uid="{00000000-0005-0000-0000-00004E500000}"/>
    <cellStyle name="Akzent5 3 4" xfId="20607" xr:uid="{00000000-0005-0000-0000-00004F500000}"/>
    <cellStyle name="Akzent5 3 5" xfId="20608" xr:uid="{00000000-0005-0000-0000-000050500000}"/>
    <cellStyle name="Akzent5 3 6" xfId="20609" xr:uid="{00000000-0005-0000-0000-000051500000}"/>
    <cellStyle name="Akzent5 3 7" xfId="20610" xr:uid="{00000000-0005-0000-0000-000052500000}"/>
    <cellStyle name="Akzent5 3 8" xfId="20611" xr:uid="{00000000-0005-0000-0000-000053500000}"/>
    <cellStyle name="Akzent5 3 9" xfId="20612" xr:uid="{00000000-0005-0000-0000-000054500000}"/>
    <cellStyle name="Akzent5 30" xfId="20613" xr:uid="{00000000-0005-0000-0000-000055500000}"/>
    <cellStyle name="Akzent5 31" xfId="20614" xr:uid="{00000000-0005-0000-0000-000056500000}"/>
    <cellStyle name="Akzent5 32" xfId="20615" xr:uid="{00000000-0005-0000-0000-000057500000}"/>
    <cellStyle name="Akzent5 33" xfId="20616" xr:uid="{00000000-0005-0000-0000-000058500000}"/>
    <cellStyle name="Akzent5 34" xfId="20617" xr:uid="{00000000-0005-0000-0000-000059500000}"/>
    <cellStyle name="Akzent5 35" xfId="20618" xr:uid="{00000000-0005-0000-0000-00005A500000}"/>
    <cellStyle name="Akzent5 36" xfId="45983" xr:uid="{00000000-0005-0000-0000-00005B500000}"/>
    <cellStyle name="Akzent5 4" xfId="20619" xr:uid="{00000000-0005-0000-0000-00005C500000}"/>
    <cellStyle name="Akzent5 4 10" xfId="20620" xr:uid="{00000000-0005-0000-0000-00005D500000}"/>
    <cellStyle name="Akzent5 4 11" xfId="20621" xr:uid="{00000000-0005-0000-0000-00005E500000}"/>
    <cellStyle name="Akzent5 4 12" xfId="20622" xr:uid="{00000000-0005-0000-0000-00005F500000}"/>
    <cellStyle name="Akzent5 4 13" xfId="20623" xr:uid="{00000000-0005-0000-0000-000060500000}"/>
    <cellStyle name="Akzent5 4 14" xfId="20624" xr:uid="{00000000-0005-0000-0000-000061500000}"/>
    <cellStyle name="Akzent5 4 15" xfId="20625" xr:uid="{00000000-0005-0000-0000-000062500000}"/>
    <cellStyle name="Akzent5 4 16" xfId="20626" xr:uid="{00000000-0005-0000-0000-000063500000}"/>
    <cellStyle name="Akzent5 4 17" xfId="20627" xr:uid="{00000000-0005-0000-0000-000064500000}"/>
    <cellStyle name="Akzent5 4 18" xfId="20628" xr:uid="{00000000-0005-0000-0000-000065500000}"/>
    <cellStyle name="Akzent5 4 2" xfId="20629" xr:uid="{00000000-0005-0000-0000-000066500000}"/>
    <cellStyle name="Akzent5 4 3" xfId="20630" xr:uid="{00000000-0005-0000-0000-000067500000}"/>
    <cellStyle name="Akzent5 4 4" xfId="20631" xr:uid="{00000000-0005-0000-0000-000068500000}"/>
    <cellStyle name="Akzent5 4 5" xfId="20632" xr:uid="{00000000-0005-0000-0000-000069500000}"/>
    <cellStyle name="Akzent5 4 6" xfId="20633" xr:uid="{00000000-0005-0000-0000-00006A500000}"/>
    <cellStyle name="Akzent5 4 7" xfId="20634" xr:uid="{00000000-0005-0000-0000-00006B500000}"/>
    <cellStyle name="Akzent5 4 8" xfId="20635" xr:uid="{00000000-0005-0000-0000-00006C500000}"/>
    <cellStyle name="Akzent5 4 9" xfId="20636" xr:uid="{00000000-0005-0000-0000-00006D500000}"/>
    <cellStyle name="Akzent5 5" xfId="20637" xr:uid="{00000000-0005-0000-0000-00006E500000}"/>
    <cellStyle name="Akzent5 5 10" xfId="20638" xr:uid="{00000000-0005-0000-0000-00006F500000}"/>
    <cellStyle name="Akzent5 5 11" xfId="20639" xr:uid="{00000000-0005-0000-0000-000070500000}"/>
    <cellStyle name="Akzent5 5 12" xfId="20640" xr:uid="{00000000-0005-0000-0000-000071500000}"/>
    <cellStyle name="Akzent5 5 13" xfId="20641" xr:uid="{00000000-0005-0000-0000-000072500000}"/>
    <cellStyle name="Akzent5 5 14" xfId="20642" xr:uid="{00000000-0005-0000-0000-000073500000}"/>
    <cellStyle name="Akzent5 5 15" xfId="20643" xr:uid="{00000000-0005-0000-0000-000074500000}"/>
    <cellStyle name="Akzent5 5 16" xfId="20644" xr:uid="{00000000-0005-0000-0000-000075500000}"/>
    <cellStyle name="Akzent5 5 17" xfId="20645" xr:uid="{00000000-0005-0000-0000-000076500000}"/>
    <cellStyle name="Akzent5 5 18" xfId="20646" xr:uid="{00000000-0005-0000-0000-000077500000}"/>
    <cellStyle name="Akzent5 5 2" xfId="20647" xr:uid="{00000000-0005-0000-0000-000078500000}"/>
    <cellStyle name="Akzent5 5 3" xfId="20648" xr:uid="{00000000-0005-0000-0000-000079500000}"/>
    <cellStyle name="Akzent5 5 4" xfId="20649" xr:uid="{00000000-0005-0000-0000-00007A500000}"/>
    <cellStyle name="Akzent5 5 5" xfId="20650" xr:uid="{00000000-0005-0000-0000-00007B500000}"/>
    <cellStyle name="Akzent5 5 6" xfId="20651" xr:uid="{00000000-0005-0000-0000-00007C500000}"/>
    <cellStyle name="Akzent5 5 7" xfId="20652" xr:uid="{00000000-0005-0000-0000-00007D500000}"/>
    <cellStyle name="Akzent5 5 8" xfId="20653" xr:uid="{00000000-0005-0000-0000-00007E500000}"/>
    <cellStyle name="Akzent5 5 9" xfId="20654" xr:uid="{00000000-0005-0000-0000-00007F500000}"/>
    <cellStyle name="Akzent5 6" xfId="20655" xr:uid="{00000000-0005-0000-0000-000080500000}"/>
    <cellStyle name="Akzent5 6 10" xfId="20656" xr:uid="{00000000-0005-0000-0000-000081500000}"/>
    <cellStyle name="Akzent5 6 11" xfId="20657" xr:uid="{00000000-0005-0000-0000-000082500000}"/>
    <cellStyle name="Akzent5 6 12" xfId="20658" xr:uid="{00000000-0005-0000-0000-000083500000}"/>
    <cellStyle name="Akzent5 6 13" xfId="20659" xr:uid="{00000000-0005-0000-0000-000084500000}"/>
    <cellStyle name="Akzent5 6 14" xfId="20660" xr:uid="{00000000-0005-0000-0000-000085500000}"/>
    <cellStyle name="Akzent5 6 15" xfId="20661" xr:uid="{00000000-0005-0000-0000-000086500000}"/>
    <cellStyle name="Akzent5 6 16" xfId="20662" xr:uid="{00000000-0005-0000-0000-000087500000}"/>
    <cellStyle name="Akzent5 6 17" xfId="20663" xr:uid="{00000000-0005-0000-0000-000088500000}"/>
    <cellStyle name="Akzent5 6 18" xfId="20664" xr:uid="{00000000-0005-0000-0000-000089500000}"/>
    <cellStyle name="Akzent5 6 2" xfId="20665" xr:uid="{00000000-0005-0000-0000-00008A500000}"/>
    <cellStyle name="Akzent5 6 3" xfId="20666" xr:uid="{00000000-0005-0000-0000-00008B500000}"/>
    <cellStyle name="Akzent5 6 4" xfId="20667" xr:uid="{00000000-0005-0000-0000-00008C500000}"/>
    <cellStyle name="Akzent5 6 5" xfId="20668" xr:uid="{00000000-0005-0000-0000-00008D500000}"/>
    <cellStyle name="Akzent5 6 6" xfId="20669" xr:uid="{00000000-0005-0000-0000-00008E500000}"/>
    <cellStyle name="Akzent5 6 7" xfId="20670" xr:uid="{00000000-0005-0000-0000-00008F500000}"/>
    <cellStyle name="Akzent5 6 8" xfId="20671" xr:uid="{00000000-0005-0000-0000-000090500000}"/>
    <cellStyle name="Akzent5 6 9" xfId="20672" xr:uid="{00000000-0005-0000-0000-000091500000}"/>
    <cellStyle name="Akzent5 7" xfId="20673" xr:uid="{00000000-0005-0000-0000-000092500000}"/>
    <cellStyle name="Akzent5 7 10" xfId="20674" xr:uid="{00000000-0005-0000-0000-000093500000}"/>
    <cellStyle name="Akzent5 7 11" xfId="20675" xr:uid="{00000000-0005-0000-0000-000094500000}"/>
    <cellStyle name="Akzent5 7 12" xfId="20676" xr:uid="{00000000-0005-0000-0000-000095500000}"/>
    <cellStyle name="Akzent5 7 13" xfId="20677" xr:uid="{00000000-0005-0000-0000-000096500000}"/>
    <cellStyle name="Akzent5 7 14" xfId="20678" xr:uid="{00000000-0005-0000-0000-000097500000}"/>
    <cellStyle name="Akzent5 7 15" xfId="20679" xr:uid="{00000000-0005-0000-0000-000098500000}"/>
    <cellStyle name="Akzent5 7 16" xfId="20680" xr:uid="{00000000-0005-0000-0000-000099500000}"/>
    <cellStyle name="Akzent5 7 17" xfId="20681" xr:uid="{00000000-0005-0000-0000-00009A500000}"/>
    <cellStyle name="Akzent5 7 18" xfId="20682" xr:uid="{00000000-0005-0000-0000-00009B500000}"/>
    <cellStyle name="Akzent5 7 2" xfId="20683" xr:uid="{00000000-0005-0000-0000-00009C500000}"/>
    <cellStyle name="Akzent5 7 3" xfId="20684" xr:uid="{00000000-0005-0000-0000-00009D500000}"/>
    <cellStyle name="Akzent5 7 4" xfId="20685" xr:uid="{00000000-0005-0000-0000-00009E500000}"/>
    <cellStyle name="Akzent5 7 5" xfId="20686" xr:uid="{00000000-0005-0000-0000-00009F500000}"/>
    <cellStyle name="Akzent5 7 6" xfId="20687" xr:uid="{00000000-0005-0000-0000-0000A0500000}"/>
    <cellStyle name="Akzent5 7 7" xfId="20688" xr:uid="{00000000-0005-0000-0000-0000A1500000}"/>
    <cellStyle name="Akzent5 7 8" xfId="20689" xr:uid="{00000000-0005-0000-0000-0000A2500000}"/>
    <cellStyle name="Akzent5 7 9" xfId="20690" xr:uid="{00000000-0005-0000-0000-0000A3500000}"/>
    <cellStyle name="Akzent5 8" xfId="20691" xr:uid="{00000000-0005-0000-0000-0000A4500000}"/>
    <cellStyle name="Akzent5 8 10" xfId="20692" xr:uid="{00000000-0005-0000-0000-0000A5500000}"/>
    <cellStyle name="Akzent5 8 11" xfId="20693" xr:uid="{00000000-0005-0000-0000-0000A6500000}"/>
    <cellStyle name="Akzent5 8 12" xfId="20694" xr:uid="{00000000-0005-0000-0000-0000A7500000}"/>
    <cellStyle name="Akzent5 8 13" xfId="20695" xr:uid="{00000000-0005-0000-0000-0000A8500000}"/>
    <cellStyle name="Akzent5 8 14" xfId="20696" xr:uid="{00000000-0005-0000-0000-0000A9500000}"/>
    <cellStyle name="Akzent5 8 15" xfId="20697" xr:uid="{00000000-0005-0000-0000-0000AA500000}"/>
    <cellStyle name="Akzent5 8 16" xfId="20698" xr:uid="{00000000-0005-0000-0000-0000AB500000}"/>
    <cellStyle name="Akzent5 8 17" xfId="20699" xr:uid="{00000000-0005-0000-0000-0000AC500000}"/>
    <cellStyle name="Akzent5 8 18" xfId="20700" xr:uid="{00000000-0005-0000-0000-0000AD500000}"/>
    <cellStyle name="Akzent5 8 2" xfId="20701" xr:uid="{00000000-0005-0000-0000-0000AE500000}"/>
    <cellStyle name="Akzent5 8 3" xfId="20702" xr:uid="{00000000-0005-0000-0000-0000AF500000}"/>
    <cellStyle name="Akzent5 8 4" xfId="20703" xr:uid="{00000000-0005-0000-0000-0000B0500000}"/>
    <cellStyle name="Akzent5 8 5" xfId="20704" xr:uid="{00000000-0005-0000-0000-0000B1500000}"/>
    <cellStyle name="Akzent5 8 6" xfId="20705" xr:uid="{00000000-0005-0000-0000-0000B2500000}"/>
    <cellStyle name="Akzent5 8 7" xfId="20706" xr:uid="{00000000-0005-0000-0000-0000B3500000}"/>
    <cellStyle name="Akzent5 8 8" xfId="20707" xr:uid="{00000000-0005-0000-0000-0000B4500000}"/>
    <cellStyle name="Akzent5 8 9" xfId="20708" xr:uid="{00000000-0005-0000-0000-0000B5500000}"/>
    <cellStyle name="Akzent5 9" xfId="20709" xr:uid="{00000000-0005-0000-0000-0000B6500000}"/>
    <cellStyle name="Akzent5 9 10" xfId="20710" xr:uid="{00000000-0005-0000-0000-0000B7500000}"/>
    <cellStyle name="Akzent5 9 11" xfId="20711" xr:uid="{00000000-0005-0000-0000-0000B8500000}"/>
    <cellStyle name="Akzent5 9 12" xfId="20712" xr:uid="{00000000-0005-0000-0000-0000B9500000}"/>
    <cellStyle name="Akzent5 9 13" xfId="20713" xr:uid="{00000000-0005-0000-0000-0000BA500000}"/>
    <cellStyle name="Akzent5 9 14" xfId="20714" xr:uid="{00000000-0005-0000-0000-0000BB500000}"/>
    <cellStyle name="Akzent5 9 15" xfId="20715" xr:uid="{00000000-0005-0000-0000-0000BC500000}"/>
    <cellStyle name="Akzent5 9 16" xfId="20716" xr:uid="{00000000-0005-0000-0000-0000BD500000}"/>
    <cellStyle name="Akzent5 9 17" xfId="20717" xr:uid="{00000000-0005-0000-0000-0000BE500000}"/>
    <cellStyle name="Akzent5 9 18" xfId="20718" xr:uid="{00000000-0005-0000-0000-0000BF500000}"/>
    <cellStyle name="Akzent5 9 2" xfId="20719" xr:uid="{00000000-0005-0000-0000-0000C0500000}"/>
    <cellStyle name="Akzent5 9 3" xfId="20720" xr:uid="{00000000-0005-0000-0000-0000C1500000}"/>
    <cellStyle name="Akzent5 9 4" xfId="20721" xr:uid="{00000000-0005-0000-0000-0000C2500000}"/>
    <cellStyle name="Akzent5 9 5" xfId="20722" xr:uid="{00000000-0005-0000-0000-0000C3500000}"/>
    <cellStyle name="Akzent5 9 6" xfId="20723" xr:uid="{00000000-0005-0000-0000-0000C4500000}"/>
    <cellStyle name="Akzent5 9 7" xfId="20724" xr:uid="{00000000-0005-0000-0000-0000C5500000}"/>
    <cellStyle name="Akzent5 9 8" xfId="20725" xr:uid="{00000000-0005-0000-0000-0000C6500000}"/>
    <cellStyle name="Akzent5 9 9" xfId="20726" xr:uid="{00000000-0005-0000-0000-0000C7500000}"/>
    <cellStyle name="Akzent6 10" xfId="20727" xr:uid="{00000000-0005-0000-0000-0000C8500000}"/>
    <cellStyle name="Akzent6 10 10" xfId="20728" xr:uid="{00000000-0005-0000-0000-0000C9500000}"/>
    <cellStyle name="Akzent6 10 11" xfId="20729" xr:uid="{00000000-0005-0000-0000-0000CA500000}"/>
    <cellStyle name="Akzent6 10 12" xfId="20730" xr:uid="{00000000-0005-0000-0000-0000CB500000}"/>
    <cellStyle name="Akzent6 10 13" xfId="20731" xr:uid="{00000000-0005-0000-0000-0000CC500000}"/>
    <cellStyle name="Akzent6 10 14" xfId="20732" xr:uid="{00000000-0005-0000-0000-0000CD500000}"/>
    <cellStyle name="Akzent6 10 15" xfId="20733" xr:uid="{00000000-0005-0000-0000-0000CE500000}"/>
    <cellStyle name="Akzent6 10 16" xfId="20734" xr:uid="{00000000-0005-0000-0000-0000CF500000}"/>
    <cellStyle name="Akzent6 10 17" xfId="20735" xr:uid="{00000000-0005-0000-0000-0000D0500000}"/>
    <cellStyle name="Akzent6 10 18" xfId="20736" xr:uid="{00000000-0005-0000-0000-0000D1500000}"/>
    <cellStyle name="Akzent6 10 2" xfId="20737" xr:uid="{00000000-0005-0000-0000-0000D2500000}"/>
    <cellStyle name="Akzent6 10 3" xfId="20738" xr:uid="{00000000-0005-0000-0000-0000D3500000}"/>
    <cellStyle name="Akzent6 10 4" xfId="20739" xr:uid="{00000000-0005-0000-0000-0000D4500000}"/>
    <cellStyle name="Akzent6 10 5" xfId="20740" xr:uid="{00000000-0005-0000-0000-0000D5500000}"/>
    <cellStyle name="Akzent6 10 6" xfId="20741" xr:uid="{00000000-0005-0000-0000-0000D6500000}"/>
    <cellStyle name="Akzent6 10 7" xfId="20742" xr:uid="{00000000-0005-0000-0000-0000D7500000}"/>
    <cellStyle name="Akzent6 10 8" xfId="20743" xr:uid="{00000000-0005-0000-0000-0000D8500000}"/>
    <cellStyle name="Akzent6 10 9" xfId="20744" xr:uid="{00000000-0005-0000-0000-0000D9500000}"/>
    <cellStyle name="Akzent6 11" xfId="20745" xr:uid="{00000000-0005-0000-0000-0000DA500000}"/>
    <cellStyle name="Akzent6 11 10" xfId="20746" xr:uid="{00000000-0005-0000-0000-0000DB500000}"/>
    <cellStyle name="Akzent6 11 11" xfId="20747" xr:uid="{00000000-0005-0000-0000-0000DC500000}"/>
    <cellStyle name="Akzent6 11 12" xfId="20748" xr:uid="{00000000-0005-0000-0000-0000DD500000}"/>
    <cellStyle name="Akzent6 11 13" xfId="20749" xr:uid="{00000000-0005-0000-0000-0000DE500000}"/>
    <cellStyle name="Akzent6 11 14" xfId="20750" xr:uid="{00000000-0005-0000-0000-0000DF500000}"/>
    <cellStyle name="Akzent6 11 15" xfId="20751" xr:uid="{00000000-0005-0000-0000-0000E0500000}"/>
    <cellStyle name="Akzent6 11 16" xfId="20752" xr:uid="{00000000-0005-0000-0000-0000E1500000}"/>
    <cellStyle name="Akzent6 11 17" xfId="20753" xr:uid="{00000000-0005-0000-0000-0000E2500000}"/>
    <cellStyle name="Akzent6 11 18" xfId="20754" xr:uid="{00000000-0005-0000-0000-0000E3500000}"/>
    <cellStyle name="Akzent6 11 2" xfId="20755" xr:uid="{00000000-0005-0000-0000-0000E4500000}"/>
    <cellStyle name="Akzent6 11 3" xfId="20756" xr:uid="{00000000-0005-0000-0000-0000E5500000}"/>
    <cellStyle name="Akzent6 11 4" xfId="20757" xr:uid="{00000000-0005-0000-0000-0000E6500000}"/>
    <cellStyle name="Akzent6 11 5" xfId="20758" xr:uid="{00000000-0005-0000-0000-0000E7500000}"/>
    <cellStyle name="Akzent6 11 6" xfId="20759" xr:uid="{00000000-0005-0000-0000-0000E8500000}"/>
    <cellStyle name="Akzent6 11 7" xfId="20760" xr:uid="{00000000-0005-0000-0000-0000E9500000}"/>
    <cellStyle name="Akzent6 11 8" xfId="20761" xr:uid="{00000000-0005-0000-0000-0000EA500000}"/>
    <cellStyle name="Akzent6 11 9" xfId="20762" xr:uid="{00000000-0005-0000-0000-0000EB500000}"/>
    <cellStyle name="Akzent6 12" xfId="20763" xr:uid="{00000000-0005-0000-0000-0000EC500000}"/>
    <cellStyle name="Akzent6 12 10" xfId="20764" xr:uid="{00000000-0005-0000-0000-0000ED500000}"/>
    <cellStyle name="Akzent6 12 11" xfId="20765" xr:uid="{00000000-0005-0000-0000-0000EE500000}"/>
    <cellStyle name="Akzent6 12 12" xfId="20766" xr:uid="{00000000-0005-0000-0000-0000EF500000}"/>
    <cellStyle name="Akzent6 12 13" xfId="20767" xr:uid="{00000000-0005-0000-0000-0000F0500000}"/>
    <cellStyle name="Akzent6 12 14" xfId="20768" xr:uid="{00000000-0005-0000-0000-0000F1500000}"/>
    <cellStyle name="Akzent6 12 15" xfId="20769" xr:uid="{00000000-0005-0000-0000-0000F2500000}"/>
    <cellStyle name="Akzent6 12 16" xfId="20770" xr:uid="{00000000-0005-0000-0000-0000F3500000}"/>
    <cellStyle name="Akzent6 12 17" xfId="20771" xr:uid="{00000000-0005-0000-0000-0000F4500000}"/>
    <cellStyle name="Akzent6 12 18" xfId="20772" xr:uid="{00000000-0005-0000-0000-0000F5500000}"/>
    <cellStyle name="Akzent6 12 2" xfId="20773" xr:uid="{00000000-0005-0000-0000-0000F6500000}"/>
    <cellStyle name="Akzent6 12 3" xfId="20774" xr:uid="{00000000-0005-0000-0000-0000F7500000}"/>
    <cellStyle name="Akzent6 12 4" xfId="20775" xr:uid="{00000000-0005-0000-0000-0000F8500000}"/>
    <cellStyle name="Akzent6 12 5" xfId="20776" xr:uid="{00000000-0005-0000-0000-0000F9500000}"/>
    <cellStyle name="Akzent6 12 6" xfId="20777" xr:uid="{00000000-0005-0000-0000-0000FA500000}"/>
    <cellStyle name="Akzent6 12 7" xfId="20778" xr:uid="{00000000-0005-0000-0000-0000FB500000}"/>
    <cellStyle name="Akzent6 12 8" xfId="20779" xr:uid="{00000000-0005-0000-0000-0000FC500000}"/>
    <cellStyle name="Akzent6 12 9" xfId="20780" xr:uid="{00000000-0005-0000-0000-0000FD500000}"/>
    <cellStyle name="Akzent6 13" xfId="20781" xr:uid="{00000000-0005-0000-0000-0000FE500000}"/>
    <cellStyle name="Akzent6 13 10" xfId="20782" xr:uid="{00000000-0005-0000-0000-0000FF500000}"/>
    <cellStyle name="Akzent6 13 11" xfId="20783" xr:uid="{00000000-0005-0000-0000-000000510000}"/>
    <cellStyle name="Akzent6 13 12" xfId="20784" xr:uid="{00000000-0005-0000-0000-000001510000}"/>
    <cellStyle name="Akzent6 13 13" xfId="20785" xr:uid="{00000000-0005-0000-0000-000002510000}"/>
    <cellStyle name="Akzent6 13 14" xfId="20786" xr:uid="{00000000-0005-0000-0000-000003510000}"/>
    <cellStyle name="Akzent6 13 15" xfId="20787" xr:uid="{00000000-0005-0000-0000-000004510000}"/>
    <cellStyle name="Akzent6 13 16" xfId="20788" xr:uid="{00000000-0005-0000-0000-000005510000}"/>
    <cellStyle name="Akzent6 13 17" xfId="20789" xr:uid="{00000000-0005-0000-0000-000006510000}"/>
    <cellStyle name="Akzent6 13 18" xfId="20790" xr:uid="{00000000-0005-0000-0000-000007510000}"/>
    <cellStyle name="Akzent6 13 2" xfId="20791" xr:uid="{00000000-0005-0000-0000-000008510000}"/>
    <cellStyle name="Akzent6 13 3" xfId="20792" xr:uid="{00000000-0005-0000-0000-000009510000}"/>
    <cellStyle name="Akzent6 13 4" xfId="20793" xr:uid="{00000000-0005-0000-0000-00000A510000}"/>
    <cellStyle name="Akzent6 13 5" xfId="20794" xr:uid="{00000000-0005-0000-0000-00000B510000}"/>
    <cellStyle name="Akzent6 13 6" xfId="20795" xr:uid="{00000000-0005-0000-0000-00000C510000}"/>
    <cellStyle name="Akzent6 13 7" xfId="20796" xr:uid="{00000000-0005-0000-0000-00000D510000}"/>
    <cellStyle name="Akzent6 13 8" xfId="20797" xr:uid="{00000000-0005-0000-0000-00000E510000}"/>
    <cellStyle name="Akzent6 13 9" xfId="20798" xr:uid="{00000000-0005-0000-0000-00000F510000}"/>
    <cellStyle name="Akzent6 14" xfId="20799" xr:uid="{00000000-0005-0000-0000-000010510000}"/>
    <cellStyle name="Akzent6 14 10" xfId="20800" xr:uid="{00000000-0005-0000-0000-000011510000}"/>
    <cellStyle name="Akzent6 14 11" xfId="20801" xr:uid="{00000000-0005-0000-0000-000012510000}"/>
    <cellStyle name="Akzent6 14 12" xfId="20802" xr:uid="{00000000-0005-0000-0000-000013510000}"/>
    <cellStyle name="Akzent6 14 13" xfId="20803" xr:uid="{00000000-0005-0000-0000-000014510000}"/>
    <cellStyle name="Akzent6 14 14" xfId="20804" xr:uid="{00000000-0005-0000-0000-000015510000}"/>
    <cellStyle name="Akzent6 14 15" xfId="20805" xr:uid="{00000000-0005-0000-0000-000016510000}"/>
    <cellStyle name="Akzent6 14 16" xfId="20806" xr:uid="{00000000-0005-0000-0000-000017510000}"/>
    <cellStyle name="Akzent6 14 17" xfId="20807" xr:uid="{00000000-0005-0000-0000-000018510000}"/>
    <cellStyle name="Akzent6 14 18" xfId="20808" xr:uid="{00000000-0005-0000-0000-000019510000}"/>
    <cellStyle name="Akzent6 14 2" xfId="20809" xr:uid="{00000000-0005-0000-0000-00001A510000}"/>
    <cellStyle name="Akzent6 14 3" xfId="20810" xr:uid="{00000000-0005-0000-0000-00001B510000}"/>
    <cellStyle name="Akzent6 14 4" xfId="20811" xr:uid="{00000000-0005-0000-0000-00001C510000}"/>
    <cellStyle name="Akzent6 14 5" xfId="20812" xr:uid="{00000000-0005-0000-0000-00001D510000}"/>
    <cellStyle name="Akzent6 14 6" xfId="20813" xr:uid="{00000000-0005-0000-0000-00001E510000}"/>
    <cellStyle name="Akzent6 14 7" xfId="20814" xr:uid="{00000000-0005-0000-0000-00001F510000}"/>
    <cellStyle name="Akzent6 14 8" xfId="20815" xr:uid="{00000000-0005-0000-0000-000020510000}"/>
    <cellStyle name="Akzent6 14 9" xfId="20816" xr:uid="{00000000-0005-0000-0000-000021510000}"/>
    <cellStyle name="Akzent6 15" xfId="20817" xr:uid="{00000000-0005-0000-0000-000022510000}"/>
    <cellStyle name="Akzent6 15 10" xfId="20818" xr:uid="{00000000-0005-0000-0000-000023510000}"/>
    <cellStyle name="Akzent6 15 11" xfId="20819" xr:uid="{00000000-0005-0000-0000-000024510000}"/>
    <cellStyle name="Akzent6 15 12" xfId="20820" xr:uid="{00000000-0005-0000-0000-000025510000}"/>
    <cellStyle name="Akzent6 15 13" xfId="20821" xr:uid="{00000000-0005-0000-0000-000026510000}"/>
    <cellStyle name="Akzent6 15 14" xfId="20822" xr:uid="{00000000-0005-0000-0000-000027510000}"/>
    <cellStyle name="Akzent6 15 15" xfId="20823" xr:uid="{00000000-0005-0000-0000-000028510000}"/>
    <cellStyle name="Akzent6 15 16" xfId="20824" xr:uid="{00000000-0005-0000-0000-000029510000}"/>
    <cellStyle name="Akzent6 15 17" xfId="20825" xr:uid="{00000000-0005-0000-0000-00002A510000}"/>
    <cellStyle name="Akzent6 15 18" xfId="20826" xr:uid="{00000000-0005-0000-0000-00002B510000}"/>
    <cellStyle name="Akzent6 15 2" xfId="20827" xr:uid="{00000000-0005-0000-0000-00002C510000}"/>
    <cellStyle name="Akzent6 15 3" xfId="20828" xr:uid="{00000000-0005-0000-0000-00002D510000}"/>
    <cellStyle name="Akzent6 15 4" xfId="20829" xr:uid="{00000000-0005-0000-0000-00002E510000}"/>
    <cellStyle name="Akzent6 15 5" xfId="20830" xr:uid="{00000000-0005-0000-0000-00002F510000}"/>
    <cellStyle name="Akzent6 15 6" xfId="20831" xr:uid="{00000000-0005-0000-0000-000030510000}"/>
    <cellStyle name="Akzent6 15 7" xfId="20832" xr:uid="{00000000-0005-0000-0000-000031510000}"/>
    <cellStyle name="Akzent6 15 8" xfId="20833" xr:uid="{00000000-0005-0000-0000-000032510000}"/>
    <cellStyle name="Akzent6 15 9" xfId="20834" xr:uid="{00000000-0005-0000-0000-000033510000}"/>
    <cellStyle name="Akzent6 16" xfId="20835" xr:uid="{00000000-0005-0000-0000-000034510000}"/>
    <cellStyle name="Akzent6 16 10" xfId="20836" xr:uid="{00000000-0005-0000-0000-000035510000}"/>
    <cellStyle name="Akzent6 16 11" xfId="20837" xr:uid="{00000000-0005-0000-0000-000036510000}"/>
    <cellStyle name="Akzent6 16 12" xfId="20838" xr:uid="{00000000-0005-0000-0000-000037510000}"/>
    <cellStyle name="Akzent6 16 13" xfId="20839" xr:uid="{00000000-0005-0000-0000-000038510000}"/>
    <cellStyle name="Akzent6 16 14" xfId="20840" xr:uid="{00000000-0005-0000-0000-000039510000}"/>
    <cellStyle name="Akzent6 16 15" xfId="20841" xr:uid="{00000000-0005-0000-0000-00003A510000}"/>
    <cellStyle name="Akzent6 16 16" xfId="20842" xr:uid="{00000000-0005-0000-0000-00003B510000}"/>
    <cellStyle name="Akzent6 16 17" xfId="20843" xr:uid="{00000000-0005-0000-0000-00003C510000}"/>
    <cellStyle name="Akzent6 16 18" xfId="20844" xr:uid="{00000000-0005-0000-0000-00003D510000}"/>
    <cellStyle name="Akzent6 16 2" xfId="20845" xr:uid="{00000000-0005-0000-0000-00003E510000}"/>
    <cellStyle name="Akzent6 16 3" xfId="20846" xr:uid="{00000000-0005-0000-0000-00003F510000}"/>
    <cellStyle name="Akzent6 16 4" xfId="20847" xr:uid="{00000000-0005-0000-0000-000040510000}"/>
    <cellStyle name="Akzent6 16 5" xfId="20848" xr:uid="{00000000-0005-0000-0000-000041510000}"/>
    <cellStyle name="Akzent6 16 6" xfId="20849" xr:uid="{00000000-0005-0000-0000-000042510000}"/>
    <cellStyle name="Akzent6 16 7" xfId="20850" xr:uid="{00000000-0005-0000-0000-000043510000}"/>
    <cellStyle name="Akzent6 16 8" xfId="20851" xr:uid="{00000000-0005-0000-0000-000044510000}"/>
    <cellStyle name="Akzent6 16 9" xfId="20852" xr:uid="{00000000-0005-0000-0000-000045510000}"/>
    <cellStyle name="Akzent6 17" xfId="20853" xr:uid="{00000000-0005-0000-0000-000046510000}"/>
    <cellStyle name="Akzent6 17 10" xfId="20854" xr:uid="{00000000-0005-0000-0000-000047510000}"/>
    <cellStyle name="Akzent6 17 11" xfId="20855" xr:uid="{00000000-0005-0000-0000-000048510000}"/>
    <cellStyle name="Akzent6 17 12" xfId="20856" xr:uid="{00000000-0005-0000-0000-000049510000}"/>
    <cellStyle name="Akzent6 17 13" xfId="20857" xr:uid="{00000000-0005-0000-0000-00004A510000}"/>
    <cellStyle name="Akzent6 17 14" xfId="20858" xr:uid="{00000000-0005-0000-0000-00004B510000}"/>
    <cellStyle name="Akzent6 17 15" xfId="20859" xr:uid="{00000000-0005-0000-0000-00004C510000}"/>
    <cellStyle name="Akzent6 17 16" xfId="20860" xr:uid="{00000000-0005-0000-0000-00004D510000}"/>
    <cellStyle name="Akzent6 17 17" xfId="20861" xr:uid="{00000000-0005-0000-0000-00004E510000}"/>
    <cellStyle name="Akzent6 17 18" xfId="20862" xr:uid="{00000000-0005-0000-0000-00004F510000}"/>
    <cellStyle name="Akzent6 17 2" xfId="20863" xr:uid="{00000000-0005-0000-0000-000050510000}"/>
    <cellStyle name="Akzent6 17 3" xfId="20864" xr:uid="{00000000-0005-0000-0000-000051510000}"/>
    <cellStyle name="Akzent6 17 4" xfId="20865" xr:uid="{00000000-0005-0000-0000-000052510000}"/>
    <cellStyle name="Akzent6 17 5" xfId="20866" xr:uid="{00000000-0005-0000-0000-000053510000}"/>
    <cellStyle name="Akzent6 17 6" xfId="20867" xr:uid="{00000000-0005-0000-0000-000054510000}"/>
    <cellStyle name="Akzent6 17 7" xfId="20868" xr:uid="{00000000-0005-0000-0000-000055510000}"/>
    <cellStyle name="Akzent6 17 8" xfId="20869" xr:uid="{00000000-0005-0000-0000-000056510000}"/>
    <cellStyle name="Akzent6 17 9" xfId="20870" xr:uid="{00000000-0005-0000-0000-000057510000}"/>
    <cellStyle name="Akzent6 18" xfId="20871" xr:uid="{00000000-0005-0000-0000-000058510000}"/>
    <cellStyle name="Akzent6 18 10" xfId="20872" xr:uid="{00000000-0005-0000-0000-000059510000}"/>
    <cellStyle name="Akzent6 18 11" xfId="20873" xr:uid="{00000000-0005-0000-0000-00005A510000}"/>
    <cellStyle name="Akzent6 18 12" xfId="20874" xr:uid="{00000000-0005-0000-0000-00005B510000}"/>
    <cellStyle name="Akzent6 18 13" xfId="20875" xr:uid="{00000000-0005-0000-0000-00005C510000}"/>
    <cellStyle name="Akzent6 18 14" xfId="20876" xr:uid="{00000000-0005-0000-0000-00005D510000}"/>
    <cellStyle name="Akzent6 18 15" xfId="20877" xr:uid="{00000000-0005-0000-0000-00005E510000}"/>
    <cellStyle name="Akzent6 18 16" xfId="20878" xr:uid="{00000000-0005-0000-0000-00005F510000}"/>
    <cellStyle name="Akzent6 18 17" xfId="20879" xr:uid="{00000000-0005-0000-0000-000060510000}"/>
    <cellStyle name="Akzent6 18 18" xfId="20880" xr:uid="{00000000-0005-0000-0000-000061510000}"/>
    <cellStyle name="Akzent6 18 2" xfId="20881" xr:uid="{00000000-0005-0000-0000-000062510000}"/>
    <cellStyle name="Akzent6 18 3" xfId="20882" xr:uid="{00000000-0005-0000-0000-000063510000}"/>
    <cellStyle name="Akzent6 18 4" xfId="20883" xr:uid="{00000000-0005-0000-0000-000064510000}"/>
    <cellStyle name="Akzent6 18 5" xfId="20884" xr:uid="{00000000-0005-0000-0000-000065510000}"/>
    <cellStyle name="Akzent6 18 6" xfId="20885" xr:uid="{00000000-0005-0000-0000-000066510000}"/>
    <cellStyle name="Akzent6 18 7" xfId="20886" xr:uid="{00000000-0005-0000-0000-000067510000}"/>
    <cellStyle name="Akzent6 18 8" xfId="20887" xr:uid="{00000000-0005-0000-0000-000068510000}"/>
    <cellStyle name="Akzent6 18 9" xfId="20888" xr:uid="{00000000-0005-0000-0000-000069510000}"/>
    <cellStyle name="Akzent6 19" xfId="20889" xr:uid="{00000000-0005-0000-0000-00006A510000}"/>
    <cellStyle name="Akzent6 19 2" xfId="20890" xr:uid="{00000000-0005-0000-0000-00006B510000}"/>
    <cellStyle name="Akzent6 2" xfId="27" xr:uid="{00000000-0005-0000-0000-00006C510000}"/>
    <cellStyle name="Akzent6 2 10" xfId="20891" xr:uid="{00000000-0005-0000-0000-00006D510000}"/>
    <cellStyle name="Akzent6 2 11" xfId="20892" xr:uid="{00000000-0005-0000-0000-00006E510000}"/>
    <cellStyle name="Akzent6 2 12" xfId="20893" xr:uid="{00000000-0005-0000-0000-00006F510000}"/>
    <cellStyle name="Akzent6 2 13" xfId="20894" xr:uid="{00000000-0005-0000-0000-000070510000}"/>
    <cellStyle name="Akzent6 2 14" xfId="20895" xr:uid="{00000000-0005-0000-0000-000071510000}"/>
    <cellStyle name="Akzent6 2 15" xfId="20896" xr:uid="{00000000-0005-0000-0000-000072510000}"/>
    <cellStyle name="Akzent6 2 16" xfId="20897" xr:uid="{00000000-0005-0000-0000-000073510000}"/>
    <cellStyle name="Akzent6 2 17" xfId="20898" xr:uid="{00000000-0005-0000-0000-000074510000}"/>
    <cellStyle name="Akzent6 2 18" xfId="20899" xr:uid="{00000000-0005-0000-0000-000075510000}"/>
    <cellStyle name="Akzent6 2 19" xfId="20900" xr:uid="{00000000-0005-0000-0000-000076510000}"/>
    <cellStyle name="Akzent6 2 2" xfId="20901" xr:uid="{00000000-0005-0000-0000-000077510000}"/>
    <cellStyle name="Akzent6 2 2 2" xfId="20902" xr:uid="{00000000-0005-0000-0000-000078510000}"/>
    <cellStyle name="Akzent6 2 2 2 2" xfId="20903" xr:uid="{00000000-0005-0000-0000-000079510000}"/>
    <cellStyle name="Akzent6 2 2 2 2 2" xfId="20904" xr:uid="{00000000-0005-0000-0000-00007A510000}"/>
    <cellStyle name="Akzent6 2 2 2 2 3" xfId="20905" xr:uid="{00000000-0005-0000-0000-00007B510000}"/>
    <cellStyle name="Akzent6 2 2 2 3" xfId="20906" xr:uid="{00000000-0005-0000-0000-00007C510000}"/>
    <cellStyle name="Akzent6 2 2 3" xfId="20907" xr:uid="{00000000-0005-0000-0000-00007D510000}"/>
    <cellStyle name="Akzent6 2 3" xfId="20908" xr:uid="{00000000-0005-0000-0000-00007E510000}"/>
    <cellStyle name="Akzent6 2 4" xfId="20909" xr:uid="{00000000-0005-0000-0000-00007F510000}"/>
    <cellStyle name="Akzent6 2 5" xfId="20910" xr:uid="{00000000-0005-0000-0000-000080510000}"/>
    <cellStyle name="Akzent6 2 6" xfId="20911" xr:uid="{00000000-0005-0000-0000-000081510000}"/>
    <cellStyle name="Akzent6 2 7" xfId="20912" xr:uid="{00000000-0005-0000-0000-000082510000}"/>
    <cellStyle name="Akzent6 2 8" xfId="20913" xr:uid="{00000000-0005-0000-0000-000083510000}"/>
    <cellStyle name="Akzent6 2 9" xfId="20914" xr:uid="{00000000-0005-0000-0000-000084510000}"/>
    <cellStyle name="Akzent6 20" xfId="20915" xr:uid="{00000000-0005-0000-0000-000085510000}"/>
    <cellStyle name="Akzent6 20 2" xfId="20916" xr:uid="{00000000-0005-0000-0000-000086510000}"/>
    <cellStyle name="Akzent6 21" xfId="20917" xr:uid="{00000000-0005-0000-0000-000087510000}"/>
    <cellStyle name="Akzent6 22" xfId="20918" xr:uid="{00000000-0005-0000-0000-000088510000}"/>
    <cellStyle name="Akzent6 23" xfId="20919" xr:uid="{00000000-0005-0000-0000-000089510000}"/>
    <cellStyle name="Akzent6 24" xfId="20920" xr:uid="{00000000-0005-0000-0000-00008A510000}"/>
    <cellStyle name="Akzent6 25" xfId="20921" xr:uid="{00000000-0005-0000-0000-00008B510000}"/>
    <cellStyle name="Akzent6 26" xfId="20922" xr:uid="{00000000-0005-0000-0000-00008C510000}"/>
    <cellStyle name="Akzent6 27" xfId="20923" xr:uid="{00000000-0005-0000-0000-00008D510000}"/>
    <cellStyle name="Akzent6 28" xfId="20924" xr:uid="{00000000-0005-0000-0000-00008E510000}"/>
    <cellStyle name="Akzent6 29" xfId="20925" xr:uid="{00000000-0005-0000-0000-00008F510000}"/>
    <cellStyle name="Akzent6 3" xfId="20926" xr:uid="{00000000-0005-0000-0000-000090510000}"/>
    <cellStyle name="Akzent6 3 10" xfId="20927" xr:uid="{00000000-0005-0000-0000-000091510000}"/>
    <cellStyle name="Akzent6 3 11" xfId="20928" xr:uid="{00000000-0005-0000-0000-000092510000}"/>
    <cellStyle name="Akzent6 3 12" xfId="20929" xr:uid="{00000000-0005-0000-0000-000093510000}"/>
    <cellStyle name="Akzent6 3 13" xfId="20930" xr:uid="{00000000-0005-0000-0000-000094510000}"/>
    <cellStyle name="Akzent6 3 14" xfId="20931" xr:uid="{00000000-0005-0000-0000-000095510000}"/>
    <cellStyle name="Akzent6 3 15" xfId="20932" xr:uid="{00000000-0005-0000-0000-000096510000}"/>
    <cellStyle name="Akzent6 3 16" xfId="20933" xr:uid="{00000000-0005-0000-0000-000097510000}"/>
    <cellStyle name="Akzent6 3 17" xfId="20934" xr:uid="{00000000-0005-0000-0000-000098510000}"/>
    <cellStyle name="Akzent6 3 18" xfId="20935" xr:uid="{00000000-0005-0000-0000-000099510000}"/>
    <cellStyle name="Akzent6 3 2" xfId="20936" xr:uid="{00000000-0005-0000-0000-00009A510000}"/>
    <cellStyle name="Akzent6 3 3" xfId="20937" xr:uid="{00000000-0005-0000-0000-00009B510000}"/>
    <cellStyle name="Akzent6 3 4" xfId="20938" xr:uid="{00000000-0005-0000-0000-00009C510000}"/>
    <cellStyle name="Akzent6 3 5" xfId="20939" xr:uid="{00000000-0005-0000-0000-00009D510000}"/>
    <cellStyle name="Akzent6 3 6" xfId="20940" xr:uid="{00000000-0005-0000-0000-00009E510000}"/>
    <cellStyle name="Akzent6 3 7" xfId="20941" xr:uid="{00000000-0005-0000-0000-00009F510000}"/>
    <cellStyle name="Akzent6 3 8" xfId="20942" xr:uid="{00000000-0005-0000-0000-0000A0510000}"/>
    <cellStyle name="Akzent6 3 9" xfId="20943" xr:uid="{00000000-0005-0000-0000-0000A1510000}"/>
    <cellStyle name="Akzent6 30" xfId="20944" xr:uid="{00000000-0005-0000-0000-0000A2510000}"/>
    <cellStyle name="Akzent6 31" xfId="20945" xr:uid="{00000000-0005-0000-0000-0000A3510000}"/>
    <cellStyle name="Akzent6 32" xfId="20946" xr:uid="{00000000-0005-0000-0000-0000A4510000}"/>
    <cellStyle name="Akzent6 33" xfId="20947" xr:uid="{00000000-0005-0000-0000-0000A5510000}"/>
    <cellStyle name="Akzent6 34" xfId="20948" xr:uid="{00000000-0005-0000-0000-0000A6510000}"/>
    <cellStyle name="Akzent6 35" xfId="20949" xr:uid="{00000000-0005-0000-0000-0000A7510000}"/>
    <cellStyle name="Akzent6 36" xfId="45984" xr:uid="{00000000-0005-0000-0000-0000A8510000}"/>
    <cellStyle name="Akzent6 4" xfId="20950" xr:uid="{00000000-0005-0000-0000-0000A9510000}"/>
    <cellStyle name="Akzent6 4 10" xfId="20951" xr:uid="{00000000-0005-0000-0000-0000AA510000}"/>
    <cellStyle name="Akzent6 4 11" xfId="20952" xr:uid="{00000000-0005-0000-0000-0000AB510000}"/>
    <cellStyle name="Akzent6 4 12" xfId="20953" xr:uid="{00000000-0005-0000-0000-0000AC510000}"/>
    <cellStyle name="Akzent6 4 13" xfId="20954" xr:uid="{00000000-0005-0000-0000-0000AD510000}"/>
    <cellStyle name="Akzent6 4 14" xfId="20955" xr:uid="{00000000-0005-0000-0000-0000AE510000}"/>
    <cellStyle name="Akzent6 4 15" xfId="20956" xr:uid="{00000000-0005-0000-0000-0000AF510000}"/>
    <cellStyle name="Akzent6 4 16" xfId="20957" xr:uid="{00000000-0005-0000-0000-0000B0510000}"/>
    <cellStyle name="Akzent6 4 17" xfId="20958" xr:uid="{00000000-0005-0000-0000-0000B1510000}"/>
    <cellStyle name="Akzent6 4 18" xfId="20959" xr:uid="{00000000-0005-0000-0000-0000B2510000}"/>
    <cellStyle name="Akzent6 4 2" xfId="20960" xr:uid="{00000000-0005-0000-0000-0000B3510000}"/>
    <cellStyle name="Akzent6 4 3" xfId="20961" xr:uid="{00000000-0005-0000-0000-0000B4510000}"/>
    <cellStyle name="Akzent6 4 4" xfId="20962" xr:uid="{00000000-0005-0000-0000-0000B5510000}"/>
    <cellStyle name="Akzent6 4 5" xfId="20963" xr:uid="{00000000-0005-0000-0000-0000B6510000}"/>
    <cellStyle name="Akzent6 4 6" xfId="20964" xr:uid="{00000000-0005-0000-0000-0000B7510000}"/>
    <cellStyle name="Akzent6 4 7" xfId="20965" xr:uid="{00000000-0005-0000-0000-0000B8510000}"/>
    <cellStyle name="Akzent6 4 8" xfId="20966" xr:uid="{00000000-0005-0000-0000-0000B9510000}"/>
    <cellStyle name="Akzent6 4 9" xfId="20967" xr:uid="{00000000-0005-0000-0000-0000BA510000}"/>
    <cellStyle name="Akzent6 5" xfId="20968" xr:uid="{00000000-0005-0000-0000-0000BB510000}"/>
    <cellStyle name="Akzent6 5 10" xfId="20969" xr:uid="{00000000-0005-0000-0000-0000BC510000}"/>
    <cellStyle name="Akzent6 5 11" xfId="20970" xr:uid="{00000000-0005-0000-0000-0000BD510000}"/>
    <cellStyle name="Akzent6 5 12" xfId="20971" xr:uid="{00000000-0005-0000-0000-0000BE510000}"/>
    <cellStyle name="Akzent6 5 13" xfId="20972" xr:uid="{00000000-0005-0000-0000-0000BF510000}"/>
    <cellStyle name="Akzent6 5 14" xfId="20973" xr:uid="{00000000-0005-0000-0000-0000C0510000}"/>
    <cellStyle name="Akzent6 5 15" xfId="20974" xr:uid="{00000000-0005-0000-0000-0000C1510000}"/>
    <cellStyle name="Akzent6 5 16" xfId="20975" xr:uid="{00000000-0005-0000-0000-0000C2510000}"/>
    <cellStyle name="Akzent6 5 17" xfId="20976" xr:uid="{00000000-0005-0000-0000-0000C3510000}"/>
    <cellStyle name="Akzent6 5 18" xfId="20977" xr:uid="{00000000-0005-0000-0000-0000C4510000}"/>
    <cellStyle name="Akzent6 5 2" xfId="20978" xr:uid="{00000000-0005-0000-0000-0000C5510000}"/>
    <cellStyle name="Akzent6 5 3" xfId="20979" xr:uid="{00000000-0005-0000-0000-0000C6510000}"/>
    <cellStyle name="Akzent6 5 4" xfId="20980" xr:uid="{00000000-0005-0000-0000-0000C7510000}"/>
    <cellStyle name="Akzent6 5 5" xfId="20981" xr:uid="{00000000-0005-0000-0000-0000C8510000}"/>
    <cellStyle name="Akzent6 5 6" xfId="20982" xr:uid="{00000000-0005-0000-0000-0000C9510000}"/>
    <cellStyle name="Akzent6 5 7" xfId="20983" xr:uid="{00000000-0005-0000-0000-0000CA510000}"/>
    <cellStyle name="Akzent6 5 8" xfId="20984" xr:uid="{00000000-0005-0000-0000-0000CB510000}"/>
    <cellStyle name="Akzent6 5 9" xfId="20985" xr:uid="{00000000-0005-0000-0000-0000CC510000}"/>
    <cellStyle name="Akzent6 6" xfId="20986" xr:uid="{00000000-0005-0000-0000-0000CD510000}"/>
    <cellStyle name="Akzent6 6 10" xfId="20987" xr:uid="{00000000-0005-0000-0000-0000CE510000}"/>
    <cellStyle name="Akzent6 6 11" xfId="20988" xr:uid="{00000000-0005-0000-0000-0000CF510000}"/>
    <cellStyle name="Akzent6 6 12" xfId="20989" xr:uid="{00000000-0005-0000-0000-0000D0510000}"/>
    <cellStyle name="Akzent6 6 13" xfId="20990" xr:uid="{00000000-0005-0000-0000-0000D1510000}"/>
    <cellStyle name="Akzent6 6 14" xfId="20991" xr:uid="{00000000-0005-0000-0000-0000D2510000}"/>
    <cellStyle name="Akzent6 6 15" xfId="20992" xr:uid="{00000000-0005-0000-0000-0000D3510000}"/>
    <cellStyle name="Akzent6 6 16" xfId="20993" xr:uid="{00000000-0005-0000-0000-0000D4510000}"/>
    <cellStyle name="Akzent6 6 17" xfId="20994" xr:uid="{00000000-0005-0000-0000-0000D5510000}"/>
    <cellStyle name="Akzent6 6 18" xfId="20995" xr:uid="{00000000-0005-0000-0000-0000D6510000}"/>
    <cellStyle name="Akzent6 6 2" xfId="20996" xr:uid="{00000000-0005-0000-0000-0000D7510000}"/>
    <cellStyle name="Akzent6 6 3" xfId="20997" xr:uid="{00000000-0005-0000-0000-0000D8510000}"/>
    <cellStyle name="Akzent6 6 4" xfId="20998" xr:uid="{00000000-0005-0000-0000-0000D9510000}"/>
    <cellStyle name="Akzent6 6 5" xfId="20999" xr:uid="{00000000-0005-0000-0000-0000DA510000}"/>
    <cellStyle name="Akzent6 6 6" xfId="21000" xr:uid="{00000000-0005-0000-0000-0000DB510000}"/>
    <cellStyle name="Akzent6 6 7" xfId="21001" xr:uid="{00000000-0005-0000-0000-0000DC510000}"/>
    <cellStyle name="Akzent6 6 8" xfId="21002" xr:uid="{00000000-0005-0000-0000-0000DD510000}"/>
    <cellStyle name="Akzent6 6 9" xfId="21003" xr:uid="{00000000-0005-0000-0000-0000DE510000}"/>
    <cellStyle name="Akzent6 7" xfId="21004" xr:uid="{00000000-0005-0000-0000-0000DF510000}"/>
    <cellStyle name="Akzent6 7 10" xfId="21005" xr:uid="{00000000-0005-0000-0000-0000E0510000}"/>
    <cellStyle name="Akzent6 7 11" xfId="21006" xr:uid="{00000000-0005-0000-0000-0000E1510000}"/>
    <cellStyle name="Akzent6 7 12" xfId="21007" xr:uid="{00000000-0005-0000-0000-0000E2510000}"/>
    <cellStyle name="Akzent6 7 13" xfId="21008" xr:uid="{00000000-0005-0000-0000-0000E3510000}"/>
    <cellStyle name="Akzent6 7 14" xfId="21009" xr:uid="{00000000-0005-0000-0000-0000E4510000}"/>
    <cellStyle name="Akzent6 7 15" xfId="21010" xr:uid="{00000000-0005-0000-0000-0000E5510000}"/>
    <cellStyle name="Akzent6 7 16" xfId="21011" xr:uid="{00000000-0005-0000-0000-0000E6510000}"/>
    <cellStyle name="Akzent6 7 17" xfId="21012" xr:uid="{00000000-0005-0000-0000-0000E7510000}"/>
    <cellStyle name="Akzent6 7 18" xfId="21013" xr:uid="{00000000-0005-0000-0000-0000E8510000}"/>
    <cellStyle name="Akzent6 7 2" xfId="21014" xr:uid="{00000000-0005-0000-0000-0000E9510000}"/>
    <cellStyle name="Akzent6 7 3" xfId="21015" xr:uid="{00000000-0005-0000-0000-0000EA510000}"/>
    <cellStyle name="Akzent6 7 4" xfId="21016" xr:uid="{00000000-0005-0000-0000-0000EB510000}"/>
    <cellStyle name="Akzent6 7 5" xfId="21017" xr:uid="{00000000-0005-0000-0000-0000EC510000}"/>
    <cellStyle name="Akzent6 7 6" xfId="21018" xr:uid="{00000000-0005-0000-0000-0000ED510000}"/>
    <cellStyle name="Akzent6 7 7" xfId="21019" xr:uid="{00000000-0005-0000-0000-0000EE510000}"/>
    <cellStyle name="Akzent6 7 8" xfId="21020" xr:uid="{00000000-0005-0000-0000-0000EF510000}"/>
    <cellStyle name="Akzent6 7 9" xfId="21021" xr:uid="{00000000-0005-0000-0000-0000F0510000}"/>
    <cellStyle name="Akzent6 8" xfId="21022" xr:uid="{00000000-0005-0000-0000-0000F1510000}"/>
    <cellStyle name="Akzent6 8 10" xfId="21023" xr:uid="{00000000-0005-0000-0000-0000F2510000}"/>
    <cellStyle name="Akzent6 8 11" xfId="21024" xr:uid="{00000000-0005-0000-0000-0000F3510000}"/>
    <cellStyle name="Akzent6 8 12" xfId="21025" xr:uid="{00000000-0005-0000-0000-0000F4510000}"/>
    <cellStyle name="Akzent6 8 13" xfId="21026" xr:uid="{00000000-0005-0000-0000-0000F5510000}"/>
    <cellStyle name="Akzent6 8 14" xfId="21027" xr:uid="{00000000-0005-0000-0000-0000F6510000}"/>
    <cellStyle name="Akzent6 8 15" xfId="21028" xr:uid="{00000000-0005-0000-0000-0000F7510000}"/>
    <cellStyle name="Akzent6 8 16" xfId="21029" xr:uid="{00000000-0005-0000-0000-0000F8510000}"/>
    <cellStyle name="Akzent6 8 17" xfId="21030" xr:uid="{00000000-0005-0000-0000-0000F9510000}"/>
    <cellStyle name="Akzent6 8 18" xfId="21031" xr:uid="{00000000-0005-0000-0000-0000FA510000}"/>
    <cellStyle name="Akzent6 8 2" xfId="21032" xr:uid="{00000000-0005-0000-0000-0000FB510000}"/>
    <cellStyle name="Akzent6 8 3" xfId="21033" xr:uid="{00000000-0005-0000-0000-0000FC510000}"/>
    <cellStyle name="Akzent6 8 4" xfId="21034" xr:uid="{00000000-0005-0000-0000-0000FD510000}"/>
    <cellStyle name="Akzent6 8 5" xfId="21035" xr:uid="{00000000-0005-0000-0000-0000FE510000}"/>
    <cellStyle name="Akzent6 8 6" xfId="21036" xr:uid="{00000000-0005-0000-0000-0000FF510000}"/>
    <cellStyle name="Akzent6 8 7" xfId="21037" xr:uid="{00000000-0005-0000-0000-000000520000}"/>
    <cellStyle name="Akzent6 8 8" xfId="21038" xr:uid="{00000000-0005-0000-0000-000001520000}"/>
    <cellStyle name="Akzent6 8 9" xfId="21039" xr:uid="{00000000-0005-0000-0000-000002520000}"/>
    <cellStyle name="Akzent6 9" xfId="21040" xr:uid="{00000000-0005-0000-0000-000003520000}"/>
    <cellStyle name="Akzent6 9 10" xfId="21041" xr:uid="{00000000-0005-0000-0000-000004520000}"/>
    <cellStyle name="Akzent6 9 11" xfId="21042" xr:uid="{00000000-0005-0000-0000-000005520000}"/>
    <cellStyle name="Akzent6 9 12" xfId="21043" xr:uid="{00000000-0005-0000-0000-000006520000}"/>
    <cellStyle name="Akzent6 9 13" xfId="21044" xr:uid="{00000000-0005-0000-0000-000007520000}"/>
    <cellStyle name="Akzent6 9 14" xfId="21045" xr:uid="{00000000-0005-0000-0000-000008520000}"/>
    <cellStyle name="Akzent6 9 15" xfId="21046" xr:uid="{00000000-0005-0000-0000-000009520000}"/>
    <cellStyle name="Akzent6 9 16" xfId="21047" xr:uid="{00000000-0005-0000-0000-00000A520000}"/>
    <cellStyle name="Akzent6 9 17" xfId="21048" xr:uid="{00000000-0005-0000-0000-00000B520000}"/>
    <cellStyle name="Akzent6 9 18" xfId="21049" xr:uid="{00000000-0005-0000-0000-00000C520000}"/>
    <cellStyle name="Akzent6 9 2" xfId="21050" xr:uid="{00000000-0005-0000-0000-00000D520000}"/>
    <cellStyle name="Akzent6 9 3" xfId="21051" xr:uid="{00000000-0005-0000-0000-00000E520000}"/>
    <cellStyle name="Akzent6 9 4" xfId="21052" xr:uid="{00000000-0005-0000-0000-00000F520000}"/>
    <cellStyle name="Akzent6 9 5" xfId="21053" xr:uid="{00000000-0005-0000-0000-000010520000}"/>
    <cellStyle name="Akzent6 9 6" xfId="21054" xr:uid="{00000000-0005-0000-0000-000011520000}"/>
    <cellStyle name="Akzent6 9 7" xfId="21055" xr:uid="{00000000-0005-0000-0000-000012520000}"/>
    <cellStyle name="Akzent6 9 8" xfId="21056" xr:uid="{00000000-0005-0000-0000-000013520000}"/>
    <cellStyle name="Akzent6 9 9" xfId="21057" xr:uid="{00000000-0005-0000-0000-000014520000}"/>
    <cellStyle name="Ausgabe 10" xfId="21058" xr:uid="{00000000-0005-0000-0000-000015520000}"/>
    <cellStyle name="Ausgabe 10 10" xfId="21059" xr:uid="{00000000-0005-0000-0000-000016520000}"/>
    <cellStyle name="Ausgabe 10 11" xfId="21060" xr:uid="{00000000-0005-0000-0000-000017520000}"/>
    <cellStyle name="Ausgabe 10 12" xfId="21061" xr:uid="{00000000-0005-0000-0000-000018520000}"/>
    <cellStyle name="Ausgabe 10 13" xfId="21062" xr:uid="{00000000-0005-0000-0000-000019520000}"/>
    <cellStyle name="Ausgabe 10 14" xfId="21063" xr:uid="{00000000-0005-0000-0000-00001A520000}"/>
    <cellStyle name="Ausgabe 10 15" xfId="21064" xr:uid="{00000000-0005-0000-0000-00001B520000}"/>
    <cellStyle name="Ausgabe 10 16" xfId="21065" xr:uid="{00000000-0005-0000-0000-00001C520000}"/>
    <cellStyle name="Ausgabe 10 17" xfId="21066" xr:uid="{00000000-0005-0000-0000-00001D520000}"/>
    <cellStyle name="Ausgabe 10 18" xfId="21067" xr:uid="{00000000-0005-0000-0000-00001E520000}"/>
    <cellStyle name="Ausgabe 10 19" xfId="21068" xr:uid="{00000000-0005-0000-0000-00001F520000}"/>
    <cellStyle name="Ausgabe 10 2" xfId="21069" xr:uid="{00000000-0005-0000-0000-000020520000}"/>
    <cellStyle name="Ausgabe 10 2 2" xfId="21070" xr:uid="{00000000-0005-0000-0000-000021520000}"/>
    <cellStyle name="Ausgabe 10 2 2 2" xfId="21071" xr:uid="{00000000-0005-0000-0000-000022520000}"/>
    <cellStyle name="Ausgabe 10 2 3" xfId="21072" xr:uid="{00000000-0005-0000-0000-000023520000}"/>
    <cellStyle name="Ausgabe 10 20" xfId="21073" xr:uid="{00000000-0005-0000-0000-000024520000}"/>
    <cellStyle name="Ausgabe 10 3" xfId="21074" xr:uid="{00000000-0005-0000-0000-000025520000}"/>
    <cellStyle name="Ausgabe 10 3 2" xfId="21075" xr:uid="{00000000-0005-0000-0000-000026520000}"/>
    <cellStyle name="Ausgabe 10 3 2 2" xfId="21076" xr:uid="{00000000-0005-0000-0000-000027520000}"/>
    <cellStyle name="Ausgabe 10 3 3" xfId="21077" xr:uid="{00000000-0005-0000-0000-000028520000}"/>
    <cellStyle name="Ausgabe 10 4" xfId="21078" xr:uid="{00000000-0005-0000-0000-000029520000}"/>
    <cellStyle name="Ausgabe 10 4 2" xfId="21079" xr:uid="{00000000-0005-0000-0000-00002A520000}"/>
    <cellStyle name="Ausgabe 10 4 2 2" xfId="21080" xr:uid="{00000000-0005-0000-0000-00002B520000}"/>
    <cellStyle name="Ausgabe 10 4 3" xfId="21081" xr:uid="{00000000-0005-0000-0000-00002C520000}"/>
    <cellStyle name="Ausgabe 10 5" xfId="21082" xr:uid="{00000000-0005-0000-0000-00002D520000}"/>
    <cellStyle name="Ausgabe 10 5 2" xfId="21083" xr:uid="{00000000-0005-0000-0000-00002E520000}"/>
    <cellStyle name="Ausgabe 10 5 2 2" xfId="21084" xr:uid="{00000000-0005-0000-0000-00002F520000}"/>
    <cellStyle name="Ausgabe 10 5 3" xfId="21085" xr:uid="{00000000-0005-0000-0000-000030520000}"/>
    <cellStyle name="Ausgabe 10 6" xfId="21086" xr:uid="{00000000-0005-0000-0000-000031520000}"/>
    <cellStyle name="Ausgabe 10 6 2" xfId="21087" xr:uid="{00000000-0005-0000-0000-000032520000}"/>
    <cellStyle name="Ausgabe 10 6 2 2" xfId="21088" xr:uid="{00000000-0005-0000-0000-000033520000}"/>
    <cellStyle name="Ausgabe 10 6 3" xfId="21089" xr:uid="{00000000-0005-0000-0000-000034520000}"/>
    <cellStyle name="Ausgabe 10 7" xfId="21090" xr:uid="{00000000-0005-0000-0000-000035520000}"/>
    <cellStyle name="Ausgabe 10 7 2" xfId="21091" xr:uid="{00000000-0005-0000-0000-000036520000}"/>
    <cellStyle name="Ausgabe 10 7 2 2" xfId="21092" xr:uid="{00000000-0005-0000-0000-000037520000}"/>
    <cellStyle name="Ausgabe 10 7 2 2 2" xfId="21093" xr:uid="{00000000-0005-0000-0000-000038520000}"/>
    <cellStyle name="Ausgabe 10 7 2 3" xfId="21094" xr:uid="{00000000-0005-0000-0000-000039520000}"/>
    <cellStyle name="Ausgabe 10 7 3" xfId="21095" xr:uid="{00000000-0005-0000-0000-00003A520000}"/>
    <cellStyle name="Ausgabe 10 7 3 2" xfId="21096" xr:uid="{00000000-0005-0000-0000-00003B520000}"/>
    <cellStyle name="Ausgabe 10 7 4" xfId="21097" xr:uid="{00000000-0005-0000-0000-00003C520000}"/>
    <cellStyle name="Ausgabe 10 8" xfId="21098" xr:uid="{00000000-0005-0000-0000-00003D520000}"/>
    <cellStyle name="Ausgabe 10 8 2" xfId="21099" xr:uid="{00000000-0005-0000-0000-00003E520000}"/>
    <cellStyle name="Ausgabe 10 9" xfId="21100" xr:uid="{00000000-0005-0000-0000-00003F520000}"/>
    <cellStyle name="Ausgabe 11" xfId="21101" xr:uid="{00000000-0005-0000-0000-000040520000}"/>
    <cellStyle name="Ausgabe 11 10" xfId="21102" xr:uid="{00000000-0005-0000-0000-000041520000}"/>
    <cellStyle name="Ausgabe 11 11" xfId="21103" xr:uid="{00000000-0005-0000-0000-000042520000}"/>
    <cellStyle name="Ausgabe 11 12" xfId="21104" xr:uid="{00000000-0005-0000-0000-000043520000}"/>
    <cellStyle name="Ausgabe 11 13" xfId="21105" xr:uid="{00000000-0005-0000-0000-000044520000}"/>
    <cellStyle name="Ausgabe 11 14" xfId="21106" xr:uid="{00000000-0005-0000-0000-000045520000}"/>
    <cellStyle name="Ausgabe 11 15" xfId="21107" xr:uid="{00000000-0005-0000-0000-000046520000}"/>
    <cellStyle name="Ausgabe 11 16" xfId="21108" xr:uid="{00000000-0005-0000-0000-000047520000}"/>
    <cellStyle name="Ausgabe 11 17" xfId="21109" xr:uid="{00000000-0005-0000-0000-000048520000}"/>
    <cellStyle name="Ausgabe 11 18" xfId="21110" xr:uid="{00000000-0005-0000-0000-000049520000}"/>
    <cellStyle name="Ausgabe 11 19" xfId="21111" xr:uid="{00000000-0005-0000-0000-00004A520000}"/>
    <cellStyle name="Ausgabe 11 2" xfId="21112" xr:uid="{00000000-0005-0000-0000-00004B520000}"/>
    <cellStyle name="Ausgabe 11 2 2" xfId="21113" xr:uid="{00000000-0005-0000-0000-00004C520000}"/>
    <cellStyle name="Ausgabe 11 2 2 2" xfId="21114" xr:uid="{00000000-0005-0000-0000-00004D520000}"/>
    <cellStyle name="Ausgabe 11 2 3" xfId="21115" xr:uid="{00000000-0005-0000-0000-00004E520000}"/>
    <cellStyle name="Ausgabe 11 20" xfId="21116" xr:uid="{00000000-0005-0000-0000-00004F520000}"/>
    <cellStyle name="Ausgabe 11 3" xfId="21117" xr:uid="{00000000-0005-0000-0000-000050520000}"/>
    <cellStyle name="Ausgabe 11 3 2" xfId="21118" xr:uid="{00000000-0005-0000-0000-000051520000}"/>
    <cellStyle name="Ausgabe 11 3 2 2" xfId="21119" xr:uid="{00000000-0005-0000-0000-000052520000}"/>
    <cellStyle name="Ausgabe 11 3 3" xfId="21120" xr:uid="{00000000-0005-0000-0000-000053520000}"/>
    <cellStyle name="Ausgabe 11 4" xfId="21121" xr:uid="{00000000-0005-0000-0000-000054520000}"/>
    <cellStyle name="Ausgabe 11 4 2" xfId="21122" xr:uid="{00000000-0005-0000-0000-000055520000}"/>
    <cellStyle name="Ausgabe 11 4 2 2" xfId="21123" xr:uid="{00000000-0005-0000-0000-000056520000}"/>
    <cellStyle name="Ausgabe 11 4 3" xfId="21124" xr:uid="{00000000-0005-0000-0000-000057520000}"/>
    <cellStyle name="Ausgabe 11 5" xfId="21125" xr:uid="{00000000-0005-0000-0000-000058520000}"/>
    <cellStyle name="Ausgabe 11 5 2" xfId="21126" xr:uid="{00000000-0005-0000-0000-000059520000}"/>
    <cellStyle name="Ausgabe 11 5 2 2" xfId="21127" xr:uid="{00000000-0005-0000-0000-00005A520000}"/>
    <cellStyle name="Ausgabe 11 5 3" xfId="21128" xr:uid="{00000000-0005-0000-0000-00005B520000}"/>
    <cellStyle name="Ausgabe 11 6" xfId="21129" xr:uid="{00000000-0005-0000-0000-00005C520000}"/>
    <cellStyle name="Ausgabe 11 6 2" xfId="21130" xr:uid="{00000000-0005-0000-0000-00005D520000}"/>
    <cellStyle name="Ausgabe 11 6 2 2" xfId="21131" xr:uid="{00000000-0005-0000-0000-00005E520000}"/>
    <cellStyle name="Ausgabe 11 6 3" xfId="21132" xr:uid="{00000000-0005-0000-0000-00005F520000}"/>
    <cellStyle name="Ausgabe 11 7" xfId="21133" xr:uid="{00000000-0005-0000-0000-000060520000}"/>
    <cellStyle name="Ausgabe 11 7 2" xfId="21134" xr:uid="{00000000-0005-0000-0000-000061520000}"/>
    <cellStyle name="Ausgabe 11 7 2 2" xfId="21135" xr:uid="{00000000-0005-0000-0000-000062520000}"/>
    <cellStyle name="Ausgabe 11 7 2 2 2" xfId="21136" xr:uid="{00000000-0005-0000-0000-000063520000}"/>
    <cellStyle name="Ausgabe 11 7 2 3" xfId="21137" xr:uid="{00000000-0005-0000-0000-000064520000}"/>
    <cellStyle name="Ausgabe 11 7 3" xfId="21138" xr:uid="{00000000-0005-0000-0000-000065520000}"/>
    <cellStyle name="Ausgabe 11 7 3 2" xfId="21139" xr:uid="{00000000-0005-0000-0000-000066520000}"/>
    <cellStyle name="Ausgabe 11 7 4" xfId="21140" xr:uid="{00000000-0005-0000-0000-000067520000}"/>
    <cellStyle name="Ausgabe 11 8" xfId="21141" xr:uid="{00000000-0005-0000-0000-000068520000}"/>
    <cellStyle name="Ausgabe 11 8 2" xfId="21142" xr:uid="{00000000-0005-0000-0000-000069520000}"/>
    <cellStyle name="Ausgabe 11 9" xfId="21143" xr:uid="{00000000-0005-0000-0000-00006A520000}"/>
    <cellStyle name="Ausgabe 12" xfId="21144" xr:uid="{00000000-0005-0000-0000-00006B520000}"/>
    <cellStyle name="Ausgabe 12 10" xfId="21145" xr:uid="{00000000-0005-0000-0000-00006C520000}"/>
    <cellStyle name="Ausgabe 12 11" xfId="21146" xr:uid="{00000000-0005-0000-0000-00006D520000}"/>
    <cellStyle name="Ausgabe 12 12" xfId="21147" xr:uid="{00000000-0005-0000-0000-00006E520000}"/>
    <cellStyle name="Ausgabe 12 13" xfId="21148" xr:uid="{00000000-0005-0000-0000-00006F520000}"/>
    <cellStyle name="Ausgabe 12 14" xfId="21149" xr:uid="{00000000-0005-0000-0000-000070520000}"/>
    <cellStyle name="Ausgabe 12 15" xfId="21150" xr:uid="{00000000-0005-0000-0000-000071520000}"/>
    <cellStyle name="Ausgabe 12 16" xfId="21151" xr:uid="{00000000-0005-0000-0000-000072520000}"/>
    <cellStyle name="Ausgabe 12 17" xfId="21152" xr:uid="{00000000-0005-0000-0000-000073520000}"/>
    <cellStyle name="Ausgabe 12 18" xfId="21153" xr:uid="{00000000-0005-0000-0000-000074520000}"/>
    <cellStyle name="Ausgabe 12 19" xfId="21154" xr:uid="{00000000-0005-0000-0000-000075520000}"/>
    <cellStyle name="Ausgabe 12 2" xfId="21155" xr:uid="{00000000-0005-0000-0000-000076520000}"/>
    <cellStyle name="Ausgabe 12 2 2" xfId="21156" xr:uid="{00000000-0005-0000-0000-000077520000}"/>
    <cellStyle name="Ausgabe 12 2 2 2" xfId="21157" xr:uid="{00000000-0005-0000-0000-000078520000}"/>
    <cellStyle name="Ausgabe 12 2 3" xfId="21158" xr:uid="{00000000-0005-0000-0000-000079520000}"/>
    <cellStyle name="Ausgabe 12 20" xfId="21159" xr:uid="{00000000-0005-0000-0000-00007A520000}"/>
    <cellStyle name="Ausgabe 12 3" xfId="21160" xr:uid="{00000000-0005-0000-0000-00007B520000}"/>
    <cellStyle name="Ausgabe 12 3 2" xfId="21161" xr:uid="{00000000-0005-0000-0000-00007C520000}"/>
    <cellStyle name="Ausgabe 12 3 2 2" xfId="21162" xr:uid="{00000000-0005-0000-0000-00007D520000}"/>
    <cellStyle name="Ausgabe 12 3 3" xfId="21163" xr:uid="{00000000-0005-0000-0000-00007E520000}"/>
    <cellStyle name="Ausgabe 12 4" xfId="21164" xr:uid="{00000000-0005-0000-0000-00007F520000}"/>
    <cellStyle name="Ausgabe 12 4 2" xfId="21165" xr:uid="{00000000-0005-0000-0000-000080520000}"/>
    <cellStyle name="Ausgabe 12 4 2 2" xfId="21166" xr:uid="{00000000-0005-0000-0000-000081520000}"/>
    <cellStyle name="Ausgabe 12 4 3" xfId="21167" xr:uid="{00000000-0005-0000-0000-000082520000}"/>
    <cellStyle name="Ausgabe 12 5" xfId="21168" xr:uid="{00000000-0005-0000-0000-000083520000}"/>
    <cellStyle name="Ausgabe 12 5 2" xfId="21169" xr:uid="{00000000-0005-0000-0000-000084520000}"/>
    <cellStyle name="Ausgabe 12 5 2 2" xfId="21170" xr:uid="{00000000-0005-0000-0000-000085520000}"/>
    <cellStyle name="Ausgabe 12 5 3" xfId="21171" xr:uid="{00000000-0005-0000-0000-000086520000}"/>
    <cellStyle name="Ausgabe 12 6" xfId="21172" xr:uid="{00000000-0005-0000-0000-000087520000}"/>
    <cellStyle name="Ausgabe 12 6 2" xfId="21173" xr:uid="{00000000-0005-0000-0000-000088520000}"/>
    <cellStyle name="Ausgabe 12 6 2 2" xfId="21174" xr:uid="{00000000-0005-0000-0000-000089520000}"/>
    <cellStyle name="Ausgabe 12 6 3" xfId="21175" xr:uid="{00000000-0005-0000-0000-00008A520000}"/>
    <cellStyle name="Ausgabe 12 7" xfId="21176" xr:uid="{00000000-0005-0000-0000-00008B520000}"/>
    <cellStyle name="Ausgabe 12 7 2" xfId="21177" xr:uid="{00000000-0005-0000-0000-00008C520000}"/>
    <cellStyle name="Ausgabe 12 7 2 2" xfId="21178" xr:uid="{00000000-0005-0000-0000-00008D520000}"/>
    <cellStyle name="Ausgabe 12 7 2 2 2" xfId="21179" xr:uid="{00000000-0005-0000-0000-00008E520000}"/>
    <cellStyle name="Ausgabe 12 7 2 3" xfId="21180" xr:uid="{00000000-0005-0000-0000-00008F520000}"/>
    <cellStyle name="Ausgabe 12 7 3" xfId="21181" xr:uid="{00000000-0005-0000-0000-000090520000}"/>
    <cellStyle name="Ausgabe 12 7 3 2" xfId="21182" xr:uid="{00000000-0005-0000-0000-000091520000}"/>
    <cellStyle name="Ausgabe 12 7 4" xfId="21183" xr:uid="{00000000-0005-0000-0000-000092520000}"/>
    <cellStyle name="Ausgabe 12 8" xfId="21184" xr:uid="{00000000-0005-0000-0000-000093520000}"/>
    <cellStyle name="Ausgabe 12 8 2" xfId="21185" xr:uid="{00000000-0005-0000-0000-000094520000}"/>
    <cellStyle name="Ausgabe 12 9" xfId="21186" xr:uid="{00000000-0005-0000-0000-000095520000}"/>
    <cellStyle name="Ausgabe 13" xfId="21187" xr:uid="{00000000-0005-0000-0000-000096520000}"/>
    <cellStyle name="Ausgabe 13 10" xfId="21188" xr:uid="{00000000-0005-0000-0000-000097520000}"/>
    <cellStyle name="Ausgabe 13 11" xfId="21189" xr:uid="{00000000-0005-0000-0000-000098520000}"/>
    <cellStyle name="Ausgabe 13 12" xfId="21190" xr:uid="{00000000-0005-0000-0000-000099520000}"/>
    <cellStyle name="Ausgabe 13 13" xfId="21191" xr:uid="{00000000-0005-0000-0000-00009A520000}"/>
    <cellStyle name="Ausgabe 13 14" xfId="21192" xr:uid="{00000000-0005-0000-0000-00009B520000}"/>
    <cellStyle name="Ausgabe 13 15" xfId="21193" xr:uid="{00000000-0005-0000-0000-00009C520000}"/>
    <cellStyle name="Ausgabe 13 16" xfId="21194" xr:uid="{00000000-0005-0000-0000-00009D520000}"/>
    <cellStyle name="Ausgabe 13 17" xfId="21195" xr:uid="{00000000-0005-0000-0000-00009E520000}"/>
    <cellStyle name="Ausgabe 13 18" xfId="21196" xr:uid="{00000000-0005-0000-0000-00009F520000}"/>
    <cellStyle name="Ausgabe 13 19" xfId="21197" xr:uid="{00000000-0005-0000-0000-0000A0520000}"/>
    <cellStyle name="Ausgabe 13 2" xfId="21198" xr:uid="{00000000-0005-0000-0000-0000A1520000}"/>
    <cellStyle name="Ausgabe 13 2 2" xfId="21199" xr:uid="{00000000-0005-0000-0000-0000A2520000}"/>
    <cellStyle name="Ausgabe 13 2 2 2" xfId="21200" xr:uid="{00000000-0005-0000-0000-0000A3520000}"/>
    <cellStyle name="Ausgabe 13 2 3" xfId="21201" xr:uid="{00000000-0005-0000-0000-0000A4520000}"/>
    <cellStyle name="Ausgabe 13 20" xfId="21202" xr:uid="{00000000-0005-0000-0000-0000A5520000}"/>
    <cellStyle name="Ausgabe 13 3" xfId="21203" xr:uid="{00000000-0005-0000-0000-0000A6520000}"/>
    <cellStyle name="Ausgabe 13 3 2" xfId="21204" xr:uid="{00000000-0005-0000-0000-0000A7520000}"/>
    <cellStyle name="Ausgabe 13 3 2 2" xfId="21205" xr:uid="{00000000-0005-0000-0000-0000A8520000}"/>
    <cellStyle name="Ausgabe 13 3 3" xfId="21206" xr:uid="{00000000-0005-0000-0000-0000A9520000}"/>
    <cellStyle name="Ausgabe 13 4" xfId="21207" xr:uid="{00000000-0005-0000-0000-0000AA520000}"/>
    <cellStyle name="Ausgabe 13 4 2" xfId="21208" xr:uid="{00000000-0005-0000-0000-0000AB520000}"/>
    <cellStyle name="Ausgabe 13 4 2 2" xfId="21209" xr:uid="{00000000-0005-0000-0000-0000AC520000}"/>
    <cellStyle name="Ausgabe 13 4 3" xfId="21210" xr:uid="{00000000-0005-0000-0000-0000AD520000}"/>
    <cellStyle name="Ausgabe 13 5" xfId="21211" xr:uid="{00000000-0005-0000-0000-0000AE520000}"/>
    <cellStyle name="Ausgabe 13 5 2" xfId="21212" xr:uid="{00000000-0005-0000-0000-0000AF520000}"/>
    <cellStyle name="Ausgabe 13 5 2 2" xfId="21213" xr:uid="{00000000-0005-0000-0000-0000B0520000}"/>
    <cellStyle name="Ausgabe 13 5 3" xfId="21214" xr:uid="{00000000-0005-0000-0000-0000B1520000}"/>
    <cellStyle name="Ausgabe 13 6" xfId="21215" xr:uid="{00000000-0005-0000-0000-0000B2520000}"/>
    <cellStyle name="Ausgabe 13 6 2" xfId="21216" xr:uid="{00000000-0005-0000-0000-0000B3520000}"/>
    <cellStyle name="Ausgabe 13 6 2 2" xfId="21217" xr:uid="{00000000-0005-0000-0000-0000B4520000}"/>
    <cellStyle name="Ausgabe 13 6 3" xfId="21218" xr:uid="{00000000-0005-0000-0000-0000B5520000}"/>
    <cellStyle name="Ausgabe 13 7" xfId="21219" xr:uid="{00000000-0005-0000-0000-0000B6520000}"/>
    <cellStyle name="Ausgabe 13 7 2" xfId="21220" xr:uid="{00000000-0005-0000-0000-0000B7520000}"/>
    <cellStyle name="Ausgabe 13 7 2 2" xfId="21221" xr:uid="{00000000-0005-0000-0000-0000B8520000}"/>
    <cellStyle name="Ausgabe 13 7 2 2 2" xfId="21222" xr:uid="{00000000-0005-0000-0000-0000B9520000}"/>
    <cellStyle name="Ausgabe 13 7 2 3" xfId="21223" xr:uid="{00000000-0005-0000-0000-0000BA520000}"/>
    <cellStyle name="Ausgabe 13 7 3" xfId="21224" xr:uid="{00000000-0005-0000-0000-0000BB520000}"/>
    <cellStyle name="Ausgabe 13 7 3 2" xfId="21225" xr:uid="{00000000-0005-0000-0000-0000BC520000}"/>
    <cellStyle name="Ausgabe 13 7 4" xfId="21226" xr:uid="{00000000-0005-0000-0000-0000BD520000}"/>
    <cellStyle name="Ausgabe 13 8" xfId="21227" xr:uid="{00000000-0005-0000-0000-0000BE520000}"/>
    <cellStyle name="Ausgabe 13 8 2" xfId="21228" xr:uid="{00000000-0005-0000-0000-0000BF520000}"/>
    <cellStyle name="Ausgabe 13 9" xfId="21229" xr:uid="{00000000-0005-0000-0000-0000C0520000}"/>
    <cellStyle name="Ausgabe 14" xfId="21230" xr:uid="{00000000-0005-0000-0000-0000C1520000}"/>
    <cellStyle name="Ausgabe 14 10" xfId="21231" xr:uid="{00000000-0005-0000-0000-0000C2520000}"/>
    <cellStyle name="Ausgabe 14 11" xfId="21232" xr:uid="{00000000-0005-0000-0000-0000C3520000}"/>
    <cellStyle name="Ausgabe 14 12" xfId="21233" xr:uid="{00000000-0005-0000-0000-0000C4520000}"/>
    <cellStyle name="Ausgabe 14 13" xfId="21234" xr:uid="{00000000-0005-0000-0000-0000C5520000}"/>
    <cellStyle name="Ausgabe 14 14" xfId="21235" xr:uid="{00000000-0005-0000-0000-0000C6520000}"/>
    <cellStyle name="Ausgabe 14 15" xfId="21236" xr:uid="{00000000-0005-0000-0000-0000C7520000}"/>
    <cellStyle name="Ausgabe 14 16" xfId="21237" xr:uid="{00000000-0005-0000-0000-0000C8520000}"/>
    <cellStyle name="Ausgabe 14 17" xfId="21238" xr:uid="{00000000-0005-0000-0000-0000C9520000}"/>
    <cellStyle name="Ausgabe 14 18" xfId="21239" xr:uid="{00000000-0005-0000-0000-0000CA520000}"/>
    <cellStyle name="Ausgabe 14 19" xfId="21240" xr:uid="{00000000-0005-0000-0000-0000CB520000}"/>
    <cellStyle name="Ausgabe 14 2" xfId="21241" xr:uid="{00000000-0005-0000-0000-0000CC520000}"/>
    <cellStyle name="Ausgabe 14 2 2" xfId="21242" xr:uid="{00000000-0005-0000-0000-0000CD520000}"/>
    <cellStyle name="Ausgabe 14 2 2 2" xfId="21243" xr:uid="{00000000-0005-0000-0000-0000CE520000}"/>
    <cellStyle name="Ausgabe 14 2 3" xfId="21244" xr:uid="{00000000-0005-0000-0000-0000CF520000}"/>
    <cellStyle name="Ausgabe 14 20" xfId="21245" xr:uid="{00000000-0005-0000-0000-0000D0520000}"/>
    <cellStyle name="Ausgabe 14 3" xfId="21246" xr:uid="{00000000-0005-0000-0000-0000D1520000}"/>
    <cellStyle name="Ausgabe 14 3 2" xfId="21247" xr:uid="{00000000-0005-0000-0000-0000D2520000}"/>
    <cellStyle name="Ausgabe 14 3 2 2" xfId="21248" xr:uid="{00000000-0005-0000-0000-0000D3520000}"/>
    <cellStyle name="Ausgabe 14 3 3" xfId="21249" xr:uid="{00000000-0005-0000-0000-0000D4520000}"/>
    <cellStyle name="Ausgabe 14 4" xfId="21250" xr:uid="{00000000-0005-0000-0000-0000D5520000}"/>
    <cellStyle name="Ausgabe 14 4 2" xfId="21251" xr:uid="{00000000-0005-0000-0000-0000D6520000}"/>
    <cellStyle name="Ausgabe 14 4 2 2" xfId="21252" xr:uid="{00000000-0005-0000-0000-0000D7520000}"/>
    <cellStyle name="Ausgabe 14 4 3" xfId="21253" xr:uid="{00000000-0005-0000-0000-0000D8520000}"/>
    <cellStyle name="Ausgabe 14 5" xfId="21254" xr:uid="{00000000-0005-0000-0000-0000D9520000}"/>
    <cellStyle name="Ausgabe 14 5 2" xfId="21255" xr:uid="{00000000-0005-0000-0000-0000DA520000}"/>
    <cellStyle name="Ausgabe 14 5 2 2" xfId="21256" xr:uid="{00000000-0005-0000-0000-0000DB520000}"/>
    <cellStyle name="Ausgabe 14 5 3" xfId="21257" xr:uid="{00000000-0005-0000-0000-0000DC520000}"/>
    <cellStyle name="Ausgabe 14 6" xfId="21258" xr:uid="{00000000-0005-0000-0000-0000DD520000}"/>
    <cellStyle name="Ausgabe 14 6 2" xfId="21259" xr:uid="{00000000-0005-0000-0000-0000DE520000}"/>
    <cellStyle name="Ausgabe 14 6 2 2" xfId="21260" xr:uid="{00000000-0005-0000-0000-0000DF520000}"/>
    <cellStyle name="Ausgabe 14 6 3" xfId="21261" xr:uid="{00000000-0005-0000-0000-0000E0520000}"/>
    <cellStyle name="Ausgabe 14 7" xfId="21262" xr:uid="{00000000-0005-0000-0000-0000E1520000}"/>
    <cellStyle name="Ausgabe 14 7 2" xfId="21263" xr:uid="{00000000-0005-0000-0000-0000E2520000}"/>
    <cellStyle name="Ausgabe 14 7 2 2" xfId="21264" xr:uid="{00000000-0005-0000-0000-0000E3520000}"/>
    <cellStyle name="Ausgabe 14 7 2 2 2" xfId="21265" xr:uid="{00000000-0005-0000-0000-0000E4520000}"/>
    <cellStyle name="Ausgabe 14 7 2 3" xfId="21266" xr:uid="{00000000-0005-0000-0000-0000E5520000}"/>
    <cellStyle name="Ausgabe 14 7 3" xfId="21267" xr:uid="{00000000-0005-0000-0000-0000E6520000}"/>
    <cellStyle name="Ausgabe 14 7 3 2" xfId="21268" xr:uid="{00000000-0005-0000-0000-0000E7520000}"/>
    <cellStyle name="Ausgabe 14 7 4" xfId="21269" xr:uid="{00000000-0005-0000-0000-0000E8520000}"/>
    <cellStyle name="Ausgabe 14 8" xfId="21270" xr:uid="{00000000-0005-0000-0000-0000E9520000}"/>
    <cellStyle name="Ausgabe 14 8 2" xfId="21271" xr:uid="{00000000-0005-0000-0000-0000EA520000}"/>
    <cellStyle name="Ausgabe 14 9" xfId="21272" xr:uid="{00000000-0005-0000-0000-0000EB520000}"/>
    <cellStyle name="Ausgabe 15" xfId="21273" xr:uid="{00000000-0005-0000-0000-0000EC520000}"/>
    <cellStyle name="Ausgabe 15 10" xfId="21274" xr:uid="{00000000-0005-0000-0000-0000ED520000}"/>
    <cellStyle name="Ausgabe 15 11" xfId="21275" xr:uid="{00000000-0005-0000-0000-0000EE520000}"/>
    <cellStyle name="Ausgabe 15 12" xfId="21276" xr:uid="{00000000-0005-0000-0000-0000EF520000}"/>
    <cellStyle name="Ausgabe 15 13" xfId="21277" xr:uid="{00000000-0005-0000-0000-0000F0520000}"/>
    <cellStyle name="Ausgabe 15 14" xfId="21278" xr:uid="{00000000-0005-0000-0000-0000F1520000}"/>
    <cellStyle name="Ausgabe 15 15" xfId="21279" xr:uid="{00000000-0005-0000-0000-0000F2520000}"/>
    <cellStyle name="Ausgabe 15 16" xfId="21280" xr:uid="{00000000-0005-0000-0000-0000F3520000}"/>
    <cellStyle name="Ausgabe 15 17" xfId="21281" xr:uid="{00000000-0005-0000-0000-0000F4520000}"/>
    <cellStyle name="Ausgabe 15 18" xfId="21282" xr:uid="{00000000-0005-0000-0000-0000F5520000}"/>
    <cellStyle name="Ausgabe 15 19" xfId="21283" xr:uid="{00000000-0005-0000-0000-0000F6520000}"/>
    <cellStyle name="Ausgabe 15 2" xfId="21284" xr:uid="{00000000-0005-0000-0000-0000F7520000}"/>
    <cellStyle name="Ausgabe 15 2 2" xfId="21285" xr:uid="{00000000-0005-0000-0000-0000F8520000}"/>
    <cellStyle name="Ausgabe 15 2 2 2" xfId="21286" xr:uid="{00000000-0005-0000-0000-0000F9520000}"/>
    <cellStyle name="Ausgabe 15 2 3" xfId="21287" xr:uid="{00000000-0005-0000-0000-0000FA520000}"/>
    <cellStyle name="Ausgabe 15 3" xfId="21288" xr:uid="{00000000-0005-0000-0000-0000FB520000}"/>
    <cellStyle name="Ausgabe 15 3 2" xfId="21289" xr:uid="{00000000-0005-0000-0000-0000FC520000}"/>
    <cellStyle name="Ausgabe 15 4" xfId="21290" xr:uid="{00000000-0005-0000-0000-0000FD520000}"/>
    <cellStyle name="Ausgabe 15 5" xfId="21291" xr:uid="{00000000-0005-0000-0000-0000FE520000}"/>
    <cellStyle name="Ausgabe 15 6" xfId="21292" xr:uid="{00000000-0005-0000-0000-0000FF520000}"/>
    <cellStyle name="Ausgabe 15 7" xfId="21293" xr:uid="{00000000-0005-0000-0000-000000530000}"/>
    <cellStyle name="Ausgabe 15 8" xfId="21294" xr:uid="{00000000-0005-0000-0000-000001530000}"/>
    <cellStyle name="Ausgabe 15 9" xfId="21295" xr:uid="{00000000-0005-0000-0000-000002530000}"/>
    <cellStyle name="Ausgabe 16" xfId="21296" xr:uid="{00000000-0005-0000-0000-000003530000}"/>
    <cellStyle name="Ausgabe 16 10" xfId="21297" xr:uid="{00000000-0005-0000-0000-000004530000}"/>
    <cellStyle name="Ausgabe 16 11" xfId="21298" xr:uid="{00000000-0005-0000-0000-000005530000}"/>
    <cellStyle name="Ausgabe 16 12" xfId="21299" xr:uid="{00000000-0005-0000-0000-000006530000}"/>
    <cellStyle name="Ausgabe 16 13" xfId="21300" xr:uid="{00000000-0005-0000-0000-000007530000}"/>
    <cellStyle name="Ausgabe 16 14" xfId="21301" xr:uid="{00000000-0005-0000-0000-000008530000}"/>
    <cellStyle name="Ausgabe 16 15" xfId="21302" xr:uid="{00000000-0005-0000-0000-000009530000}"/>
    <cellStyle name="Ausgabe 16 16" xfId="21303" xr:uid="{00000000-0005-0000-0000-00000A530000}"/>
    <cellStyle name="Ausgabe 16 17" xfId="21304" xr:uid="{00000000-0005-0000-0000-00000B530000}"/>
    <cellStyle name="Ausgabe 16 18" xfId="21305" xr:uid="{00000000-0005-0000-0000-00000C530000}"/>
    <cellStyle name="Ausgabe 16 19" xfId="21306" xr:uid="{00000000-0005-0000-0000-00000D530000}"/>
    <cellStyle name="Ausgabe 16 2" xfId="21307" xr:uid="{00000000-0005-0000-0000-00000E530000}"/>
    <cellStyle name="Ausgabe 16 2 2" xfId="21308" xr:uid="{00000000-0005-0000-0000-00000F530000}"/>
    <cellStyle name="Ausgabe 16 2 2 2" xfId="21309" xr:uid="{00000000-0005-0000-0000-000010530000}"/>
    <cellStyle name="Ausgabe 16 2 3" xfId="21310" xr:uid="{00000000-0005-0000-0000-000011530000}"/>
    <cellStyle name="Ausgabe 16 3" xfId="21311" xr:uid="{00000000-0005-0000-0000-000012530000}"/>
    <cellStyle name="Ausgabe 16 3 2" xfId="21312" xr:uid="{00000000-0005-0000-0000-000013530000}"/>
    <cellStyle name="Ausgabe 16 4" xfId="21313" xr:uid="{00000000-0005-0000-0000-000014530000}"/>
    <cellStyle name="Ausgabe 16 5" xfId="21314" xr:uid="{00000000-0005-0000-0000-000015530000}"/>
    <cellStyle name="Ausgabe 16 6" xfId="21315" xr:uid="{00000000-0005-0000-0000-000016530000}"/>
    <cellStyle name="Ausgabe 16 7" xfId="21316" xr:uid="{00000000-0005-0000-0000-000017530000}"/>
    <cellStyle name="Ausgabe 16 8" xfId="21317" xr:uid="{00000000-0005-0000-0000-000018530000}"/>
    <cellStyle name="Ausgabe 16 9" xfId="21318" xr:uid="{00000000-0005-0000-0000-000019530000}"/>
    <cellStyle name="Ausgabe 17" xfId="21319" xr:uid="{00000000-0005-0000-0000-00001A530000}"/>
    <cellStyle name="Ausgabe 17 10" xfId="21320" xr:uid="{00000000-0005-0000-0000-00001B530000}"/>
    <cellStyle name="Ausgabe 17 11" xfId="21321" xr:uid="{00000000-0005-0000-0000-00001C530000}"/>
    <cellStyle name="Ausgabe 17 12" xfId="21322" xr:uid="{00000000-0005-0000-0000-00001D530000}"/>
    <cellStyle name="Ausgabe 17 13" xfId="21323" xr:uid="{00000000-0005-0000-0000-00001E530000}"/>
    <cellStyle name="Ausgabe 17 14" xfId="21324" xr:uid="{00000000-0005-0000-0000-00001F530000}"/>
    <cellStyle name="Ausgabe 17 15" xfId="21325" xr:uid="{00000000-0005-0000-0000-000020530000}"/>
    <cellStyle name="Ausgabe 17 16" xfId="21326" xr:uid="{00000000-0005-0000-0000-000021530000}"/>
    <cellStyle name="Ausgabe 17 17" xfId="21327" xr:uid="{00000000-0005-0000-0000-000022530000}"/>
    <cellStyle name="Ausgabe 17 18" xfId="21328" xr:uid="{00000000-0005-0000-0000-000023530000}"/>
    <cellStyle name="Ausgabe 17 19" xfId="21329" xr:uid="{00000000-0005-0000-0000-000024530000}"/>
    <cellStyle name="Ausgabe 17 2" xfId="21330" xr:uid="{00000000-0005-0000-0000-000025530000}"/>
    <cellStyle name="Ausgabe 17 2 2" xfId="21331" xr:uid="{00000000-0005-0000-0000-000026530000}"/>
    <cellStyle name="Ausgabe 17 2 2 2" xfId="21332" xr:uid="{00000000-0005-0000-0000-000027530000}"/>
    <cellStyle name="Ausgabe 17 2 3" xfId="21333" xr:uid="{00000000-0005-0000-0000-000028530000}"/>
    <cellStyle name="Ausgabe 17 3" xfId="21334" xr:uid="{00000000-0005-0000-0000-000029530000}"/>
    <cellStyle name="Ausgabe 17 3 2" xfId="21335" xr:uid="{00000000-0005-0000-0000-00002A530000}"/>
    <cellStyle name="Ausgabe 17 4" xfId="21336" xr:uid="{00000000-0005-0000-0000-00002B530000}"/>
    <cellStyle name="Ausgabe 17 5" xfId="21337" xr:uid="{00000000-0005-0000-0000-00002C530000}"/>
    <cellStyle name="Ausgabe 17 6" xfId="21338" xr:uid="{00000000-0005-0000-0000-00002D530000}"/>
    <cellStyle name="Ausgabe 17 7" xfId="21339" xr:uid="{00000000-0005-0000-0000-00002E530000}"/>
    <cellStyle name="Ausgabe 17 8" xfId="21340" xr:uid="{00000000-0005-0000-0000-00002F530000}"/>
    <cellStyle name="Ausgabe 17 9" xfId="21341" xr:uid="{00000000-0005-0000-0000-000030530000}"/>
    <cellStyle name="Ausgabe 18" xfId="21342" xr:uid="{00000000-0005-0000-0000-000031530000}"/>
    <cellStyle name="Ausgabe 18 10" xfId="21343" xr:uid="{00000000-0005-0000-0000-000032530000}"/>
    <cellStyle name="Ausgabe 18 11" xfId="21344" xr:uid="{00000000-0005-0000-0000-000033530000}"/>
    <cellStyle name="Ausgabe 18 12" xfId="21345" xr:uid="{00000000-0005-0000-0000-000034530000}"/>
    <cellStyle name="Ausgabe 18 13" xfId="21346" xr:uid="{00000000-0005-0000-0000-000035530000}"/>
    <cellStyle name="Ausgabe 18 14" xfId="21347" xr:uid="{00000000-0005-0000-0000-000036530000}"/>
    <cellStyle name="Ausgabe 18 15" xfId="21348" xr:uid="{00000000-0005-0000-0000-000037530000}"/>
    <cellStyle name="Ausgabe 18 16" xfId="21349" xr:uid="{00000000-0005-0000-0000-000038530000}"/>
    <cellStyle name="Ausgabe 18 17" xfId="21350" xr:uid="{00000000-0005-0000-0000-000039530000}"/>
    <cellStyle name="Ausgabe 18 18" xfId="21351" xr:uid="{00000000-0005-0000-0000-00003A530000}"/>
    <cellStyle name="Ausgabe 18 19" xfId="21352" xr:uid="{00000000-0005-0000-0000-00003B530000}"/>
    <cellStyle name="Ausgabe 18 2" xfId="21353" xr:uid="{00000000-0005-0000-0000-00003C530000}"/>
    <cellStyle name="Ausgabe 18 2 2" xfId="21354" xr:uid="{00000000-0005-0000-0000-00003D530000}"/>
    <cellStyle name="Ausgabe 18 2 2 2" xfId="21355" xr:uid="{00000000-0005-0000-0000-00003E530000}"/>
    <cellStyle name="Ausgabe 18 2 3" xfId="21356" xr:uid="{00000000-0005-0000-0000-00003F530000}"/>
    <cellStyle name="Ausgabe 18 3" xfId="21357" xr:uid="{00000000-0005-0000-0000-000040530000}"/>
    <cellStyle name="Ausgabe 18 3 2" xfId="21358" xr:uid="{00000000-0005-0000-0000-000041530000}"/>
    <cellStyle name="Ausgabe 18 4" xfId="21359" xr:uid="{00000000-0005-0000-0000-000042530000}"/>
    <cellStyle name="Ausgabe 18 5" xfId="21360" xr:uid="{00000000-0005-0000-0000-000043530000}"/>
    <cellStyle name="Ausgabe 18 6" xfId="21361" xr:uid="{00000000-0005-0000-0000-000044530000}"/>
    <cellStyle name="Ausgabe 18 7" xfId="21362" xr:uid="{00000000-0005-0000-0000-000045530000}"/>
    <cellStyle name="Ausgabe 18 8" xfId="21363" xr:uid="{00000000-0005-0000-0000-000046530000}"/>
    <cellStyle name="Ausgabe 18 9" xfId="21364" xr:uid="{00000000-0005-0000-0000-000047530000}"/>
    <cellStyle name="Ausgabe 19" xfId="21365" xr:uid="{00000000-0005-0000-0000-000048530000}"/>
    <cellStyle name="Ausgabe 19 10" xfId="21366" xr:uid="{00000000-0005-0000-0000-000049530000}"/>
    <cellStyle name="Ausgabe 19 11" xfId="21367" xr:uid="{00000000-0005-0000-0000-00004A530000}"/>
    <cellStyle name="Ausgabe 19 12" xfId="21368" xr:uid="{00000000-0005-0000-0000-00004B530000}"/>
    <cellStyle name="Ausgabe 19 13" xfId="21369" xr:uid="{00000000-0005-0000-0000-00004C530000}"/>
    <cellStyle name="Ausgabe 19 14" xfId="21370" xr:uid="{00000000-0005-0000-0000-00004D530000}"/>
    <cellStyle name="Ausgabe 19 15" xfId="21371" xr:uid="{00000000-0005-0000-0000-00004E530000}"/>
    <cellStyle name="Ausgabe 19 16" xfId="21372" xr:uid="{00000000-0005-0000-0000-00004F530000}"/>
    <cellStyle name="Ausgabe 19 17" xfId="21373" xr:uid="{00000000-0005-0000-0000-000050530000}"/>
    <cellStyle name="Ausgabe 19 18" xfId="21374" xr:uid="{00000000-0005-0000-0000-000051530000}"/>
    <cellStyle name="Ausgabe 19 19" xfId="21375" xr:uid="{00000000-0005-0000-0000-000052530000}"/>
    <cellStyle name="Ausgabe 19 2" xfId="21376" xr:uid="{00000000-0005-0000-0000-000053530000}"/>
    <cellStyle name="Ausgabe 19 2 2" xfId="21377" xr:uid="{00000000-0005-0000-0000-000054530000}"/>
    <cellStyle name="Ausgabe 19 2 2 2" xfId="21378" xr:uid="{00000000-0005-0000-0000-000055530000}"/>
    <cellStyle name="Ausgabe 19 2 3" xfId="21379" xr:uid="{00000000-0005-0000-0000-000056530000}"/>
    <cellStyle name="Ausgabe 19 3" xfId="21380" xr:uid="{00000000-0005-0000-0000-000057530000}"/>
    <cellStyle name="Ausgabe 19 3 2" xfId="21381" xr:uid="{00000000-0005-0000-0000-000058530000}"/>
    <cellStyle name="Ausgabe 19 4" xfId="21382" xr:uid="{00000000-0005-0000-0000-000059530000}"/>
    <cellStyle name="Ausgabe 19 5" xfId="21383" xr:uid="{00000000-0005-0000-0000-00005A530000}"/>
    <cellStyle name="Ausgabe 19 6" xfId="21384" xr:uid="{00000000-0005-0000-0000-00005B530000}"/>
    <cellStyle name="Ausgabe 19 7" xfId="21385" xr:uid="{00000000-0005-0000-0000-00005C530000}"/>
    <cellStyle name="Ausgabe 19 8" xfId="21386" xr:uid="{00000000-0005-0000-0000-00005D530000}"/>
    <cellStyle name="Ausgabe 19 9" xfId="21387" xr:uid="{00000000-0005-0000-0000-00005E530000}"/>
    <cellStyle name="Ausgabe 2" xfId="46" xr:uid="{00000000-0005-0000-0000-00005F530000}"/>
    <cellStyle name="Ausgabe 2 10" xfId="21388" xr:uid="{00000000-0005-0000-0000-000060530000}"/>
    <cellStyle name="Ausgabe 2 10 2" xfId="21389" xr:uid="{00000000-0005-0000-0000-000061530000}"/>
    <cellStyle name="Ausgabe 2 10 2 2" xfId="21390" xr:uid="{00000000-0005-0000-0000-000062530000}"/>
    <cellStyle name="Ausgabe 2 10 3" xfId="21391" xr:uid="{00000000-0005-0000-0000-000063530000}"/>
    <cellStyle name="Ausgabe 2 11" xfId="21392" xr:uid="{00000000-0005-0000-0000-000064530000}"/>
    <cellStyle name="Ausgabe 2 11 2" xfId="21393" xr:uid="{00000000-0005-0000-0000-000065530000}"/>
    <cellStyle name="Ausgabe 2 11 2 2" xfId="21394" xr:uid="{00000000-0005-0000-0000-000066530000}"/>
    <cellStyle name="Ausgabe 2 11 3" xfId="21395" xr:uid="{00000000-0005-0000-0000-000067530000}"/>
    <cellStyle name="Ausgabe 2 12" xfId="21396" xr:uid="{00000000-0005-0000-0000-000068530000}"/>
    <cellStyle name="Ausgabe 2 12 2" xfId="21397" xr:uid="{00000000-0005-0000-0000-000069530000}"/>
    <cellStyle name="Ausgabe 2 12 2 2" xfId="21398" xr:uid="{00000000-0005-0000-0000-00006A530000}"/>
    <cellStyle name="Ausgabe 2 12 3" xfId="21399" xr:uid="{00000000-0005-0000-0000-00006B530000}"/>
    <cellStyle name="Ausgabe 2 13" xfId="21400" xr:uid="{00000000-0005-0000-0000-00006C530000}"/>
    <cellStyle name="Ausgabe 2 13 2" xfId="21401" xr:uid="{00000000-0005-0000-0000-00006D530000}"/>
    <cellStyle name="Ausgabe 2 13 2 2" xfId="21402" xr:uid="{00000000-0005-0000-0000-00006E530000}"/>
    <cellStyle name="Ausgabe 2 13 3" xfId="21403" xr:uid="{00000000-0005-0000-0000-00006F530000}"/>
    <cellStyle name="Ausgabe 2 14" xfId="21404" xr:uid="{00000000-0005-0000-0000-000070530000}"/>
    <cellStyle name="Ausgabe 2 14 2" xfId="21405" xr:uid="{00000000-0005-0000-0000-000071530000}"/>
    <cellStyle name="Ausgabe 2 14 2 2" xfId="21406" xr:uid="{00000000-0005-0000-0000-000072530000}"/>
    <cellStyle name="Ausgabe 2 14 2 2 2" xfId="21407" xr:uid="{00000000-0005-0000-0000-000073530000}"/>
    <cellStyle name="Ausgabe 2 14 2 3" xfId="21408" xr:uid="{00000000-0005-0000-0000-000074530000}"/>
    <cellStyle name="Ausgabe 2 14 3" xfId="21409" xr:uid="{00000000-0005-0000-0000-000075530000}"/>
    <cellStyle name="Ausgabe 2 14 3 2" xfId="21410" xr:uid="{00000000-0005-0000-0000-000076530000}"/>
    <cellStyle name="Ausgabe 2 14 4" xfId="21411" xr:uid="{00000000-0005-0000-0000-000077530000}"/>
    <cellStyle name="Ausgabe 2 15" xfId="21412" xr:uid="{00000000-0005-0000-0000-000078530000}"/>
    <cellStyle name="Ausgabe 2 15 10" xfId="21413" xr:uid="{00000000-0005-0000-0000-000079530000}"/>
    <cellStyle name="Ausgabe 2 15 11" xfId="21414" xr:uid="{00000000-0005-0000-0000-00007A530000}"/>
    <cellStyle name="Ausgabe 2 15 12" xfId="21415" xr:uid="{00000000-0005-0000-0000-00007B530000}"/>
    <cellStyle name="Ausgabe 2 15 13" xfId="21416" xr:uid="{00000000-0005-0000-0000-00007C530000}"/>
    <cellStyle name="Ausgabe 2 15 14" xfId="21417" xr:uid="{00000000-0005-0000-0000-00007D530000}"/>
    <cellStyle name="Ausgabe 2 15 15" xfId="21418" xr:uid="{00000000-0005-0000-0000-00007E530000}"/>
    <cellStyle name="Ausgabe 2 15 16" xfId="21419" xr:uid="{00000000-0005-0000-0000-00007F530000}"/>
    <cellStyle name="Ausgabe 2 15 17" xfId="21420" xr:uid="{00000000-0005-0000-0000-000080530000}"/>
    <cellStyle name="Ausgabe 2 15 18" xfId="21421" xr:uid="{00000000-0005-0000-0000-000081530000}"/>
    <cellStyle name="Ausgabe 2 15 19" xfId="21422" xr:uid="{00000000-0005-0000-0000-000082530000}"/>
    <cellStyle name="Ausgabe 2 15 2" xfId="21423" xr:uid="{00000000-0005-0000-0000-000083530000}"/>
    <cellStyle name="Ausgabe 2 15 2 10" xfId="21424" xr:uid="{00000000-0005-0000-0000-000084530000}"/>
    <cellStyle name="Ausgabe 2 15 2 11" xfId="21425" xr:uid="{00000000-0005-0000-0000-000085530000}"/>
    <cellStyle name="Ausgabe 2 15 2 12" xfId="21426" xr:uid="{00000000-0005-0000-0000-000086530000}"/>
    <cellStyle name="Ausgabe 2 15 2 13" xfId="21427" xr:uid="{00000000-0005-0000-0000-000087530000}"/>
    <cellStyle name="Ausgabe 2 15 2 14" xfId="21428" xr:uid="{00000000-0005-0000-0000-000088530000}"/>
    <cellStyle name="Ausgabe 2 15 2 15" xfId="21429" xr:uid="{00000000-0005-0000-0000-000089530000}"/>
    <cellStyle name="Ausgabe 2 15 2 16" xfId="21430" xr:uid="{00000000-0005-0000-0000-00008A530000}"/>
    <cellStyle name="Ausgabe 2 15 2 17" xfId="21431" xr:uid="{00000000-0005-0000-0000-00008B530000}"/>
    <cellStyle name="Ausgabe 2 15 2 18" xfId="21432" xr:uid="{00000000-0005-0000-0000-00008C530000}"/>
    <cellStyle name="Ausgabe 2 15 2 19" xfId="21433" xr:uid="{00000000-0005-0000-0000-00008D530000}"/>
    <cellStyle name="Ausgabe 2 15 2 2" xfId="21434" xr:uid="{00000000-0005-0000-0000-00008E530000}"/>
    <cellStyle name="Ausgabe 2 15 2 2 2" xfId="21435" xr:uid="{00000000-0005-0000-0000-00008F530000}"/>
    <cellStyle name="Ausgabe 2 15 2 2 2 2" xfId="21436" xr:uid="{00000000-0005-0000-0000-000090530000}"/>
    <cellStyle name="Ausgabe 2 15 2 2 2 2 2" xfId="21437" xr:uid="{00000000-0005-0000-0000-000091530000}"/>
    <cellStyle name="Ausgabe 2 15 2 2 2 2 2 2" xfId="21438" xr:uid="{00000000-0005-0000-0000-000092530000}"/>
    <cellStyle name="Ausgabe 2 15 2 2 2 2 2 3" xfId="21439" xr:uid="{00000000-0005-0000-0000-000093530000}"/>
    <cellStyle name="Ausgabe 2 15 2 2 2 2 3" xfId="21440" xr:uid="{00000000-0005-0000-0000-000094530000}"/>
    <cellStyle name="Ausgabe 2 15 2 2 2 3" xfId="21441" xr:uid="{00000000-0005-0000-0000-000095530000}"/>
    <cellStyle name="Ausgabe 2 15 2 2 2 4" xfId="21442" xr:uid="{00000000-0005-0000-0000-000096530000}"/>
    <cellStyle name="Ausgabe 2 15 2 2 3" xfId="21443" xr:uid="{00000000-0005-0000-0000-000097530000}"/>
    <cellStyle name="Ausgabe 2 15 2 2 3 2" xfId="21444" xr:uid="{00000000-0005-0000-0000-000098530000}"/>
    <cellStyle name="Ausgabe 2 15 2 2 3 3" xfId="21445" xr:uid="{00000000-0005-0000-0000-000099530000}"/>
    <cellStyle name="Ausgabe 2 15 2 2 4" xfId="21446" xr:uid="{00000000-0005-0000-0000-00009A530000}"/>
    <cellStyle name="Ausgabe 2 15 2 3" xfId="21447" xr:uid="{00000000-0005-0000-0000-00009B530000}"/>
    <cellStyle name="Ausgabe 2 15 2 4" xfId="21448" xr:uid="{00000000-0005-0000-0000-00009C530000}"/>
    <cellStyle name="Ausgabe 2 15 2 5" xfId="21449" xr:uid="{00000000-0005-0000-0000-00009D530000}"/>
    <cellStyle name="Ausgabe 2 15 2 5 2" xfId="21450" xr:uid="{00000000-0005-0000-0000-00009E530000}"/>
    <cellStyle name="Ausgabe 2 15 2 5 2 2" xfId="21451" xr:uid="{00000000-0005-0000-0000-00009F530000}"/>
    <cellStyle name="Ausgabe 2 15 2 5 2 3" xfId="21452" xr:uid="{00000000-0005-0000-0000-0000A0530000}"/>
    <cellStyle name="Ausgabe 2 15 2 5 3" xfId="21453" xr:uid="{00000000-0005-0000-0000-0000A1530000}"/>
    <cellStyle name="Ausgabe 2 15 2 6" xfId="21454" xr:uid="{00000000-0005-0000-0000-0000A2530000}"/>
    <cellStyle name="Ausgabe 2 15 2 7" xfId="21455" xr:uid="{00000000-0005-0000-0000-0000A3530000}"/>
    <cellStyle name="Ausgabe 2 15 2 8" xfId="21456" xr:uid="{00000000-0005-0000-0000-0000A4530000}"/>
    <cellStyle name="Ausgabe 2 15 2 9" xfId="21457" xr:uid="{00000000-0005-0000-0000-0000A5530000}"/>
    <cellStyle name="Ausgabe 2 15 3" xfId="21458" xr:uid="{00000000-0005-0000-0000-0000A6530000}"/>
    <cellStyle name="Ausgabe 2 15 3 2" xfId="21459" xr:uid="{00000000-0005-0000-0000-0000A7530000}"/>
    <cellStyle name="Ausgabe 2 15 3 2 2" xfId="21460" xr:uid="{00000000-0005-0000-0000-0000A8530000}"/>
    <cellStyle name="Ausgabe 2 15 3 2 2 2" xfId="21461" xr:uid="{00000000-0005-0000-0000-0000A9530000}"/>
    <cellStyle name="Ausgabe 2 15 3 2 2 2 2" xfId="21462" xr:uid="{00000000-0005-0000-0000-0000AA530000}"/>
    <cellStyle name="Ausgabe 2 15 3 2 2 2 3" xfId="21463" xr:uid="{00000000-0005-0000-0000-0000AB530000}"/>
    <cellStyle name="Ausgabe 2 15 3 2 2 3" xfId="21464" xr:uid="{00000000-0005-0000-0000-0000AC530000}"/>
    <cellStyle name="Ausgabe 2 15 3 2 3" xfId="21465" xr:uid="{00000000-0005-0000-0000-0000AD530000}"/>
    <cellStyle name="Ausgabe 2 15 3 2 4" xfId="21466" xr:uid="{00000000-0005-0000-0000-0000AE530000}"/>
    <cellStyle name="Ausgabe 2 15 3 3" xfId="21467" xr:uid="{00000000-0005-0000-0000-0000AF530000}"/>
    <cellStyle name="Ausgabe 2 15 3 3 2" xfId="21468" xr:uid="{00000000-0005-0000-0000-0000B0530000}"/>
    <cellStyle name="Ausgabe 2 15 3 3 3" xfId="21469" xr:uid="{00000000-0005-0000-0000-0000B1530000}"/>
    <cellStyle name="Ausgabe 2 15 3 4" xfId="21470" xr:uid="{00000000-0005-0000-0000-0000B2530000}"/>
    <cellStyle name="Ausgabe 2 15 4" xfId="21471" xr:uid="{00000000-0005-0000-0000-0000B3530000}"/>
    <cellStyle name="Ausgabe 2 15 5" xfId="21472" xr:uid="{00000000-0005-0000-0000-0000B4530000}"/>
    <cellStyle name="Ausgabe 2 15 5 2" xfId="21473" xr:uid="{00000000-0005-0000-0000-0000B5530000}"/>
    <cellStyle name="Ausgabe 2 15 5 2 2" xfId="21474" xr:uid="{00000000-0005-0000-0000-0000B6530000}"/>
    <cellStyle name="Ausgabe 2 15 5 2 3" xfId="21475" xr:uid="{00000000-0005-0000-0000-0000B7530000}"/>
    <cellStyle name="Ausgabe 2 15 5 3" xfId="21476" xr:uid="{00000000-0005-0000-0000-0000B8530000}"/>
    <cellStyle name="Ausgabe 2 15 6" xfId="21477" xr:uid="{00000000-0005-0000-0000-0000B9530000}"/>
    <cellStyle name="Ausgabe 2 15 7" xfId="21478" xr:uid="{00000000-0005-0000-0000-0000BA530000}"/>
    <cellStyle name="Ausgabe 2 15 8" xfId="21479" xr:uid="{00000000-0005-0000-0000-0000BB530000}"/>
    <cellStyle name="Ausgabe 2 15 9" xfId="21480" xr:uid="{00000000-0005-0000-0000-0000BC530000}"/>
    <cellStyle name="Ausgabe 2 16" xfId="21481" xr:uid="{00000000-0005-0000-0000-0000BD530000}"/>
    <cellStyle name="Ausgabe 2 17" xfId="21482" xr:uid="{00000000-0005-0000-0000-0000BE530000}"/>
    <cellStyle name="Ausgabe 2 18" xfId="21483" xr:uid="{00000000-0005-0000-0000-0000BF530000}"/>
    <cellStyle name="Ausgabe 2 19" xfId="21484" xr:uid="{00000000-0005-0000-0000-0000C0530000}"/>
    <cellStyle name="Ausgabe 2 2" xfId="21485" xr:uid="{00000000-0005-0000-0000-0000C1530000}"/>
    <cellStyle name="Ausgabe 2 2 2" xfId="21486" xr:uid="{00000000-0005-0000-0000-0000C2530000}"/>
    <cellStyle name="Ausgabe 2 2 2 2" xfId="21487" xr:uid="{00000000-0005-0000-0000-0000C3530000}"/>
    <cellStyle name="Ausgabe 2 2 2 2 2" xfId="21488" xr:uid="{00000000-0005-0000-0000-0000C4530000}"/>
    <cellStyle name="Ausgabe 2 2 2 2 3" xfId="21489" xr:uid="{00000000-0005-0000-0000-0000C5530000}"/>
    <cellStyle name="Ausgabe 2 2 2 3" xfId="21490" xr:uid="{00000000-0005-0000-0000-0000C6530000}"/>
    <cellStyle name="Ausgabe 2 2 2 4" xfId="21491" xr:uid="{00000000-0005-0000-0000-0000C7530000}"/>
    <cellStyle name="Ausgabe 2 2 3" xfId="21492" xr:uid="{00000000-0005-0000-0000-0000C8530000}"/>
    <cellStyle name="Ausgabe 2 2 4" xfId="21493" xr:uid="{00000000-0005-0000-0000-0000C9530000}"/>
    <cellStyle name="Ausgabe 2 20" xfId="21494" xr:uid="{00000000-0005-0000-0000-0000CA530000}"/>
    <cellStyle name="Ausgabe 2 21" xfId="21495" xr:uid="{00000000-0005-0000-0000-0000CB530000}"/>
    <cellStyle name="Ausgabe 2 22" xfId="21496" xr:uid="{00000000-0005-0000-0000-0000CC530000}"/>
    <cellStyle name="Ausgabe 2 23" xfId="21497" xr:uid="{00000000-0005-0000-0000-0000CD530000}"/>
    <cellStyle name="Ausgabe 2 24" xfId="21498" xr:uid="{00000000-0005-0000-0000-0000CE530000}"/>
    <cellStyle name="Ausgabe 2 25" xfId="21499" xr:uid="{00000000-0005-0000-0000-0000CF530000}"/>
    <cellStyle name="Ausgabe 2 26" xfId="21500" xr:uid="{00000000-0005-0000-0000-0000D0530000}"/>
    <cellStyle name="Ausgabe 2 27" xfId="21501" xr:uid="{00000000-0005-0000-0000-0000D1530000}"/>
    <cellStyle name="Ausgabe 2 28" xfId="21502" xr:uid="{00000000-0005-0000-0000-0000D2530000}"/>
    <cellStyle name="Ausgabe 2 28 10" xfId="21503" xr:uid="{00000000-0005-0000-0000-0000D3530000}"/>
    <cellStyle name="Ausgabe 2 28 10 2" xfId="21504" xr:uid="{00000000-0005-0000-0000-0000D4530000}"/>
    <cellStyle name="Ausgabe 2 28 10 3" xfId="21505" xr:uid="{00000000-0005-0000-0000-0000D5530000}"/>
    <cellStyle name="Ausgabe 2 28 11" xfId="21506" xr:uid="{00000000-0005-0000-0000-0000D6530000}"/>
    <cellStyle name="Ausgabe 2 28 2" xfId="21507" xr:uid="{00000000-0005-0000-0000-0000D7530000}"/>
    <cellStyle name="Ausgabe 2 28 2 2" xfId="21508" xr:uid="{00000000-0005-0000-0000-0000D8530000}"/>
    <cellStyle name="Ausgabe 2 28 2 2 2" xfId="21509" xr:uid="{00000000-0005-0000-0000-0000D9530000}"/>
    <cellStyle name="Ausgabe 2 28 2 2 2 2" xfId="21510" xr:uid="{00000000-0005-0000-0000-0000DA530000}"/>
    <cellStyle name="Ausgabe 2 28 2 2 2 2 2" xfId="21511" xr:uid="{00000000-0005-0000-0000-0000DB530000}"/>
    <cellStyle name="Ausgabe 2 28 2 2 2 2 2 2" xfId="21512" xr:uid="{00000000-0005-0000-0000-0000DC530000}"/>
    <cellStyle name="Ausgabe 2 28 2 2 2 2 2 3" xfId="21513" xr:uid="{00000000-0005-0000-0000-0000DD530000}"/>
    <cellStyle name="Ausgabe 2 28 2 2 2 2 3" xfId="21514" xr:uid="{00000000-0005-0000-0000-0000DE530000}"/>
    <cellStyle name="Ausgabe 2 28 2 2 2 3" xfId="21515" xr:uid="{00000000-0005-0000-0000-0000DF530000}"/>
    <cellStyle name="Ausgabe 2 28 2 2 2 4" xfId="21516" xr:uid="{00000000-0005-0000-0000-0000E0530000}"/>
    <cellStyle name="Ausgabe 2 28 2 2 3" xfId="21517" xr:uid="{00000000-0005-0000-0000-0000E1530000}"/>
    <cellStyle name="Ausgabe 2 28 2 2 3 2" xfId="21518" xr:uid="{00000000-0005-0000-0000-0000E2530000}"/>
    <cellStyle name="Ausgabe 2 28 2 2 3 3" xfId="21519" xr:uid="{00000000-0005-0000-0000-0000E3530000}"/>
    <cellStyle name="Ausgabe 2 28 2 2 4" xfId="21520" xr:uid="{00000000-0005-0000-0000-0000E4530000}"/>
    <cellStyle name="Ausgabe 2 28 2 3" xfId="21521" xr:uid="{00000000-0005-0000-0000-0000E5530000}"/>
    <cellStyle name="Ausgabe 2 28 2 3 2" xfId="21522" xr:uid="{00000000-0005-0000-0000-0000E6530000}"/>
    <cellStyle name="Ausgabe 2 28 2 3 2 2" xfId="21523" xr:uid="{00000000-0005-0000-0000-0000E7530000}"/>
    <cellStyle name="Ausgabe 2 28 2 3 2 3" xfId="21524" xr:uid="{00000000-0005-0000-0000-0000E8530000}"/>
    <cellStyle name="Ausgabe 2 28 2 3 3" xfId="21525" xr:uid="{00000000-0005-0000-0000-0000E9530000}"/>
    <cellStyle name="Ausgabe 2 28 2 4" xfId="21526" xr:uid="{00000000-0005-0000-0000-0000EA530000}"/>
    <cellStyle name="Ausgabe 2 28 2 5" xfId="21527" xr:uid="{00000000-0005-0000-0000-0000EB530000}"/>
    <cellStyle name="Ausgabe 2 28 3" xfId="21528" xr:uid="{00000000-0005-0000-0000-0000EC530000}"/>
    <cellStyle name="Ausgabe 2 28 4" xfId="21529" xr:uid="{00000000-0005-0000-0000-0000ED530000}"/>
    <cellStyle name="Ausgabe 2 28 5" xfId="21530" xr:uid="{00000000-0005-0000-0000-0000EE530000}"/>
    <cellStyle name="Ausgabe 2 28 6" xfId="21531" xr:uid="{00000000-0005-0000-0000-0000EF530000}"/>
    <cellStyle name="Ausgabe 2 28 7" xfId="21532" xr:uid="{00000000-0005-0000-0000-0000F0530000}"/>
    <cellStyle name="Ausgabe 2 28 8" xfId="21533" xr:uid="{00000000-0005-0000-0000-0000F1530000}"/>
    <cellStyle name="Ausgabe 2 28 9" xfId="21534" xr:uid="{00000000-0005-0000-0000-0000F2530000}"/>
    <cellStyle name="Ausgabe 2 28 9 2" xfId="21535" xr:uid="{00000000-0005-0000-0000-0000F3530000}"/>
    <cellStyle name="Ausgabe 2 28 9 2 2" xfId="21536" xr:uid="{00000000-0005-0000-0000-0000F4530000}"/>
    <cellStyle name="Ausgabe 2 28 9 2 2 2" xfId="21537" xr:uid="{00000000-0005-0000-0000-0000F5530000}"/>
    <cellStyle name="Ausgabe 2 28 9 2 2 3" xfId="21538" xr:uid="{00000000-0005-0000-0000-0000F6530000}"/>
    <cellStyle name="Ausgabe 2 28 9 2 3" xfId="21539" xr:uid="{00000000-0005-0000-0000-0000F7530000}"/>
    <cellStyle name="Ausgabe 2 28 9 3" xfId="21540" xr:uid="{00000000-0005-0000-0000-0000F8530000}"/>
    <cellStyle name="Ausgabe 2 28 9 4" xfId="21541" xr:uid="{00000000-0005-0000-0000-0000F9530000}"/>
    <cellStyle name="Ausgabe 2 29" xfId="21542" xr:uid="{00000000-0005-0000-0000-0000FA530000}"/>
    <cellStyle name="Ausgabe 2 29 2" xfId="21543" xr:uid="{00000000-0005-0000-0000-0000FB530000}"/>
    <cellStyle name="Ausgabe 2 29 2 2" xfId="21544" xr:uid="{00000000-0005-0000-0000-0000FC530000}"/>
    <cellStyle name="Ausgabe 2 29 2 2 2" xfId="21545" xr:uid="{00000000-0005-0000-0000-0000FD530000}"/>
    <cellStyle name="Ausgabe 2 29 2 2 2 2" xfId="21546" xr:uid="{00000000-0005-0000-0000-0000FE530000}"/>
    <cellStyle name="Ausgabe 2 29 2 2 2 2 2" xfId="21547" xr:uid="{00000000-0005-0000-0000-0000FF530000}"/>
    <cellStyle name="Ausgabe 2 29 2 2 2 2 3" xfId="21548" xr:uid="{00000000-0005-0000-0000-000000540000}"/>
    <cellStyle name="Ausgabe 2 29 2 2 2 3" xfId="21549" xr:uid="{00000000-0005-0000-0000-000001540000}"/>
    <cellStyle name="Ausgabe 2 29 2 2 3" xfId="21550" xr:uid="{00000000-0005-0000-0000-000002540000}"/>
    <cellStyle name="Ausgabe 2 29 2 2 4" xfId="21551" xr:uid="{00000000-0005-0000-0000-000003540000}"/>
    <cellStyle name="Ausgabe 2 29 2 3" xfId="21552" xr:uid="{00000000-0005-0000-0000-000004540000}"/>
    <cellStyle name="Ausgabe 2 29 2 3 2" xfId="21553" xr:uid="{00000000-0005-0000-0000-000005540000}"/>
    <cellStyle name="Ausgabe 2 29 2 3 3" xfId="21554" xr:uid="{00000000-0005-0000-0000-000006540000}"/>
    <cellStyle name="Ausgabe 2 29 2 4" xfId="21555" xr:uid="{00000000-0005-0000-0000-000007540000}"/>
    <cellStyle name="Ausgabe 2 29 3" xfId="21556" xr:uid="{00000000-0005-0000-0000-000008540000}"/>
    <cellStyle name="Ausgabe 2 29 3 2" xfId="21557" xr:uid="{00000000-0005-0000-0000-000009540000}"/>
    <cellStyle name="Ausgabe 2 29 3 2 2" xfId="21558" xr:uid="{00000000-0005-0000-0000-00000A540000}"/>
    <cellStyle name="Ausgabe 2 29 3 2 3" xfId="21559" xr:uid="{00000000-0005-0000-0000-00000B540000}"/>
    <cellStyle name="Ausgabe 2 29 3 3" xfId="21560" xr:uid="{00000000-0005-0000-0000-00000C540000}"/>
    <cellStyle name="Ausgabe 2 29 4" xfId="21561" xr:uid="{00000000-0005-0000-0000-00000D540000}"/>
    <cellStyle name="Ausgabe 2 29 5" xfId="21562" xr:uid="{00000000-0005-0000-0000-00000E540000}"/>
    <cellStyle name="Ausgabe 2 3" xfId="21563" xr:uid="{00000000-0005-0000-0000-00000F540000}"/>
    <cellStyle name="Ausgabe 2 3 2" xfId="21564" xr:uid="{00000000-0005-0000-0000-000010540000}"/>
    <cellStyle name="Ausgabe 2 3 2 2" xfId="21565" xr:uid="{00000000-0005-0000-0000-000011540000}"/>
    <cellStyle name="Ausgabe 2 3 3" xfId="21566" xr:uid="{00000000-0005-0000-0000-000012540000}"/>
    <cellStyle name="Ausgabe 2 30" xfId="21567" xr:uid="{00000000-0005-0000-0000-000013540000}"/>
    <cellStyle name="Ausgabe 2 30 2" xfId="21568" xr:uid="{00000000-0005-0000-0000-000014540000}"/>
    <cellStyle name="Ausgabe 2 31" xfId="21569" xr:uid="{00000000-0005-0000-0000-000015540000}"/>
    <cellStyle name="Ausgabe 2 31 2" xfId="21570" xr:uid="{00000000-0005-0000-0000-000016540000}"/>
    <cellStyle name="Ausgabe 2 32" xfId="21571" xr:uid="{00000000-0005-0000-0000-000017540000}"/>
    <cellStyle name="Ausgabe 2 32 2" xfId="21572" xr:uid="{00000000-0005-0000-0000-000018540000}"/>
    <cellStyle name="Ausgabe 2 33" xfId="21573" xr:uid="{00000000-0005-0000-0000-000019540000}"/>
    <cellStyle name="Ausgabe 2 33 2" xfId="21574" xr:uid="{00000000-0005-0000-0000-00001A540000}"/>
    <cellStyle name="Ausgabe 2 34" xfId="21575" xr:uid="{00000000-0005-0000-0000-00001B540000}"/>
    <cellStyle name="Ausgabe 2 34 2" xfId="21576" xr:uid="{00000000-0005-0000-0000-00001C540000}"/>
    <cellStyle name="Ausgabe 2 35" xfId="21577" xr:uid="{00000000-0005-0000-0000-00001D540000}"/>
    <cellStyle name="Ausgabe 2 35 2" xfId="21578" xr:uid="{00000000-0005-0000-0000-00001E540000}"/>
    <cellStyle name="Ausgabe 2 35 2 2" xfId="21579" xr:uid="{00000000-0005-0000-0000-00001F540000}"/>
    <cellStyle name="Ausgabe 2 35 2 2 2" xfId="21580" xr:uid="{00000000-0005-0000-0000-000020540000}"/>
    <cellStyle name="Ausgabe 2 35 2 2 3" xfId="21581" xr:uid="{00000000-0005-0000-0000-000021540000}"/>
    <cellStyle name="Ausgabe 2 35 2 3" xfId="21582" xr:uid="{00000000-0005-0000-0000-000022540000}"/>
    <cellStyle name="Ausgabe 2 35 3" xfId="21583" xr:uid="{00000000-0005-0000-0000-000023540000}"/>
    <cellStyle name="Ausgabe 2 35 4" xfId="21584" xr:uid="{00000000-0005-0000-0000-000024540000}"/>
    <cellStyle name="Ausgabe 2 36" xfId="21585" xr:uid="{00000000-0005-0000-0000-000025540000}"/>
    <cellStyle name="Ausgabe 2 36 2" xfId="21586" xr:uid="{00000000-0005-0000-0000-000026540000}"/>
    <cellStyle name="Ausgabe 2 36 3" xfId="21587" xr:uid="{00000000-0005-0000-0000-000027540000}"/>
    <cellStyle name="Ausgabe 2 37" xfId="21588" xr:uid="{00000000-0005-0000-0000-000028540000}"/>
    <cellStyle name="Ausgabe 2 38" xfId="21589" xr:uid="{00000000-0005-0000-0000-000029540000}"/>
    <cellStyle name="Ausgabe 2 39" xfId="21590" xr:uid="{00000000-0005-0000-0000-00002A540000}"/>
    <cellStyle name="Ausgabe 2 4" xfId="21591" xr:uid="{00000000-0005-0000-0000-00002B540000}"/>
    <cellStyle name="Ausgabe 2 4 2" xfId="21592" xr:uid="{00000000-0005-0000-0000-00002C540000}"/>
    <cellStyle name="Ausgabe 2 4 2 2" xfId="21593" xr:uid="{00000000-0005-0000-0000-00002D540000}"/>
    <cellStyle name="Ausgabe 2 4 3" xfId="21594" xr:uid="{00000000-0005-0000-0000-00002E540000}"/>
    <cellStyle name="Ausgabe 2 40" xfId="21595" xr:uid="{00000000-0005-0000-0000-00002F540000}"/>
    <cellStyle name="Ausgabe 2 41" xfId="21596" xr:uid="{00000000-0005-0000-0000-000030540000}"/>
    <cellStyle name="Ausgabe 2 42" xfId="21597" xr:uid="{00000000-0005-0000-0000-000031540000}"/>
    <cellStyle name="Ausgabe 2 43" xfId="21598" xr:uid="{00000000-0005-0000-0000-000032540000}"/>
    <cellStyle name="Ausgabe 2 44" xfId="21599" xr:uid="{00000000-0005-0000-0000-000033540000}"/>
    <cellStyle name="Ausgabe 2 45" xfId="21600" xr:uid="{00000000-0005-0000-0000-000034540000}"/>
    <cellStyle name="Ausgabe 2 46" xfId="21601" xr:uid="{00000000-0005-0000-0000-000035540000}"/>
    <cellStyle name="Ausgabe 2 47" xfId="21602" xr:uid="{00000000-0005-0000-0000-000036540000}"/>
    <cellStyle name="Ausgabe 2 48" xfId="21603" xr:uid="{00000000-0005-0000-0000-000037540000}"/>
    <cellStyle name="Ausgabe 2 5" xfId="21604" xr:uid="{00000000-0005-0000-0000-000038540000}"/>
    <cellStyle name="Ausgabe 2 5 2" xfId="21605" xr:uid="{00000000-0005-0000-0000-000039540000}"/>
    <cellStyle name="Ausgabe 2 5 2 2" xfId="21606" xr:uid="{00000000-0005-0000-0000-00003A540000}"/>
    <cellStyle name="Ausgabe 2 5 3" xfId="21607" xr:uid="{00000000-0005-0000-0000-00003B540000}"/>
    <cellStyle name="Ausgabe 2 6" xfId="21608" xr:uid="{00000000-0005-0000-0000-00003C540000}"/>
    <cellStyle name="Ausgabe 2 6 2" xfId="21609" xr:uid="{00000000-0005-0000-0000-00003D540000}"/>
    <cellStyle name="Ausgabe 2 6 2 2" xfId="21610" xr:uid="{00000000-0005-0000-0000-00003E540000}"/>
    <cellStyle name="Ausgabe 2 6 3" xfId="21611" xr:uid="{00000000-0005-0000-0000-00003F540000}"/>
    <cellStyle name="Ausgabe 2 7" xfId="21612" xr:uid="{00000000-0005-0000-0000-000040540000}"/>
    <cellStyle name="Ausgabe 2 7 2" xfId="21613" xr:uid="{00000000-0005-0000-0000-000041540000}"/>
    <cellStyle name="Ausgabe 2 7 2 2" xfId="21614" xr:uid="{00000000-0005-0000-0000-000042540000}"/>
    <cellStyle name="Ausgabe 2 7 3" xfId="21615" xr:uid="{00000000-0005-0000-0000-000043540000}"/>
    <cellStyle name="Ausgabe 2 8" xfId="21616" xr:uid="{00000000-0005-0000-0000-000044540000}"/>
    <cellStyle name="Ausgabe 2 8 2" xfId="21617" xr:uid="{00000000-0005-0000-0000-000045540000}"/>
    <cellStyle name="Ausgabe 2 8 2 2" xfId="21618" xr:uid="{00000000-0005-0000-0000-000046540000}"/>
    <cellStyle name="Ausgabe 2 8 3" xfId="21619" xr:uid="{00000000-0005-0000-0000-000047540000}"/>
    <cellStyle name="Ausgabe 2 9" xfId="21620" xr:uid="{00000000-0005-0000-0000-000048540000}"/>
    <cellStyle name="Ausgabe 2 9 2" xfId="21621" xr:uid="{00000000-0005-0000-0000-000049540000}"/>
    <cellStyle name="Ausgabe 2 9 2 2" xfId="21622" xr:uid="{00000000-0005-0000-0000-00004A540000}"/>
    <cellStyle name="Ausgabe 2 9 3" xfId="21623" xr:uid="{00000000-0005-0000-0000-00004B540000}"/>
    <cellStyle name="Ausgabe 20" xfId="21624" xr:uid="{00000000-0005-0000-0000-00004C540000}"/>
    <cellStyle name="Ausgabe 20 10" xfId="21625" xr:uid="{00000000-0005-0000-0000-00004D540000}"/>
    <cellStyle name="Ausgabe 20 11" xfId="21626" xr:uid="{00000000-0005-0000-0000-00004E540000}"/>
    <cellStyle name="Ausgabe 20 12" xfId="21627" xr:uid="{00000000-0005-0000-0000-00004F540000}"/>
    <cellStyle name="Ausgabe 20 13" xfId="21628" xr:uid="{00000000-0005-0000-0000-000050540000}"/>
    <cellStyle name="Ausgabe 20 14" xfId="21629" xr:uid="{00000000-0005-0000-0000-000051540000}"/>
    <cellStyle name="Ausgabe 20 15" xfId="21630" xr:uid="{00000000-0005-0000-0000-000052540000}"/>
    <cellStyle name="Ausgabe 20 16" xfId="21631" xr:uid="{00000000-0005-0000-0000-000053540000}"/>
    <cellStyle name="Ausgabe 20 17" xfId="21632" xr:uid="{00000000-0005-0000-0000-000054540000}"/>
    <cellStyle name="Ausgabe 20 18" xfId="21633" xr:uid="{00000000-0005-0000-0000-000055540000}"/>
    <cellStyle name="Ausgabe 20 19" xfId="21634" xr:uid="{00000000-0005-0000-0000-000056540000}"/>
    <cellStyle name="Ausgabe 20 2" xfId="21635" xr:uid="{00000000-0005-0000-0000-000057540000}"/>
    <cellStyle name="Ausgabe 20 2 2" xfId="21636" xr:uid="{00000000-0005-0000-0000-000058540000}"/>
    <cellStyle name="Ausgabe 20 2 2 2" xfId="21637" xr:uid="{00000000-0005-0000-0000-000059540000}"/>
    <cellStyle name="Ausgabe 20 2 3" xfId="21638" xr:uid="{00000000-0005-0000-0000-00005A540000}"/>
    <cellStyle name="Ausgabe 20 3" xfId="21639" xr:uid="{00000000-0005-0000-0000-00005B540000}"/>
    <cellStyle name="Ausgabe 20 3 2" xfId="21640" xr:uid="{00000000-0005-0000-0000-00005C540000}"/>
    <cellStyle name="Ausgabe 20 4" xfId="21641" xr:uid="{00000000-0005-0000-0000-00005D540000}"/>
    <cellStyle name="Ausgabe 20 5" xfId="21642" xr:uid="{00000000-0005-0000-0000-00005E540000}"/>
    <cellStyle name="Ausgabe 20 6" xfId="21643" xr:uid="{00000000-0005-0000-0000-00005F540000}"/>
    <cellStyle name="Ausgabe 20 7" xfId="21644" xr:uid="{00000000-0005-0000-0000-000060540000}"/>
    <cellStyle name="Ausgabe 20 8" xfId="21645" xr:uid="{00000000-0005-0000-0000-000061540000}"/>
    <cellStyle name="Ausgabe 20 9" xfId="21646" xr:uid="{00000000-0005-0000-0000-000062540000}"/>
    <cellStyle name="Ausgabe 21" xfId="21647" xr:uid="{00000000-0005-0000-0000-000063540000}"/>
    <cellStyle name="Ausgabe 21 10" xfId="21648" xr:uid="{00000000-0005-0000-0000-000064540000}"/>
    <cellStyle name="Ausgabe 21 11" xfId="21649" xr:uid="{00000000-0005-0000-0000-000065540000}"/>
    <cellStyle name="Ausgabe 21 12" xfId="21650" xr:uid="{00000000-0005-0000-0000-000066540000}"/>
    <cellStyle name="Ausgabe 21 13" xfId="21651" xr:uid="{00000000-0005-0000-0000-000067540000}"/>
    <cellStyle name="Ausgabe 21 14" xfId="21652" xr:uid="{00000000-0005-0000-0000-000068540000}"/>
    <cellStyle name="Ausgabe 21 15" xfId="21653" xr:uid="{00000000-0005-0000-0000-000069540000}"/>
    <cellStyle name="Ausgabe 21 16" xfId="21654" xr:uid="{00000000-0005-0000-0000-00006A540000}"/>
    <cellStyle name="Ausgabe 21 17" xfId="21655" xr:uid="{00000000-0005-0000-0000-00006B540000}"/>
    <cellStyle name="Ausgabe 21 18" xfId="21656" xr:uid="{00000000-0005-0000-0000-00006C540000}"/>
    <cellStyle name="Ausgabe 21 19" xfId="21657" xr:uid="{00000000-0005-0000-0000-00006D540000}"/>
    <cellStyle name="Ausgabe 21 2" xfId="21658" xr:uid="{00000000-0005-0000-0000-00006E540000}"/>
    <cellStyle name="Ausgabe 21 2 2" xfId="21659" xr:uid="{00000000-0005-0000-0000-00006F540000}"/>
    <cellStyle name="Ausgabe 21 2 2 2" xfId="21660" xr:uid="{00000000-0005-0000-0000-000070540000}"/>
    <cellStyle name="Ausgabe 21 2 3" xfId="21661" xr:uid="{00000000-0005-0000-0000-000071540000}"/>
    <cellStyle name="Ausgabe 21 3" xfId="21662" xr:uid="{00000000-0005-0000-0000-000072540000}"/>
    <cellStyle name="Ausgabe 21 3 2" xfId="21663" xr:uid="{00000000-0005-0000-0000-000073540000}"/>
    <cellStyle name="Ausgabe 21 4" xfId="21664" xr:uid="{00000000-0005-0000-0000-000074540000}"/>
    <cellStyle name="Ausgabe 21 5" xfId="21665" xr:uid="{00000000-0005-0000-0000-000075540000}"/>
    <cellStyle name="Ausgabe 21 6" xfId="21666" xr:uid="{00000000-0005-0000-0000-000076540000}"/>
    <cellStyle name="Ausgabe 21 7" xfId="21667" xr:uid="{00000000-0005-0000-0000-000077540000}"/>
    <cellStyle name="Ausgabe 21 8" xfId="21668" xr:uid="{00000000-0005-0000-0000-000078540000}"/>
    <cellStyle name="Ausgabe 21 9" xfId="21669" xr:uid="{00000000-0005-0000-0000-000079540000}"/>
    <cellStyle name="Ausgabe 22" xfId="21670" xr:uid="{00000000-0005-0000-0000-00007A540000}"/>
    <cellStyle name="Ausgabe 22 10" xfId="21671" xr:uid="{00000000-0005-0000-0000-00007B540000}"/>
    <cellStyle name="Ausgabe 22 11" xfId="21672" xr:uid="{00000000-0005-0000-0000-00007C540000}"/>
    <cellStyle name="Ausgabe 22 12" xfId="21673" xr:uid="{00000000-0005-0000-0000-00007D540000}"/>
    <cellStyle name="Ausgabe 22 13" xfId="21674" xr:uid="{00000000-0005-0000-0000-00007E540000}"/>
    <cellStyle name="Ausgabe 22 14" xfId="21675" xr:uid="{00000000-0005-0000-0000-00007F540000}"/>
    <cellStyle name="Ausgabe 22 15" xfId="21676" xr:uid="{00000000-0005-0000-0000-000080540000}"/>
    <cellStyle name="Ausgabe 22 16" xfId="21677" xr:uid="{00000000-0005-0000-0000-000081540000}"/>
    <cellStyle name="Ausgabe 22 17" xfId="21678" xr:uid="{00000000-0005-0000-0000-000082540000}"/>
    <cellStyle name="Ausgabe 22 18" xfId="21679" xr:uid="{00000000-0005-0000-0000-000083540000}"/>
    <cellStyle name="Ausgabe 22 19" xfId="21680" xr:uid="{00000000-0005-0000-0000-000084540000}"/>
    <cellStyle name="Ausgabe 22 2" xfId="21681" xr:uid="{00000000-0005-0000-0000-000085540000}"/>
    <cellStyle name="Ausgabe 22 2 2" xfId="21682" xr:uid="{00000000-0005-0000-0000-000086540000}"/>
    <cellStyle name="Ausgabe 22 2 2 2" xfId="21683" xr:uid="{00000000-0005-0000-0000-000087540000}"/>
    <cellStyle name="Ausgabe 22 2 3" xfId="21684" xr:uid="{00000000-0005-0000-0000-000088540000}"/>
    <cellStyle name="Ausgabe 22 3" xfId="21685" xr:uid="{00000000-0005-0000-0000-000089540000}"/>
    <cellStyle name="Ausgabe 22 3 2" xfId="21686" xr:uid="{00000000-0005-0000-0000-00008A540000}"/>
    <cellStyle name="Ausgabe 22 4" xfId="21687" xr:uid="{00000000-0005-0000-0000-00008B540000}"/>
    <cellStyle name="Ausgabe 22 5" xfId="21688" xr:uid="{00000000-0005-0000-0000-00008C540000}"/>
    <cellStyle name="Ausgabe 22 6" xfId="21689" xr:uid="{00000000-0005-0000-0000-00008D540000}"/>
    <cellStyle name="Ausgabe 22 7" xfId="21690" xr:uid="{00000000-0005-0000-0000-00008E540000}"/>
    <cellStyle name="Ausgabe 22 8" xfId="21691" xr:uid="{00000000-0005-0000-0000-00008F540000}"/>
    <cellStyle name="Ausgabe 22 9" xfId="21692" xr:uid="{00000000-0005-0000-0000-000090540000}"/>
    <cellStyle name="Ausgabe 23" xfId="21693" xr:uid="{00000000-0005-0000-0000-000091540000}"/>
    <cellStyle name="Ausgabe 23 10" xfId="21694" xr:uid="{00000000-0005-0000-0000-000092540000}"/>
    <cellStyle name="Ausgabe 23 11" xfId="21695" xr:uid="{00000000-0005-0000-0000-000093540000}"/>
    <cellStyle name="Ausgabe 23 12" xfId="21696" xr:uid="{00000000-0005-0000-0000-000094540000}"/>
    <cellStyle name="Ausgabe 23 13" xfId="21697" xr:uid="{00000000-0005-0000-0000-000095540000}"/>
    <cellStyle name="Ausgabe 23 14" xfId="21698" xr:uid="{00000000-0005-0000-0000-000096540000}"/>
    <cellStyle name="Ausgabe 23 15" xfId="21699" xr:uid="{00000000-0005-0000-0000-000097540000}"/>
    <cellStyle name="Ausgabe 23 16" xfId="21700" xr:uid="{00000000-0005-0000-0000-000098540000}"/>
    <cellStyle name="Ausgabe 23 17" xfId="21701" xr:uid="{00000000-0005-0000-0000-000099540000}"/>
    <cellStyle name="Ausgabe 23 18" xfId="21702" xr:uid="{00000000-0005-0000-0000-00009A540000}"/>
    <cellStyle name="Ausgabe 23 19" xfId="21703" xr:uid="{00000000-0005-0000-0000-00009B540000}"/>
    <cellStyle name="Ausgabe 23 2" xfId="21704" xr:uid="{00000000-0005-0000-0000-00009C540000}"/>
    <cellStyle name="Ausgabe 23 2 2" xfId="21705" xr:uid="{00000000-0005-0000-0000-00009D540000}"/>
    <cellStyle name="Ausgabe 23 2 2 2" xfId="21706" xr:uid="{00000000-0005-0000-0000-00009E540000}"/>
    <cellStyle name="Ausgabe 23 2 3" xfId="21707" xr:uid="{00000000-0005-0000-0000-00009F540000}"/>
    <cellStyle name="Ausgabe 23 3" xfId="21708" xr:uid="{00000000-0005-0000-0000-0000A0540000}"/>
    <cellStyle name="Ausgabe 23 3 2" xfId="21709" xr:uid="{00000000-0005-0000-0000-0000A1540000}"/>
    <cellStyle name="Ausgabe 23 4" xfId="21710" xr:uid="{00000000-0005-0000-0000-0000A2540000}"/>
    <cellStyle name="Ausgabe 23 5" xfId="21711" xr:uid="{00000000-0005-0000-0000-0000A3540000}"/>
    <cellStyle name="Ausgabe 23 6" xfId="21712" xr:uid="{00000000-0005-0000-0000-0000A4540000}"/>
    <cellStyle name="Ausgabe 23 7" xfId="21713" xr:uid="{00000000-0005-0000-0000-0000A5540000}"/>
    <cellStyle name="Ausgabe 23 8" xfId="21714" xr:uid="{00000000-0005-0000-0000-0000A6540000}"/>
    <cellStyle name="Ausgabe 23 9" xfId="21715" xr:uid="{00000000-0005-0000-0000-0000A7540000}"/>
    <cellStyle name="Ausgabe 24" xfId="21716" xr:uid="{00000000-0005-0000-0000-0000A8540000}"/>
    <cellStyle name="Ausgabe 24 10" xfId="21717" xr:uid="{00000000-0005-0000-0000-0000A9540000}"/>
    <cellStyle name="Ausgabe 24 11" xfId="21718" xr:uid="{00000000-0005-0000-0000-0000AA540000}"/>
    <cellStyle name="Ausgabe 24 12" xfId="21719" xr:uid="{00000000-0005-0000-0000-0000AB540000}"/>
    <cellStyle name="Ausgabe 24 13" xfId="21720" xr:uid="{00000000-0005-0000-0000-0000AC540000}"/>
    <cellStyle name="Ausgabe 24 14" xfId="21721" xr:uid="{00000000-0005-0000-0000-0000AD540000}"/>
    <cellStyle name="Ausgabe 24 15" xfId="21722" xr:uid="{00000000-0005-0000-0000-0000AE540000}"/>
    <cellStyle name="Ausgabe 24 16" xfId="21723" xr:uid="{00000000-0005-0000-0000-0000AF540000}"/>
    <cellStyle name="Ausgabe 24 17" xfId="21724" xr:uid="{00000000-0005-0000-0000-0000B0540000}"/>
    <cellStyle name="Ausgabe 24 18" xfId="21725" xr:uid="{00000000-0005-0000-0000-0000B1540000}"/>
    <cellStyle name="Ausgabe 24 19" xfId="21726" xr:uid="{00000000-0005-0000-0000-0000B2540000}"/>
    <cellStyle name="Ausgabe 24 2" xfId="21727" xr:uid="{00000000-0005-0000-0000-0000B3540000}"/>
    <cellStyle name="Ausgabe 24 2 2" xfId="21728" xr:uid="{00000000-0005-0000-0000-0000B4540000}"/>
    <cellStyle name="Ausgabe 24 2 2 2" xfId="21729" xr:uid="{00000000-0005-0000-0000-0000B5540000}"/>
    <cellStyle name="Ausgabe 24 2 3" xfId="21730" xr:uid="{00000000-0005-0000-0000-0000B6540000}"/>
    <cellStyle name="Ausgabe 24 3" xfId="21731" xr:uid="{00000000-0005-0000-0000-0000B7540000}"/>
    <cellStyle name="Ausgabe 24 3 2" xfId="21732" xr:uid="{00000000-0005-0000-0000-0000B8540000}"/>
    <cellStyle name="Ausgabe 24 4" xfId="21733" xr:uid="{00000000-0005-0000-0000-0000B9540000}"/>
    <cellStyle name="Ausgabe 24 5" xfId="21734" xr:uid="{00000000-0005-0000-0000-0000BA540000}"/>
    <cellStyle name="Ausgabe 24 6" xfId="21735" xr:uid="{00000000-0005-0000-0000-0000BB540000}"/>
    <cellStyle name="Ausgabe 24 7" xfId="21736" xr:uid="{00000000-0005-0000-0000-0000BC540000}"/>
    <cellStyle name="Ausgabe 24 8" xfId="21737" xr:uid="{00000000-0005-0000-0000-0000BD540000}"/>
    <cellStyle name="Ausgabe 24 9" xfId="21738" xr:uid="{00000000-0005-0000-0000-0000BE540000}"/>
    <cellStyle name="Ausgabe 25" xfId="21739" xr:uid="{00000000-0005-0000-0000-0000BF540000}"/>
    <cellStyle name="Ausgabe 25 10" xfId="21740" xr:uid="{00000000-0005-0000-0000-0000C0540000}"/>
    <cellStyle name="Ausgabe 25 11" xfId="21741" xr:uid="{00000000-0005-0000-0000-0000C1540000}"/>
    <cellStyle name="Ausgabe 25 12" xfId="21742" xr:uid="{00000000-0005-0000-0000-0000C2540000}"/>
    <cellStyle name="Ausgabe 25 13" xfId="21743" xr:uid="{00000000-0005-0000-0000-0000C3540000}"/>
    <cellStyle name="Ausgabe 25 14" xfId="21744" xr:uid="{00000000-0005-0000-0000-0000C4540000}"/>
    <cellStyle name="Ausgabe 25 15" xfId="21745" xr:uid="{00000000-0005-0000-0000-0000C5540000}"/>
    <cellStyle name="Ausgabe 25 16" xfId="21746" xr:uid="{00000000-0005-0000-0000-0000C6540000}"/>
    <cellStyle name="Ausgabe 25 17" xfId="21747" xr:uid="{00000000-0005-0000-0000-0000C7540000}"/>
    <cellStyle name="Ausgabe 25 18" xfId="21748" xr:uid="{00000000-0005-0000-0000-0000C8540000}"/>
    <cellStyle name="Ausgabe 25 19" xfId="21749" xr:uid="{00000000-0005-0000-0000-0000C9540000}"/>
    <cellStyle name="Ausgabe 25 2" xfId="21750" xr:uid="{00000000-0005-0000-0000-0000CA540000}"/>
    <cellStyle name="Ausgabe 25 2 2" xfId="21751" xr:uid="{00000000-0005-0000-0000-0000CB540000}"/>
    <cellStyle name="Ausgabe 25 2 2 2" xfId="21752" xr:uid="{00000000-0005-0000-0000-0000CC540000}"/>
    <cellStyle name="Ausgabe 25 2 3" xfId="21753" xr:uid="{00000000-0005-0000-0000-0000CD540000}"/>
    <cellStyle name="Ausgabe 25 3" xfId="21754" xr:uid="{00000000-0005-0000-0000-0000CE540000}"/>
    <cellStyle name="Ausgabe 25 3 2" xfId="21755" xr:uid="{00000000-0005-0000-0000-0000CF540000}"/>
    <cellStyle name="Ausgabe 25 4" xfId="21756" xr:uid="{00000000-0005-0000-0000-0000D0540000}"/>
    <cellStyle name="Ausgabe 25 5" xfId="21757" xr:uid="{00000000-0005-0000-0000-0000D1540000}"/>
    <cellStyle name="Ausgabe 25 6" xfId="21758" xr:uid="{00000000-0005-0000-0000-0000D2540000}"/>
    <cellStyle name="Ausgabe 25 7" xfId="21759" xr:uid="{00000000-0005-0000-0000-0000D3540000}"/>
    <cellStyle name="Ausgabe 25 8" xfId="21760" xr:uid="{00000000-0005-0000-0000-0000D4540000}"/>
    <cellStyle name="Ausgabe 25 9" xfId="21761" xr:uid="{00000000-0005-0000-0000-0000D5540000}"/>
    <cellStyle name="Ausgabe 26" xfId="21762" xr:uid="{00000000-0005-0000-0000-0000D6540000}"/>
    <cellStyle name="Ausgabe 26 10" xfId="21763" xr:uid="{00000000-0005-0000-0000-0000D7540000}"/>
    <cellStyle name="Ausgabe 26 11" xfId="21764" xr:uid="{00000000-0005-0000-0000-0000D8540000}"/>
    <cellStyle name="Ausgabe 26 12" xfId="21765" xr:uid="{00000000-0005-0000-0000-0000D9540000}"/>
    <cellStyle name="Ausgabe 26 13" xfId="21766" xr:uid="{00000000-0005-0000-0000-0000DA540000}"/>
    <cellStyle name="Ausgabe 26 14" xfId="21767" xr:uid="{00000000-0005-0000-0000-0000DB540000}"/>
    <cellStyle name="Ausgabe 26 15" xfId="21768" xr:uid="{00000000-0005-0000-0000-0000DC540000}"/>
    <cellStyle name="Ausgabe 26 16" xfId="21769" xr:uid="{00000000-0005-0000-0000-0000DD540000}"/>
    <cellStyle name="Ausgabe 26 17" xfId="21770" xr:uid="{00000000-0005-0000-0000-0000DE540000}"/>
    <cellStyle name="Ausgabe 26 18" xfId="21771" xr:uid="{00000000-0005-0000-0000-0000DF540000}"/>
    <cellStyle name="Ausgabe 26 19" xfId="21772" xr:uid="{00000000-0005-0000-0000-0000E0540000}"/>
    <cellStyle name="Ausgabe 26 2" xfId="21773" xr:uid="{00000000-0005-0000-0000-0000E1540000}"/>
    <cellStyle name="Ausgabe 26 2 2" xfId="21774" xr:uid="{00000000-0005-0000-0000-0000E2540000}"/>
    <cellStyle name="Ausgabe 26 2 2 2" xfId="21775" xr:uid="{00000000-0005-0000-0000-0000E3540000}"/>
    <cellStyle name="Ausgabe 26 2 3" xfId="21776" xr:uid="{00000000-0005-0000-0000-0000E4540000}"/>
    <cellStyle name="Ausgabe 26 3" xfId="21777" xr:uid="{00000000-0005-0000-0000-0000E5540000}"/>
    <cellStyle name="Ausgabe 26 3 2" xfId="21778" xr:uid="{00000000-0005-0000-0000-0000E6540000}"/>
    <cellStyle name="Ausgabe 26 4" xfId="21779" xr:uid="{00000000-0005-0000-0000-0000E7540000}"/>
    <cellStyle name="Ausgabe 26 5" xfId="21780" xr:uid="{00000000-0005-0000-0000-0000E8540000}"/>
    <cellStyle name="Ausgabe 26 6" xfId="21781" xr:uid="{00000000-0005-0000-0000-0000E9540000}"/>
    <cellStyle name="Ausgabe 26 7" xfId="21782" xr:uid="{00000000-0005-0000-0000-0000EA540000}"/>
    <cellStyle name="Ausgabe 26 8" xfId="21783" xr:uid="{00000000-0005-0000-0000-0000EB540000}"/>
    <cellStyle name="Ausgabe 26 9" xfId="21784" xr:uid="{00000000-0005-0000-0000-0000EC540000}"/>
    <cellStyle name="Ausgabe 27" xfId="21785" xr:uid="{00000000-0005-0000-0000-0000ED540000}"/>
    <cellStyle name="Ausgabe 27 10" xfId="21786" xr:uid="{00000000-0005-0000-0000-0000EE540000}"/>
    <cellStyle name="Ausgabe 27 11" xfId="21787" xr:uid="{00000000-0005-0000-0000-0000EF540000}"/>
    <cellStyle name="Ausgabe 27 12" xfId="21788" xr:uid="{00000000-0005-0000-0000-0000F0540000}"/>
    <cellStyle name="Ausgabe 27 13" xfId="21789" xr:uid="{00000000-0005-0000-0000-0000F1540000}"/>
    <cellStyle name="Ausgabe 27 14" xfId="21790" xr:uid="{00000000-0005-0000-0000-0000F2540000}"/>
    <cellStyle name="Ausgabe 27 15" xfId="21791" xr:uid="{00000000-0005-0000-0000-0000F3540000}"/>
    <cellStyle name="Ausgabe 27 16" xfId="21792" xr:uid="{00000000-0005-0000-0000-0000F4540000}"/>
    <cellStyle name="Ausgabe 27 17" xfId="21793" xr:uid="{00000000-0005-0000-0000-0000F5540000}"/>
    <cellStyle name="Ausgabe 27 18" xfId="21794" xr:uid="{00000000-0005-0000-0000-0000F6540000}"/>
    <cellStyle name="Ausgabe 27 2" xfId="21795" xr:uid="{00000000-0005-0000-0000-0000F7540000}"/>
    <cellStyle name="Ausgabe 27 3" xfId="21796" xr:uid="{00000000-0005-0000-0000-0000F8540000}"/>
    <cellStyle name="Ausgabe 27 4" xfId="21797" xr:uid="{00000000-0005-0000-0000-0000F9540000}"/>
    <cellStyle name="Ausgabe 27 5" xfId="21798" xr:uid="{00000000-0005-0000-0000-0000FA540000}"/>
    <cellStyle name="Ausgabe 27 6" xfId="21799" xr:uid="{00000000-0005-0000-0000-0000FB540000}"/>
    <cellStyle name="Ausgabe 27 7" xfId="21800" xr:uid="{00000000-0005-0000-0000-0000FC540000}"/>
    <cellStyle name="Ausgabe 27 8" xfId="21801" xr:uid="{00000000-0005-0000-0000-0000FD540000}"/>
    <cellStyle name="Ausgabe 27 9" xfId="21802" xr:uid="{00000000-0005-0000-0000-0000FE540000}"/>
    <cellStyle name="Ausgabe 28" xfId="21803" xr:uid="{00000000-0005-0000-0000-0000FF540000}"/>
    <cellStyle name="Ausgabe 28 10" xfId="21804" xr:uid="{00000000-0005-0000-0000-000000550000}"/>
    <cellStyle name="Ausgabe 28 11" xfId="21805" xr:uid="{00000000-0005-0000-0000-000001550000}"/>
    <cellStyle name="Ausgabe 28 12" xfId="21806" xr:uid="{00000000-0005-0000-0000-000002550000}"/>
    <cellStyle name="Ausgabe 28 13" xfId="21807" xr:uid="{00000000-0005-0000-0000-000003550000}"/>
    <cellStyle name="Ausgabe 28 14" xfId="21808" xr:uid="{00000000-0005-0000-0000-000004550000}"/>
    <cellStyle name="Ausgabe 28 15" xfId="21809" xr:uid="{00000000-0005-0000-0000-000005550000}"/>
    <cellStyle name="Ausgabe 28 16" xfId="21810" xr:uid="{00000000-0005-0000-0000-000006550000}"/>
    <cellStyle name="Ausgabe 28 17" xfId="21811" xr:uid="{00000000-0005-0000-0000-000007550000}"/>
    <cellStyle name="Ausgabe 28 18" xfId="21812" xr:uid="{00000000-0005-0000-0000-000008550000}"/>
    <cellStyle name="Ausgabe 28 2" xfId="21813" xr:uid="{00000000-0005-0000-0000-000009550000}"/>
    <cellStyle name="Ausgabe 28 3" xfId="21814" xr:uid="{00000000-0005-0000-0000-00000A550000}"/>
    <cellStyle name="Ausgabe 28 4" xfId="21815" xr:uid="{00000000-0005-0000-0000-00000B550000}"/>
    <cellStyle name="Ausgabe 28 5" xfId="21816" xr:uid="{00000000-0005-0000-0000-00000C550000}"/>
    <cellStyle name="Ausgabe 28 6" xfId="21817" xr:uid="{00000000-0005-0000-0000-00000D550000}"/>
    <cellStyle name="Ausgabe 28 7" xfId="21818" xr:uid="{00000000-0005-0000-0000-00000E550000}"/>
    <cellStyle name="Ausgabe 28 8" xfId="21819" xr:uid="{00000000-0005-0000-0000-00000F550000}"/>
    <cellStyle name="Ausgabe 28 9" xfId="21820" xr:uid="{00000000-0005-0000-0000-000010550000}"/>
    <cellStyle name="Ausgabe 29" xfId="21821" xr:uid="{00000000-0005-0000-0000-000011550000}"/>
    <cellStyle name="Ausgabe 29 10" xfId="21822" xr:uid="{00000000-0005-0000-0000-000012550000}"/>
    <cellStyle name="Ausgabe 29 11" xfId="21823" xr:uid="{00000000-0005-0000-0000-000013550000}"/>
    <cellStyle name="Ausgabe 29 12" xfId="21824" xr:uid="{00000000-0005-0000-0000-000014550000}"/>
    <cellStyle name="Ausgabe 29 13" xfId="21825" xr:uid="{00000000-0005-0000-0000-000015550000}"/>
    <cellStyle name="Ausgabe 29 14" xfId="21826" xr:uid="{00000000-0005-0000-0000-000016550000}"/>
    <cellStyle name="Ausgabe 29 15" xfId="21827" xr:uid="{00000000-0005-0000-0000-000017550000}"/>
    <cellStyle name="Ausgabe 29 16" xfId="21828" xr:uid="{00000000-0005-0000-0000-000018550000}"/>
    <cellStyle name="Ausgabe 29 17" xfId="21829" xr:uid="{00000000-0005-0000-0000-000019550000}"/>
    <cellStyle name="Ausgabe 29 18" xfId="21830" xr:uid="{00000000-0005-0000-0000-00001A550000}"/>
    <cellStyle name="Ausgabe 29 2" xfId="21831" xr:uid="{00000000-0005-0000-0000-00001B550000}"/>
    <cellStyle name="Ausgabe 29 3" xfId="21832" xr:uid="{00000000-0005-0000-0000-00001C550000}"/>
    <cellStyle name="Ausgabe 29 4" xfId="21833" xr:uid="{00000000-0005-0000-0000-00001D550000}"/>
    <cellStyle name="Ausgabe 29 5" xfId="21834" xr:uid="{00000000-0005-0000-0000-00001E550000}"/>
    <cellStyle name="Ausgabe 29 6" xfId="21835" xr:uid="{00000000-0005-0000-0000-00001F550000}"/>
    <cellStyle name="Ausgabe 29 7" xfId="21836" xr:uid="{00000000-0005-0000-0000-000020550000}"/>
    <cellStyle name="Ausgabe 29 8" xfId="21837" xr:uid="{00000000-0005-0000-0000-000021550000}"/>
    <cellStyle name="Ausgabe 29 9" xfId="21838" xr:uid="{00000000-0005-0000-0000-000022550000}"/>
    <cellStyle name="Ausgabe 3" xfId="21839" xr:uid="{00000000-0005-0000-0000-000023550000}"/>
    <cellStyle name="Ausgabe 3 10" xfId="21840" xr:uid="{00000000-0005-0000-0000-000024550000}"/>
    <cellStyle name="Ausgabe 3 10 2" xfId="21841" xr:uid="{00000000-0005-0000-0000-000025550000}"/>
    <cellStyle name="Ausgabe 3 10 2 2" xfId="21842" xr:uid="{00000000-0005-0000-0000-000026550000}"/>
    <cellStyle name="Ausgabe 3 10 3" xfId="21843" xr:uid="{00000000-0005-0000-0000-000027550000}"/>
    <cellStyle name="Ausgabe 3 11" xfId="21844" xr:uid="{00000000-0005-0000-0000-000028550000}"/>
    <cellStyle name="Ausgabe 3 11 2" xfId="21845" xr:uid="{00000000-0005-0000-0000-000029550000}"/>
    <cellStyle name="Ausgabe 3 11 2 2" xfId="21846" xr:uid="{00000000-0005-0000-0000-00002A550000}"/>
    <cellStyle name="Ausgabe 3 11 3" xfId="21847" xr:uid="{00000000-0005-0000-0000-00002B550000}"/>
    <cellStyle name="Ausgabe 3 12" xfId="21848" xr:uid="{00000000-0005-0000-0000-00002C550000}"/>
    <cellStyle name="Ausgabe 3 12 2" xfId="21849" xr:uid="{00000000-0005-0000-0000-00002D550000}"/>
    <cellStyle name="Ausgabe 3 12 2 2" xfId="21850" xr:uid="{00000000-0005-0000-0000-00002E550000}"/>
    <cellStyle name="Ausgabe 3 12 3" xfId="21851" xr:uid="{00000000-0005-0000-0000-00002F550000}"/>
    <cellStyle name="Ausgabe 3 13" xfId="21852" xr:uid="{00000000-0005-0000-0000-000030550000}"/>
    <cellStyle name="Ausgabe 3 13 2" xfId="21853" xr:uid="{00000000-0005-0000-0000-000031550000}"/>
    <cellStyle name="Ausgabe 3 13 2 2" xfId="21854" xr:uid="{00000000-0005-0000-0000-000032550000}"/>
    <cellStyle name="Ausgabe 3 13 3" xfId="21855" xr:uid="{00000000-0005-0000-0000-000033550000}"/>
    <cellStyle name="Ausgabe 3 14" xfId="21856" xr:uid="{00000000-0005-0000-0000-000034550000}"/>
    <cellStyle name="Ausgabe 3 14 2" xfId="21857" xr:uid="{00000000-0005-0000-0000-000035550000}"/>
    <cellStyle name="Ausgabe 3 14 2 2" xfId="21858" xr:uid="{00000000-0005-0000-0000-000036550000}"/>
    <cellStyle name="Ausgabe 3 14 2 2 2" xfId="21859" xr:uid="{00000000-0005-0000-0000-000037550000}"/>
    <cellStyle name="Ausgabe 3 14 2 3" xfId="21860" xr:uid="{00000000-0005-0000-0000-000038550000}"/>
    <cellStyle name="Ausgabe 3 14 3" xfId="21861" xr:uid="{00000000-0005-0000-0000-000039550000}"/>
    <cellStyle name="Ausgabe 3 14 3 2" xfId="21862" xr:uid="{00000000-0005-0000-0000-00003A550000}"/>
    <cellStyle name="Ausgabe 3 14 4" xfId="21863" xr:uid="{00000000-0005-0000-0000-00003B550000}"/>
    <cellStyle name="Ausgabe 3 15" xfId="21864" xr:uid="{00000000-0005-0000-0000-00003C550000}"/>
    <cellStyle name="Ausgabe 3 15 2" xfId="21865" xr:uid="{00000000-0005-0000-0000-00003D550000}"/>
    <cellStyle name="Ausgabe 3 16" xfId="21866" xr:uid="{00000000-0005-0000-0000-00003E550000}"/>
    <cellStyle name="Ausgabe 3 17" xfId="21867" xr:uid="{00000000-0005-0000-0000-00003F550000}"/>
    <cellStyle name="Ausgabe 3 18" xfId="21868" xr:uid="{00000000-0005-0000-0000-000040550000}"/>
    <cellStyle name="Ausgabe 3 19" xfId="21869" xr:uid="{00000000-0005-0000-0000-000041550000}"/>
    <cellStyle name="Ausgabe 3 2" xfId="21870" xr:uid="{00000000-0005-0000-0000-000042550000}"/>
    <cellStyle name="Ausgabe 3 2 2" xfId="21871" xr:uid="{00000000-0005-0000-0000-000043550000}"/>
    <cellStyle name="Ausgabe 3 2 2 2" xfId="21872" xr:uid="{00000000-0005-0000-0000-000044550000}"/>
    <cellStyle name="Ausgabe 3 2 3" xfId="21873" xr:uid="{00000000-0005-0000-0000-000045550000}"/>
    <cellStyle name="Ausgabe 3 20" xfId="21874" xr:uid="{00000000-0005-0000-0000-000046550000}"/>
    <cellStyle name="Ausgabe 3 21" xfId="21875" xr:uid="{00000000-0005-0000-0000-000047550000}"/>
    <cellStyle name="Ausgabe 3 22" xfId="21876" xr:uid="{00000000-0005-0000-0000-000048550000}"/>
    <cellStyle name="Ausgabe 3 23" xfId="21877" xr:uid="{00000000-0005-0000-0000-000049550000}"/>
    <cellStyle name="Ausgabe 3 24" xfId="21878" xr:uid="{00000000-0005-0000-0000-00004A550000}"/>
    <cellStyle name="Ausgabe 3 25" xfId="21879" xr:uid="{00000000-0005-0000-0000-00004B550000}"/>
    <cellStyle name="Ausgabe 3 26" xfId="21880" xr:uid="{00000000-0005-0000-0000-00004C550000}"/>
    <cellStyle name="Ausgabe 3 27" xfId="21881" xr:uid="{00000000-0005-0000-0000-00004D550000}"/>
    <cellStyle name="Ausgabe 3 3" xfId="21882" xr:uid="{00000000-0005-0000-0000-00004E550000}"/>
    <cellStyle name="Ausgabe 3 3 2" xfId="21883" xr:uid="{00000000-0005-0000-0000-00004F550000}"/>
    <cellStyle name="Ausgabe 3 3 2 2" xfId="21884" xr:uid="{00000000-0005-0000-0000-000050550000}"/>
    <cellStyle name="Ausgabe 3 3 3" xfId="21885" xr:uid="{00000000-0005-0000-0000-000051550000}"/>
    <cellStyle name="Ausgabe 3 4" xfId="21886" xr:uid="{00000000-0005-0000-0000-000052550000}"/>
    <cellStyle name="Ausgabe 3 4 2" xfId="21887" xr:uid="{00000000-0005-0000-0000-000053550000}"/>
    <cellStyle name="Ausgabe 3 4 2 2" xfId="21888" xr:uid="{00000000-0005-0000-0000-000054550000}"/>
    <cellStyle name="Ausgabe 3 4 3" xfId="21889" xr:uid="{00000000-0005-0000-0000-000055550000}"/>
    <cellStyle name="Ausgabe 3 5" xfId="21890" xr:uid="{00000000-0005-0000-0000-000056550000}"/>
    <cellStyle name="Ausgabe 3 5 2" xfId="21891" xr:uid="{00000000-0005-0000-0000-000057550000}"/>
    <cellStyle name="Ausgabe 3 5 2 2" xfId="21892" xr:uid="{00000000-0005-0000-0000-000058550000}"/>
    <cellStyle name="Ausgabe 3 5 3" xfId="21893" xr:uid="{00000000-0005-0000-0000-000059550000}"/>
    <cellStyle name="Ausgabe 3 6" xfId="21894" xr:uid="{00000000-0005-0000-0000-00005A550000}"/>
    <cellStyle name="Ausgabe 3 6 2" xfId="21895" xr:uid="{00000000-0005-0000-0000-00005B550000}"/>
    <cellStyle name="Ausgabe 3 6 2 2" xfId="21896" xr:uid="{00000000-0005-0000-0000-00005C550000}"/>
    <cellStyle name="Ausgabe 3 6 3" xfId="21897" xr:uid="{00000000-0005-0000-0000-00005D550000}"/>
    <cellStyle name="Ausgabe 3 7" xfId="21898" xr:uid="{00000000-0005-0000-0000-00005E550000}"/>
    <cellStyle name="Ausgabe 3 7 2" xfId="21899" xr:uid="{00000000-0005-0000-0000-00005F550000}"/>
    <cellStyle name="Ausgabe 3 7 2 2" xfId="21900" xr:uid="{00000000-0005-0000-0000-000060550000}"/>
    <cellStyle name="Ausgabe 3 7 3" xfId="21901" xr:uid="{00000000-0005-0000-0000-000061550000}"/>
    <cellStyle name="Ausgabe 3 8" xfId="21902" xr:uid="{00000000-0005-0000-0000-000062550000}"/>
    <cellStyle name="Ausgabe 3 8 2" xfId="21903" xr:uid="{00000000-0005-0000-0000-000063550000}"/>
    <cellStyle name="Ausgabe 3 8 2 2" xfId="21904" xr:uid="{00000000-0005-0000-0000-000064550000}"/>
    <cellStyle name="Ausgabe 3 8 3" xfId="21905" xr:uid="{00000000-0005-0000-0000-000065550000}"/>
    <cellStyle name="Ausgabe 3 9" xfId="21906" xr:uid="{00000000-0005-0000-0000-000066550000}"/>
    <cellStyle name="Ausgabe 3 9 2" xfId="21907" xr:uid="{00000000-0005-0000-0000-000067550000}"/>
    <cellStyle name="Ausgabe 3 9 2 2" xfId="21908" xr:uid="{00000000-0005-0000-0000-000068550000}"/>
    <cellStyle name="Ausgabe 3 9 3" xfId="21909" xr:uid="{00000000-0005-0000-0000-000069550000}"/>
    <cellStyle name="Ausgabe 30" xfId="21910" xr:uid="{00000000-0005-0000-0000-00006A550000}"/>
    <cellStyle name="Ausgabe 30 10" xfId="21911" xr:uid="{00000000-0005-0000-0000-00006B550000}"/>
    <cellStyle name="Ausgabe 30 11" xfId="21912" xr:uid="{00000000-0005-0000-0000-00006C550000}"/>
    <cellStyle name="Ausgabe 30 12" xfId="21913" xr:uid="{00000000-0005-0000-0000-00006D550000}"/>
    <cellStyle name="Ausgabe 30 13" xfId="21914" xr:uid="{00000000-0005-0000-0000-00006E550000}"/>
    <cellStyle name="Ausgabe 30 14" xfId="21915" xr:uid="{00000000-0005-0000-0000-00006F550000}"/>
    <cellStyle name="Ausgabe 30 15" xfId="21916" xr:uid="{00000000-0005-0000-0000-000070550000}"/>
    <cellStyle name="Ausgabe 30 16" xfId="21917" xr:uid="{00000000-0005-0000-0000-000071550000}"/>
    <cellStyle name="Ausgabe 30 17" xfId="21918" xr:uid="{00000000-0005-0000-0000-000072550000}"/>
    <cellStyle name="Ausgabe 30 18" xfId="21919" xr:uid="{00000000-0005-0000-0000-000073550000}"/>
    <cellStyle name="Ausgabe 30 2" xfId="21920" xr:uid="{00000000-0005-0000-0000-000074550000}"/>
    <cellStyle name="Ausgabe 30 3" xfId="21921" xr:uid="{00000000-0005-0000-0000-000075550000}"/>
    <cellStyle name="Ausgabe 30 4" xfId="21922" xr:uid="{00000000-0005-0000-0000-000076550000}"/>
    <cellStyle name="Ausgabe 30 5" xfId="21923" xr:uid="{00000000-0005-0000-0000-000077550000}"/>
    <cellStyle name="Ausgabe 30 6" xfId="21924" xr:uid="{00000000-0005-0000-0000-000078550000}"/>
    <cellStyle name="Ausgabe 30 7" xfId="21925" xr:uid="{00000000-0005-0000-0000-000079550000}"/>
    <cellStyle name="Ausgabe 30 8" xfId="21926" xr:uid="{00000000-0005-0000-0000-00007A550000}"/>
    <cellStyle name="Ausgabe 30 9" xfId="21927" xr:uid="{00000000-0005-0000-0000-00007B550000}"/>
    <cellStyle name="Ausgabe 31" xfId="21928" xr:uid="{00000000-0005-0000-0000-00007C550000}"/>
    <cellStyle name="Ausgabe 32" xfId="21929" xr:uid="{00000000-0005-0000-0000-00007D550000}"/>
    <cellStyle name="Ausgabe 33" xfId="21930" xr:uid="{00000000-0005-0000-0000-00007E550000}"/>
    <cellStyle name="Ausgabe 34" xfId="21931" xr:uid="{00000000-0005-0000-0000-00007F550000}"/>
    <cellStyle name="Ausgabe 35" xfId="21932" xr:uid="{00000000-0005-0000-0000-000080550000}"/>
    <cellStyle name="Ausgabe 36" xfId="21933" xr:uid="{00000000-0005-0000-0000-000081550000}"/>
    <cellStyle name="Ausgabe 37" xfId="21934" xr:uid="{00000000-0005-0000-0000-000082550000}"/>
    <cellStyle name="Ausgabe 38" xfId="21935" xr:uid="{00000000-0005-0000-0000-000083550000}"/>
    <cellStyle name="Ausgabe 39" xfId="21936" xr:uid="{00000000-0005-0000-0000-000084550000}"/>
    <cellStyle name="Ausgabe 4" xfId="21937" xr:uid="{00000000-0005-0000-0000-000085550000}"/>
    <cellStyle name="Ausgabe 4 10" xfId="21938" xr:uid="{00000000-0005-0000-0000-000086550000}"/>
    <cellStyle name="Ausgabe 4 10 2" xfId="21939" xr:uid="{00000000-0005-0000-0000-000087550000}"/>
    <cellStyle name="Ausgabe 4 10 2 2" xfId="21940" xr:uid="{00000000-0005-0000-0000-000088550000}"/>
    <cellStyle name="Ausgabe 4 10 3" xfId="21941" xr:uid="{00000000-0005-0000-0000-000089550000}"/>
    <cellStyle name="Ausgabe 4 11" xfId="21942" xr:uid="{00000000-0005-0000-0000-00008A550000}"/>
    <cellStyle name="Ausgabe 4 11 2" xfId="21943" xr:uid="{00000000-0005-0000-0000-00008B550000}"/>
    <cellStyle name="Ausgabe 4 11 2 2" xfId="21944" xr:uid="{00000000-0005-0000-0000-00008C550000}"/>
    <cellStyle name="Ausgabe 4 11 3" xfId="21945" xr:uid="{00000000-0005-0000-0000-00008D550000}"/>
    <cellStyle name="Ausgabe 4 12" xfId="21946" xr:uid="{00000000-0005-0000-0000-00008E550000}"/>
    <cellStyle name="Ausgabe 4 12 2" xfId="21947" xr:uid="{00000000-0005-0000-0000-00008F550000}"/>
    <cellStyle name="Ausgabe 4 12 2 2" xfId="21948" xr:uid="{00000000-0005-0000-0000-000090550000}"/>
    <cellStyle name="Ausgabe 4 12 3" xfId="21949" xr:uid="{00000000-0005-0000-0000-000091550000}"/>
    <cellStyle name="Ausgabe 4 13" xfId="21950" xr:uid="{00000000-0005-0000-0000-000092550000}"/>
    <cellStyle name="Ausgabe 4 13 2" xfId="21951" xr:uid="{00000000-0005-0000-0000-000093550000}"/>
    <cellStyle name="Ausgabe 4 13 2 2" xfId="21952" xr:uid="{00000000-0005-0000-0000-000094550000}"/>
    <cellStyle name="Ausgabe 4 13 3" xfId="21953" xr:uid="{00000000-0005-0000-0000-000095550000}"/>
    <cellStyle name="Ausgabe 4 14" xfId="21954" xr:uid="{00000000-0005-0000-0000-000096550000}"/>
    <cellStyle name="Ausgabe 4 14 2" xfId="21955" xr:uid="{00000000-0005-0000-0000-000097550000}"/>
    <cellStyle name="Ausgabe 4 14 2 2" xfId="21956" xr:uid="{00000000-0005-0000-0000-000098550000}"/>
    <cellStyle name="Ausgabe 4 14 2 2 2" xfId="21957" xr:uid="{00000000-0005-0000-0000-000099550000}"/>
    <cellStyle name="Ausgabe 4 14 2 3" xfId="21958" xr:uid="{00000000-0005-0000-0000-00009A550000}"/>
    <cellStyle name="Ausgabe 4 14 3" xfId="21959" xr:uid="{00000000-0005-0000-0000-00009B550000}"/>
    <cellStyle name="Ausgabe 4 14 3 2" xfId="21960" xr:uid="{00000000-0005-0000-0000-00009C550000}"/>
    <cellStyle name="Ausgabe 4 14 4" xfId="21961" xr:uid="{00000000-0005-0000-0000-00009D550000}"/>
    <cellStyle name="Ausgabe 4 15" xfId="21962" xr:uid="{00000000-0005-0000-0000-00009E550000}"/>
    <cellStyle name="Ausgabe 4 15 2" xfId="21963" xr:uid="{00000000-0005-0000-0000-00009F550000}"/>
    <cellStyle name="Ausgabe 4 16" xfId="21964" xr:uid="{00000000-0005-0000-0000-0000A0550000}"/>
    <cellStyle name="Ausgabe 4 17" xfId="21965" xr:uid="{00000000-0005-0000-0000-0000A1550000}"/>
    <cellStyle name="Ausgabe 4 18" xfId="21966" xr:uid="{00000000-0005-0000-0000-0000A2550000}"/>
    <cellStyle name="Ausgabe 4 19" xfId="21967" xr:uid="{00000000-0005-0000-0000-0000A3550000}"/>
    <cellStyle name="Ausgabe 4 2" xfId="21968" xr:uid="{00000000-0005-0000-0000-0000A4550000}"/>
    <cellStyle name="Ausgabe 4 2 2" xfId="21969" xr:uid="{00000000-0005-0000-0000-0000A5550000}"/>
    <cellStyle name="Ausgabe 4 2 2 2" xfId="21970" xr:uid="{00000000-0005-0000-0000-0000A6550000}"/>
    <cellStyle name="Ausgabe 4 2 3" xfId="21971" xr:uid="{00000000-0005-0000-0000-0000A7550000}"/>
    <cellStyle name="Ausgabe 4 20" xfId="21972" xr:uid="{00000000-0005-0000-0000-0000A8550000}"/>
    <cellStyle name="Ausgabe 4 21" xfId="21973" xr:uid="{00000000-0005-0000-0000-0000A9550000}"/>
    <cellStyle name="Ausgabe 4 22" xfId="21974" xr:uid="{00000000-0005-0000-0000-0000AA550000}"/>
    <cellStyle name="Ausgabe 4 23" xfId="21975" xr:uid="{00000000-0005-0000-0000-0000AB550000}"/>
    <cellStyle name="Ausgabe 4 24" xfId="21976" xr:uid="{00000000-0005-0000-0000-0000AC550000}"/>
    <cellStyle name="Ausgabe 4 25" xfId="21977" xr:uid="{00000000-0005-0000-0000-0000AD550000}"/>
    <cellStyle name="Ausgabe 4 26" xfId="21978" xr:uid="{00000000-0005-0000-0000-0000AE550000}"/>
    <cellStyle name="Ausgabe 4 27" xfId="21979" xr:uid="{00000000-0005-0000-0000-0000AF550000}"/>
    <cellStyle name="Ausgabe 4 3" xfId="21980" xr:uid="{00000000-0005-0000-0000-0000B0550000}"/>
    <cellStyle name="Ausgabe 4 3 2" xfId="21981" xr:uid="{00000000-0005-0000-0000-0000B1550000}"/>
    <cellStyle name="Ausgabe 4 3 2 2" xfId="21982" xr:uid="{00000000-0005-0000-0000-0000B2550000}"/>
    <cellStyle name="Ausgabe 4 3 3" xfId="21983" xr:uid="{00000000-0005-0000-0000-0000B3550000}"/>
    <cellStyle name="Ausgabe 4 4" xfId="21984" xr:uid="{00000000-0005-0000-0000-0000B4550000}"/>
    <cellStyle name="Ausgabe 4 4 2" xfId="21985" xr:uid="{00000000-0005-0000-0000-0000B5550000}"/>
    <cellStyle name="Ausgabe 4 4 2 2" xfId="21986" xr:uid="{00000000-0005-0000-0000-0000B6550000}"/>
    <cellStyle name="Ausgabe 4 4 3" xfId="21987" xr:uid="{00000000-0005-0000-0000-0000B7550000}"/>
    <cellStyle name="Ausgabe 4 5" xfId="21988" xr:uid="{00000000-0005-0000-0000-0000B8550000}"/>
    <cellStyle name="Ausgabe 4 5 2" xfId="21989" xr:uid="{00000000-0005-0000-0000-0000B9550000}"/>
    <cellStyle name="Ausgabe 4 5 2 2" xfId="21990" xr:uid="{00000000-0005-0000-0000-0000BA550000}"/>
    <cellStyle name="Ausgabe 4 5 3" xfId="21991" xr:uid="{00000000-0005-0000-0000-0000BB550000}"/>
    <cellStyle name="Ausgabe 4 6" xfId="21992" xr:uid="{00000000-0005-0000-0000-0000BC550000}"/>
    <cellStyle name="Ausgabe 4 6 2" xfId="21993" xr:uid="{00000000-0005-0000-0000-0000BD550000}"/>
    <cellStyle name="Ausgabe 4 6 2 2" xfId="21994" xr:uid="{00000000-0005-0000-0000-0000BE550000}"/>
    <cellStyle name="Ausgabe 4 6 3" xfId="21995" xr:uid="{00000000-0005-0000-0000-0000BF550000}"/>
    <cellStyle name="Ausgabe 4 7" xfId="21996" xr:uid="{00000000-0005-0000-0000-0000C0550000}"/>
    <cellStyle name="Ausgabe 4 7 2" xfId="21997" xr:uid="{00000000-0005-0000-0000-0000C1550000}"/>
    <cellStyle name="Ausgabe 4 7 2 2" xfId="21998" xr:uid="{00000000-0005-0000-0000-0000C2550000}"/>
    <cellStyle name="Ausgabe 4 7 3" xfId="21999" xr:uid="{00000000-0005-0000-0000-0000C3550000}"/>
    <cellStyle name="Ausgabe 4 8" xfId="22000" xr:uid="{00000000-0005-0000-0000-0000C4550000}"/>
    <cellStyle name="Ausgabe 4 8 2" xfId="22001" xr:uid="{00000000-0005-0000-0000-0000C5550000}"/>
    <cellStyle name="Ausgabe 4 8 2 2" xfId="22002" xr:uid="{00000000-0005-0000-0000-0000C6550000}"/>
    <cellStyle name="Ausgabe 4 8 3" xfId="22003" xr:uid="{00000000-0005-0000-0000-0000C7550000}"/>
    <cellStyle name="Ausgabe 4 9" xfId="22004" xr:uid="{00000000-0005-0000-0000-0000C8550000}"/>
    <cellStyle name="Ausgabe 4 9 2" xfId="22005" xr:uid="{00000000-0005-0000-0000-0000C9550000}"/>
    <cellStyle name="Ausgabe 4 9 2 2" xfId="22006" xr:uid="{00000000-0005-0000-0000-0000CA550000}"/>
    <cellStyle name="Ausgabe 4 9 3" xfId="22007" xr:uid="{00000000-0005-0000-0000-0000CB550000}"/>
    <cellStyle name="Ausgabe 40" xfId="22008" xr:uid="{00000000-0005-0000-0000-0000CC550000}"/>
    <cellStyle name="Ausgabe 41" xfId="22009" xr:uid="{00000000-0005-0000-0000-0000CD550000}"/>
    <cellStyle name="Ausgabe 42" xfId="22010" xr:uid="{00000000-0005-0000-0000-0000CE550000}"/>
    <cellStyle name="Ausgabe 43" xfId="22011" xr:uid="{00000000-0005-0000-0000-0000CF550000}"/>
    <cellStyle name="Ausgabe 44" xfId="22012" xr:uid="{00000000-0005-0000-0000-0000D0550000}"/>
    <cellStyle name="Ausgabe 45" xfId="22013" xr:uid="{00000000-0005-0000-0000-0000D1550000}"/>
    <cellStyle name="Ausgabe 46" xfId="22014" xr:uid="{00000000-0005-0000-0000-0000D2550000}"/>
    <cellStyle name="Ausgabe 47" xfId="22015" xr:uid="{00000000-0005-0000-0000-0000D3550000}"/>
    <cellStyle name="Ausgabe 5" xfId="22016" xr:uid="{00000000-0005-0000-0000-0000D4550000}"/>
    <cellStyle name="Ausgabe 5 10" xfId="22017" xr:uid="{00000000-0005-0000-0000-0000D5550000}"/>
    <cellStyle name="Ausgabe 5 11" xfId="22018" xr:uid="{00000000-0005-0000-0000-0000D6550000}"/>
    <cellStyle name="Ausgabe 5 12" xfId="22019" xr:uid="{00000000-0005-0000-0000-0000D7550000}"/>
    <cellStyle name="Ausgabe 5 13" xfId="22020" xr:uid="{00000000-0005-0000-0000-0000D8550000}"/>
    <cellStyle name="Ausgabe 5 14" xfId="22021" xr:uid="{00000000-0005-0000-0000-0000D9550000}"/>
    <cellStyle name="Ausgabe 5 15" xfId="22022" xr:uid="{00000000-0005-0000-0000-0000DA550000}"/>
    <cellStyle name="Ausgabe 5 16" xfId="22023" xr:uid="{00000000-0005-0000-0000-0000DB550000}"/>
    <cellStyle name="Ausgabe 5 17" xfId="22024" xr:uid="{00000000-0005-0000-0000-0000DC550000}"/>
    <cellStyle name="Ausgabe 5 18" xfId="22025" xr:uid="{00000000-0005-0000-0000-0000DD550000}"/>
    <cellStyle name="Ausgabe 5 19" xfId="22026" xr:uid="{00000000-0005-0000-0000-0000DE550000}"/>
    <cellStyle name="Ausgabe 5 2" xfId="22027" xr:uid="{00000000-0005-0000-0000-0000DF550000}"/>
    <cellStyle name="Ausgabe 5 2 2" xfId="22028" xr:uid="{00000000-0005-0000-0000-0000E0550000}"/>
    <cellStyle name="Ausgabe 5 2 2 2" xfId="22029" xr:uid="{00000000-0005-0000-0000-0000E1550000}"/>
    <cellStyle name="Ausgabe 5 2 3" xfId="22030" xr:uid="{00000000-0005-0000-0000-0000E2550000}"/>
    <cellStyle name="Ausgabe 5 20" xfId="22031" xr:uid="{00000000-0005-0000-0000-0000E3550000}"/>
    <cellStyle name="Ausgabe 5 3" xfId="22032" xr:uid="{00000000-0005-0000-0000-0000E4550000}"/>
    <cellStyle name="Ausgabe 5 3 2" xfId="22033" xr:uid="{00000000-0005-0000-0000-0000E5550000}"/>
    <cellStyle name="Ausgabe 5 3 2 2" xfId="22034" xr:uid="{00000000-0005-0000-0000-0000E6550000}"/>
    <cellStyle name="Ausgabe 5 3 3" xfId="22035" xr:uid="{00000000-0005-0000-0000-0000E7550000}"/>
    <cellStyle name="Ausgabe 5 4" xfId="22036" xr:uid="{00000000-0005-0000-0000-0000E8550000}"/>
    <cellStyle name="Ausgabe 5 4 2" xfId="22037" xr:uid="{00000000-0005-0000-0000-0000E9550000}"/>
    <cellStyle name="Ausgabe 5 4 2 2" xfId="22038" xr:uid="{00000000-0005-0000-0000-0000EA550000}"/>
    <cellStyle name="Ausgabe 5 4 3" xfId="22039" xr:uid="{00000000-0005-0000-0000-0000EB550000}"/>
    <cellStyle name="Ausgabe 5 5" xfId="22040" xr:uid="{00000000-0005-0000-0000-0000EC550000}"/>
    <cellStyle name="Ausgabe 5 5 2" xfId="22041" xr:uid="{00000000-0005-0000-0000-0000ED550000}"/>
    <cellStyle name="Ausgabe 5 5 2 2" xfId="22042" xr:uid="{00000000-0005-0000-0000-0000EE550000}"/>
    <cellStyle name="Ausgabe 5 5 3" xfId="22043" xr:uid="{00000000-0005-0000-0000-0000EF550000}"/>
    <cellStyle name="Ausgabe 5 6" xfId="22044" xr:uid="{00000000-0005-0000-0000-0000F0550000}"/>
    <cellStyle name="Ausgabe 5 6 2" xfId="22045" xr:uid="{00000000-0005-0000-0000-0000F1550000}"/>
    <cellStyle name="Ausgabe 5 6 2 2" xfId="22046" xr:uid="{00000000-0005-0000-0000-0000F2550000}"/>
    <cellStyle name="Ausgabe 5 6 3" xfId="22047" xr:uid="{00000000-0005-0000-0000-0000F3550000}"/>
    <cellStyle name="Ausgabe 5 7" xfId="22048" xr:uid="{00000000-0005-0000-0000-0000F4550000}"/>
    <cellStyle name="Ausgabe 5 7 2" xfId="22049" xr:uid="{00000000-0005-0000-0000-0000F5550000}"/>
    <cellStyle name="Ausgabe 5 7 2 2" xfId="22050" xr:uid="{00000000-0005-0000-0000-0000F6550000}"/>
    <cellStyle name="Ausgabe 5 7 2 2 2" xfId="22051" xr:uid="{00000000-0005-0000-0000-0000F7550000}"/>
    <cellStyle name="Ausgabe 5 7 2 3" xfId="22052" xr:uid="{00000000-0005-0000-0000-0000F8550000}"/>
    <cellStyle name="Ausgabe 5 7 3" xfId="22053" xr:uid="{00000000-0005-0000-0000-0000F9550000}"/>
    <cellStyle name="Ausgabe 5 7 3 2" xfId="22054" xr:uid="{00000000-0005-0000-0000-0000FA550000}"/>
    <cellStyle name="Ausgabe 5 7 4" xfId="22055" xr:uid="{00000000-0005-0000-0000-0000FB550000}"/>
    <cellStyle name="Ausgabe 5 8" xfId="22056" xr:uid="{00000000-0005-0000-0000-0000FC550000}"/>
    <cellStyle name="Ausgabe 5 8 2" xfId="22057" xr:uid="{00000000-0005-0000-0000-0000FD550000}"/>
    <cellStyle name="Ausgabe 5 9" xfId="22058" xr:uid="{00000000-0005-0000-0000-0000FE550000}"/>
    <cellStyle name="Ausgabe 6" xfId="22059" xr:uid="{00000000-0005-0000-0000-0000FF550000}"/>
    <cellStyle name="Ausgabe 6 10" xfId="22060" xr:uid="{00000000-0005-0000-0000-000000560000}"/>
    <cellStyle name="Ausgabe 6 11" xfId="22061" xr:uid="{00000000-0005-0000-0000-000001560000}"/>
    <cellStyle name="Ausgabe 6 12" xfId="22062" xr:uid="{00000000-0005-0000-0000-000002560000}"/>
    <cellStyle name="Ausgabe 6 13" xfId="22063" xr:uid="{00000000-0005-0000-0000-000003560000}"/>
    <cellStyle name="Ausgabe 6 14" xfId="22064" xr:uid="{00000000-0005-0000-0000-000004560000}"/>
    <cellStyle name="Ausgabe 6 15" xfId="22065" xr:uid="{00000000-0005-0000-0000-000005560000}"/>
    <cellStyle name="Ausgabe 6 16" xfId="22066" xr:uid="{00000000-0005-0000-0000-000006560000}"/>
    <cellStyle name="Ausgabe 6 17" xfId="22067" xr:uid="{00000000-0005-0000-0000-000007560000}"/>
    <cellStyle name="Ausgabe 6 18" xfId="22068" xr:uid="{00000000-0005-0000-0000-000008560000}"/>
    <cellStyle name="Ausgabe 6 19" xfId="22069" xr:uid="{00000000-0005-0000-0000-000009560000}"/>
    <cellStyle name="Ausgabe 6 2" xfId="22070" xr:uid="{00000000-0005-0000-0000-00000A560000}"/>
    <cellStyle name="Ausgabe 6 2 2" xfId="22071" xr:uid="{00000000-0005-0000-0000-00000B560000}"/>
    <cellStyle name="Ausgabe 6 2 2 2" xfId="22072" xr:uid="{00000000-0005-0000-0000-00000C560000}"/>
    <cellStyle name="Ausgabe 6 2 3" xfId="22073" xr:uid="{00000000-0005-0000-0000-00000D560000}"/>
    <cellStyle name="Ausgabe 6 20" xfId="22074" xr:uid="{00000000-0005-0000-0000-00000E560000}"/>
    <cellStyle name="Ausgabe 6 3" xfId="22075" xr:uid="{00000000-0005-0000-0000-00000F560000}"/>
    <cellStyle name="Ausgabe 6 3 2" xfId="22076" xr:uid="{00000000-0005-0000-0000-000010560000}"/>
    <cellStyle name="Ausgabe 6 3 2 2" xfId="22077" xr:uid="{00000000-0005-0000-0000-000011560000}"/>
    <cellStyle name="Ausgabe 6 3 3" xfId="22078" xr:uid="{00000000-0005-0000-0000-000012560000}"/>
    <cellStyle name="Ausgabe 6 4" xfId="22079" xr:uid="{00000000-0005-0000-0000-000013560000}"/>
    <cellStyle name="Ausgabe 6 4 2" xfId="22080" xr:uid="{00000000-0005-0000-0000-000014560000}"/>
    <cellStyle name="Ausgabe 6 4 2 2" xfId="22081" xr:uid="{00000000-0005-0000-0000-000015560000}"/>
    <cellStyle name="Ausgabe 6 4 3" xfId="22082" xr:uid="{00000000-0005-0000-0000-000016560000}"/>
    <cellStyle name="Ausgabe 6 5" xfId="22083" xr:uid="{00000000-0005-0000-0000-000017560000}"/>
    <cellStyle name="Ausgabe 6 5 2" xfId="22084" xr:uid="{00000000-0005-0000-0000-000018560000}"/>
    <cellStyle name="Ausgabe 6 5 2 2" xfId="22085" xr:uid="{00000000-0005-0000-0000-000019560000}"/>
    <cellStyle name="Ausgabe 6 5 3" xfId="22086" xr:uid="{00000000-0005-0000-0000-00001A560000}"/>
    <cellStyle name="Ausgabe 6 6" xfId="22087" xr:uid="{00000000-0005-0000-0000-00001B560000}"/>
    <cellStyle name="Ausgabe 6 6 2" xfId="22088" xr:uid="{00000000-0005-0000-0000-00001C560000}"/>
    <cellStyle name="Ausgabe 6 6 2 2" xfId="22089" xr:uid="{00000000-0005-0000-0000-00001D560000}"/>
    <cellStyle name="Ausgabe 6 6 3" xfId="22090" xr:uid="{00000000-0005-0000-0000-00001E560000}"/>
    <cellStyle name="Ausgabe 6 7" xfId="22091" xr:uid="{00000000-0005-0000-0000-00001F560000}"/>
    <cellStyle name="Ausgabe 6 7 2" xfId="22092" xr:uid="{00000000-0005-0000-0000-000020560000}"/>
    <cellStyle name="Ausgabe 6 7 2 2" xfId="22093" xr:uid="{00000000-0005-0000-0000-000021560000}"/>
    <cellStyle name="Ausgabe 6 7 2 2 2" xfId="22094" xr:uid="{00000000-0005-0000-0000-000022560000}"/>
    <cellStyle name="Ausgabe 6 7 2 3" xfId="22095" xr:uid="{00000000-0005-0000-0000-000023560000}"/>
    <cellStyle name="Ausgabe 6 7 3" xfId="22096" xr:uid="{00000000-0005-0000-0000-000024560000}"/>
    <cellStyle name="Ausgabe 6 7 3 2" xfId="22097" xr:uid="{00000000-0005-0000-0000-000025560000}"/>
    <cellStyle name="Ausgabe 6 7 4" xfId="22098" xr:uid="{00000000-0005-0000-0000-000026560000}"/>
    <cellStyle name="Ausgabe 6 8" xfId="22099" xr:uid="{00000000-0005-0000-0000-000027560000}"/>
    <cellStyle name="Ausgabe 6 8 2" xfId="22100" xr:uid="{00000000-0005-0000-0000-000028560000}"/>
    <cellStyle name="Ausgabe 6 9" xfId="22101" xr:uid="{00000000-0005-0000-0000-000029560000}"/>
    <cellStyle name="Ausgabe 7" xfId="22102" xr:uid="{00000000-0005-0000-0000-00002A560000}"/>
    <cellStyle name="Ausgabe 7 10" xfId="22103" xr:uid="{00000000-0005-0000-0000-00002B560000}"/>
    <cellStyle name="Ausgabe 7 11" xfId="22104" xr:uid="{00000000-0005-0000-0000-00002C560000}"/>
    <cellStyle name="Ausgabe 7 12" xfId="22105" xr:uid="{00000000-0005-0000-0000-00002D560000}"/>
    <cellStyle name="Ausgabe 7 13" xfId="22106" xr:uid="{00000000-0005-0000-0000-00002E560000}"/>
    <cellStyle name="Ausgabe 7 14" xfId="22107" xr:uid="{00000000-0005-0000-0000-00002F560000}"/>
    <cellStyle name="Ausgabe 7 15" xfId="22108" xr:uid="{00000000-0005-0000-0000-000030560000}"/>
    <cellStyle name="Ausgabe 7 16" xfId="22109" xr:uid="{00000000-0005-0000-0000-000031560000}"/>
    <cellStyle name="Ausgabe 7 17" xfId="22110" xr:uid="{00000000-0005-0000-0000-000032560000}"/>
    <cellStyle name="Ausgabe 7 18" xfId="22111" xr:uid="{00000000-0005-0000-0000-000033560000}"/>
    <cellStyle name="Ausgabe 7 19" xfId="22112" xr:uid="{00000000-0005-0000-0000-000034560000}"/>
    <cellStyle name="Ausgabe 7 2" xfId="22113" xr:uid="{00000000-0005-0000-0000-000035560000}"/>
    <cellStyle name="Ausgabe 7 2 2" xfId="22114" xr:uid="{00000000-0005-0000-0000-000036560000}"/>
    <cellStyle name="Ausgabe 7 2 2 2" xfId="22115" xr:uid="{00000000-0005-0000-0000-000037560000}"/>
    <cellStyle name="Ausgabe 7 2 3" xfId="22116" xr:uid="{00000000-0005-0000-0000-000038560000}"/>
    <cellStyle name="Ausgabe 7 20" xfId="22117" xr:uid="{00000000-0005-0000-0000-000039560000}"/>
    <cellStyle name="Ausgabe 7 3" xfId="22118" xr:uid="{00000000-0005-0000-0000-00003A560000}"/>
    <cellStyle name="Ausgabe 7 3 2" xfId="22119" xr:uid="{00000000-0005-0000-0000-00003B560000}"/>
    <cellStyle name="Ausgabe 7 3 2 2" xfId="22120" xr:uid="{00000000-0005-0000-0000-00003C560000}"/>
    <cellStyle name="Ausgabe 7 3 3" xfId="22121" xr:uid="{00000000-0005-0000-0000-00003D560000}"/>
    <cellStyle name="Ausgabe 7 4" xfId="22122" xr:uid="{00000000-0005-0000-0000-00003E560000}"/>
    <cellStyle name="Ausgabe 7 4 2" xfId="22123" xr:uid="{00000000-0005-0000-0000-00003F560000}"/>
    <cellStyle name="Ausgabe 7 4 2 2" xfId="22124" xr:uid="{00000000-0005-0000-0000-000040560000}"/>
    <cellStyle name="Ausgabe 7 4 3" xfId="22125" xr:uid="{00000000-0005-0000-0000-000041560000}"/>
    <cellStyle name="Ausgabe 7 5" xfId="22126" xr:uid="{00000000-0005-0000-0000-000042560000}"/>
    <cellStyle name="Ausgabe 7 5 2" xfId="22127" xr:uid="{00000000-0005-0000-0000-000043560000}"/>
    <cellStyle name="Ausgabe 7 5 2 2" xfId="22128" xr:uid="{00000000-0005-0000-0000-000044560000}"/>
    <cellStyle name="Ausgabe 7 5 3" xfId="22129" xr:uid="{00000000-0005-0000-0000-000045560000}"/>
    <cellStyle name="Ausgabe 7 6" xfId="22130" xr:uid="{00000000-0005-0000-0000-000046560000}"/>
    <cellStyle name="Ausgabe 7 6 2" xfId="22131" xr:uid="{00000000-0005-0000-0000-000047560000}"/>
    <cellStyle name="Ausgabe 7 6 2 2" xfId="22132" xr:uid="{00000000-0005-0000-0000-000048560000}"/>
    <cellStyle name="Ausgabe 7 6 3" xfId="22133" xr:uid="{00000000-0005-0000-0000-000049560000}"/>
    <cellStyle name="Ausgabe 7 7" xfId="22134" xr:uid="{00000000-0005-0000-0000-00004A560000}"/>
    <cellStyle name="Ausgabe 7 7 2" xfId="22135" xr:uid="{00000000-0005-0000-0000-00004B560000}"/>
    <cellStyle name="Ausgabe 7 7 2 2" xfId="22136" xr:uid="{00000000-0005-0000-0000-00004C560000}"/>
    <cellStyle name="Ausgabe 7 7 2 2 2" xfId="22137" xr:uid="{00000000-0005-0000-0000-00004D560000}"/>
    <cellStyle name="Ausgabe 7 7 2 3" xfId="22138" xr:uid="{00000000-0005-0000-0000-00004E560000}"/>
    <cellStyle name="Ausgabe 7 7 3" xfId="22139" xr:uid="{00000000-0005-0000-0000-00004F560000}"/>
    <cellStyle name="Ausgabe 7 7 3 2" xfId="22140" xr:uid="{00000000-0005-0000-0000-000050560000}"/>
    <cellStyle name="Ausgabe 7 7 4" xfId="22141" xr:uid="{00000000-0005-0000-0000-000051560000}"/>
    <cellStyle name="Ausgabe 7 8" xfId="22142" xr:uid="{00000000-0005-0000-0000-000052560000}"/>
    <cellStyle name="Ausgabe 7 8 2" xfId="22143" xr:uid="{00000000-0005-0000-0000-000053560000}"/>
    <cellStyle name="Ausgabe 7 9" xfId="22144" xr:uid="{00000000-0005-0000-0000-000054560000}"/>
    <cellStyle name="Ausgabe 8" xfId="22145" xr:uid="{00000000-0005-0000-0000-000055560000}"/>
    <cellStyle name="Ausgabe 8 10" xfId="22146" xr:uid="{00000000-0005-0000-0000-000056560000}"/>
    <cellStyle name="Ausgabe 8 11" xfId="22147" xr:uid="{00000000-0005-0000-0000-000057560000}"/>
    <cellStyle name="Ausgabe 8 12" xfId="22148" xr:uid="{00000000-0005-0000-0000-000058560000}"/>
    <cellStyle name="Ausgabe 8 13" xfId="22149" xr:uid="{00000000-0005-0000-0000-000059560000}"/>
    <cellStyle name="Ausgabe 8 14" xfId="22150" xr:uid="{00000000-0005-0000-0000-00005A560000}"/>
    <cellStyle name="Ausgabe 8 15" xfId="22151" xr:uid="{00000000-0005-0000-0000-00005B560000}"/>
    <cellStyle name="Ausgabe 8 16" xfId="22152" xr:uid="{00000000-0005-0000-0000-00005C560000}"/>
    <cellStyle name="Ausgabe 8 17" xfId="22153" xr:uid="{00000000-0005-0000-0000-00005D560000}"/>
    <cellStyle name="Ausgabe 8 18" xfId="22154" xr:uid="{00000000-0005-0000-0000-00005E560000}"/>
    <cellStyle name="Ausgabe 8 19" xfId="22155" xr:uid="{00000000-0005-0000-0000-00005F560000}"/>
    <cellStyle name="Ausgabe 8 2" xfId="22156" xr:uid="{00000000-0005-0000-0000-000060560000}"/>
    <cellStyle name="Ausgabe 8 2 2" xfId="22157" xr:uid="{00000000-0005-0000-0000-000061560000}"/>
    <cellStyle name="Ausgabe 8 2 2 2" xfId="22158" xr:uid="{00000000-0005-0000-0000-000062560000}"/>
    <cellStyle name="Ausgabe 8 2 3" xfId="22159" xr:uid="{00000000-0005-0000-0000-000063560000}"/>
    <cellStyle name="Ausgabe 8 20" xfId="22160" xr:uid="{00000000-0005-0000-0000-000064560000}"/>
    <cellStyle name="Ausgabe 8 3" xfId="22161" xr:uid="{00000000-0005-0000-0000-000065560000}"/>
    <cellStyle name="Ausgabe 8 3 2" xfId="22162" xr:uid="{00000000-0005-0000-0000-000066560000}"/>
    <cellStyle name="Ausgabe 8 3 2 2" xfId="22163" xr:uid="{00000000-0005-0000-0000-000067560000}"/>
    <cellStyle name="Ausgabe 8 3 3" xfId="22164" xr:uid="{00000000-0005-0000-0000-000068560000}"/>
    <cellStyle name="Ausgabe 8 4" xfId="22165" xr:uid="{00000000-0005-0000-0000-000069560000}"/>
    <cellStyle name="Ausgabe 8 4 2" xfId="22166" xr:uid="{00000000-0005-0000-0000-00006A560000}"/>
    <cellStyle name="Ausgabe 8 4 2 2" xfId="22167" xr:uid="{00000000-0005-0000-0000-00006B560000}"/>
    <cellStyle name="Ausgabe 8 4 3" xfId="22168" xr:uid="{00000000-0005-0000-0000-00006C560000}"/>
    <cellStyle name="Ausgabe 8 5" xfId="22169" xr:uid="{00000000-0005-0000-0000-00006D560000}"/>
    <cellStyle name="Ausgabe 8 5 2" xfId="22170" xr:uid="{00000000-0005-0000-0000-00006E560000}"/>
    <cellStyle name="Ausgabe 8 5 2 2" xfId="22171" xr:uid="{00000000-0005-0000-0000-00006F560000}"/>
    <cellStyle name="Ausgabe 8 5 3" xfId="22172" xr:uid="{00000000-0005-0000-0000-000070560000}"/>
    <cellStyle name="Ausgabe 8 6" xfId="22173" xr:uid="{00000000-0005-0000-0000-000071560000}"/>
    <cellStyle name="Ausgabe 8 6 2" xfId="22174" xr:uid="{00000000-0005-0000-0000-000072560000}"/>
    <cellStyle name="Ausgabe 8 6 2 2" xfId="22175" xr:uid="{00000000-0005-0000-0000-000073560000}"/>
    <cellStyle name="Ausgabe 8 6 3" xfId="22176" xr:uid="{00000000-0005-0000-0000-000074560000}"/>
    <cellStyle name="Ausgabe 8 7" xfId="22177" xr:uid="{00000000-0005-0000-0000-000075560000}"/>
    <cellStyle name="Ausgabe 8 7 2" xfId="22178" xr:uid="{00000000-0005-0000-0000-000076560000}"/>
    <cellStyle name="Ausgabe 8 7 2 2" xfId="22179" xr:uid="{00000000-0005-0000-0000-000077560000}"/>
    <cellStyle name="Ausgabe 8 7 2 2 2" xfId="22180" xr:uid="{00000000-0005-0000-0000-000078560000}"/>
    <cellStyle name="Ausgabe 8 7 2 3" xfId="22181" xr:uid="{00000000-0005-0000-0000-000079560000}"/>
    <cellStyle name="Ausgabe 8 7 3" xfId="22182" xr:uid="{00000000-0005-0000-0000-00007A560000}"/>
    <cellStyle name="Ausgabe 8 7 3 2" xfId="22183" xr:uid="{00000000-0005-0000-0000-00007B560000}"/>
    <cellStyle name="Ausgabe 8 7 4" xfId="22184" xr:uid="{00000000-0005-0000-0000-00007C560000}"/>
    <cellStyle name="Ausgabe 8 8" xfId="22185" xr:uid="{00000000-0005-0000-0000-00007D560000}"/>
    <cellStyle name="Ausgabe 8 8 2" xfId="22186" xr:uid="{00000000-0005-0000-0000-00007E560000}"/>
    <cellStyle name="Ausgabe 8 9" xfId="22187" xr:uid="{00000000-0005-0000-0000-00007F560000}"/>
    <cellStyle name="Ausgabe 9" xfId="22188" xr:uid="{00000000-0005-0000-0000-000080560000}"/>
    <cellStyle name="Ausgabe 9 10" xfId="22189" xr:uid="{00000000-0005-0000-0000-000081560000}"/>
    <cellStyle name="Ausgabe 9 11" xfId="22190" xr:uid="{00000000-0005-0000-0000-000082560000}"/>
    <cellStyle name="Ausgabe 9 12" xfId="22191" xr:uid="{00000000-0005-0000-0000-000083560000}"/>
    <cellStyle name="Ausgabe 9 13" xfId="22192" xr:uid="{00000000-0005-0000-0000-000084560000}"/>
    <cellStyle name="Ausgabe 9 14" xfId="22193" xr:uid="{00000000-0005-0000-0000-000085560000}"/>
    <cellStyle name="Ausgabe 9 15" xfId="22194" xr:uid="{00000000-0005-0000-0000-000086560000}"/>
    <cellStyle name="Ausgabe 9 16" xfId="22195" xr:uid="{00000000-0005-0000-0000-000087560000}"/>
    <cellStyle name="Ausgabe 9 17" xfId="22196" xr:uid="{00000000-0005-0000-0000-000088560000}"/>
    <cellStyle name="Ausgabe 9 18" xfId="22197" xr:uid="{00000000-0005-0000-0000-000089560000}"/>
    <cellStyle name="Ausgabe 9 19" xfId="22198" xr:uid="{00000000-0005-0000-0000-00008A560000}"/>
    <cellStyle name="Ausgabe 9 2" xfId="22199" xr:uid="{00000000-0005-0000-0000-00008B560000}"/>
    <cellStyle name="Ausgabe 9 2 2" xfId="22200" xr:uid="{00000000-0005-0000-0000-00008C560000}"/>
    <cellStyle name="Ausgabe 9 2 2 2" xfId="22201" xr:uid="{00000000-0005-0000-0000-00008D560000}"/>
    <cellStyle name="Ausgabe 9 2 3" xfId="22202" xr:uid="{00000000-0005-0000-0000-00008E560000}"/>
    <cellStyle name="Ausgabe 9 20" xfId="22203" xr:uid="{00000000-0005-0000-0000-00008F560000}"/>
    <cellStyle name="Ausgabe 9 3" xfId="22204" xr:uid="{00000000-0005-0000-0000-000090560000}"/>
    <cellStyle name="Ausgabe 9 3 2" xfId="22205" xr:uid="{00000000-0005-0000-0000-000091560000}"/>
    <cellStyle name="Ausgabe 9 3 2 2" xfId="22206" xr:uid="{00000000-0005-0000-0000-000092560000}"/>
    <cellStyle name="Ausgabe 9 3 3" xfId="22207" xr:uid="{00000000-0005-0000-0000-000093560000}"/>
    <cellStyle name="Ausgabe 9 4" xfId="22208" xr:uid="{00000000-0005-0000-0000-000094560000}"/>
    <cellStyle name="Ausgabe 9 4 2" xfId="22209" xr:uid="{00000000-0005-0000-0000-000095560000}"/>
    <cellStyle name="Ausgabe 9 4 2 2" xfId="22210" xr:uid="{00000000-0005-0000-0000-000096560000}"/>
    <cellStyle name="Ausgabe 9 4 3" xfId="22211" xr:uid="{00000000-0005-0000-0000-000097560000}"/>
    <cellStyle name="Ausgabe 9 5" xfId="22212" xr:uid="{00000000-0005-0000-0000-000098560000}"/>
    <cellStyle name="Ausgabe 9 5 2" xfId="22213" xr:uid="{00000000-0005-0000-0000-000099560000}"/>
    <cellStyle name="Ausgabe 9 5 2 2" xfId="22214" xr:uid="{00000000-0005-0000-0000-00009A560000}"/>
    <cellStyle name="Ausgabe 9 5 3" xfId="22215" xr:uid="{00000000-0005-0000-0000-00009B560000}"/>
    <cellStyle name="Ausgabe 9 6" xfId="22216" xr:uid="{00000000-0005-0000-0000-00009C560000}"/>
    <cellStyle name="Ausgabe 9 6 2" xfId="22217" xr:uid="{00000000-0005-0000-0000-00009D560000}"/>
    <cellStyle name="Ausgabe 9 6 2 2" xfId="22218" xr:uid="{00000000-0005-0000-0000-00009E560000}"/>
    <cellStyle name="Ausgabe 9 6 3" xfId="22219" xr:uid="{00000000-0005-0000-0000-00009F560000}"/>
    <cellStyle name="Ausgabe 9 7" xfId="22220" xr:uid="{00000000-0005-0000-0000-0000A0560000}"/>
    <cellStyle name="Ausgabe 9 7 2" xfId="22221" xr:uid="{00000000-0005-0000-0000-0000A1560000}"/>
    <cellStyle name="Ausgabe 9 7 2 2" xfId="22222" xr:uid="{00000000-0005-0000-0000-0000A2560000}"/>
    <cellStyle name="Ausgabe 9 7 2 2 2" xfId="22223" xr:uid="{00000000-0005-0000-0000-0000A3560000}"/>
    <cellStyle name="Ausgabe 9 7 2 3" xfId="22224" xr:uid="{00000000-0005-0000-0000-0000A4560000}"/>
    <cellStyle name="Ausgabe 9 7 3" xfId="22225" xr:uid="{00000000-0005-0000-0000-0000A5560000}"/>
    <cellStyle name="Ausgabe 9 7 3 2" xfId="22226" xr:uid="{00000000-0005-0000-0000-0000A6560000}"/>
    <cellStyle name="Ausgabe 9 7 4" xfId="22227" xr:uid="{00000000-0005-0000-0000-0000A7560000}"/>
    <cellStyle name="Ausgabe 9 8" xfId="22228" xr:uid="{00000000-0005-0000-0000-0000A8560000}"/>
    <cellStyle name="Ausgabe 9 8 2" xfId="22229" xr:uid="{00000000-0005-0000-0000-0000A9560000}"/>
    <cellStyle name="Ausgabe 9 9" xfId="22230" xr:uid="{00000000-0005-0000-0000-0000AA560000}"/>
    <cellStyle name="Bad" xfId="22231" xr:uid="{00000000-0005-0000-0000-0000AB560000}"/>
    <cellStyle name="Bad 2" xfId="22232" xr:uid="{00000000-0005-0000-0000-0000AC560000}"/>
    <cellStyle name="Bad 3" xfId="22233" xr:uid="{00000000-0005-0000-0000-0000AD560000}"/>
    <cellStyle name="Bad 4" xfId="22234" xr:uid="{00000000-0005-0000-0000-0000AE560000}"/>
    <cellStyle name="Berechnung 10" xfId="22235" xr:uid="{00000000-0005-0000-0000-0000AF560000}"/>
    <cellStyle name="Berechnung 10 10" xfId="22236" xr:uid="{00000000-0005-0000-0000-0000B0560000}"/>
    <cellStyle name="Berechnung 10 11" xfId="22237" xr:uid="{00000000-0005-0000-0000-0000B1560000}"/>
    <cellStyle name="Berechnung 10 12" xfId="22238" xr:uid="{00000000-0005-0000-0000-0000B2560000}"/>
    <cellStyle name="Berechnung 10 13" xfId="22239" xr:uid="{00000000-0005-0000-0000-0000B3560000}"/>
    <cellStyle name="Berechnung 10 14" xfId="22240" xr:uid="{00000000-0005-0000-0000-0000B4560000}"/>
    <cellStyle name="Berechnung 10 15" xfId="22241" xr:uid="{00000000-0005-0000-0000-0000B5560000}"/>
    <cellStyle name="Berechnung 10 16" xfId="22242" xr:uid="{00000000-0005-0000-0000-0000B6560000}"/>
    <cellStyle name="Berechnung 10 17" xfId="22243" xr:uid="{00000000-0005-0000-0000-0000B7560000}"/>
    <cellStyle name="Berechnung 10 18" xfId="22244" xr:uid="{00000000-0005-0000-0000-0000B8560000}"/>
    <cellStyle name="Berechnung 10 19" xfId="22245" xr:uid="{00000000-0005-0000-0000-0000B9560000}"/>
    <cellStyle name="Berechnung 10 2" xfId="22246" xr:uid="{00000000-0005-0000-0000-0000BA560000}"/>
    <cellStyle name="Berechnung 10 2 2" xfId="22247" xr:uid="{00000000-0005-0000-0000-0000BB560000}"/>
    <cellStyle name="Berechnung 10 3" xfId="22248" xr:uid="{00000000-0005-0000-0000-0000BC560000}"/>
    <cellStyle name="Berechnung 10 3 2" xfId="22249" xr:uid="{00000000-0005-0000-0000-0000BD560000}"/>
    <cellStyle name="Berechnung 10 4" xfId="22250" xr:uid="{00000000-0005-0000-0000-0000BE560000}"/>
    <cellStyle name="Berechnung 10 4 2" xfId="22251" xr:uid="{00000000-0005-0000-0000-0000BF560000}"/>
    <cellStyle name="Berechnung 10 5" xfId="22252" xr:uid="{00000000-0005-0000-0000-0000C0560000}"/>
    <cellStyle name="Berechnung 10 5 2" xfId="22253" xr:uid="{00000000-0005-0000-0000-0000C1560000}"/>
    <cellStyle name="Berechnung 10 6" xfId="22254" xr:uid="{00000000-0005-0000-0000-0000C2560000}"/>
    <cellStyle name="Berechnung 10 6 2" xfId="22255" xr:uid="{00000000-0005-0000-0000-0000C3560000}"/>
    <cellStyle name="Berechnung 10 7" xfId="22256" xr:uid="{00000000-0005-0000-0000-0000C4560000}"/>
    <cellStyle name="Berechnung 10 7 2" xfId="22257" xr:uid="{00000000-0005-0000-0000-0000C5560000}"/>
    <cellStyle name="Berechnung 10 7 2 2" xfId="22258" xr:uid="{00000000-0005-0000-0000-0000C6560000}"/>
    <cellStyle name="Berechnung 10 7 3" xfId="22259" xr:uid="{00000000-0005-0000-0000-0000C7560000}"/>
    <cellStyle name="Berechnung 10 8" xfId="22260" xr:uid="{00000000-0005-0000-0000-0000C8560000}"/>
    <cellStyle name="Berechnung 10 9" xfId="22261" xr:uid="{00000000-0005-0000-0000-0000C9560000}"/>
    <cellStyle name="Berechnung 11" xfId="22262" xr:uid="{00000000-0005-0000-0000-0000CA560000}"/>
    <cellStyle name="Berechnung 11 10" xfId="22263" xr:uid="{00000000-0005-0000-0000-0000CB560000}"/>
    <cellStyle name="Berechnung 11 11" xfId="22264" xr:uid="{00000000-0005-0000-0000-0000CC560000}"/>
    <cellStyle name="Berechnung 11 12" xfId="22265" xr:uid="{00000000-0005-0000-0000-0000CD560000}"/>
    <cellStyle name="Berechnung 11 13" xfId="22266" xr:uid="{00000000-0005-0000-0000-0000CE560000}"/>
    <cellStyle name="Berechnung 11 14" xfId="22267" xr:uid="{00000000-0005-0000-0000-0000CF560000}"/>
    <cellStyle name="Berechnung 11 15" xfId="22268" xr:uid="{00000000-0005-0000-0000-0000D0560000}"/>
    <cellStyle name="Berechnung 11 16" xfId="22269" xr:uid="{00000000-0005-0000-0000-0000D1560000}"/>
    <cellStyle name="Berechnung 11 17" xfId="22270" xr:uid="{00000000-0005-0000-0000-0000D2560000}"/>
    <cellStyle name="Berechnung 11 18" xfId="22271" xr:uid="{00000000-0005-0000-0000-0000D3560000}"/>
    <cellStyle name="Berechnung 11 19" xfId="22272" xr:uid="{00000000-0005-0000-0000-0000D4560000}"/>
    <cellStyle name="Berechnung 11 2" xfId="22273" xr:uid="{00000000-0005-0000-0000-0000D5560000}"/>
    <cellStyle name="Berechnung 11 2 2" xfId="22274" xr:uid="{00000000-0005-0000-0000-0000D6560000}"/>
    <cellStyle name="Berechnung 11 3" xfId="22275" xr:uid="{00000000-0005-0000-0000-0000D7560000}"/>
    <cellStyle name="Berechnung 11 3 2" xfId="22276" xr:uid="{00000000-0005-0000-0000-0000D8560000}"/>
    <cellStyle name="Berechnung 11 4" xfId="22277" xr:uid="{00000000-0005-0000-0000-0000D9560000}"/>
    <cellStyle name="Berechnung 11 4 2" xfId="22278" xr:uid="{00000000-0005-0000-0000-0000DA560000}"/>
    <cellStyle name="Berechnung 11 5" xfId="22279" xr:uid="{00000000-0005-0000-0000-0000DB560000}"/>
    <cellStyle name="Berechnung 11 5 2" xfId="22280" xr:uid="{00000000-0005-0000-0000-0000DC560000}"/>
    <cellStyle name="Berechnung 11 6" xfId="22281" xr:uid="{00000000-0005-0000-0000-0000DD560000}"/>
    <cellStyle name="Berechnung 11 6 2" xfId="22282" xr:uid="{00000000-0005-0000-0000-0000DE560000}"/>
    <cellStyle name="Berechnung 11 7" xfId="22283" xr:uid="{00000000-0005-0000-0000-0000DF560000}"/>
    <cellStyle name="Berechnung 11 7 2" xfId="22284" xr:uid="{00000000-0005-0000-0000-0000E0560000}"/>
    <cellStyle name="Berechnung 11 7 2 2" xfId="22285" xr:uid="{00000000-0005-0000-0000-0000E1560000}"/>
    <cellStyle name="Berechnung 11 7 3" xfId="22286" xr:uid="{00000000-0005-0000-0000-0000E2560000}"/>
    <cellStyle name="Berechnung 11 8" xfId="22287" xr:uid="{00000000-0005-0000-0000-0000E3560000}"/>
    <cellStyle name="Berechnung 11 9" xfId="22288" xr:uid="{00000000-0005-0000-0000-0000E4560000}"/>
    <cellStyle name="Berechnung 12" xfId="22289" xr:uid="{00000000-0005-0000-0000-0000E5560000}"/>
    <cellStyle name="Berechnung 12 10" xfId="22290" xr:uid="{00000000-0005-0000-0000-0000E6560000}"/>
    <cellStyle name="Berechnung 12 11" xfId="22291" xr:uid="{00000000-0005-0000-0000-0000E7560000}"/>
    <cellStyle name="Berechnung 12 12" xfId="22292" xr:uid="{00000000-0005-0000-0000-0000E8560000}"/>
    <cellStyle name="Berechnung 12 13" xfId="22293" xr:uid="{00000000-0005-0000-0000-0000E9560000}"/>
    <cellStyle name="Berechnung 12 14" xfId="22294" xr:uid="{00000000-0005-0000-0000-0000EA560000}"/>
    <cellStyle name="Berechnung 12 15" xfId="22295" xr:uid="{00000000-0005-0000-0000-0000EB560000}"/>
    <cellStyle name="Berechnung 12 16" xfId="22296" xr:uid="{00000000-0005-0000-0000-0000EC560000}"/>
    <cellStyle name="Berechnung 12 17" xfId="22297" xr:uid="{00000000-0005-0000-0000-0000ED560000}"/>
    <cellStyle name="Berechnung 12 18" xfId="22298" xr:uid="{00000000-0005-0000-0000-0000EE560000}"/>
    <cellStyle name="Berechnung 12 19" xfId="22299" xr:uid="{00000000-0005-0000-0000-0000EF560000}"/>
    <cellStyle name="Berechnung 12 2" xfId="22300" xr:uid="{00000000-0005-0000-0000-0000F0560000}"/>
    <cellStyle name="Berechnung 12 2 2" xfId="22301" xr:uid="{00000000-0005-0000-0000-0000F1560000}"/>
    <cellStyle name="Berechnung 12 3" xfId="22302" xr:uid="{00000000-0005-0000-0000-0000F2560000}"/>
    <cellStyle name="Berechnung 12 3 2" xfId="22303" xr:uid="{00000000-0005-0000-0000-0000F3560000}"/>
    <cellStyle name="Berechnung 12 4" xfId="22304" xr:uid="{00000000-0005-0000-0000-0000F4560000}"/>
    <cellStyle name="Berechnung 12 4 2" xfId="22305" xr:uid="{00000000-0005-0000-0000-0000F5560000}"/>
    <cellStyle name="Berechnung 12 5" xfId="22306" xr:uid="{00000000-0005-0000-0000-0000F6560000}"/>
    <cellStyle name="Berechnung 12 5 2" xfId="22307" xr:uid="{00000000-0005-0000-0000-0000F7560000}"/>
    <cellStyle name="Berechnung 12 6" xfId="22308" xr:uid="{00000000-0005-0000-0000-0000F8560000}"/>
    <cellStyle name="Berechnung 12 6 2" xfId="22309" xr:uid="{00000000-0005-0000-0000-0000F9560000}"/>
    <cellStyle name="Berechnung 12 7" xfId="22310" xr:uid="{00000000-0005-0000-0000-0000FA560000}"/>
    <cellStyle name="Berechnung 12 7 2" xfId="22311" xr:uid="{00000000-0005-0000-0000-0000FB560000}"/>
    <cellStyle name="Berechnung 12 7 2 2" xfId="22312" xr:uid="{00000000-0005-0000-0000-0000FC560000}"/>
    <cellStyle name="Berechnung 12 7 3" xfId="22313" xr:uid="{00000000-0005-0000-0000-0000FD560000}"/>
    <cellStyle name="Berechnung 12 8" xfId="22314" xr:uid="{00000000-0005-0000-0000-0000FE560000}"/>
    <cellStyle name="Berechnung 12 9" xfId="22315" xr:uid="{00000000-0005-0000-0000-0000FF560000}"/>
    <cellStyle name="Berechnung 13" xfId="22316" xr:uid="{00000000-0005-0000-0000-000000570000}"/>
    <cellStyle name="Berechnung 13 10" xfId="22317" xr:uid="{00000000-0005-0000-0000-000001570000}"/>
    <cellStyle name="Berechnung 13 11" xfId="22318" xr:uid="{00000000-0005-0000-0000-000002570000}"/>
    <cellStyle name="Berechnung 13 12" xfId="22319" xr:uid="{00000000-0005-0000-0000-000003570000}"/>
    <cellStyle name="Berechnung 13 13" xfId="22320" xr:uid="{00000000-0005-0000-0000-000004570000}"/>
    <cellStyle name="Berechnung 13 14" xfId="22321" xr:uid="{00000000-0005-0000-0000-000005570000}"/>
    <cellStyle name="Berechnung 13 15" xfId="22322" xr:uid="{00000000-0005-0000-0000-000006570000}"/>
    <cellStyle name="Berechnung 13 16" xfId="22323" xr:uid="{00000000-0005-0000-0000-000007570000}"/>
    <cellStyle name="Berechnung 13 17" xfId="22324" xr:uid="{00000000-0005-0000-0000-000008570000}"/>
    <cellStyle name="Berechnung 13 18" xfId="22325" xr:uid="{00000000-0005-0000-0000-000009570000}"/>
    <cellStyle name="Berechnung 13 19" xfId="22326" xr:uid="{00000000-0005-0000-0000-00000A570000}"/>
    <cellStyle name="Berechnung 13 2" xfId="22327" xr:uid="{00000000-0005-0000-0000-00000B570000}"/>
    <cellStyle name="Berechnung 13 2 2" xfId="22328" xr:uid="{00000000-0005-0000-0000-00000C570000}"/>
    <cellStyle name="Berechnung 13 3" xfId="22329" xr:uid="{00000000-0005-0000-0000-00000D570000}"/>
    <cellStyle name="Berechnung 13 3 2" xfId="22330" xr:uid="{00000000-0005-0000-0000-00000E570000}"/>
    <cellStyle name="Berechnung 13 4" xfId="22331" xr:uid="{00000000-0005-0000-0000-00000F570000}"/>
    <cellStyle name="Berechnung 13 4 2" xfId="22332" xr:uid="{00000000-0005-0000-0000-000010570000}"/>
    <cellStyle name="Berechnung 13 5" xfId="22333" xr:uid="{00000000-0005-0000-0000-000011570000}"/>
    <cellStyle name="Berechnung 13 5 2" xfId="22334" xr:uid="{00000000-0005-0000-0000-000012570000}"/>
    <cellStyle name="Berechnung 13 6" xfId="22335" xr:uid="{00000000-0005-0000-0000-000013570000}"/>
    <cellStyle name="Berechnung 13 6 2" xfId="22336" xr:uid="{00000000-0005-0000-0000-000014570000}"/>
    <cellStyle name="Berechnung 13 7" xfId="22337" xr:uid="{00000000-0005-0000-0000-000015570000}"/>
    <cellStyle name="Berechnung 13 7 2" xfId="22338" xr:uid="{00000000-0005-0000-0000-000016570000}"/>
    <cellStyle name="Berechnung 13 7 2 2" xfId="22339" xr:uid="{00000000-0005-0000-0000-000017570000}"/>
    <cellStyle name="Berechnung 13 7 3" xfId="22340" xr:uid="{00000000-0005-0000-0000-000018570000}"/>
    <cellStyle name="Berechnung 13 8" xfId="22341" xr:uid="{00000000-0005-0000-0000-000019570000}"/>
    <cellStyle name="Berechnung 13 9" xfId="22342" xr:uid="{00000000-0005-0000-0000-00001A570000}"/>
    <cellStyle name="Berechnung 14" xfId="22343" xr:uid="{00000000-0005-0000-0000-00001B570000}"/>
    <cellStyle name="Berechnung 14 10" xfId="22344" xr:uid="{00000000-0005-0000-0000-00001C570000}"/>
    <cellStyle name="Berechnung 14 11" xfId="22345" xr:uid="{00000000-0005-0000-0000-00001D570000}"/>
    <cellStyle name="Berechnung 14 12" xfId="22346" xr:uid="{00000000-0005-0000-0000-00001E570000}"/>
    <cellStyle name="Berechnung 14 13" xfId="22347" xr:uid="{00000000-0005-0000-0000-00001F570000}"/>
    <cellStyle name="Berechnung 14 14" xfId="22348" xr:uid="{00000000-0005-0000-0000-000020570000}"/>
    <cellStyle name="Berechnung 14 15" xfId="22349" xr:uid="{00000000-0005-0000-0000-000021570000}"/>
    <cellStyle name="Berechnung 14 16" xfId="22350" xr:uid="{00000000-0005-0000-0000-000022570000}"/>
    <cellStyle name="Berechnung 14 17" xfId="22351" xr:uid="{00000000-0005-0000-0000-000023570000}"/>
    <cellStyle name="Berechnung 14 18" xfId="22352" xr:uid="{00000000-0005-0000-0000-000024570000}"/>
    <cellStyle name="Berechnung 14 19" xfId="22353" xr:uid="{00000000-0005-0000-0000-000025570000}"/>
    <cellStyle name="Berechnung 14 2" xfId="22354" xr:uid="{00000000-0005-0000-0000-000026570000}"/>
    <cellStyle name="Berechnung 14 2 2" xfId="22355" xr:uid="{00000000-0005-0000-0000-000027570000}"/>
    <cellStyle name="Berechnung 14 3" xfId="22356" xr:uid="{00000000-0005-0000-0000-000028570000}"/>
    <cellStyle name="Berechnung 14 3 2" xfId="22357" xr:uid="{00000000-0005-0000-0000-000029570000}"/>
    <cellStyle name="Berechnung 14 4" xfId="22358" xr:uid="{00000000-0005-0000-0000-00002A570000}"/>
    <cellStyle name="Berechnung 14 4 2" xfId="22359" xr:uid="{00000000-0005-0000-0000-00002B570000}"/>
    <cellStyle name="Berechnung 14 5" xfId="22360" xr:uid="{00000000-0005-0000-0000-00002C570000}"/>
    <cellStyle name="Berechnung 14 5 2" xfId="22361" xr:uid="{00000000-0005-0000-0000-00002D570000}"/>
    <cellStyle name="Berechnung 14 6" xfId="22362" xr:uid="{00000000-0005-0000-0000-00002E570000}"/>
    <cellStyle name="Berechnung 14 6 2" xfId="22363" xr:uid="{00000000-0005-0000-0000-00002F570000}"/>
    <cellStyle name="Berechnung 14 7" xfId="22364" xr:uid="{00000000-0005-0000-0000-000030570000}"/>
    <cellStyle name="Berechnung 14 7 2" xfId="22365" xr:uid="{00000000-0005-0000-0000-000031570000}"/>
    <cellStyle name="Berechnung 14 7 2 2" xfId="22366" xr:uid="{00000000-0005-0000-0000-000032570000}"/>
    <cellStyle name="Berechnung 14 7 3" xfId="22367" xr:uid="{00000000-0005-0000-0000-000033570000}"/>
    <cellStyle name="Berechnung 14 8" xfId="22368" xr:uid="{00000000-0005-0000-0000-000034570000}"/>
    <cellStyle name="Berechnung 14 9" xfId="22369" xr:uid="{00000000-0005-0000-0000-000035570000}"/>
    <cellStyle name="Berechnung 15" xfId="22370" xr:uid="{00000000-0005-0000-0000-000036570000}"/>
    <cellStyle name="Berechnung 15 10" xfId="22371" xr:uid="{00000000-0005-0000-0000-000037570000}"/>
    <cellStyle name="Berechnung 15 11" xfId="22372" xr:uid="{00000000-0005-0000-0000-000038570000}"/>
    <cellStyle name="Berechnung 15 12" xfId="22373" xr:uid="{00000000-0005-0000-0000-000039570000}"/>
    <cellStyle name="Berechnung 15 13" xfId="22374" xr:uid="{00000000-0005-0000-0000-00003A570000}"/>
    <cellStyle name="Berechnung 15 14" xfId="22375" xr:uid="{00000000-0005-0000-0000-00003B570000}"/>
    <cellStyle name="Berechnung 15 15" xfId="22376" xr:uid="{00000000-0005-0000-0000-00003C570000}"/>
    <cellStyle name="Berechnung 15 16" xfId="22377" xr:uid="{00000000-0005-0000-0000-00003D570000}"/>
    <cellStyle name="Berechnung 15 17" xfId="22378" xr:uid="{00000000-0005-0000-0000-00003E570000}"/>
    <cellStyle name="Berechnung 15 18" xfId="22379" xr:uid="{00000000-0005-0000-0000-00003F570000}"/>
    <cellStyle name="Berechnung 15 2" xfId="22380" xr:uid="{00000000-0005-0000-0000-000040570000}"/>
    <cellStyle name="Berechnung 15 2 2" xfId="22381" xr:uid="{00000000-0005-0000-0000-000041570000}"/>
    <cellStyle name="Berechnung 15 3" xfId="22382" xr:uid="{00000000-0005-0000-0000-000042570000}"/>
    <cellStyle name="Berechnung 15 4" xfId="22383" xr:uid="{00000000-0005-0000-0000-000043570000}"/>
    <cellStyle name="Berechnung 15 5" xfId="22384" xr:uid="{00000000-0005-0000-0000-000044570000}"/>
    <cellStyle name="Berechnung 15 6" xfId="22385" xr:uid="{00000000-0005-0000-0000-000045570000}"/>
    <cellStyle name="Berechnung 15 7" xfId="22386" xr:uid="{00000000-0005-0000-0000-000046570000}"/>
    <cellStyle name="Berechnung 15 8" xfId="22387" xr:uid="{00000000-0005-0000-0000-000047570000}"/>
    <cellStyle name="Berechnung 15 9" xfId="22388" xr:uid="{00000000-0005-0000-0000-000048570000}"/>
    <cellStyle name="Berechnung 16" xfId="22389" xr:uid="{00000000-0005-0000-0000-000049570000}"/>
    <cellStyle name="Berechnung 16 10" xfId="22390" xr:uid="{00000000-0005-0000-0000-00004A570000}"/>
    <cellStyle name="Berechnung 16 11" xfId="22391" xr:uid="{00000000-0005-0000-0000-00004B570000}"/>
    <cellStyle name="Berechnung 16 12" xfId="22392" xr:uid="{00000000-0005-0000-0000-00004C570000}"/>
    <cellStyle name="Berechnung 16 13" xfId="22393" xr:uid="{00000000-0005-0000-0000-00004D570000}"/>
    <cellStyle name="Berechnung 16 14" xfId="22394" xr:uid="{00000000-0005-0000-0000-00004E570000}"/>
    <cellStyle name="Berechnung 16 15" xfId="22395" xr:uid="{00000000-0005-0000-0000-00004F570000}"/>
    <cellStyle name="Berechnung 16 16" xfId="22396" xr:uid="{00000000-0005-0000-0000-000050570000}"/>
    <cellStyle name="Berechnung 16 17" xfId="22397" xr:uid="{00000000-0005-0000-0000-000051570000}"/>
    <cellStyle name="Berechnung 16 18" xfId="22398" xr:uid="{00000000-0005-0000-0000-000052570000}"/>
    <cellStyle name="Berechnung 16 2" xfId="22399" xr:uid="{00000000-0005-0000-0000-000053570000}"/>
    <cellStyle name="Berechnung 16 2 2" xfId="22400" xr:uid="{00000000-0005-0000-0000-000054570000}"/>
    <cellStyle name="Berechnung 16 3" xfId="22401" xr:uid="{00000000-0005-0000-0000-000055570000}"/>
    <cellStyle name="Berechnung 16 4" xfId="22402" xr:uid="{00000000-0005-0000-0000-000056570000}"/>
    <cellStyle name="Berechnung 16 5" xfId="22403" xr:uid="{00000000-0005-0000-0000-000057570000}"/>
    <cellStyle name="Berechnung 16 6" xfId="22404" xr:uid="{00000000-0005-0000-0000-000058570000}"/>
    <cellStyle name="Berechnung 16 7" xfId="22405" xr:uid="{00000000-0005-0000-0000-000059570000}"/>
    <cellStyle name="Berechnung 16 8" xfId="22406" xr:uid="{00000000-0005-0000-0000-00005A570000}"/>
    <cellStyle name="Berechnung 16 9" xfId="22407" xr:uid="{00000000-0005-0000-0000-00005B570000}"/>
    <cellStyle name="Berechnung 17" xfId="22408" xr:uid="{00000000-0005-0000-0000-00005C570000}"/>
    <cellStyle name="Berechnung 17 10" xfId="22409" xr:uid="{00000000-0005-0000-0000-00005D570000}"/>
    <cellStyle name="Berechnung 17 11" xfId="22410" xr:uid="{00000000-0005-0000-0000-00005E570000}"/>
    <cellStyle name="Berechnung 17 12" xfId="22411" xr:uid="{00000000-0005-0000-0000-00005F570000}"/>
    <cellStyle name="Berechnung 17 13" xfId="22412" xr:uid="{00000000-0005-0000-0000-000060570000}"/>
    <cellStyle name="Berechnung 17 14" xfId="22413" xr:uid="{00000000-0005-0000-0000-000061570000}"/>
    <cellStyle name="Berechnung 17 15" xfId="22414" xr:uid="{00000000-0005-0000-0000-000062570000}"/>
    <cellStyle name="Berechnung 17 16" xfId="22415" xr:uid="{00000000-0005-0000-0000-000063570000}"/>
    <cellStyle name="Berechnung 17 17" xfId="22416" xr:uid="{00000000-0005-0000-0000-000064570000}"/>
    <cellStyle name="Berechnung 17 18" xfId="22417" xr:uid="{00000000-0005-0000-0000-000065570000}"/>
    <cellStyle name="Berechnung 17 2" xfId="22418" xr:uid="{00000000-0005-0000-0000-000066570000}"/>
    <cellStyle name="Berechnung 17 2 2" xfId="22419" xr:uid="{00000000-0005-0000-0000-000067570000}"/>
    <cellStyle name="Berechnung 17 3" xfId="22420" xr:uid="{00000000-0005-0000-0000-000068570000}"/>
    <cellStyle name="Berechnung 17 4" xfId="22421" xr:uid="{00000000-0005-0000-0000-000069570000}"/>
    <cellStyle name="Berechnung 17 5" xfId="22422" xr:uid="{00000000-0005-0000-0000-00006A570000}"/>
    <cellStyle name="Berechnung 17 6" xfId="22423" xr:uid="{00000000-0005-0000-0000-00006B570000}"/>
    <cellStyle name="Berechnung 17 7" xfId="22424" xr:uid="{00000000-0005-0000-0000-00006C570000}"/>
    <cellStyle name="Berechnung 17 8" xfId="22425" xr:uid="{00000000-0005-0000-0000-00006D570000}"/>
    <cellStyle name="Berechnung 17 9" xfId="22426" xr:uid="{00000000-0005-0000-0000-00006E570000}"/>
    <cellStyle name="Berechnung 18" xfId="22427" xr:uid="{00000000-0005-0000-0000-00006F570000}"/>
    <cellStyle name="Berechnung 18 10" xfId="22428" xr:uid="{00000000-0005-0000-0000-000070570000}"/>
    <cellStyle name="Berechnung 18 11" xfId="22429" xr:uid="{00000000-0005-0000-0000-000071570000}"/>
    <cellStyle name="Berechnung 18 12" xfId="22430" xr:uid="{00000000-0005-0000-0000-000072570000}"/>
    <cellStyle name="Berechnung 18 13" xfId="22431" xr:uid="{00000000-0005-0000-0000-000073570000}"/>
    <cellStyle name="Berechnung 18 14" xfId="22432" xr:uid="{00000000-0005-0000-0000-000074570000}"/>
    <cellStyle name="Berechnung 18 15" xfId="22433" xr:uid="{00000000-0005-0000-0000-000075570000}"/>
    <cellStyle name="Berechnung 18 16" xfId="22434" xr:uid="{00000000-0005-0000-0000-000076570000}"/>
    <cellStyle name="Berechnung 18 17" xfId="22435" xr:uid="{00000000-0005-0000-0000-000077570000}"/>
    <cellStyle name="Berechnung 18 18" xfId="22436" xr:uid="{00000000-0005-0000-0000-000078570000}"/>
    <cellStyle name="Berechnung 18 2" xfId="22437" xr:uid="{00000000-0005-0000-0000-000079570000}"/>
    <cellStyle name="Berechnung 18 2 2" xfId="22438" xr:uid="{00000000-0005-0000-0000-00007A570000}"/>
    <cellStyle name="Berechnung 18 3" xfId="22439" xr:uid="{00000000-0005-0000-0000-00007B570000}"/>
    <cellStyle name="Berechnung 18 4" xfId="22440" xr:uid="{00000000-0005-0000-0000-00007C570000}"/>
    <cellStyle name="Berechnung 18 5" xfId="22441" xr:uid="{00000000-0005-0000-0000-00007D570000}"/>
    <cellStyle name="Berechnung 18 6" xfId="22442" xr:uid="{00000000-0005-0000-0000-00007E570000}"/>
    <cellStyle name="Berechnung 18 7" xfId="22443" xr:uid="{00000000-0005-0000-0000-00007F570000}"/>
    <cellStyle name="Berechnung 18 8" xfId="22444" xr:uid="{00000000-0005-0000-0000-000080570000}"/>
    <cellStyle name="Berechnung 18 9" xfId="22445" xr:uid="{00000000-0005-0000-0000-000081570000}"/>
    <cellStyle name="Berechnung 19" xfId="22446" xr:uid="{00000000-0005-0000-0000-000082570000}"/>
    <cellStyle name="Berechnung 19 10" xfId="22447" xr:uid="{00000000-0005-0000-0000-000083570000}"/>
    <cellStyle name="Berechnung 19 11" xfId="22448" xr:uid="{00000000-0005-0000-0000-000084570000}"/>
    <cellStyle name="Berechnung 19 12" xfId="22449" xr:uid="{00000000-0005-0000-0000-000085570000}"/>
    <cellStyle name="Berechnung 19 13" xfId="22450" xr:uid="{00000000-0005-0000-0000-000086570000}"/>
    <cellStyle name="Berechnung 19 14" xfId="22451" xr:uid="{00000000-0005-0000-0000-000087570000}"/>
    <cellStyle name="Berechnung 19 15" xfId="22452" xr:uid="{00000000-0005-0000-0000-000088570000}"/>
    <cellStyle name="Berechnung 19 16" xfId="22453" xr:uid="{00000000-0005-0000-0000-000089570000}"/>
    <cellStyle name="Berechnung 19 17" xfId="22454" xr:uid="{00000000-0005-0000-0000-00008A570000}"/>
    <cellStyle name="Berechnung 19 18" xfId="22455" xr:uid="{00000000-0005-0000-0000-00008B570000}"/>
    <cellStyle name="Berechnung 19 2" xfId="22456" xr:uid="{00000000-0005-0000-0000-00008C570000}"/>
    <cellStyle name="Berechnung 19 2 2" xfId="22457" xr:uid="{00000000-0005-0000-0000-00008D570000}"/>
    <cellStyle name="Berechnung 19 3" xfId="22458" xr:uid="{00000000-0005-0000-0000-00008E570000}"/>
    <cellStyle name="Berechnung 19 4" xfId="22459" xr:uid="{00000000-0005-0000-0000-00008F570000}"/>
    <cellStyle name="Berechnung 19 5" xfId="22460" xr:uid="{00000000-0005-0000-0000-000090570000}"/>
    <cellStyle name="Berechnung 19 6" xfId="22461" xr:uid="{00000000-0005-0000-0000-000091570000}"/>
    <cellStyle name="Berechnung 19 7" xfId="22462" xr:uid="{00000000-0005-0000-0000-000092570000}"/>
    <cellStyle name="Berechnung 19 8" xfId="22463" xr:uid="{00000000-0005-0000-0000-000093570000}"/>
    <cellStyle name="Berechnung 19 9" xfId="22464" xr:uid="{00000000-0005-0000-0000-000094570000}"/>
    <cellStyle name="Berechnung 2" xfId="32" xr:uid="{00000000-0005-0000-0000-000095570000}"/>
    <cellStyle name="Berechnung 2 10" xfId="22465" xr:uid="{00000000-0005-0000-0000-000096570000}"/>
    <cellStyle name="Berechnung 2 10 2" xfId="22466" xr:uid="{00000000-0005-0000-0000-000097570000}"/>
    <cellStyle name="Berechnung 2 11" xfId="22467" xr:uid="{00000000-0005-0000-0000-000098570000}"/>
    <cellStyle name="Berechnung 2 11 2" xfId="22468" xr:uid="{00000000-0005-0000-0000-000099570000}"/>
    <cellStyle name="Berechnung 2 12" xfId="22469" xr:uid="{00000000-0005-0000-0000-00009A570000}"/>
    <cellStyle name="Berechnung 2 12 2" xfId="22470" xr:uid="{00000000-0005-0000-0000-00009B570000}"/>
    <cellStyle name="Berechnung 2 13" xfId="22471" xr:uid="{00000000-0005-0000-0000-00009C570000}"/>
    <cellStyle name="Berechnung 2 13 2" xfId="22472" xr:uid="{00000000-0005-0000-0000-00009D570000}"/>
    <cellStyle name="Berechnung 2 14" xfId="22473" xr:uid="{00000000-0005-0000-0000-00009E570000}"/>
    <cellStyle name="Berechnung 2 14 2" xfId="22474" xr:uid="{00000000-0005-0000-0000-00009F570000}"/>
    <cellStyle name="Berechnung 2 14 2 2" xfId="22475" xr:uid="{00000000-0005-0000-0000-0000A0570000}"/>
    <cellStyle name="Berechnung 2 14 3" xfId="22476" xr:uid="{00000000-0005-0000-0000-0000A1570000}"/>
    <cellStyle name="Berechnung 2 15" xfId="22477" xr:uid="{00000000-0005-0000-0000-0000A2570000}"/>
    <cellStyle name="Berechnung 2 15 10" xfId="22478" xr:uid="{00000000-0005-0000-0000-0000A3570000}"/>
    <cellStyle name="Berechnung 2 15 11" xfId="22479" xr:uid="{00000000-0005-0000-0000-0000A4570000}"/>
    <cellStyle name="Berechnung 2 15 12" xfId="22480" xr:uid="{00000000-0005-0000-0000-0000A5570000}"/>
    <cellStyle name="Berechnung 2 15 13" xfId="22481" xr:uid="{00000000-0005-0000-0000-0000A6570000}"/>
    <cellStyle name="Berechnung 2 15 14" xfId="22482" xr:uid="{00000000-0005-0000-0000-0000A7570000}"/>
    <cellStyle name="Berechnung 2 15 15" xfId="22483" xr:uid="{00000000-0005-0000-0000-0000A8570000}"/>
    <cellStyle name="Berechnung 2 15 16" xfId="22484" xr:uid="{00000000-0005-0000-0000-0000A9570000}"/>
    <cellStyle name="Berechnung 2 15 17" xfId="22485" xr:uid="{00000000-0005-0000-0000-0000AA570000}"/>
    <cellStyle name="Berechnung 2 15 18" xfId="22486" xr:uid="{00000000-0005-0000-0000-0000AB570000}"/>
    <cellStyle name="Berechnung 2 15 2" xfId="22487" xr:uid="{00000000-0005-0000-0000-0000AC570000}"/>
    <cellStyle name="Berechnung 2 15 2 10" xfId="22488" xr:uid="{00000000-0005-0000-0000-0000AD570000}"/>
    <cellStyle name="Berechnung 2 15 2 11" xfId="22489" xr:uid="{00000000-0005-0000-0000-0000AE570000}"/>
    <cellStyle name="Berechnung 2 15 2 12" xfId="22490" xr:uid="{00000000-0005-0000-0000-0000AF570000}"/>
    <cellStyle name="Berechnung 2 15 2 13" xfId="22491" xr:uid="{00000000-0005-0000-0000-0000B0570000}"/>
    <cellStyle name="Berechnung 2 15 2 14" xfId="22492" xr:uid="{00000000-0005-0000-0000-0000B1570000}"/>
    <cellStyle name="Berechnung 2 15 2 15" xfId="22493" xr:uid="{00000000-0005-0000-0000-0000B2570000}"/>
    <cellStyle name="Berechnung 2 15 2 16" xfId="22494" xr:uid="{00000000-0005-0000-0000-0000B3570000}"/>
    <cellStyle name="Berechnung 2 15 2 17" xfId="22495" xr:uid="{00000000-0005-0000-0000-0000B4570000}"/>
    <cellStyle name="Berechnung 2 15 2 18" xfId="22496" xr:uid="{00000000-0005-0000-0000-0000B5570000}"/>
    <cellStyle name="Berechnung 2 15 2 2" xfId="22497" xr:uid="{00000000-0005-0000-0000-0000B6570000}"/>
    <cellStyle name="Berechnung 2 15 2 2 2" xfId="22498" xr:uid="{00000000-0005-0000-0000-0000B7570000}"/>
    <cellStyle name="Berechnung 2 15 2 2 2 2" xfId="22499" xr:uid="{00000000-0005-0000-0000-0000B8570000}"/>
    <cellStyle name="Berechnung 2 15 2 2 2 2 2" xfId="22500" xr:uid="{00000000-0005-0000-0000-0000B9570000}"/>
    <cellStyle name="Berechnung 2 15 2 2 2 2 2 2" xfId="22501" xr:uid="{00000000-0005-0000-0000-0000BA570000}"/>
    <cellStyle name="Berechnung 2 15 2 2 2 2 2 3" xfId="22502" xr:uid="{00000000-0005-0000-0000-0000BB570000}"/>
    <cellStyle name="Berechnung 2 15 2 2 2 2 3" xfId="22503" xr:uid="{00000000-0005-0000-0000-0000BC570000}"/>
    <cellStyle name="Berechnung 2 15 2 2 2 3" xfId="22504" xr:uid="{00000000-0005-0000-0000-0000BD570000}"/>
    <cellStyle name="Berechnung 2 15 2 2 2 4" xfId="22505" xr:uid="{00000000-0005-0000-0000-0000BE570000}"/>
    <cellStyle name="Berechnung 2 15 2 2 3" xfId="22506" xr:uid="{00000000-0005-0000-0000-0000BF570000}"/>
    <cellStyle name="Berechnung 2 15 2 2 3 2" xfId="22507" xr:uid="{00000000-0005-0000-0000-0000C0570000}"/>
    <cellStyle name="Berechnung 2 15 2 2 3 3" xfId="22508" xr:uid="{00000000-0005-0000-0000-0000C1570000}"/>
    <cellStyle name="Berechnung 2 15 2 2 4" xfId="22509" xr:uid="{00000000-0005-0000-0000-0000C2570000}"/>
    <cellStyle name="Berechnung 2 15 2 3" xfId="22510" xr:uid="{00000000-0005-0000-0000-0000C3570000}"/>
    <cellStyle name="Berechnung 2 15 2 4" xfId="22511" xr:uid="{00000000-0005-0000-0000-0000C4570000}"/>
    <cellStyle name="Berechnung 2 15 2 5" xfId="22512" xr:uid="{00000000-0005-0000-0000-0000C5570000}"/>
    <cellStyle name="Berechnung 2 15 2 5 2" xfId="22513" xr:uid="{00000000-0005-0000-0000-0000C6570000}"/>
    <cellStyle name="Berechnung 2 15 2 5 2 2" xfId="22514" xr:uid="{00000000-0005-0000-0000-0000C7570000}"/>
    <cellStyle name="Berechnung 2 15 2 5 2 3" xfId="22515" xr:uid="{00000000-0005-0000-0000-0000C8570000}"/>
    <cellStyle name="Berechnung 2 15 2 5 3" xfId="22516" xr:uid="{00000000-0005-0000-0000-0000C9570000}"/>
    <cellStyle name="Berechnung 2 15 2 6" xfId="22517" xr:uid="{00000000-0005-0000-0000-0000CA570000}"/>
    <cellStyle name="Berechnung 2 15 2 7" xfId="22518" xr:uid="{00000000-0005-0000-0000-0000CB570000}"/>
    <cellStyle name="Berechnung 2 15 2 8" xfId="22519" xr:uid="{00000000-0005-0000-0000-0000CC570000}"/>
    <cellStyle name="Berechnung 2 15 2 9" xfId="22520" xr:uid="{00000000-0005-0000-0000-0000CD570000}"/>
    <cellStyle name="Berechnung 2 15 3" xfId="22521" xr:uid="{00000000-0005-0000-0000-0000CE570000}"/>
    <cellStyle name="Berechnung 2 15 3 2" xfId="22522" xr:uid="{00000000-0005-0000-0000-0000CF570000}"/>
    <cellStyle name="Berechnung 2 15 3 2 2" xfId="22523" xr:uid="{00000000-0005-0000-0000-0000D0570000}"/>
    <cellStyle name="Berechnung 2 15 3 2 2 2" xfId="22524" xr:uid="{00000000-0005-0000-0000-0000D1570000}"/>
    <cellStyle name="Berechnung 2 15 3 2 2 2 2" xfId="22525" xr:uid="{00000000-0005-0000-0000-0000D2570000}"/>
    <cellStyle name="Berechnung 2 15 3 2 2 2 3" xfId="22526" xr:uid="{00000000-0005-0000-0000-0000D3570000}"/>
    <cellStyle name="Berechnung 2 15 3 2 2 3" xfId="22527" xr:uid="{00000000-0005-0000-0000-0000D4570000}"/>
    <cellStyle name="Berechnung 2 15 3 2 3" xfId="22528" xr:uid="{00000000-0005-0000-0000-0000D5570000}"/>
    <cellStyle name="Berechnung 2 15 3 2 4" xfId="22529" xr:uid="{00000000-0005-0000-0000-0000D6570000}"/>
    <cellStyle name="Berechnung 2 15 3 3" xfId="22530" xr:uid="{00000000-0005-0000-0000-0000D7570000}"/>
    <cellStyle name="Berechnung 2 15 3 3 2" xfId="22531" xr:uid="{00000000-0005-0000-0000-0000D8570000}"/>
    <cellStyle name="Berechnung 2 15 3 3 3" xfId="22532" xr:uid="{00000000-0005-0000-0000-0000D9570000}"/>
    <cellStyle name="Berechnung 2 15 3 4" xfId="22533" xr:uid="{00000000-0005-0000-0000-0000DA570000}"/>
    <cellStyle name="Berechnung 2 15 4" xfId="22534" xr:uid="{00000000-0005-0000-0000-0000DB570000}"/>
    <cellStyle name="Berechnung 2 15 5" xfId="22535" xr:uid="{00000000-0005-0000-0000-0000DC570000}"/>
    <cellStyle name="Berechnung 2 15 5 2" xfId="22536" xr:uid="{00000000-0005-0000-0000-0000DD570000}"/>
    <cellStyle name="Berechnung 2 15 5 2 2" xfId="22537" xr:uid="{00000000-0005-0000-0000-0000DE570000}"/>
    <cellStyle name="Berechnung 2 15 5 2 3" xfId="22538" xr:uid="{00000000-0005-0000-0000-0000DF570000}"/>
    <cellStyle name="Berechnung 2 15 5 3" xfId="22539" xr:uid="{00000000-0005-0000-0000-0000E0570000}"/>
    <cellStyle name="Berechnung 2 15 6" xfId="22540" xr:uid="{00000000-0005-0000-0000-0000E1570000}"/>
    <cellStyle name="Berechnung 2 15 7" xfId="22541" xr:uid="{00000000-0005-0000-0000-0000E2570000}"/>
    <cellStyle name="Berechnung 2 15 8" xfId="22542" xr:uid="{00000000-0005-0000-0000-0000E3570000}"/>
    <cellStyle name="Berechnung 2 15 9" xfId="22543" xr:uid="{00000000-0005-0000-0000-0000E4570000}"/>
    <cellStyle name="Berechnung 2 16" xfId="22544" xr:uid="{00000000-0005-0000-0000-0000E5570000}"/>
    <cellStyle name="Berechnung 2 17" xfId="22545" xr:uid="{00000000-0005-0000-0000-0000E6570000}"/>
    <cellStyle name="Berechnung 2 18" xfId="22546" xr:uid="{00000000-0005-0000-0000-0000E7570000}"/>
    <cellStyle name="Berechnung 2 19" xfId="22547" xr:uid="{00000000-0005-0000-0000-0000E8570000}"/>
    <cellStyle name="Berechnung 2 2" xfId="22548" xr:uid="{00000000-0005-0000-0000-0000E9570000}"/>
    <cellStyle name="Berechnung 2 2 2" xfId="22549" xr:uid="{00000000-0005-0000-0000-0000EA570000}"/>
    <cellStyle name="Berechnung 2 2 2 2" xfId="22550" xr:uid="{00000000-0005-0000-0000-0000EB570000}"/>
    <cellStyle name="Berechnung 2 2 2 2 2" xfId="22551" xr:uid="{00000000-0005-0000-0000-0000EC570000}"/>
    <cellStyle name="Berechnung 2 2 2 2 3" xfId="22552" xr:uid="{00000000-0005-0000-0000-0000ED570000}"/>
    <cellStyle name="Berechnung 2 2 2 3" xfId="22553" xr:uid="{00000000-0005-0000-0000-0000EE570000}"/>
    <cellStyle name="Berechnung 2 2 2 4" xfId="22554" xr:uid="{00000000-0005-0000-0000-0000EF570000}"/>
    <cellStyle name="Berechnung 2 2 3" xfId="22555" xr:uid="{00000000-0005-0000-0000-0000F0570000}"/>
    <cellStyle name="Berechnung 2 20" xfId="22556" xr:uid="{00000000-0005-0000-0000-0000F1570000}"/>
    <cellStyle name="Berechnung 2 21" xfId="22557" xr:uid="{00000000-0005-0000-0000-0000F2570000}"/>
    <cellStyle name="Berechnung 2 22" xfId="22558" xr:uid="{00000000-0005-0000-0000-0000F3570000}"/>
    <cellStyle name="Berechnung 2 23" xfId="22559" xr:uid="{00000000-0005-0000-0000-0000F4570000}"/>
    <cellStyle name="Berechnung 2 24" xfId="22560" xr:uid="{00000000-0005-0000-0000-0000F5570000}"/>
    <cellStyle name="Berechnung 2 25" xfId="22561" xr:uid="{00000000-0005-0000-0000-0000F6570000}"/>
    <cellStyle name="Berechnung 2 26" xfId="22562" xr:uid="{00000000-0005-0000-0000-0000F7570000}"/>
    <cellStyle name="Berechnung 2 27" xfId="22563" xr:uid="{00000000-0005-0000-0000-0000F8570000}"/>
    <cellStyle name="Berechnung 2 28" xfId="22564" xr:uid="{00000000-0005-0000-0000-0000F9570000}"/>
    <cellStyle name="Berechnung 2 28 10" xfId="22565" xr:uid="{00000000-0005-0000-0000-0000FA570000}"/>
    <cellStyle name="Berechnung 2 28 10 2" xfId="22566" xr:uid="{00000000-0005-0000-0000-0000FB570000}"/>
    <cellStyle name="Berechnung 2 28 10 3" xfId="22567" xr:uid="{00000000-0005-0000-0000-0000FC570000}"/>
    <cellStyle name="Berechnung 2 28 11" xfId="22568" xr:uid="{00000000-0005-0000-0000-0000FD570000}"/>
    <cellStyle name="Berechnung 2 28 2" xfId="22569" xr:uid="{00000000-0005-0000-0000-0000FE570000}"/>
    <cellStyle name="Berechnung 2 28 2 2" xfId="22570" xr:uid="{00000000-0005-0000-0000-0000FF570000}"/>
    <cellStyle name="Berechnung 2 28 2 2 2" xfId="22571" xr:uid="{00000000-0005-0000-0000-000000580000}"/>
    <cellStyle name="Berechnung 2 28 2 2 2 2" xfId="22572" xr:uid="{00000000-0005-0000-0000-000001580000}"/>
    <cellStyle name="Berechnung 2 28 2 2 2 2 2" xfId="22573" xr:uid="{00000000-0005-0000-0000-000002580000}"/>
    <cellStyle name="Berechnung 2 28 2 2 2 2 2 2" xfId="22574" xr:uid="{00000000-0005-0000-0000-000003580000}"/>
    <cellStyle name="Berechnung 2 28 2 2 2 2 2 3" xfId="22575" xr:uid="{00000000-0005-0000-0000-000004580000}"/>
    <cellStyle name="Berechnung 2 28 2 2 2 2 3" xfId="22576" xr:uid="{00000000-0005-0000-0000-000005580000}"/>
    <cellStyle name="Berechnung 2 28 2 2 2 3" xfId="22577" xr:uid="{00000000-0005-0000-0000-000006580000}"/>
    <cellStyle name="Berechnung 2 28 2 2 2 4" xfId="22578" xr:uid="{00000000-0005-0000-0000-000007580000}"/>
    <cellStyle name="Berechnung 2 28 2 2 3" xfId="22579" xr:uid="{00000000-0005-0000-0000-000008580000}"/>
    <cellStyle name="Berechnung 2 28 2 2 3 2" xfId="22580" xr:uid="{00000000-0005-0000-0000-000009580000}"/>
    <cellStyle name="Berechnung 2 28 2 2 3 3" xfId="22581" xr:uid="{00000000-0005-0000-0000-00000A580000}"/>
    <cellStyle name="Berechnung 2 28 2 2 4" xfId="22582" xr:uid="{00000000-0005-0000-0000-00000B580000}"/>
    <cellStyle name="Berechnung 2 28 2 3" xfId="22583" xr:uid="{00000000-0005-0000-0000-00000C580000}"/>
    <cellStyle name="Berechnung 2 28 2 3 2" xfId="22584" xr:uid="{00000000-0005-0000-0000-00000D580000}"/>
    <cellStyle name="Berechnung 2 28 2 3 2 2" xfId="22585" xr:uid="{00000000-0005-0000-0000-00000E580000}"/>
    <cellStyle name="Berechnung 2 28 2 3 2 3" xfId="22586" xr:uid="{00000000-0005-0000-0000-00000F580000}"/>
    <cellStyle name="Berechnung 2 28 2 3 3" xfId="22587" xr:uid="{00000000-0005-0000-0000-000010580000}"/>
    <cellStyle name="Berechnung 2 28 2 4" xfId="22588" xr:uid="{00000000-0005-0000-0000-000011580000}"/>
    <cellStyle name="Berechnung 2 28 2 5" xfId="22589" xr:uid="{00000000-0005-0000-0000-000012580000}"/>
    <cellStyle name="Berechnung 2 28 3" xfId="22590" xr:uid="{00000000-0005-0000-0000-000013580000}"/>
    <cellStyle name="Berechnung 2 28 4" xfId="22591" xr:uid="{00000000-0005-0000-0000-000014580000}"/>
    <cellStyle name="Berechnung 2 28 5" xfId="22592" xr:uid="{00000000-0005-0000-0000-000015580000}"/>
    <cellStyle name="Berechnung 2 28 6" xfId="22593" xr:uid="{00000000-0005-0000-0000-000016580000}"/>
    <cellStyle name="Berechnung 2 28 7" xfId="22594" xr:uid="{00000000-0005-0000-0000-000017580000}"/>
    <cellStyle name="Berechnung 2 28 8" xfId="22595" xr:uid="{00000000-0005-0000-0000-000018580000}"/>
    <cellStyle name="Berechnung 2 28 9" xfId="22596" xr:uid="{00000000-0005-0000-0000-000019580000}"/>
    <cellStyle name="Berechnung 2 28 9 2" xfId="22597" xr:uid="{00000000-0005-0000-0000-00001A580000}"/>
    <cellStyle name="Berechnung 2 28 9 2 2" xfId="22598" xr:uid="{00000000-0005-0000-0000-00001B580000}"/>
    <cellStyle name="Berechnung 2 28 9 2 2 2" xfId="22599" xr:uid="{00000000-0005-0000-0000-00001C580000}"/>
    <cellStyle name="Berechnung 2 28 9 2 2 3" xfId="22600" xr:uid="{00000000-0005-0000-0000-00001D580000}"/>
    <cellStyle name="Berechnung 2 28 9 2 3" xfId="22601" xr:uid="{00000000-0005-0000-0000-00001E580000}"/>
    <cellStyle name="Berechnung 2 28 9 3" xfId="22602" xr:uid="{00000000-0005-0000-0000-00001F580000}"/>
    <cellStyle name="Berechnung 2 28 9 4" xfId="22603" xr:uid="{00000000-0005-0000-0000-000020580000}"/>
    <cellStyle name="Berechnung 2 29" xfId="22604" xr:uid="{00000000-0005-0000-0000-000021580000}"/>
    <cellStyle name="Berechnung 2 29 2" xfId="22605" xr:uid="{00000000-0005-0000-0000-000022580000}"/>
    <cellStyle name="Berechnung 2 29 2 2" xfId="22606" xr:uid="{00000000-0005-0000-0000-000023580000}"/>
    <cellStyle name="Berechnung 2 29 2 2 2" xfId="22607" xr:uid="{00000000-0005-0000-0000-000024580000}"/>
    <cellStyle name="Berechnung 2 29 2 2 2 2" xfId="22608" xr:uid="{00000000-0005-0000-0000-000025580000}"/>
    <cellStyle name="Berechnung 2 29 2 2 2 2 2" xfId="22609" xr:uid="{00000000-0005-0000-0000-000026580000}"/>
    <cellStyle name="Berechnung 2 29 2 2 2 2 3" xfId="22610" xr:uid="{00000000-0005-0000-0000-000027580000}"/>
    <cellStyle name="Berechnung 2 29 2 2 2 3" xfId="22611" xr:uid="{00000000-0005-0000-0000-000028580000}"/>
    <cellStyle name="Berechnung 2 29 2 2 3" xfId="22612" xr:uid="{00000000-0005-0000-0000-000029580000}"/>
    <cellStyle name="Berechnung 2 29 2 2 4" xfId="22613" xr:uid="{00000000-0005-0000-0000-00002A580000}"/>
    <cellStyle name="Berechnung 2 29 2 3" xfId="22614" xr:uid="{00000000-0005-0000-0000-00002B580000}"/>
    <cellStyle name="Berechnung 2 29 2 3 2" xfId="22615" xr:uid="{00000000-0005-0000-0000-00002C580000}"/>
    <cellStyle name="Berechnung 2 29 2 3 3" xfId="22616" xr:uid="{00000000-0005-0000-0000-00002D580000}"/>
    <cellStyle name="Berechnung 2 29 2 4" xfId="22617" xr:uid="{00000000-0005-0000-0000-00002E580000}"/>
    <cellStyle name="Berechnung 2 29 3" xfId="22618" xr:uid="{00000000-0005-0000-0000-00002F580000}"/>
    <cellStyle name="Berechnung 2 29 3 2" xfId="22619" xr:uid="{00000000-0005-0000-0000-000030580000}"/>
    <cellStyle name="Berechnung 2 29 3 2 2" xfId="22620" xr:uid="{00000000-0005-0000-0000-000031580000}"/>
    <cellStyle name="Berechnung 2 29 3 2 3" xfId="22621" xr:uid="{00000000-0005-0000-0000-000032580000}"/>
    <cellStyle name="Berechnung 2 29 3 3" xfId="22622" xr:uid="{00000000-0005-0000-0000-000033580000}"/>
    <cellStyle name="Berechnung 2 29 4" xfId="22623" xr:uid="{00000000-0005-0000-0000-000034580000}"/>
    <cellStyle name="Berechnung 2 29 5" xfId="22624" xr:uid="{00000000-0005-0000-0000-000035580000}"/>
    <cellStyle name="Berechnung 2 3" xfId="22625" xr:uid="{00000000-0005-0000-0000-000036580000}"/>
    <cellStyle name="Berechnung 2 3 2" xfId="22626" xr:uid="{00000000-0005-0000-0000-000037580000}"/>
    <cellStyle name="Berechnung 2 30" xfId="22627" xr:uid="{00000000-0005-0000-0000-000038580000}"/>
    <cellStyle name="Berechnung 2 30 2" xfId="22628" xr:uid="{00000000-0005-0000-0000-000039580000}"/>
    <cellStyle name="Berechnung 2 31" xfId="22629" xr:uid="{00000000-0005-0000-0000-00003A580000}"/>
    <cellStyle name="Berechnung 2 31 2" xfId="22630" xr:uid="{00000000-0005-0000-0000-00003B580000}"/>
    <cellStyle name="Berechnung 2 32" xfId="22631" xr:uid="{00000000-0005-0000-0000-00003C580000}"/>
    <cellStyle name="Berechnung 2 32 2" xfId="22632" xr:uid="{00000000-0005-0000-0000-00003D580000}"/>
    <cellStyle name="Berechnung 2 33" xfId="22633" xr:uid="{00000000-0005-0000-0000-00003E580000}"/>
    <cellStyle name="Berechnung 2 33 2" xfId="22634" xr:uid="{00000000-0005-0000-0000-00003F580000}"/>
    <cellStyle name="Berechnung 2 34" xfId="22635" xr:uid="{00000000-0005-0000-0000-000040580000}"/>
    <cellStyle name="Berechnung 2 34 2" xfId="22636" xr:uid="{00000000-0005-0000-0000-000041580000}"/>
    <cellStyle name="Berechnung 2 35" xfId="22637" xr:uid="{00000000-0005-0000-0000-000042580000}"/>
    <cellStyle name="Berechnung 2 35 2" xfId="22638" xr:uid="{00000000-0005-0000-0000-000043580000}"/>
    <cellStyle name="Berechnung 2 35 2 2" xfId="22639" xr:uid="{00000000-0005-0000-0000-000044580000}"/>
    <cellStyle name="Berechnung 2 35 2 2 2" xfId="22640" xr:uid="{00000000-0005-0000-0000-000045580000}"/>
    <cellStyle name="Berechnung 2 35 2 2 3" xfId="22641" xr:uid="{00000000-0005-0000-0000-000046580000}"/>
    <cellStyle name="Berechnung 2 35 2 3" xfId="22642" xr:uid="{00000000-0005-0000-0000-000047580000}"/>
    <cellStyle name="Berechnung 2 35 3" xfId="22643" xr:uid="{00000000-0005-0000-0000-000048580000}"/>
    <cellStyle name="Berechnung 2 35 4" xfId="22644" xr:uid="{00000000-0005-0000-0000-000049580000}"/>
    <cellStyle name="Berechnung 2 36" xfId="22645" xr:uid="{00000000-0005-0000-0000-00004A580000}"/>
    <cellStyle name="Berechnung 2 36 2" xfId="22646" xr:uid="{00000000-0005-0000-0000-00004B580000}"/>
    <cellStyle name="Berechnung 2 36 3" xfId="22647" xr:uid="{00000000-0005-0000-0000-00004C580000}"/>
    <cellStyle name="Berechnung 2 37" xfId="22648" xr:uid="{00000000-0005-0000-0000-00004D580000}"/>
    <cellStyle name="Berechnung 2 38" xfId="22649" xr:uid="{00000000-0005-0000-0000-00004E580000}"/>
    <cellStyle name="Berechnung 2 39" xfId="22650" xr:uid="{00000000-0005-0000-0000-00004F580000}"/>
    <cellStyle name="Berechnung 2 4" xfId="22651" xr:uid="{00000000-0005-0000-0000-000050580000}"/>
    <cellStyle name="Berechnung 2 4 2" xfId="22652" xr:uid="{00000000-0005-0000-0000-000051580000}"/>
    <cellStyle name="Berechnung 2 40" xfId="22653" xr:uid="{00000000-0005-0000-0000-000052580000}"/>
    <cellStyle name="Berechnung 2 41" xfId="22654" xr:uid="{00000000-0005-0000-0000-000053580000}"/>
    <cellStyle name="Berechnung 2 42" xfId="22655" xr:uid="{00000000-0005-0000-0000-000054580000}"/>
    <cellStyle name="Berechnung 2 43" xfId="22656" xr:uid="{00000000-0005-0000-0000-000055580000}"/>
    <cellStyle name="Berechnung 2 44" xfId="22657" xr:uid="{00000000-0005-0000-0000-000056580000}"/>
    <cellStyle name="Berechnung 2 45" xfId="22658" xr:uid="{00000000-0005-0000-0000-000057580000}"/>
    <cellStyle name="Berechnung 2 46" xfId="22659" xr:uid="{00000000-0005-0000-0000-000058580000}"/>
    <cellStyle name="Berechnung 2 47" xfId="22660" xr:uid="{00000000-0005-0000-0000-000059580000}"/>
    <cellStyle name="Berechnung 2 48" xfId="22661" xr:uid="{00000000-0005-0000-0000-00005A580000}"/>
    <cellStyle name="Berechnung 2 5" xfId="22662" xr:uid="{00000000-0005-0000-0000-00005B580000}"/>
    <cellStyle name="Berechnung 2 5 2" xfId="22663" xr:uid="{00000000-0005-0000-0000-00005C580000}"/>
    <cellStyle name="Berechnung 2 6" xfId="22664" xr:uid="{00000000-0005-0000-0000-00005D580000}"/>
    <cellStyle name="Berechnung 2 6 2" xfId="22665" xr:uid="{00000000-0005-0000-0000-00005E580000}"/>
    <cellStyle name="Berechnung 2 7" xfId="22666" xr:uid="{00000000-0005-0000-0000-00005F580000}"/>
    <cellStyle name="Berechnung 2 7 2" xfId="22667" xr:uid="{00000000-0005-0000-0000-000060580000}"/>
    <cellStyle name="Berechnung 2 8" xfId="22668" xr:uid="{00000000-0005-0000-0000-000061580000}"/>
    <cellStyle name="Berechnung 2 8 2" xfId="22669" xr:uid="{00000000-0005-0000-0000-000062580000}"/>
    <cellStyle name="Berechnung 2 9" xfId="22670" xr:uid="{00000000-0005-0000-0000-000063580000}"/>
    <cellStyle name="Berechnung 2 9 2" xfId="22671" xr:uid="{00000000-0005-0000-0000-000064580000}"/>
    <cellStyle name="Berechnung 20" xfId="22672" xr:uid="{00000000-0005-0000-0000-000065580000}"/>
    <cellStyle name="Berechnung 20 10" xfId="22673" xr:uid="{00000000-0005-0000-0000-000066580000}"/>
    <cellStyle name="Berechnung 20 11" xfId="22674" xr:uid="{00000000-0005-0000-0000-000067580000}"/>
    <cellStyle name="Berechnung 20 12" xfId="22675" xr:uid="{00000000-0005-0000-0000-000068580000}"/>
    <cellStyle name="Berechnung 20 13" xfId="22676" xr:uid="{00000000-0005-0000-0000-000069580000}"/>
    <cellStyle name="Berechnung 20 14" xfId="22677" xr:uid="{00000000-0005-0000-0000-00006A580000}"/>
    <cellStyle name="Berechnung 20 15" xfId="22678" xr:uid="{00000000-0005-0000-0000-00006B580000}"/>
    <cellStyle name="Berechnung 20 16" xfId="22679" xr:uid="{00000000-0005-0000-0000-00006C580000}"/>
    <cellStyle name="Berechnung 20 17" xfId="22680" xr:uid="{00000000-0005-0000-0000-00006D580000}"/>
    <cellStyle name="Berechnung 20 18" xfId="22681" xr:uid="{00000000-0005-0000-0000-00006E580000}"/>
    <cellStyle name="Berechnung 20 2" xfId="22682" xr:uid="{00000000-0005-0000-0000-00006F580000}"/>
    <cellStyle name="Berechnung 20 2 2" xfId="22683" xr:uid="{00000000-0005-0000-0000-000070580000}"/>
    <cellStyle name="Berechnung 20 3" xfId="22684" xr:uid="{00000000-0005-0000-0000-000071580000}"/>
    <cellStyle name="Berechnung 20 4" xfId="22685" xr:uid="{00000000-0005-0000-0000-000072580000}"/>
    <cellStyle name="Berechnung 20 5" xfId="22686" xr:uid="{00000000-0005-0000-0000-000073580000}"/>
    <cellStyle name="Berechnung 20 6" xfId="22687" xr:uid="{00000000-0005-0000-0000-000074580000}"/>
    <cellStyle name="Berechnung 20 7" xfId="22688" xr:uid="{00000000-0005-0000-0000-000075580000}"/>
    <cellStyle name="Berechnung 20 8" xfId="22689" xr:uid="{00000000-0005-0000-0000-000076580000}"/>
    <cellStyle name="Berechnung 20 9" xfId="22690" xr:uid="{00000000-0005-0000-0000-000077580000}"/>
    <cellStyle name="Berechnung 21" xfId="22691" xr:uid="{00000000-0005-0000-0000-000078580000}"/>
    <cellStyle name="Berechnung 21 10" xfId="22692" xr:uid="{00000000-0005-0000-0000-000079580000}"/>
    <cellStyle name="Berechnung 21 11" xfId="22693" xr:uid="{00000000-0005-0000-0000-00007A580000}"/>
    <cellStyle name="Berechnung 21 12" xfId="22694" xr:uid="{00000000-0005-0000-0000-00007B580000}"/>
    <cellStyle name="Berechnung 21 13" xfId="22695" xr:uid="{00000000-0005-0000-0000-00007C580000}"/>
    <cellStyle name="Berechnung 21 14" xfId="22696" xr:uid="{00000000-0005-0000-0000-00007D580000}"/>
    <cellStyle name="Berechnung 21 15" xfId="22697" xr:uid="{00000000-0005-0000-0000-00007E580000}"/>
    <cellStyle name="Berechnung 21 16" xfId="22698" xr:uid="{00000000-0005-0000-0000-00007F580000}"/>
    <cellStyle name="Berechnung 21 17" xfId="22699" xr:uid="{00000000-0005-0000-0000-000080580000}"/>
    <cellStyle name="Berechnung 21 18" xfId="22700" xr:uid="{00000000-0005-0000-0000-000081580000}"/>
    <cellStyle name="Berechnung 21 2" xfId="22701" xr:uid="{00000000-0005-0000-0000-000082580000}"/>
    <cellStyle name="Berechnung 21 2 2" xfId="22702" xr:uid="{00000000-0005-0000-0000-000083580000}"/>
    <cellStyle name="Berechnung 21 3" xfId="22703" xr:uid="{00000000-0005-0000-0000-000084580000}"/>
    <cellStyle name="Berechnung 21 4" xfId="22704" xr:uid="{00000000-0005-0000-0000-000085580000}"/>
    <cellStyle name="Berechnung 21 5" xfId="22705" xr:uid="{00000000-0005-0000-0000-000086580000}"/>
    <cellStyle name="Berechnung 21 6" xfId="22706" xr:uid="{00000000-0005-0000-0000-000087580000}"/>
    <cellStyle name="Berechnung 21 7" xfId="22707" xr:uid="{00000000-0005-0000-0000-000088580000}"/>
    <cellStyle name="Berechnung 21 8" xfId="22708" xr:uid="{00000000-0005-0000-0000-000089580000}"/>
    <cellStyle name="Berechnung 21 9" xfId="22709" xr:uid="{00000000-0005-0000-0000-00008A580000}"/>
    <cellStyle name="Berechnung 22" xfId="22710" xr:uid="{00000000-0005-0000-0000-00008B580000}"/>
    <cellStyle name="Berechnung 22 10" xfId="22711" xr:uid="{00000000-0005-0000-0000-00008C580000}"/>
    <cellStyle name="Berechnung 22 11" xfId="22712" xr:uid="{00000000-0005-0000-0000-00008D580000}"/>
    <cellStyle name="Berechnung 22 12" xfId="22713" xr:uid="{00000000-0005-0000-0000-00008E580000}"/>
    <cellStyle name="Berechnung 22 13" xfId="22714" xr:uid="{00000000-0005-0000-0000-00008F580000}"/>
    <cellStyle name="Berechnung 22 14" xfId="22715" xr:uid="{00000000-0005-0000-0000-000090580000}"/>
    <cellStyle name="Berechnung 22 15" xfId="22716" xr:uid="{00000000-0005-0000-0000-000091580000}"/>
    <cellStyle name="Berechnung 22 16" xfId="22717" xr:uid="{00000000-0005-0000-0000-000092580000}"/>
    <cellStyle name="Berechnung 22 17" xfId="22718" xr:uid="{00000000-0005-0000-0000-000093580000}"/>
    <cellStyle name="Berechnung 22 18" xfId="22719" xr:uid="{00000000-0005-0000-0000-000094580000}"/>
    <cellStyle name="Berechnung 22 2" xfId="22720" xr:uid="{00000000-0005-0000-0000-000095580000}"/>
    <cellStyle name="Berechnung 22 2 2" xfId="22721" xr:uid="{00000000-0005-0000-0000-000096580000}"/>
    <cellStyle name="Berechnung 22 3" xfId="22722" xr:uid="{00000000-0005-0000-0000-000097580000}"/>
    <cellStyle name="Berechnung 22 4" xfId="22723" xr:uid="{00000000-0005-0000-0000-000098580000}"/>
    <cellStyle name="Berechnung 22 5" xfId="22724" xr:uid="{00000000-0005-0000-0000-000099580000}"/>
    <cellStyle name="Berechnung 22 6" xfId="22725" xr:uid="{00000000-0005-0000-0000-00009A580000}"/>
    <cellStyle name="Berechnung 22 7" xfId="22726" xr:uid="{00000000-0005-0000-0000-00009B580000}"/>
    <cellStyle name="Berechnung 22 8" xfId="22727" xr:uid="{00000000-0005-0000-0000-00009C580000}"/>
    <cellStyle name="Berechnung 22 9" xfId="22728" xr:uid="{00000000-0005-0000-0000-00009D580000}"/>
    <cellStyle name="Berechnung 23" xfId="22729" xr:uid="{00000000-0005-0000-0000-00009E580000}"/>
    <cellStyle name="Berechnung 23 10" xfId="22730" xr:uid="{00000000-0005-0000-0000-00009F580000}"/>
    <cellStyle name="Berechnung 23 11" xfId="22731" xr:uid="{00000000-0005-0000-0000-0000A0580000}"/>
    <cellStyle name="Berechnung 23 12" xfId="22732" xr:uid="{00000000-0005-0000-0000-0000A1580000}"/>
    <cellStyle name="Berechnung 23 13" xfId="22733" xr:uid="{00000000-0005-0000-0000-0000A2580000}"/>
    <cellStyle name="Berechnung 23 14" xfId="22734" xr:uid="{00000000-0005-0000-0000-0000A3580000}"/>
    <cellStyle name="Berechnung 23 15" xfId="22735" xr:uid="{00000000-0005-0000-0000-0000A4580000}"/>
    <cellStyle name="Berechnung 23 16" xfId="22736" xr:uid="{00000000-0005-0000-0000-0000A5580000}"/>
    <cellStyle name="Berechnung 23 17" xfId="22737" xr:uid="{00000000-0005-0000-0000-0000A6580000}"/>
    <cellStyle name="Berechnung 23 18" xfId="22738" xr:uid="{00000000-0005-0000-0000-0000A7580000}"/>
    <cellStyle name="Berechnung 23 2" xfId="22739" xr:uid="{00000000-0005-0000-0000-0000A8580000}"/>
    <cellStyle name="Berechnung 23 2 2" xfId="22740" xr:uid="{00000000-0005-0000-0000-0000A9580000}"/>
    <cellStyle name="Berechnung 23 3" xfId="22741" xr:uid="{00000000-0005-0000-0000-0000AA580000}"/>
    <cellStyle name="Berechnung 23 4" xfId="22742" xr:uid="{00000000-0005-0000-0000-0000AB580000}"/>
    <cellStyle name="Berechnung 23 5" xfId="22743" xr:uid="{00000000-0005-0000-0000-0000AC580000}"/>
    <cellStyle name="Berechnung 23 6" xfId="22744" xr:uid="{00000000-0005-0000-0000-0000AD580000}"/>
    <cellStyle name="Berechnung 23 7" xfId="22745" xr:uid="{00000000-0005-0000-0000-0000AE580000}"/>
    <cellStyle name="Berechnung 23 8" xfId="22746" xr:uid="{00000000-0005-0000-0000-0000AF580000}"/>
    <cellStyle name="Berechnung 23 9" xfId="22747" xr:uid="{00000000-0005-0000-0000-0000B0580000}"/>
    <cellStyle name="Berechnung 24" xfId="22748" xr:uid="{00000000-0005-0000-0000-0000B1580000}"/>
    <cellStyle name="Berechnung 24 10" xfId="22749" xr:uid="{00000000-0005-0000-0000-0000B2580000}"/>
    <cellStyle name="Berechnung 24 11" xfId="22750" xr:uid="{00000000-0005-0000-0000-0000B3580000}"/>
    <cellStyle name="Berechnung 24 12" xfId="22751" xr:uid="{00000000-0005-0000-0000-0000B4580000}"/>
    <cellStyle name="Berechnung 24 13" xfId="22752" xr:uid="{00000000-0005-0000-0000-0000B5580000}"/>
    <cellStyle name="Berechnung 24 14" xfId="22753" xr:uid="{00000000-0005-0000-0000-0000B6580000}"/>
    <cellStyle name="Berechnung 24 15" xfId="22754" xr:uid="{00000000-0005-0000-0000-0000B7580000}"/>
    <cellStyle name="Berechnung 24 16" xfId="22755" xr:uid="{00000000-0005-0000-0000-0000B8580000}"/>
    <cellStyle name="Berechnung 24 17" xfId="22756" xr:uid="{00000000-0005-0000-0000-0000B9580000}"/>
    <cellStyle name="Berechnung 24 18" xfId="22757" xr:uid="{00000000-0005-0000-0000-0000BA580000}"/>
    <cellStyle name="Berechnung 24 2" xfId="22758" xr:uid="{00000000-0005-0000-0000-0000BB580000}"/>
    <cellStyle name="Berechnung 24 2 2" xfId="22759" xr:uid="{00000000-0005-0000-0000-0000BC580000}"/>
    <cellStyle name="Berechnung 24 3" xfId="22760" xr:uid="{00000000-0005-0000-0000-0000BD580000}"/>
    <cellStyle name="Berechnung 24 4" xfId="22761" xr:uid="{00000000-0005-0000-0000-0000BE580000}"/>
    <cellStyle name="Berechnung 24 5" xfId="22762" xr:uid="{00000000-0005-0000-0000-0000BF580000}"/>
    <cellStyle name="Berechnung 24 6" xfId="22763" xr:uid="{00000000-0005-0000-0000-0000C0580000}"/>
    <cellStyle name="Berechnung 24 7" xfId="22764" xr:uid="{00000000-0005-0000-0000-0000C1580000}"/>
    <cellStyle name="Berechnung 24 8" xfId="22765" xr:uid="{00000000-0005-0000-0000-0000C2580000}"/>
    <cellStyle name="Berechnung 24 9" xfId="22766" xr:uid="{00000000-0005-0000-0000-0000C3580000}"/>
    <cellStyle name="Berechnung 25" xfId="22767" xr:uid="{00000000-0005-0000-0000-0000C4580000}"/>
    <cellStyle name="Berechnung 25 10" xfId="22768" xr:uid="{00000000-0005-0000-0000-0000C5580000}"/>
    <cellStyle name="Berechnung 25 11" xfId="22769" xr:uid="{00000000-0005-0000-0000-0000C6580000}"/>
    <cellStyle name="Berechnung 25 12" xfId="22770" xr:uid="{00000000-0005-0000-0000-0000C7580000}"/>
    <cellStyle name="Berechnung 25 13" xfId="22771" xr:uid="{00000000-0005-0000-0000-0000C8580000}"/>
    <cellStyle name="Berechnung 25 14" xfId="22772" xr:uid="{00000000-0005-0000-0000-0000C9580000}"/>
    <cellStyle name="Berechnung 25 15" xfId="22773" xr:uid="{00000000-0005-0000-0000-0000CA580000}"/>
    <cellStyle name="Berechnung 25 16" xfId="22774" xr:uid="{00000000-0005-0000-0000-0000CB580000}"/>
    <cellStyle name="Berechnung 25 17" xfId="22775" xr:uid="{00000000-0005-0000-0000-0000CC580000}"/>
    <cellStyle name="Berechnung 25 18" xfId="22776" xr:uid="{00000000-0005-0000-0000-0000CD580000}"/>
    <cellStyle name="Berechnung 25 2" xfId="22777" xr:uid="{00000000-0005-0000-0000-0000CE580000}"/>
    <cellStyle name="Berechnung 25 2 2" xfId="22778" xr:uid="{00000000-0005-0000-0000-0000CF580000}"/>
    <cellStyle name="Berechnung 25 3" xfId="22779" xr:uid="{00000000-0005-0000-0000-0000D0580000}"/>
    <cellStyle name="Berechnung 25 4" xfId="22780" xr:uid="{00000000-0005-0000-0000-0000D1580000}"/>
    <cellStyle name="Berechnung 25 5" xfId="22781" xr:uid="{00000000-0005-0000-0000-0000D2580000}"/>
    <cellStyle name="Berechnung 25 6" xfId="22782" xr:uid="{00000000-0005-0000-0000-0000D3580000}"/>
    <cellStyle name="Berechnung 25 7" xfId="22783" xr:uid="{00000000-0005-0000-0000-0000D4580000}"/>
    <cellStyle name="Berechnung 25 8" xfId="22784" xr:uid="{00000000-0005-0000-0000-0000D5580000}"/>
    <cellStyle name="Berechnung 25 9" xfId="22785" xr:uid="{00000000-0005-0000-0000-0000D6580000}"/>
    <cellStyle name="Berechnung 26" xfId="22786" xr:uid="{00000000-0005-0000-0000-0000D7580000}"/>
    <cellStyle name="Berechnung 26 10" xfId="22787" xr:uid="{00000000-0005-0000-0000-0000D8580000}"/>
    <cellStyle name="Berechnung 26 11" xfId="22788" xr:uid="{00000000-0005-0000-0000-0000D9580000}"/>
    <cellStyle name="Berechnung 26 12" xfId="22789" xr:uid="{00000000-0005-0000-0000-0000DA580000}"/>
    <cellStyle name="Berechnung 26 13" xfId="22790" xr:uid="{00000000-0005-0000-0000-0000DB580000}"/>
    <cellStyle name="Berechnung 26 14" xfId="22791" xr:uid="{00000000-0005-0000-0000-0000DC580000}"/>
    <cellStyle name="Berechnung 26 15" xfId="22792" xr:uid="{00000000-0005-0000-0000-0000DD580000}"/>
    <cellStyle name="Berechnung 26 16" xfId="22793" xr:uid="{00000000-0005-0000-0000-0000DE580000}"/>
    <cellStyle name="Berechnung 26 17" xfId="22794" xr:uid="{00000000-0005-0000-0000-0000DF580000}"/>
    <cellStyle name="Berechnung 26 18" xfId="22795" xr:uid="{00000000-0005-0000-0000-0000E0580000}"/>
    <cellStyle name="Berechnung 26 2" xfId="22796" xr:uid="{00000000-0005-0000-0000-0000E1580000}"/>
    <cellStyle name="Berechnung 26 2 2" xfId="22797" xr:uid="{00000000-0005-0000-0000-0000E2580000}"/>
    <cellStyle name="Berechnung 26 3" xfId="22798" xr:uid="{00000000-0005-0000-0000-0000E3580000}"/>
    <cellStyle name="Berechnung 26 4" xfId="22799" xr:uid="{00000000-0005-0000-0000-0000E4580000}"/>
    <cellStyle name="Berechnung 26 5" xfId="22800" xr:uid="{00000000-0005-0000-0000-0000E5580000}"/>
    <cellStyle name="Berechnung 26 6" xfId="22801" xr:uid="{00000000-0005-0000-0000-0000E6580000}"/>
    <cellStyle name="Berechnung 26 7" xfId="22802" xr:uid="{00000000-0005-0000-0000-0000E7580000}"/>
    <cellStyle name="Berechnung 26 8" xfId="22803" xr:uid="{00000000-0005-0000-0000-0000E8580000}"/>
    <cellStyle name="Berechnung 26 9" xfId="22804" xr:uid="{00000000-0005-0000-0000-0000E9580000}"/>
    <cellStyle name="Berechnung 27" xfId="22805" xr:uid="{00000000-0005-0000-0000-0000EA580000}"/>
    <cellStyle name="Berechnung 27 10" xfId="22806" xr:uid="{00000000-0005-0000-0000-0000EB580000}"/>
    <cellStyle name="Berechnung 27 11" xfId="22807" xr:uid="{00000000-0005-0000-0000-0000EC580000}"/>
    <cellStyle name="Berechnung 27 12" xfId="22808" xr:uid="{00000000-0005-0000-0000-0000ED580000}"/>
    <cellStyle name="Berechnung 27 13" xfId="22809" xr:uid="{00000000-0005-0000-0000-0000EE580000}"/>
    <cellStyle name="Berechnung 27 14" xfId="22810" xr:uid="{00000000-0005-0000-0000-0000EF580000}"/>
    <cellStyle name="Berechnung 27 15" xfId="22811" xr:uid="{00000000-0005-0000-0000-0000F0580000}"/>
    <cellStyle name="Berechnung 27 16" xfId="22812" xr:uid="{00000000-0005-0000-0000-0000F1580000}"/>
    <cellStyle name="Berechnung 27 17" xfId="22813" xr:uid="{00000000-0005-0000-0000-0000F2580000}"/>
    <cellStyle name="Berechnung 27 18" xfId="22814" xr:uid="{00000000-0005-0000-0000-0000F3580000}"/>
    <cellStyle name="Berechnung 27 2" xfId="22815" xr:uid="{00000000-0005-0000-0000-0000F4580000}"/>
    <cellStyle name="Berechnung 27 3" xfId="22816" xr:uid="{00000000-0005-0000-0000-0000F5580000}"/>
    <cellStyle name="Berechnung 27 4" xfId="22817" xr:uid="{00000000-0005-0000-0000-0000F6580000}"/>
    <cellStyle name="Berechnung 27 5" xfId="22818" xr:uid="{00000000-0005-0000-0000-0000F7580000}"/>
    <cellStyle name="Berechnung 27 6" xfId="22819" xr:uid="{00000000-0005-0000-0000-0000F8580000}"/>
    <cellStyle name="Berechnung 27 7" xfId="22820" xr:uid="{00000000-0005-0000-0000-0000F9580000}"/>
    <cellStyle name="Berechnung 27 8" xfId="22821" xr:uid="{00000000-0005-0000-0000-0000FA580000}"/>
    <cellStyle name="Berechnung 27 9" xfId="22822" xr:uid="{00000000-0005-0000-0000-0000FB580000}"/>
    <cellStyle name="Berechnung 28" xfId="22823" xr:uid="{00000000-0005-0000-0000-0000FC580000}"/>
    <cellStyle name="Berechnung 28 10" xfId="22824" xr:uid="{00000000-0005-0000-0000-0000FD580000}"/>
    <cellStyle name="Berechnung 28 11" xfId="22825" xr:uid="{00000000-0005-0000-0000-0000FE580000}"/>
    <cellStyle name="Berechnung 28 12" xfId="22826" xr:uid="{00000000-0005-0000-0000-0000FF580000}"/>
    <cellStyle name="Berechnung 28 13" xfId="22827" xr:uid="{00000000-0005-0000-0000-000000590000}"/>
    <cellStyle name="Berechnung 28 14" xfId="22828" xr:uid="{00000000-0005-0000-0000-000001590000}"/>
    <cellStyle name="Berechnung 28 15" xfId="22829" xr:uid="{00000000-0005-0000-0000-000002590000}"/>
    <cellStyle name="Berechnung 28 16" xfId="22830" xr:uid="{00000000-0005-0000-0000-000003590000}"/>
    <cellStyle name="Berechnung 28 17" xfId="22831" xr:uid="{00000000-0005-0000-0000-000004590000}"/>
    <cellStyle name="Berechnung 28 18" xfId="22832" xr:uid="{00000000-0005-0000-0000-000005590000}"/>
    <cellStyle name="Berechnung 28 2" xfId="22833" xr:uid="{00000000-0005-0000-0000-000006590000}"/>
    <cellStyle name="Berechnung 28 3" xfId="22834" xr:uid="{00000000-0005-0000-0000-000007590000}"/>
    <cellStyle name="Berechnung 28 4" xfId="22835" xr:uid="{00000000-0005-0000-0000-000008590000}"/>
    <cellStyle name="Berechnung 28 5" xfId="22836" xr:uid="{00000000-0005-0000-0000-000009590000}"/>
    <cellStyle name="Berechnung 28 6" xfId="22837" xr:uid="{00000000-0005-0000-0000-00000A590000}"/>
    <cellStyle name="Berechnung 28 7" xfId="22838" xr:uid="{00000000-0005-0000-0000-00000B590000}"/>
    <cellStyle name="Berechnung 28 8" xfId="22839" xr:uid="{00000000-0005-0000-0000-00000C590000}"/>
    <cellStyle name="Berechnung 28 9" xfId="22840" xr:uid="{00000000-0005-0000-0000-00000D590000}"/>
    <cellStyle name="Berechnung 29" xfId="22841" xr:uid="{00000000-0005-0000-0000-00000E590000}"/>
    <cellStyle name="Berechnung 29 10" xfId="22842" xr:uid="{00000000-0005-0000-0000-00000F590000}"/>
    <cellStyle name="Berechnung 29 11" xfId="22843" xr:uid="{00000000-0005-0000-0000-000010590000}"/>
    <cellStyle name="Berechnung 29 12" xfId="22844" xr:uid="{00000000-0005-0000-0000-000011590000}"/>
    <cellStyle name="Berechnung 29 13" xfId="22845" xr:uid="{00000000-0005-0000-0000-000012590000}"/>
    <cellStyle name="Berechnung 29 14" xfId="22846" xr:uid="{00000000-0005-0000-0000-000013590000}"/>
    <cellStyle name="Berechnung 29 15" xfId="22847" xr:uid="{00000000-0005-0000-0000-000014590000}"/>
    <cellStyle name="Berechnung 29 16" xfId="22848" xr:uid="{00000000-0005-0000-0000-000015590000}"/>
    <cellStyle name="Berechnung 29 17" xfId="22849" xr:uid="{00000000-0005-0000-0000-000016590000}"/>
    <cellStyle name="Berechnung 29 18" xfId="22850" xr:uid="{00000000-0005-0000-0000-000017590000}"/>
    <cellStyle name="Berechnung 29 2" xfId="22851" xr:uid="{00000000-0005-0000-0000-000018590000}"/>
    <cellStyle name="Berechnung 29 3" xfId="22852" xr:uid="{00000000-0005-0000-0000-000019590000}"/>
    <cellStyle name="Berechnung 29 4" xfId="22853" xr:uid="{00000000-0005-0000-0000-00001A590000}"/>
    <cellStyle name="Berechnung 29 5" xfId="22854" xr:uid="{00000000-0005-0000-0000-00001B590000}"/>
    <cellStyle name="Berechnung 29 6" xfId="22855" xr:uid="{00000000-0005-0000-0000-00001C590000}"/>
    <cellStyle name="Berechnung 29 7" xfId="22856" xr:uid="{00000000-0005-0000-0000-00001D590000}"/>
    <cellStyle name="Berechnung 29 8" xfId="22857" xr:uid="{00000000-0005-0000-0000-00001E590000}"/>
    <cellStyle name="Berechnung 29 9" xfId="22858" xr:uid="{00000000-0005-0000-0000-00001F590000}"/>
    <cellStyle name="Berechnung 3" xfId="22859" xr:uid="{00000000-0005-0000-0000-000020590000}"/>
    <cellStyle name="Berechnung 3 10" xfId="22860" xr:uid="{00000000-0005-0000-0000-000021590000}"/>
    <cellStyle name="Berechnung 3 10 2" xfId="22861" xr:uid="{00000000-0005-0000-0000-000022590000}"/>
    <cellStyle name="Berechnung 3 11" xfId="22862" xr:uid="{00000000-0005-0000-0000-000023590000}"/>
    <cellStyle name="Berechnung 3 11 2" xfId="22863" xr:uid="{00000000-0005-0000-0000-000024590000}"/>
    <cellStyle name="Berechnung 3 12" xfId="22864" xr:uid="{00000000-0005-0000-0000-000025590000}"/>
    <cellStyle name="Berechnung 3 12 2" xfId="22865" xr:uid="{00000000-0005-0000-0000-000026590000}"/>
    <cellStyle name="Berechnung 3 13" xfId="22866" xr:uid="{00000000-0005-0000-0000-000027590000}"/>
    <cellStyle name="Berechnung 3 13 2" xfId="22867" xr:uid="{00000000-0005-0000-0000-000028590000}"/>
    <cellStyle name="Berechnung 3 14" xfId="22868" xr:uid="{00000000-0005-0000-0000-000029590000}"/>
    <cellStyle name="Berechnung 3 14 2" xfId="22869" xr:uid="{00000000-0005-0000-0000-00002A590000}"/>
    <cellStyle name="Berechnung 3 14 2 2" xfId="22870" xr:uid="{00000000-0005-0000-0000-00002B590000}"/>
    <cellStyle name="Berechnung 3 14 3" xfId="22871" xr:uid="{00000000-0005-0000-0000-00002C590000}"/>
    <cellStyle name="Berechnung 3 15" xfId="22872" xr:uid="{00000000-0005-0000-0000-00002D590000}"/>
    <cellStyle name="Berechnung 3 16" xfId="22873" xr:uid="{00000000-0005-0000-0000-00002E590000}"/>
    <cellStyle name="Berechnung 3 17" xfId="22874" xr:uid="{00000000-0005-0000-0000-00002F590000}"/>
    <cellStyle name="Berechnung 3 18" xfId="22875" xr:uid="{00000000-0005-0000-0000-000030590000}"/>
    <cellStyle name="Berechnung 3 19" xfId="22876" xr:uid="{00000000-0005-0000-0000-000031590000}"/>
    <cellStyle name="Berechnung 3 2" xfId="22877" xr:uid="{00000000-0005-0000-0000-000032590000}"/>
    <cellStyle name="Berechnung 3 2 2" xfId="22878" xr:uid="{00000000-0005-0000-0000-000033590000}"/>
    <cellStyle name="Berechnung 3 20" xfId="22879" xr:uid="{00000000-0005-0000-0000-000034590000}"/>
    <cellStyle name="Berechnung 3 21" xfId="22880" xr:uid="{00000000-0005-0000-0000-000035590000}"/>
    <cellStyle name="Berechnung 3 22" xfId="22881" xr:uid="{00000000-0005-0000-0000-000036590000}"/>
    <cellStyle name="Berechnung 3 23" xfId="22882" xr:uid="{00000000-0005-0000-0000-000037590000}"/>
    <cellStyle name="Berechnung 3 24" xfId="22883" xr:uid="{00000000-0005-0000-0000-000038590000}"/>
    <cellStyle name="Berechnung 3 25" xfId="22884" xr:uid="{00000000-0005-0000-0000-000039590000}"/>
    <cellStyle name="Berechnung 3 26" xfId="22885" xr:uid="{00000000-0005-0000-0000-00003A590000}"/>
    <cellStyle name="Berechnung 3 3" xfId="22886" xr:uid="{00000000-0005-0000-0000-00003B590000}"/>
    <cellStyle name="Berechnung 3 3 2" xfId="22887" xr:uid="{00000000-0005-0000-0000-00003C590000}"/>
    <cellStyle name="Berechnung 3 4" xfId="22888" xr:uid="{00000000-0005-0000-0000-00003D590000}"/>
    <cellStyle name="Berechnung 3 4 2" xfId="22889" xr:uid="{00000000-0005-0000-0000-00003E590000}"/>
    <cellStyle name="Berechnung 3 5" xfId="22890" xr:uid="{00000000-0005-0000-0000-00003F590000}"/>
    <cellStyle name="Berechnung 3 5 2" xfId="22891" xr:uid="{00000000-0005-0000-0000-000040590000}"/>
    <cellStyle name="Berechnung 3 6" xfId="22892" xr:uid="{00000000-0005-0000-0000-000041590000}"/>
    <cellStyle name="Berechnung 3 6 2" xfId="22893" xr:uid="{00000000-0005-0000-0000-000042590000}"/>
    <cellStyle name="Berechnung 3 7" xfId="22894" xr:uid="{00000000-0005-0000-0000-000043590000}"/>
    <cellStyle name="Berechnung 3 7 2" xfId="22895" xr:uid="{00000000-0005-0000-0000-000044590000}"/>
    <cellStyle name="Berechnung 3 8" xfId="22896" xr:uid="{00000000-0005-0000-0000-000045590000}"/>
    <cellStyle name="Berechnung 3 8 2" xfId="22897" xr:uid="{00000000-0005-0000-0000-000046590000}"/>
    <cellStyle name="Berechnung 3 9" xfId="22898" xr:uid="{00000000-0005-0000-0000-000047590000}"/>
    <cellStyle name="Berechnung 3 9 2" xfId="22899" xr:uid="{00000000-0005-0000-0000-000048590000}"/>
    <cellStyle name="Berechnung 30" xfId="22900" xr:uid="{00000000-0005-0000-0000-000049590000}"/>
    <cellStyle name="Berechnung 30 10" xfId="22901" xr:uid="{00000000-0005-0000-0000-00004A590000}"/>
    <cellStyle name="Berechnung 30 11" xfId="22902" xr:uid="{00000000-0005-0000-0000-00004B590000}"/>
    <cellStyle name="Berechnung 30 12" xfId="22903" xr:uid="{00000000-0005-0000-0000-00004C590000}"/>
    <cellStyle name="Berechnung 30 13" xfId="22904" xr:uid="{00000000-0005-0000-0000-00004D590000}"/>
    <cellStyle name="Berechnung 30 14" xfId="22905" xr:uid="{00000000-0005-0000-0000-00004E590000}"/>
    <cellStyle name="Berechnung 30 15" xfId="22906" xr:uid="{00000000-0005-0000-0000-00004F590000}"/>
    <cellStyle name="Berechnung 30 16" xfId="22907" xr:uid="{00000000-0005-0000-0000-000050590000}"/>
    <cellStyle name="Berechnung 30 17" xfId="22908" xr:uid="{00000000-0005-0000-0000-000051590000}"/>
    <cellStyle name="Berechnung 30 18" xfId="22909" xr:uid="{00000000-0005-0000-0000-000052590000}"/>
    <cellStyle name="Berechnung 30 2" xfId="22910" xr:uid="{00000000-0005-0000-0000-000053590000}"/>
    <cellStyle name="Berechnung 30 3" xfId="22911" xr:uid="{00000000-0005-0000-0000-000054590000}"/>
    <cellStyle name="Berechnung 30 4" xfId="22912" xr:uid="{00000000-0005-0000-0000-000055590000}"/>
    <cellStyle name="Berechnung 30 5" xfId="22913" xr:uid="{00000000-0005-0000-0000-000056590000}"/>
    <cellStyle name="Berechnung 30 6" xfId="22914" xr:uid="{00000000-0005-0000-0000-000057590000}"/>
    <cellStyle name="Berechnung 30 7" xfId="22915" xr:uid="{00000000-0005-0000-0000-000058590000}"/>
    <cellStyle name="Berechnung 30 8" xfId="22916" xr:uid="{00000000-0005-0000-0000-000059590000}"/>
    <cellStyle name="Berechnung 30 9" xfId="22917" xr:uid="{00000000-0005-0000-0000-00005A590000}"/>
    <cellStyle name="Berechnung 31" xfId="22918" xr:uid="{00000000-0005-0000-0000-00005B590000}"/>
    <cellStyle name="Berechnung 32" xfId="22919" xr:uid="{00000000-0005-0000-0000-00005C590000}"/>
    <cellStyle name="Berechnung 33" xfId="22920" xr:uid="{00000000-0005-0000-0000-00005D590000}"/>
    <cellStyle name="Berechnung 34" xfId="22921" xr:uid="{00000000-0005-0000-0000-00005E590000}"/>
    <cellStyle name="Berechnung 35" xfId="22922" xr:uid="{00000000-0005-0000-0000-00005F590000}"/>
    <cellStyle name="Berechnung 36" xfId="22923" xr:uid="{00000000-0005-0000-0000-000060590000}"/>
    <cellStyle name="Berechnung 37" xfId="22924" xr:uid="{00000000-0005-0000-0000-000061590000}"/>
    <cellStyle name="Berechnung 38" xfId="22925" xr:uid="{00000000-0005-0000-0000-000062590000}"/>
    <cellStyle name="Berechnung 39" xfId="22926" xr:uid="{00000000-0005-0000-0000-000063590000}"/>
    <cellStyle name="Berechnung 4" xfId="22927" xr:uid="{00000000-0005-0000-0000-000064590000}"/>
    <cellStyle name="Berechnung 4 10" xfId="22928" xr:uid="{00000000-0005-0000-0000-000065590000}"/>
    <cellStyle name="Berechnung 4 10 2" xfId="22929" xr:uid="{00000000-0005-0000-0000-000066590000}"/>
    <cellStyle name="Berechnung 4 11" xfId="22930" xr:uid="{00000000-0005-0000-0000-000067590000}"/>
    <cellStyle name="Berechnung 4 11 2" xfId="22931" xr:uid="{00000000-0005-0000-0000-000068590000}"/>
    <cellStyle name="Berechnung 4 12" xfId="22932" xr:uid="{00000000-0005-0000-0000-000069590000}"/>
    <cellStyle name="Berechnung 4 12 2" xfId="22933" xr:uid="{00000000-0005-0000-0000-00006A590000}"/>
    <cellStyle name="Berechnung 4 13" xfId="22934" xr:uid="{00000000-0005-0000-0000-00006B590000}"/>
    <cellStyle name="Berechnung 4 13 2" xfId="22935" xr:uid="{00000000-0005-0000-0000-00006C590000}"/>
    <cellStyle name="Berechnung 4 14" xfId="22936" xr:uid="{00000000-0005-0000-0000-00006D590000}"/>
    <cellStyle name="Berechnung 4 14 2" xfId="22937" xr:uid="{00000000-0005-0000-0000-00006E590000}"/>
    <cellStyle name="Berechnung 4 14 2 2" xfId="22938" xr:uid="{00000000-0005-0000-0000-00006F590000}"/>
    <cellStyle name="Berechnung 4 14 3" xfId="22939" xr:uid="{00000000-0005-0000-0000-000070590000}"/>
    <cellStyle name="Berechnung 4 15" xfId="22940" xr:uid="{00000000-0005-0000-0000-000071590000}"/>
    <cellStyle name="Berechnung 4 16" xfId="22941" xr:uid="{00000000-0005-0000-0000-000072590000}"/>
    <cellStyle name="Berechnung 4 17" xfId="22942" xr:uid="{00000000-0005-0000-0000-000073590000}"/>
    <cellStyle name="Berechnung 4 18" xfId="22943" xr:uid="{00000000-0005-0000-0000-000074590000}"/>
    <cellStyle name="Berechnung 4 19" xfId="22944" xr:uid="{00000000-0005-0000-0000-000075590000}"/>
    <cellStyle name="Berechnung 4 2" xfId="22945" xr:uid="{00000000-0005-0000-0000-000076590000}"/>
    <cellStyle name="Berechnung 4 2 2" xfId="22946" xr:uid="{00000000-0005-0000-0000-000077590000}"/>
    <cellStyle name="Berechnung 4 20" xfId="22947" xr:uid="{00000000-0005-0000-0000-000078590000}"/>
    <cellStyle name="Berechnung 4 21" xfId="22948" xr:uid="{00000000-0005-0000-0000-000079590000}"/>
    <cellStyle name="Berechnung 4 22" xfId="22949" xr:uid="{00000000-0005-0000-0000-00007A590000}"/>
    <cellStyle name="Berechnung 4 23" xfId="22950" xr:uid="{00000000-0005-0000-0000-00007B590000}"/>
    <cellStyle name="Berechnung 4 24" xfId="22951" xr:uid="{00000000-0005-0000-0000-00007C590000}"/>
    <cellStyle name="Berechnung 4 25" xfId="22952" xr:uid="{00000000-0005-0000-0000-00007D590000}"/>
    <cellStyle name="Berechnung 4 26" xfId="22953" xr:uid="{00000000-0005-0000-0000-00007E590000}"/>
    <cellStyle name="Berechnung 4 3" xfId="22954" xr:uid="{00000000-0005-0000-0000-00007F590000}"/>
    <cellStyle name="Berechnung 4 3 2" xfId="22955" xr:uid="{00000000-0005-0000-0000-000080590000}"/>
    <cellStyle name="Berechnung 4 4" xfId="22956" xr:uid="{00000000-0005-0000-0000-000081590000}"/>
    <cellStyle name="Berechnung 4 4 2" xfId="22957" xr:uid="{00000000-0005-0000-0000-000082590000}"/>
    <cellStyle name="Berechnung 4 5" xfId="22958" xr:uid="{00000000-0005-0000-0000-000083590000}"/>
    <cellStyle name="Berechnung 4 5 2" xfId="22959" xr:uid="{00000000-0005-0000-0000-000084590000}"/>
    <cellStyle name="Berechnung 4 6" xfId="22960" xr:uid="{00000000-0005-0000-0000-000085590000}"/>
    <cellStyle name="Berechnung 4 6 2" xfId="22961" xr:uid="{00000000-0005-0000-0000-000086590000}"/>
    <cellStyle name="Berechnung 4 7" xfId="22962" xr:uid="{00000000-0005-0000-0000-000087590000}"/>
    <cellStyle name="Berechnung 4 7 2" xfId="22963" xr:uid="{00000000-0005-0000-0000-000088590000}"/>
    <cellStyle name="Berechnung 4 8" xfId="22964" xr:uid="{00000000-0005-0000-0000-000089590000}"/>
    <cellStyle name="Berechnung 4 8 2" xfId="22965" xr:uid="{00000000-0005-0000-0000-00008A590000}"/>
    <cellStyle name="Berechnung 4 9" xfId="22966" xr:uid="{00000000-0005-0000-0000-00008B590000}"/>
    <cellStyle name="Berechnung 4 9 2" xfId="22967" xr:uid="{00000000-0005-0000-0000-00008C590000}"/>
    <cellStyle name="Berechnung 40" xfId="22968" xr:uid="{00000000-0005-0000-0000-00008D590000}"/>
    <cellStyle name="Berechnung 41" xfId="22969" xr:uid="{00000000-0005-0000-0000-00008E590000}"/>
    <cellStyle name="Berechnung 42" xfId="22970" xr:uid="{00000000-0005-0000-0000-00008F590000}"/>
    <cellStyle name="Berechnung 43" xfId="22971" xr:uid="{00000000-0005-0000-0000-000090590000}"/>
    <cellStyle name="Berechnung 44" xfId="22972" xr:uid="{00000000-0005-0000-0000-000091590000}"/>
    <cellStyle name="Berechnung 45" xfId="22973" xr:uid="{00000000-0005-0000-0000-000092590000}"/>
    <cellStyle name="Berechnung 46" xfId="22974" xr:uid="{00000000-0005-0000-0000-000093590000}"/>
    <cellStyle name="Berechnung 47" xfId="22975" xr:uid="{00000000-0005-0000-0000-000094590000}"/>
    <cellStyle name="Berechnung 48" xfId="45985" xr:uid="{00000000-0005-0000-0000-000095590000}"/>
    <cellStyle name="Berechnung 5" xfId="22976" xr:uid="{00000000-0005-0000-0000-000096590000}"/>
    <cellStyle name="Berechnung 5 10" xfId="22977" xr:uid="{00000000-0005-0000-0000-000097590000}"/>
    <cellStyle name="Berechnung 5 11" xfId="22978" xr:uid="{00000000-0005-0000-0000-000098590000}"/>
    <cellStyle name="Berechnung 5 12" xfId="22979" xr:uid="{00000000-0005-0000-0000-000099590000}"/>
    <cellStyle name="Berechnung 5 13" xfId="22980" xr:uid="{00000000-0005-0000-0000-00009A590000}"/>
    <cellStyle name="Berechnung 5 14" xfId="22981" xr:uid="{00000000-0005-0000-0000-00009B590000}"/>
    <cellStyle name="Berechnung 5 15" xfId="22982" xr:uid="{00000000-0005-0000-0000-00009C590000}"/>
    <cellStyle name="Berechnung 5 16" xfId="22983" xr:uid="{00000000-0005-0000-0000-00009D590000}"/>
    <cellStyle name="Berechnung 5 17" xfId="22984" xr:uid="{00000000-0005-0000-0000-00009E590000}"/>
    <cellStyle name="Berechnung 5 18" xfId="22985" xr:uid="{00000000-0005-0000-0000-00009F590000}"/>
    <cellStyle name="Berechnung 5 19" xfId="22986" xr:uid="{00000000-0005-0000-0000-0000A0590000}"/>
    <cellStyle name="Berechnung 5 2" xfId="22987" xr:uid="{00000000-0005-0000-0000-0000A1590000}"/>
    <cellStyle name="Berechnung 5 2 2" xfId="22988" xr:uid="{00000000-0005-0000-0000-0000A2590000}"/>
    <cellStyle name="Berechnung 5 3" xfId="22989" xr:uid="{00000000-0005-0000-0000-0000A3590000}"/>
    <cellStyle name="Berechnung 5 3 2" xfId="22990" xr:uid="{00000000-0005-0000-0000-0000A4590000}"/>
    <cellStyle name="Berechnung 5 4" xfId="22991" xr:uid="{00000000-0005-0000-0000-0000A5590000}"/>
    <cellStyle name="Berechnung 5 4 2" xfId="22992" xr:uid="{00000000-0005-0000-0000-0000A6590000}"/>
    <cellStyle name="Berechnung 5 5" xfId="22993" xr:uid="{00000000-0005-0000-0000-0000A7590000}"/>
    <cellStyle name="Berechnung 5 5 2" xfId="22994" xr:uid="{00000000-0005-0000-0000-0000A8590000}"/>
    <cellStyle name="Berechnung 5 6" xfId="22995" xr:uid="{00000000-0005-0000-0000-0000A9590000}"/>
    <cellStyle name="Berechnung 5 6 2" xfId="22996" xr:uid="{00000000-0005-0000-0000-0000AA590000}"/>
    <cellStyle name="Berechnung 5 7" xfId="22997" xr:uid="{00000000-0005-0000-0000-0000AB590000}"/>
    <cellStyle name="Berechnung 5 7 2" xfId="22998" xr:uid="{00000000-0005-0000-0000-0000AC590000}"/>
    <cellStyle name="Berechnung 5 7 2 2" xfId="22999" xr:uid="{00000000-0005-0000-0000-0000AD590000}"/>
    <cellStyle name="Berechnung 5 7 3" xfId="23000" xr:uid="{00000000-0005-0000-0000-0000AE590000}"/>
    <cellStyle name="Berechnung 5 8" xfId="23001" xr:uid="{00000000-0005-0000-0000-0000AF590000}"/>
    <cellStyle name="Berechnung 5 9" xfId="23002" xr:uid="{00000000-0005-0000-0000-0000B0590000}"/>
    <cellStyle name="Berechnung 6" xfId="23003" xr:uid="{00000000-0005-0000-0000-0000B1590000}"/>
    <cellStyle name="Berechnung 6 10" xfId="23004" xr:uid="{00000000-0005-0000-0000-0000B2590000}"/>
    <cellStyle name="Berechnung 6 11" xfId="23005" xr:uid="{00000000-0005-0000-0000-0000B3590000}"/>
    <cellStyle name="Berechnung 6 12" xfId="23006" xr:uid="{00000000-0005-0000-0000-0000B4590000}"/>
    <cellStyle name="Berechnung 6 13" xfId="23007" xr:uid="{00000000-0005-0000-0000-0000B5590000}"/>
    <cellStyle name="Berechnung 6 14" xfId="23008" xr:uid="{00000000-0005-0000-0000-0000B6590000}"/>
    <cellStyle name="Berechnung 6 15" xfId="23009" xr:uid="{00000000-0005-0000-0000-0000B7590000}"/>
    <cellStyle name="Berechnung 6 16" xfId="23010" xr:uid="{00000000-0005-0000-0000-0000B8590000}"/>
    <cellStyle name="Berechnung 6 17" xfId="23011" xr:uid="{00000000-0005-0000-0000-0000B9590000}"/>
    <cellStyle name="Berechnung 6 18" xfId="23012" xr:uid="{00000000-0005-0000-0000-0000BA590000}"/>
    <cellStyle name="Berechnung 6 19" xfId="23013" xr:uid="{00000000-0005-0000-0000-0000BB590000}"/>
    <cellStyle name="Berechnung 6 2" xfId="23014" xr:uid="{00000000-0005-0000-0000-0000BC590000}"/>
    <cellStyle name="Berechnung 6 2 2" xfId="23015" xr:uid="{00000000-0005-0000-0000-0000BD590000}"/>
    <cellStyle name="Berechnung 6 3" xfId="23016" xr:uid="{00000000-0005-0000-0000-0000BE590000}"/>
    <cellStyle name="Berechnung 6 3 2" xfId="23017" xr:uid="{00000000-0005-0000-0000-0000BF590000}"/>
    <cellStyle name="Berechnung 6 4" xfId="23018" xr:uid="{00000000-0005-0000-0000-0000C0590000}"/>
    <cellStyle name="Berechnung 6 4 2" xfId="23019" xr:uid="{00000000-0005-0000-0000-0000C1590000}"/>
    <cellStyle name="Berechnung 6 5" xfId="23020" xr:uid="{00000000-0005-0000-0000-0000C2590000}"/>
    <cellStyle name="Berechnung 6 5 2" xfId="23021" xr:uid="{00000000-0005-0000-0000-0000C3590000}"/>
    <cellStyle name="Berechnung 6 6" xfId="23022" xr:uid="{00000000-0005-0000-0000-0000C4590000}"/>
    <cellStyle name="Berechnung 6 6 2" xfId="23023" xr:uid="{00000000-0005-0000-0000-0000C5590000}"/>
    <cellStyle name="Berechnung 6 7" xfId="23024" xr:uid="{00000000-0005-0000-0000-0000C6590000}"/>
    <cellStyle name="Berechnung 6 7 2" xfId="23025" xr:uid="{00000000-0005-0000-0000-0000C7590000}"/>
    <cellStyle name="Berechnung 6 7 2 2" xfId="23026" xr:uid="{00000000-0005-0000-0000-0000C8590000}"/>
    <cellStyle name="Berechnung 6 7 3" xfId="23027" xr:uid="{00000000-0005-0000-0000-0000C9590000}"/>
    <cellStyle name="Berechnung 6 8" xfId="23028" xr:uid="{00000000-0005-0000-0000-0000CA590000}"/>
    <cellStyle name="Berechnung 6 9" xfId="23029" xr:uid="{00000000-0005-0000-0000-0000CB590000}"/>
    <cellStyle name="Berechnung 7" xfId="23030" xr:uid="{00000000-0005-0000-0000-0000CC590000}"/>
    <cellStyle name="Berechnung 7 10" xfId="23031" xr:uid="{00000000-0005-0000-0000-0000CD590000}"/>
    <cellStyle name="Berechnung 7 11" xfId="23032" xr:uid="{00000000-0005-0000-0000-0000CE590000}"/>
    <cellStyle name="Berechnung 7 12" xfId="23033" xr:uid="{00000000-0005-0000-0000-0000CF590000}"/>
    <cellStyle name="Berechnung 7 13" xfId="23034" xr:uid="{00000000-0005-0000-0000-0000D0590000}"/>
    <cellStyle name="Berechnung 7 14" xfId="23035" xr:uid="{00000000-0005-0000-0000-0000D1590000}"/>
    <cellStyle name="Berechnung 7 15" xfId="23036" xr:uid="{00000000-0005-0000-0000-0000D2590000}"/>
    <cellStyle name="Berechnung 7 16" xfId="23037" xr:uid="{00000000-0005-0000-0000-0000D3590000}"/>
    <cellStyle name="Berechnung 7 17" xfId="23038" xr:uid="{00000000-0005-0000-0000-0000D4590000}"/>
    <cellStyle name="Berechnung 7 18" xfId="23039" xr:uid="{00000000-0005-0000-0000-0000D5590000}"/>
    <cellStyle name="Berechnung 7 19" xfId="23040" xr:uid="{00000000-0005-0000-0000-0000D6590000}"/>
    <cellStyle name="Berechnung 7 2" xfId="23041" xr:uid="{00000000-0005-0000-0000-0000D7590000}"/>
    <cellStyle name="Berechnung 7 2 2" xfId="23042" xr:uid="{00000000-0005-0000-0000-0000D8590000}"/>
    <cellStyle name="Berechnung 7 3" xfId="23043" xr:uid="{00000000-0005-0000-0000-0000D9590000}"/>
    <cellStyle name="Berechnung 7 3 2" xfId="23044" xr:uid="{00000000-0005-0000-0000-0000DA590000}"/>
    <cellStyle name="Berechnung 7 4" xfId="23045" xr:uid="{00000000-0005-0000-0000-0000DB590000}"/>
    <cellStyle name="Berechnung 7 4 2" xfId="23046" xr:uid="{00000000-0005-0000-0000-0000DC590000}"/>
    <cellStyle name="Berechnung 7 5" xfId="23047" xr:uid="{00000000-0005-0000-0000-0000DD590000}"/>
    <cellStyle name="Berechnung 7 5 2" xfId="23048" xr:uid="{00000000-0005-0000-0000-0000DE590000}"/>
    <cellStyle name="Berechnung 7 6" xfId="23049" xr:uid="{00000000-0005-0000-0000-0000DF590000}"/>
    <cellStyle name="Berechnung 7 6 2" xfId="23050" xr:uid="{00000000-0005-0000-0000-0000E0590000}"/>
    <cellStyle name="Berechnung 7 7" xfId="23051" xr:uid="{00000000-0005-0000-0000-0000E1590000}"/>
    <cellStyle name="Berechnung 7 7 2" xfId="23052" xr:uid="{00000000-0005-0000-0000-0000E2590000}"/>
    <cellStyle name="Berechnung 7 7 2 2" xfId="23053" xr:uid="{00000000-0005-0000-0000-0000E3590000}"/>
    <cellStyle name="Berechnung 7 7 3" xfId="23054" xr:uid="{00000000-0005-0000-0000-0000E4590000}"/>
    <cellStyle name="Berechnung 7 8" xfId="23055" xr:uid="{00000000-0005-0000-0000-0000E5590000}"/>
    <cellStyle name="Berechnung 7 9" xfId="23056" xr:uid="{00000000-0005-0000-0000-0000E6590000}"/>
    <cellStyle name="Berechnung 8" xfId="23057" xr:uid="{00000000-0005-0000-0000-0000E7590000}"/>
    <cellStyle name="Berechnung 8 10" xfId="23058" xr:uid="{00000000-0005-0000-0000-0000E8590000}"/>
    <cellStyle name="Berechnung 8 11" xfId="23059" xr:uid="{00000000-0005-0000-0000-0000E9590000}"/>
    <cellStyle name="Berechnung 8 12" xfId="23060" xr:uid="{00000000-0005-0000-0000-0000EA590000}"/>
    <cellStyle name="Berechnung 8 13" xfId="23061" xr:uid="{00000000-0005-0000-0000-0000EB590000}"/>
    <cellStyle name="Berechnung 8 14" xfId="23062" xr:uid="{00000000-0005-0000-0000-0000EC590000}"/>
    <cellStyle name="Berechnung 8 15" xfId="23063" xr:uid="{00000000-0005-0000-0000-0000ED590000}"/>
    <cellStyle name="Berechnung 8 16" xfId="23064" xr:uid="{00000000-0005-0000-0000-0000EE590000}"/>
    <cellStyle name="Berechnung 8 17" xfId="23065" xr:uid="{00000000-0005-0000-0000-0000EF590000}"/>
    <cellStyle name="Berechnung 8 18" xfId="23066" xr:uid="{00000000-0005-0000-0000-0000F0590000}"/>
    <cellStyle name="Berechnung 8 19" xfId="23067" xr:uid="{00000000-0005-0000-0000-0000F1590000}"/>
    <cellStyle name="Berechnung 8 2" xfId="23068" xr:uid="{00000000-0005-0000-0000-0000F2590000}"/>
    <cellStyle name="Berechnung 8 2 2" xfId="23069" xr:uid="{00000000-0005-0000-0000-0000F3590000}"/>
    <cellStyle name="Berechnung 8 3" xfId="23070" xr:uid="{00000000-0005-0000-0000-0000F4590000}"/>
    <cellStyle name="Berechnung 8 3 2" xfId="23071" xr:uid="{00000000-0005-0000-0000-0000F5590000}"/>
    <cellStyle name="Berechnung 8 4" xfId="23072" xr:uid="{00000000-0005-0000-0000-0000F6590000}"/>
    <cellStyle name="Berechnung 8 4 2" xfId="23073" xr:uid="{00000000-0005-0000-0000-0000F7590000}"/>
    <cellStyle name="Berechnung 8 5" xfId="23074" xr:uid="{00000000-0005-0000-0000-0000F8590000}"/>
    <cellStyle name="Berechnung 8 5 2" xfId="23075" xr:uid="{00000000-0005-0000-0000-0000F9590000}"/>
    <cellStyle name="Berechnung 8 6" xfId="23076" xr:uid="{00000000-0005-0000-0000-0000FA590000}"/>
    <cellStyle name="Berechnung 8 6 2" xfId="23077" xr:uid="{00000000-0005-0000-0000-0000FB590000}"/>
    <cellStyle name="Berechnung 8 7" xfId="23078" xr:uid="{00000000-0005-0000-0000-0000FC590000}"/>
    <cellStyle name="Berechnung 8 7 2" xfId="23079" xr:uid="{00000000-0005-0000-0000-0000FD590000}"/>
    <cellStyle name="Berechnung 8 7 2 2" xfId="23080" xr:uid="{00000000-0005-0000-0000-0000FE590000}"/>
    <cellStyle name="Berechnung 8 7 3" xfId="23081" xr:uid="{00000000-0005-0000-0000-0000FF590000}"/>
    <cellStyle name="Berechnung 8 8" xfId="23082" xr:uid="{00000000-0005-0000-0000-0000005A0000}"/>
    <cellStyle name="Berechnung 8 9" xfId="23083" xr:uid="{00000000-0005-0000-0000-0000015A0000}"/>
    <cellStyle name="Berechnung 9" xfId="23084" xr:uid="{00000000-0005-0000-0000-0000025A0000}"/>
    <cellStyle name="Berechnung 9 10" xfId="23085" xr:uid="{00000000-0005-0000-0000-0000035A0000}"/>
    <cellStyle name="Berechnung 9 11" xfId="23086" xr:uid="{00000000-0005-0000-0000-0000045A0000}"/>
    <cellStyle name="Berechnung 9 12" xfId="23087" xr:uid="{00000000-0005-0000-0000-0000055A0000}"/>
    <cellStyle name="Berechnung 9 13" xfId="23088" xr:uid="{00000000-0005-0000-0000-0000065A0000}"/>
    <cellStyle name="Berechnung 9 14" xfId="23089" xr:uid="{00000000-0005-0000-0000-0000075A0000}"/>
    <cellStyle name="Berechnung 9 15" xfId="23090" xr:uid="{00000000-0005-0000-0000-0000085A0000}"/>
    <cellStyle name="Berechnung 9 16" xfId="23091" xr:uid="{00000000-0005-0000-0000-0000095A0000}"/>
    <cellStyle name="Berechnung 9 17" xfId="23092" xr:uid="{00000000-0005-0000-0000-00000A5A0000}"/>
    <cellStyle name="Berechnung 9 18" xfId="23093" xr:uid="{00000000-0005-0000-0000-00000B5A0000}"/>
    <cellStyle name="Berechnung 9 19" xfId="23094" xr:uid="{00000000-0005-0000-0000-00000C5A0000}"/>
    <cellStyle name="Berechnung 9 2" xfId="23095" xr:uid="{00000000-0005-0000-0000-00000D5A0000}"/>
    <cellStyle name="Berechnung 9 2 2" xfId="23096" xr:uid="{00000000-0005-0000-0000-00000E5A0000}"/>
    <cellStyle name="Berechnung 9 3" xfId="23097" xr:uid="{00000000-0005-0000-0000-00000F5A0000}"/>
    <cellStyle name="Berechnung 9 3 2" xfId="23098" xr:uid="{00000000-0005-0000-0000-0000105A0000}"/>
    <cellStyle name="Berechnung 9 4" xfId="23099" xr:uid="{00000000-0005-0000-0000-0000115A0000}"/>
    <cellStyle name="Berechnung 9 4 2" xfId="23100" xr:uid="{00000000-0005-0000-0000-0000125A0000}"/>
    <cellStyle name="Berechnung 9 5" xfId="23101" xr:uid="{00000000-0005-0000-0000-0000135A0000}"/>
    <cellStyle name="Berechnung 9 5 2" xfId="23102" xr:uid="{00000000-0005-0000-0000-0000145A0000}"/>
    <cellStyle name="Berechnung 9 6" xfId="23103" xr:uid="{00000000-0005-0000-0000-0000155A0000}"/>
    <cellStyle name="Berechnung 9 6 2" xfId="23104" xr:uid="{00000000-0005-0000-0000-0000165A0000}"/>
    <cellStyle name="Berechnung 9 7" xfId="23105" xr:uid="{00000000-0005-0000-0000-0000175A0000}"/>
    <cellStyle name="Berechnung 9 7 2" xfId="23106" xr:uid="{00000000-0005-0000-0000-0000185A0000}"/>
    <cellStyle name="Berechnung 9 7 2 2" xfId="23107" xr:uid="{00000000-0005-0000-0000-0000195A0000}"/>
    <cellStyle name="Berechnung 9 7 3" xfId="23108" xr:uid="{00000000-0005-0000-0000-00001A5A0000}"/>
    <cellStyle name="Berechnung 9 8" xfId="23109" xr:uid="{00000000-0005-0000-0000-00001B5A0000}"/>
    <cellStyle name="Berechnung 9 9" xfId="23110" xr:uid="{00000000-0005-0000-0000-00001C5A0000}"/>
    <cellStyle name="Berekening" xfId="23111" xr:uid="{00000000-0005-0000-0000-00001D5A0000}"/>
    <cellStyle name="Besuchter Hyperlink 2" xfId="23112" xr:uid="{00000000-0005-0000-0000-00001E5A0000}"/>
    <cellStyle name="Besuchter Hyperlink 2 2" xfId="23113" xr:uid="{00000000-0005-0000-0000-00001F5A0000}"/>
    <cellStyle name="Besuchter Hyperlink 2 3" xfId="23114" xr:uid="{00000000-0005-0000-0000-0000205A0000}"/>
    <cellStyle name="Besuchter Hyperlink 2 4" xfId="23115" xr:uid="{00000000-0005-0000-0000-0000215A0000}"/>
    <cellStyle name="Besuchter Hyperlink 3" xfId="23116" xr:uid="{00000000-0005-0000-0000-0000225A0000}"/>
    <cellStyle name="Besuchter Hyperlink 3 2" xfId="23117" xr:uid="{00000000-0005-0000-0000-0000235A0000}"/>
    <cellStyle name="Besuchter Hyperlink 3 3" xfId="23118" xr:uid="{00000000-0005-0000-0000-0000245A0000}"/>
    <cellStyle name="Besuchter Hyperlink 3 4" xfId="23119" xr:uid="{00000000-0005-0000-0000-0000255A0000}"/>
    <cellStyle name="Besuchter Hyperlink 4" xfId="23120" xr:uid="{00000000-0005-0000-0000-0000265A0000}"/>
    <cellStyle name="Besuchter Hyperlink 4 2" xfId="23121" xr:uid="{00000000-0005-0000-0000-0000275A0000}"/>
    <cellStyle name="Besuchter Hyperlink 4 3" xfId="23122" xr:uid="{00000000-0005-0000-0000-0000285A0000}"/>
    <cellStyle name="Besuchter Hyperlink 4 4" xfId="23123" xr:uid="{00000000-0005-0000-0000-0000295A0000}"/>
    <cellStyle name="Besuchter Hyperlink 5" xfId="23124" xr:uid="{00000000-0005-0000-0000-00002A5A0000}"/>
    <cellStyle name="Besuchter Hyperlink 5 2" xfId="23125" xr:uid="{00000000-0005-0000-0000-00002B5A0000}"/>
    <cellStyle name="Besuchter Hyperlink 5 3" xfId="23126" xr:uid="{00000000-0005-0000-0000-00002C5A0000}"/>
    <cellStyle name="Besuchter Hyperlink 5 4" xfId="23127" xr:uid="{00000000-0005-0000-0000-00002D5A0000}"/>
    <cellStyle name="Besuchter Hyperlink 6" xfId="23128" xr:uid="{00000000-0005-0000-0000-00002E5A0000}"/>
    <cellStyle name="Besuchter Hyperlink 6 2" xfId="23129" xr:uid="{00000000-0005-0000-0000-00002F5A0000}"/>
    <cellStyle name="Besuchter Hyperlink 6 3" xfId="23130" xr:uid="{00000000-0005-0000-0000-0000305A0000}"/>
    <cellStyle name="Besuchter Hyperlink 6 4" xfId="23131" xr:uid="{00000000-0005-0000-0000-0000315A0000}"/>
    <cellStyle name="Besuchter Hyperlink 7" xfId="23132" xr:uid="{00000000-0005-0000-0000-0000325A0000}"/>
    <cellStyle name="Besuchter Hyperlink 7 2" xfId="23133" xr:uid="{00000000-0005-0000-0000-0000335A0000}"/>
    <cellStyle name="Besuchter Hyperlink 7 3" xfId="23134" xr:uid="{00000000-0005-0000-0000-0000345A0000}"/>
    <cellStyle name="Besuchter Hyperlink 7 4" xfId="23135" xr:uid="{00000000-0005-0000-0000-0000355A0000}"/>
    <cellStyle name="Besuchter Hyperlink 8" xfId="23136" xr:uid="{00000000-0005-0000-0000-0000365A0000}"/>
    <cellStyle name="Besuchter Hyperlink 8 2" xfId="23137" xr:uid="{00000000-0005-0000-0000-0000375A0000}"/>
    <cellStyle name="Besuchter Hyperlink 8 3" xfId="23138" xr:uid="{00000000-0005-0000-0000-0000385A0000}"/>
    <cellStyle name="Besuchter Hyperlink 8 4" xfId="23139" xr:uid="{00000000-0005-0000-0000-0000395A0000}"/>
    <cellStyle name="Besuchter Hyperlink 9" xfId="23140" xr:uid="{00000000-0005-0000-0000-00003A5A0000}"/>
    <cellStyle name="Besuchter Hyperlink 9 2" xfId="23141" xr:uid="{00000000-0005-0000-0000-00003B5A0000}"/>
    <cellStyle name="Besuchter Hyperlink 9 3" xfId="23142" xr:uid="{00000000-0005-0000-0000-00003C5A0000}"/>
    <cellStyle name="Besuchter Hyperlink 9 4" xfId="23143" xr:uid="{00000000-0005-0000-0000-00003D5A0000}"/>
    <cellStyle name="Calc Currency (0)" xfId="23144" xr:uid="{00000000-0005-0000-0000-00003E5A0000}"/>
    <cellStyle name="Calculation" xfId="23145" xr:uid="{00000000-0005-0000-0000-00003F5A0000}"/>
    <cellStyle name="Calculation 10" xfId="23146" xr:uid="{00000000-0005-0000-0000-0000405A0000}"/>
    <cellStyle name="Calculation 11" xfId="23147" xr:uid="{00000000-0005-0000-0000-0000415A0000}"/>
    <cellStyle name="Calculation 2" xfId="23148" xr:uid="{00000000-0005-0000-0000-0000425A0000}"/>
    <cellStyle name="Calculation 2 2" xfId="23149" xr:uid="{00000000-0005-0000-0000-0000435A0000}"/>
    <cellStyle name="Calculation 2 3" xfId="23150" xr:uid="{00000000-0005-0000-0000-0000445A0000}"/>
    <cellStyle name="Calculation 3" xfId="23151" xr:uid="{00000000-0005-0000-0000-0000455A0000}"/>
    <cellStyle name="Calculation 3 2" xfId="23152" xr:uid="{00000000-0005-0000-0000-0000465A0000}"/>
    <cellStyle name="Calculation 3 3" xfId="23153" xr:uid="{00000000-0005-0000-0000-0000475A0000}"/>
    <cellStyle name="Calculation 4" xfId="23154" xr:uid="{00000000-0005-0000-0000-0000485A0000}"/>
    <cellStyle name="Calculation 4 2" xfId="23155" xr:uid="{00000000-0005-0000-0000-0000495A0000}"/>
    <cellStyle name="Calculation 4 3" xfId="23156" xr:uid="{00000000-0005-0000-0000-00004A5A0000}"/>
    <cellStyle name="Calculation 5" xfId="23157" xr:uid="{00000000-0005-0000-0000-00004B5A0000}"/>
    <cellStyle name="Calculation 5 2" xfId="23158" xr:uid="{00000000-0005-0000-0000-00004C5A0000}"/>
    <cellStyle name="Calculation 5 3" xfId="23159" xr:uid="{00000000-0005-0000-0000-00004D5A0000}"/>
    <cellStyle name="Calculation 6" xfId="23160" xr:uid="{00000000-0005-0000-0000-00004E5A0000}"/>
    <cellStyle name="Calculation 6 2" xfId="23161" xr:uid="{00000000-0005-0000-0000-00004F5A0000}"/>
    <cellStyle name="Calculation 6 3" xfId="23162" xr:uid="{00000000-0005-0000-0000-0000505A0000}"/>
    <cellStyle name="Calculation 7" xfId="23163" xr:uid="{00000000-0005-0000-0000-0000515A0000}"/>
    <cellStyle name="Calculation 7 2" xfId="23164" xr:uid="{00000000-0005-0000-0000-0000525A0000}"/>
    <cellStyle name="Calculation 7 3" xfId="23165" xr:uid="{00000000-0005-0000-0000-0000535A0000}"/>
    <cellStyle name="Calculation 8" xfId="23166" xr:uid="{00000000-0005-0000-0000-0000545A0000}"/>
    <cellStyle name="Calculation 8 2" xfId="23167" xr:uid="{00000000-0005-0000-0000-0000555A0000}"/>
    <cellStyle name="Calculation 8 3" xfId="23168" xr:uid="{00000000-0005-0000-0000-0000565A0000}"/>
    <cellStyle name="Calculation 9" xfId="23169" xr:uid="{00000000-0005-0000-0000-0000575A0000}"/>
    <cellStyle name="Check Cell" xfId="23170" xr:uid="{00000000-0005-0000-0000-0000585A0000}"/>
    <cellStyle name="Check Cell 2" xfId="23171" xr:uid="{00000000-0005-0000-0000-0000595A0000}"/>
    <cellStyle name="Check Cell 3" xfId="23172" xr:uid="{00000000-0005-0000-0000-00005A5A0000}"/>
    <cellStyle name="Check Cell 4" xfId="23173" xr:uid="{00000000-0005-0000-0000-00005B5A0000}"/>
    <cellStyle name="Comma [0]" xfId="23174" xr:uid="{00000000-0005-0000-0000-00005C5A0000}"/>
    <cellStyle name="Comma [0] 10" xfId="23175" xr:uid="{00000000-0005-0000-0000-00005D5A0000}"/>
    <cellStyle name="Comma [0] 10 2" xfId="23176" xr:uid="{00000000-0005-0000-0000-00005E5A0000}"/>
    <cellStyle name="Comma [0] 10 3" xfId="23177" xr:uid="{00000000-0005-0000-0000-00005F5A0000}"/>
    <cellStyle name="Comma [0] 11" xfId="23178" xr:uid="{00000000-0005-0000-0000-0000605A0000}"/>
    <cellStyle name="Comma [0] 11 2" xfId="23179" xr:uid="{00000000-0005-0000-0000-0000615A0000}"/>
    <cellStyle name="Comma [0] 11 3" xfId="23180" xr:uid="{00000000-0005-0000-0000-0000625A0000}"/>
    <cellStyle name="Comma [0] 12" xfId="23181" xr:uid="{00000000-0005-0000-0000-0000635A0000}"/>
    <cellStyle name="Comma [0] 13" xfId="23182" xr:uid="{00000000-0005-0000-0000-0000645A0000}"/>
    <cellStyle name="Comma [0] 14" xfId="23183" xr:uid="{00000000-0005-0000-0000-0000655A0000}"/>
    <cellStyle name="Comma [0] 15" xfId="23184" xr:uid="{00000000-0005-0000-0000-0000665A0000}"/>
    <cellStyle name="Comma [0] 16" xfId="23185" xr:uid="{00000000-0005-0000-0000-0000675A0000}"/>
    <cellStyle name="Comma [0] 16 2" xfId="23186" xr:uid="{00000000-0005-0000-0000-0000685A0000}"/>
    <cellStyle name="Comma [0] 16 3" xfId="23187" xr:uid="{00000000-0005-0000-0000-0000695A0000}"/>
    <cellStyle name="Comma [0] 17" xfId="23188" xr:uid="{00000000-0005-0000-0000-00006A5A0000}"/>
    <cellStyle name="Comma [0] 17 2" xfId="23189" xr:uid="{00000000-0005-0000-0000-00006B5A0000}"/>
    <cellStyle name="Comma [0] 17 3" xfId="23190" xr:uid="{00000000-0005-0000-0000-00006C5A0000}"/>
    <cellStyle name="Comma [0] 18" xfId="23191" xr:uid="{00000000-0005-0000-0000-00006D5A0000}"/>
    <cellStyle name="Comma [0] 18 2" xfId="23192" xr:uid="{00000000-0005-0000-0000-00006E5A0000}"/>
    <cellStyle name="Comma [0] 18 3" xfId="23193" xr:uid="{00000000-0005-0000-0000-00006F5A0000}"/>
    <cellStyle name="Comma [0] 19" xfId="23194" xr:uid="{00000000-0005-0000-0000-0000705A0000}"/>
    <cellStyle name="Comma [0] 2" xfId="23195" xr:uid="{00000000-0005-0000-0000-0000715A0000}"/>
    <cellStyle name="Comma [0] 2 2" xfId="23196" xr:uid="{00000000-0005-0000-0000-0000725A0000}"/>
    <cellStyle name="Comma [0] 2 3" xfId="23197" xr:uid="{00000000-0005-0000-0000-0000735A0000}"/>
    <cellStyle name="Comma [0] 2 4" xfId="23198" xr:uid="{00000000-0005-0000-0000-0000745A0000}"/>
    <cellStyle name="Comma [0] 2 5" xfId="23199" xr:uid="{00000000-0005-0000-0000-0000755A0000}"/>
    <cellStyle name="Comma [0] 2 6" xfId="23200" xr:uid="{00000000-0005-0000-0000-0000765A0000}"/>
    <cellStyle name="Comma [0] 20" xfId="23201" xr:uid="{00000000-0005-0000-0000-0000775A0000}"/>
    <cellStyle name="Comma [0] 21" xfId="23202" xr:uid="{00000000-0005-0000-0000-0000785A0000}"/>
    <cellStyle name="Comma [0] 22" xfId="23203" xr:uid="{00000000-0005-0000-0000-0000795A0000}"/>
    <cellStyle name="Comma [0] 23" xfId="23204" xr:uid="{00000000-0005-0000-0000-00007A5A0000}"/>
    <cellStyle name="Comma [0] 24" xfId="23205" xr:uid="{00000000-0005-0000-0000-00007B5A0000}"/>
    <cellStyle name="Comma [0] 25" xfId="23206" xr:uid="{00000000-0005-0000-0000-00007C5A0000}"/>
    <cellStyle name="Comma [0] 26" xfId="23207" xr:uid="{00000000-0005-0000-0000-00007D5A0000}"/>
    <cellStyle name="Comma [0] 27" xfId="23208" xr:uid="{00000000-0005-0000-0000-00007E5A0000}"/>
    <cellStyle name="Comma [0] 28" xfId="23209" xr:uid="{00000000-0005-0000-0000-00007F5A0000}"/>
    <cellStyle name="Comma [0] 29" xfId="23210" xr:uid="{00000000-0005-0000-0000-0000805A0000}"/>
    <cellStyle name="Comma [0] 3" xfId="23211" xr:uid="{00000000-0005-0000-0000-0000815A0000}"/>
    <cellStyle name="Comma [0] 3 2" xfId="23212" xr:uid="{00000000-0005-0000-0000-0000825A0000}"/>
    <cellStyle name="Comma [0] 3 3" xfId="23213" xr:uid="{00000000-0005-0000-0000-0000835A0000}"/>
    <cellStyle name="Comma [0] 3 4" xfId="23214" xr:uid="{00000000-0005-0000-0000-0000845A0000}"/>
    <cellStyle name="Comma [0] 3 5" xfId="23215" xr:uid="{00000000-0005-0000-0000-0000855A0000}"/>
    <cellStyle name="Comma [0] 3 6" xfId="23216" xr:uid="{00000000-0005-0000-0000-0000865A0000}"/>
    <cellStyle name="Comma [0] 30" xfId="23217" xr:uid="{00000000-0005-0000-0000-0000875A0000}"/>
    <cellStyle name="Comma [0] 31" xfId="23218" xr:uid="{00000000-0005-0000-0000-0000885A0000}"/>
    <cellStyle name="Comma [0] 32" xfId="23219" xr:uid="{00000000-0005-0000-0000-0000895A0000}"/>
    <cellStyle name="Comma [0] 33" xfId="23220" xr:uid="{00000000-0005-0000-0000-00008A5A0000}"/>
    <cellStyle name="Comma [0] 34" xfId="23221" xr:uid="{00000000-0005-0000-0000-00008B5A0000}"/>
    <cellStyle name="Comma [0] 35" xfId="23222" xr:uid="{00000000-0005-0000-0000-00008C5A0000}"/>
    <cellStyle name="Comma [0] 36" xfId="23223" xr:uid="{00000000-0005-0000-0000-00008D5A0000}"/>
    <cellStyle name="Comma [0] 37" xfId="23224" xr:uid="{00000000-0005-0000-0000-00008E5A0000}"/>
    <cellStyle name="Comma [0] 38" xfId="23225" xr:uid="{00000000-0005-0000-0000-00008F5A0000}"/>
    <cellStyle name="Comma [0] 39" xfId="23226" xr:uid="{00000000-0005-0000-0000-0000905A0000}"/>
    <cellStyle name="Comma [0] 4" xfId="23227" xr:uid="{00000000-0005-0000-0000-0000915A0000}"/>
    <cellStyle name="Comma [0] 4 2" xfId="23228" xr:uid="{00000000-0005-0000-0000-0000925A0000}"/>
    <cellStyle name="Comma [0] 4 3" xfId="23229" xr:uid="{00000000-0005-0000-0000-0000935A0000}"/>
    <cellStyle name="Comma [0] 4 4" xfId="23230" xr:uid="{00000000-0005-0000-0000-0000945A0000}"/>
    <cellStyle name="Comma [0] 4 5" xfId="23231" xr:uid="{00000000-0005-0000-0000-0000955A0000}"/>
    <cellStyle name="Comma [0] 4 6" xfId="23232" xr:uid="{00000000-0005-0000-0000-0000965A0000}"/>
    <cellStyle name="Comma [0] 40" xfId="23233" xr:uid="{00000000-0005-0000-0000-0000975A0000}"/>
    <cellStyle name="Comma [0] 41" xfId="23234" xr:uid="{00000000-0005-0000-0000-0000985A0000}"/>
    <cellStyle name="Comma [0] 42" xfId="23235" xr:uid="{00000000-0005-0000-0000-0000995A0000}"/>
    <cellStyle name="Comma [0] 43" xfId="23236" xr:uid="{00000000-0005-0000-0000-00009A5A0000}"/>
    <cellStyle name="Comma [0] 44" xfId="23237" xr:uid="{00000000-0005-0000-0000-00009B5A0000}"/>
    <cellStyle name="Comma [0] 45" xfId="23238" xr:uid="{00000000-0005-0000-0000-00009C5A0000}"/>
    <cellStyle name="Comma [0] 46" xfId="23239" xr:uid="{00000000-0005-0000-0000-00009D5A0000}"/>
    <cellStyle name="Comma [0] 47" xfId="23240" xr:uid="{00000000-0005-0000-0000-00009E5A0000}"/>
    <cellStyle name="Comma [0] 48" xfId="23241" xr:uid="{00000000-0005-0000-0000-00009F5A0000}"/>
    <cellStyle name="Comma [0] 49" xfId="23242" xr:uid="{00000000-0005-0000-0000-0000A05A0000}"/>
    <cellStyle name="Comma [0] 5" xfId="23243" xr:uid="{00000000-0005-0000-0000-0000A15A0000}"/>
    <cellStyle name="Comma [0] 5 2" xfId="23244" xr:uid="{00000000-0005-0000-0000-0000A25A0000}"/>
    <cellStyle name="Comma [0] 5 3" xfId="23245" xr:uid="{00000000-0005-0000-0000-0000A35A0000}"/>
    <cellStyle name="Comma [0] 5 4" xfId="23246" xr:uid="{00000000-0005-0000-0000-0000A45A0000}"/>
    <cellStyle name="Comma [0] 5 5" xfId="23247" xr:uid="{00000000-0005-0000-0000-0000A55A0000}"/>
    <cellStyle name="Comma [0] 5 6" xfId="23248" xr:uid="{00000000-0005-0000-0000-0000A65A0000}"/>
    <cellStyle name="Comma [0] 50" xfId="23249" xr:uid="{00000000-0005-0000-0000-0000A75A0000}"/>
    <cellStyle name="Comma [0] 51" xfId="23250" xr:uid="{00000000-0005-0000-0000-0000A85A0000}"/>
    <cellStyle name="Comma [0] 52" xfId="23251" xr:uid="{00000000-0005-0000-0000-0000A95A0000}"/>
    <cellStyle name="Comma [0] 53" xfId="23252" xr:uid="{00000000-0005-0000-0000-0000AA5A0000}"/>
    <cellStyle name="Comma [0] 54" xfId="23253" xr:uid="{00000000-0005-0000-0000-0000AB5A0000}"/>
    <cellStyle name="Comma [0] 55" xfId="23254" xr:uid="{00000000-0005-0000-0000-0000AC5A0000}"/>
    <cellStyle name="Comma [0] 56" xfId="23255" xr:uid="{00000000-0005-0000-0000-0000AD5A0000}"/>
    <cellStyle name="Comma [0] 57" xfId="23256" xr:uid="{00000000-0005-0000-0000-0000AE5A0000}"/>
    <cellStyle name="Comma [0] 58" xfId="23257" xr:uid="{00000000-0005-0000-0000-0000AF5A0000}"/>
    <cellStyle name="Comma [0] 59" xfId="23258" xr:uid="{00000000-0005-0000-0000-0000B05A0000}"/>
    <cellStyle name="Comma [0] 6" xfId="23259" xr:uid="{00000000-0005-0000-0000-0000B15A0000}"/>
    <cellStyle name="Comma [0] 6 2" xfId="23260" xr:uid="{00000000-0005-0000-0000-0000B25A0000}"/>
    <cellStyle name="Comma [0] 6 3" xfId="23261" xr:uid="{00000000-0005-0000-0000-0000B35A0000}"/>
    <cellStyle name="Comma [0] 7" xfId="23262" xr:uid="{00000000-0005-0000-0000-0000B45A0000}"/>
    <cellStyle name="Comma [0] 7 2" xfId="23263" xr:uid="{00000000-0005-0000-0000-0000B55A0000}"/>
    <cellStyle name="Comma [0] 7 3" xfId="23264" xr:uid="{00000000-0005-0000-0000-0000B65A0000}"/>
    <cellStyle name="Comma [0] 8" xfId="23265" xr:uid="{00000000-0005-0000-0000-0000B75A0000}"/>
    <cellStyle name="Comma [0] 8 2" xfId="23266" xr:uid="{00000000-0005-0000-0000-0000B85A0000}"/>
    <cellStyle name="Comma [0] 8 3" xfId="23267" xr:uid="{00000000-0005-0000-0000-0000B95A0000}"/>
    <cellStyle name="Comma [0] 9" xfId="23268" xr:uid="{00000000-0005-0000-0000-0000BA5A0000}"/>
    <cellStyle name="Comma [0] 9 2" xfId="23269" xr:uid="{00000000-0005-0000-0000-0000BB5A0000}"/>
    <cellStyle name="Comma [0] 9 3" xfId="23270" xr:uid="{00000000-0005-0000-0000-0000BC5A0000}"/>
    <cellStyle name="Comma 2" xfId="23271" xr:uid="{00000000-0005-0000-0000-0000BD5A0000}"/>
    <cellStyle name="Comma 2 2" xfId="23272" xr:uid="{00000000-0005-0000-0000-0000BE5A0000}"/>
    <cellStyle name="Comma 2 3" xfId="45921" xr:uid="{00000000-0005-0000-0000-0000BF5A0000}"/>
    <cellStyle name="Comma 3" xfId="23273" xr:uid="{00000000-0005-0000-0000-0000C05A0000}"/>
    <cellStyle name="Comma 4" xfId="23274" xr:uid="{00000000-0005-0000-0000-0000C15A0000}"/>
    <cellStyle name="Comma 5" xfId="45922" xr:uid="{00000000-0005-0000-0000-0000C25A0000}"/>
    <cellStyle name="Comma 6" xfId="45923" xr:uid="{00000000-0005-0000-0000-0000C35A0000}"/>
    <cellStyle name="Comma 7" xfId="45924" xr:uid="{00000000-0005-0000-0000-0000C45A0000}"/>
    <cellStyle name="Comma_anlageng" xfId="23275" xr:uid="{00000000-0005-0000-0000-0000C55A0000}"/>
    <cellStyle name="Controlecel" xfId="23276" xr:uid="{00000000-0005-0000-0000-0000C65A0000}"/>
    <cellStyle name="Copied" xfId="23277" xr:uid="{00000000-0005-0000-0000-0000C75A0000}"/>
    <cellStyle name="Currency [0]" xfId="23278" xr:uid="{00000000-0005-0000-0000-0000C85A0000}"/>
    <cellStyle name="Currency [0] 10" xfId="23279" xr:uid="{00000000-0005-0000-0000-0000C95A0000}"/>
    <cellStyle name="Currency [0] 10 2" xfId="23280" xr:uid="{00000000-0005-0000-0000-0000CA5A0000}"/>
    <cellStyle name="Currency [0] 10 3" xfId="23281" xr:uid="{00000000-0005-0000-0000-0000CB5A0000}"/>
    <cellStyle name="Currency [0] 11" xfId="23282" xr:uid="{00000000-0005-0000-0000-0000CC5A0000}"/>
    <cellStyle name="Currency [0] 11 2" xfId="23283" xr:uid="{00000000-0005-0000-0000-0000CD5A0000}"/>
    <cellStyle name="Currency [0] 11 3" xfId="23284" xr:uid="{00000000-0005-0000-0000-0000CE5A0000}"/>
    <cellStyle name="Currency [0] 12" xfId="23285" xr:uid="{00000000-0005-0000-0000-0000CF5A0000}"/>
    <cellStyle name="Currency [0] 13" xfId="23286" xr:uid="{00000000-0005-0000-0000-0000D05A0000}"/>
    <cellStyle name="Currency [0] 14" xfId="23287" xr:uid="{00000000-0005-0000-0000-0000D15A0000}"/>
    <cellStyle name="Currency [0] 15" xfId="23288" xr:uid="{00000000-0005-0000-0000-0000D25A0000}"/>
    <cellStyle name="Currency [0] 16" xfId="23289" xr:uid="{00000000-0005-0000-0000-0000D35A0000}"/>
    <cellStyle name="Currency [0] 16 2" xfId="23290" xr:uid="{00000000-0005-0000-0000-0000D45A0000}"/>
    <cellStyle name="Currency [0] 16 3" xfId="23291" xr:uid="{00000000-0005-0000-0000-0000D55A0000}"/>
    <cellStyle name="Currency [0] 17" xfId="23292" xr:uid="{00000000-0005-0000-0000-0000D65A0000}"/>
    <cellStyle name="Currency [0] 17 2" xfId="23293" xr:uid="{00000000-0005-0000-0000-0000D75A0000}"/>
    <cellStyle name="Currency [0] 17 3" xfId="23294" xr:uid="{00000000-0005-0000-0000-0000D85A0000}"/>
    <cellStyle name="Currency [0] 18" xfId="23295" xr:uid="{00000000-0005-0000-0000-0000D95A0000}"/>
    <cellStyle name="Currency [0] 18 2" xfId="23296" xr:uid="{00000000-0005-0000-0000-0000DA5A0000}"/>
    <cellStyle name="Currency [0] 18 3" xfId="23297" xr:uid="{00000000-0005-0000-0000-0000DB5A0000}"/>
    <cellStyle name="Currency [0] 19" xfId="23298" xr:uid="{00000000-0005-0000-0000-0000DC5A0000}"/>
    <cellStyle name="Currency [0] 2" xfId="23299" xr:uid="{00000000-0005-0000-0000-0000DD5A0000}"/>
    <cellStyle name="Currency [0] 2 2" xfId="23300" xr:uid="{00000000-0005-0000-0000-0000DE5A0000}"/>
    <cellStyle name="Currency [0] 2 3" xfId="23301" xr:uid="{00000000-0005-0000-0000-0000DF5A0000}"/>
    <cellStyle name="Currency [0] 2 4" xfId="23302" xr:uid="{00000000-0005-0000-0000-0000E05A0000}"/>
    <cellStyle name="Currency [0] 2 5" xfId="23303" xr:uid="{00000000-0005-0000-0000-0000E15A0000}"/>
    <cellStyle name="Currency [0] 2 6" xfId="23304" xr:uid="{00000000-0005-0000-0000-0000E25A0000}"/>
    <cellStyle name="Currency [0] 20" xfId="23305" xr:uid="{00000000-0005-0000-0000-0000E35A0000}"/>
    <cellStyle name="Currency [0] 21" xfId="23306" xr:uid="{00000000-0005-0000-0000-0000E45A0000}"/>
    <cellStyle name="Currency [0] 22" xfId="23307" xr:uid="{00000000-0005-0000-0000-0000E55A0000}"/>
    <cellStyle name="Currency [0] 23" xfId="23308" xr:uid="{00000000-0005-0000-0000-0000E65A0000}"/>
    <cellStyle name="Currency [0] 24" xfId="23309" xr:uid="{00000000-0005-0000-0000-0000E75A0000}"/>
    <cellStyle name="Currency [0] 25" xfId="23310" xr:uid="{00000000-0005-0000-0000-0000E85A0000}"/>
    <cellStyle name="Currency [0] 26" xfId="23311" xr:uid="{00000000-0005-0000-0000-0000E95A0000}"/>
    <cellStyle name="Currency [0] 27" xfId="23312" xr:uid="{00000000-0005-0000-0000-0000EA5A0000}"/>
    <cellStyle name="Currency [0] 28" xfId="23313" xr:uid="{00000000-0005-0000-0000-0000EB5A0000}"/>
    <cellStyle name="Currency [0] 29" xfId="23314" xr:uid="{00000000-0005-0000-0000-0000EC5A0000}"/>
    <cellStyle name="Currency [0] 3" xfId="23315" xr:uid="{00000000-0005-0000-0000-0000ED5A0000}"/>
    <cellStyle name="Currency [0] 3 2" xfId="23316" xr:uid="{00000000-0005-0000-0000-0000EE5A0000}"/>
    <cellStyle name="Currency [0] 3 3" xfId="23317" xr:uid="{00000000-0005-0000-0000-0000EF5A0000}"/>
    <cellStyle name="Currency [0] 3 4" xfId="23318" xr:uid="{00000000-0005-0000-0000-0000F05A0000}"/>
    <cellStyle name="Currency [0] 3 5" xfId="23319" xr:uid="{00000000-0005-0000-0000-0000F15A0000}"/>
    <cellStyle name="Currency [0] 3 6" xfId="23320" xr:uid="{00000000-0005-0000-0000-0000F25A0000}"/>
    <cellStyle name="Currency [0] 30" xfId="23321" xr:uid="{00000000-0005-0000-0000-0000F35A0000}"/>
    <cellStyle name="Currency [0] 31" xfId="23322" xr:uid="{00000000-0005-0000-0000-0000F45A0000}"/>
    <cellStyle name="Currency [0] 32" xfId="23323" xr:uid="{00000000-0005-0000-0000-0000F55A0000}"/>
    <cellStyle name="Currency [0] 33" xfId="23324" xr:uid="{00000000-0005-0000-0000-0000F65A0000}"/>
    <cellStyle name="Currency [0] 34" xfId="23325" xr:uid="{00000000-0005-0000-0000-0000F75A0000}"/>
    <cellStyle name="Currency [0] 35" xfId="23326" xr:uid="{00000000-0005-0000-0000-0000F85A0000}"/>
    <cellStyle name="Currency [0] 36" xfId="23327" xr:uid="{00000000-0005-0000-0000-0000F95A0000}"/>
    <cellStyle name="Currency [0] 37" xfId="23328" xr:uid="{00000000-0005-0000-0000-0000FA5A0000}"/>
    <cellStyle name="Currency [0] 38" xfId="23329" xr:uid="{00000000-0005-0000-0000-0000FB5A0000}"/>
    <cellStyle name="Currency [0] 39" xfId="23330" xr:uid="{00000000-0005-0000-0000-0000FC5A0000}"/>
    <cellStyle name="Currency [0] 4" xfId="23331" xr:uid="{00000000-0005-0000-0000-0000FD5A0000}"/>
    <cellStyle name="Currency [0] 4 2" xfId="23332" xr:uid="{00000000-0005-0000-0000-0000FE5A0000}"/>
    <cellStyle name="Currency [0] 4 3" xfId="23333" xr:uid="{00000000-0005-0000-0000-0000FF5A0000}"/>
    <cellStyle name="Currency [0] 4 4" xfId="23334" xr:uid="{00000000-0005-0000-0000-0000005B0000}"/>
    <cellStyle name="Currency [0] 4 5" xfId="23335" xr:uid="{00000000-0005-0000-0000-0000015B0000}"/>
    <cellStyle name="Currency [0] 4 6" xfId="23336" xr:uid="{00000000-0005-0000-0000-0000025B0000}"/>
    <cellStyle name="Currency [0] 40" xfId="23337" xr:uid="{00000000-0005-0000-0000-0000035B0000}"/>
    <cellStyle name="Currency [0] 41" xfId="23338" xr:uid="{00000000-0005-0000-0000-0000045B0000}"/>
    <cellStyle name="Currency [0] 42" xfId="23339" xr:uid="{00000000-0005-0000-0000-0000055B0000}"/>
    <cellStyle name="Currency [0] 43" xfId="23340" xr:uid="{00000000-0005-0000-0000-0000065B0000}"/>
    <cellStyle name="Currency [0] 44" xfId="23341" xr:uid="{00000000-0005-0000-0000-0000075B0000}"/>
    <cellStyle name="Currency [0] 45" xfId="23342" xr:uid="{00000000-0005-0000-0000-0000085B0000}"/>
    <cellStyle name="Currency [0] 46" xfId="23343" xr:uid="{00000000-0005-0000-0000-0000095B0000}"/>
    <cellStyle name="Currency [0] 47" xfId="23344" xr:uid="{00000000-0005-0000-0000-00000A5B0000}"/>
    <cellStyle name="Currency [0] 48" xfId="23345" xr:uid="{00000000-0005-0000-0000-00000B5B0000}"/>
    <cellStyle name="Currency [0] 49" xfId="23346" xr:uid="{00000000-0005-0000-0000-00000C5B0000}"/>
    <cellStyle name="Currency [0] 5" xfId="23347" xr:uid="{00000000-0005-0000-0000-00000D5B0000}"/>
    <cellStyle name="Currency [0] 5 2" xfId="23348" xr:uid="{00000000-0005-0000-0000-00000E5B0000}"/>
    <cellStyle name="Currency [0] 5 3" xfId="23349" xr:uid="{00000000-0005-0000-0000-00000F5B0000}"/>
    <cellStyle name="Currency [0] 5 4" xfId="23350" xr:uid="{00000000-0005-0000-0000-0000105B0000}"/>
    <cellStyle name="Currency [0] 5 5" xfId="23351" xr:uid="{00000000-0005-0000-0000-0000115B0000}"/>
    <cellStyle name="Currency [0] 5 6" xfId="23352" xr:uid="{00000000-0005-0000-0000-0000125B0000}"/>
    <cellStyle name="Currency [0] 50" xfId="23353" xr:uid="{00000000-0005-0000-0000-0000135B0000}"/>
    <cellStyle name="Currency [0] 51" xfId="23354" xr:uid="{00000000-0005-0000-0000-0000145B0000}"/>
    <cellStyle name="Currency [0] 52" xfId="23355" xr:uid="{00000000-0005-0000-0000-0000155B0000}"/>
    <cellStyle name="Currency [0] 53" xfId="23356" xr:uid="{00000000-0005-0000-0000-0000165B0000}"/>
    <cellStyle name="Currency [0] 54" xfId="23357" xr:uid="{00000000-0005-0000-0000-0000175B0000}"/>
    <cellStyle name="Currency [0] 55" xfId="23358" xr:uid="{00000000-0005-0000-0000-0000185B0000}"/>
    <cellStyle name="Currency [0] 56" xfId="23359" xr:uid="{00000000-0005-0000-0000-0000195B0000}"/>
    <cellStyle name="Currency [0] 57" xfId="23360" xr:uid="{00000000-0005-0000-0000-00001A5B0000}"/>
    <cellStyle name="Currency [0] 58" xfId="23361" xr:uid="{00000000-0005-0000-0000-00001B5B0000}"/>
    <cellStyle name="Currency [0] 59" xfId="23362" xr:uid="{00000000-0005-0000-0000-00001C5B0000}"/>
    <cellStyle name="Currency [0] 6" xfId="23363" xr:uid="{00000000-0005-0000-0000-00001D5B0000}"/>
    <cellStyle name="Currency [0] 6 2" xfId="23364" xr:uid="{00000000-0005-0000-0000-00001E5B0000}"/>
    <cellStyle name="Currency [0] 6 3" xfId="23365" xr:uid="{00000000-0005-0000-0000-00001F5B0000}"/>
    <cellStyle name="Currency [0] 7" xfId="23366" xr:uid="{00000000-0005-0000-0000-0000205B0000}"/>
    <cellStyle name="Currency [0] 7 2" xfId="23367" xr:uid="{00000000-0005-0000-0000-0000215B0000}"/>
    <cellStyle name="Currency [0] 7 3" xfId="23368" xr:uid="{00000000-0005-0000-0000-0000225B0000}"/>
    <cellStyle name="Currency [0] 8" xfId="23369" xr:uid="{00000000-0005-0000-0000-0000235B0000}"/>
    <cellStyle name="Currency [0] 8 2" xfId="23370" xr:uid="{00000000-0005-0000-0000-0000245B0000}"/>
    <cellStyle name="Currency [0] 8 3" xfId="23371" xr:uid="{00000000-0005-0000-0000-0000255B0000}"/>
    <cellStyle name="Currency [0] 9" xfId="23372" xr:uid="{00000000-0005-0000-0000-0000265B0000}"/>
    <cellStyle name="Currency [0] 9 2" xfId="23373" xr:uid="{00000000-0005-0000-0000-0000275B0000}"/>
    <cellStyle name="Currency [0] 9 3" xfId="23374" xr:uid="{00000000-0005-0000-0000-0000285B0000}"/>
    <cellStyle name="Currency 2" xfId="23375" xr:uid="{00000000-0005-0000-0000-0000295B0000}"/>
    <cellStyle name="Currency 3" xfId="23376" xr:uid="{00000000-0005-0000-0000-00002A5B0000}"/>
    <cellStyle name="Dan" xfId="23377" xr:uid="{00000000-0005-0000-0000-00002B5B0000}"/>
    <cellStyle name="Datenpilot Ecke" xfId="23378" xr:uid="{00000000-0005-0000-0000-00002C5B0000}"/>
    <cellStyle name="Datenpilot Ergebnis" xfId="23379" xr:uid="{00000000-0005-0000-0000-00002D5B0000}"/>
    <cellStyle name="Datenpilot Feld" xfId="23380" xr:uid="{00000000-0005-0000-0000-00002E5B0000}"/>
    <cellStyle name="Datenpilot Kategorie" xfId="23381" xr:uid="{00000000-0005-0000-0000-00002F5B0000}"/>
    <cellStyle name="Datenpilot Titel" xfId="23382" xr:uid="{00000000-0005-0000-0000-0000305B0000}"/>
    <cellStyle name="Datenpilot Wert" xfId="23383" xr:uid="{00000000-0005-0000-0000-0000315B0000}"/>
    <cellStyle name="Dezimal [0] 2" xfId="23384" xr:uid="{00000000-0005-0000-0000-0000325B0000}"/>
    <cellStyle name="Dezimal [0] 2 2" xfId="23385" xr:uid="{00000000-0005-0000-0000-0000335B0000}"/>
    <cellStyle name="Dezimal [0] 2 3" xfId="23386" xr:uid="{00000000-0005-0000-0000-0000345B0000}"/>
    <cellStyle name="Dezimal [0] 2 4" xfId="23387" xr:uid="{00000000-0005-0000-0000-0000355B0000}"/>
    <cellStyle name="Dezimal [0] 3" xfId="23388" xr:uid="{00000000-0005-0000-0000-0000365B0000}"/>
    <cellStyle name="Dezimal [0] 3 2" xfId="23389" xr:uid="{00000000-0005-0000-0000-0000375B0000}"/>
    <cellStyle name="Dezimal [0] 3 3" xfId="23390" xr:uid="{00000000-0005-0000-0000-0000385B0000}"/>
    <cellStyle name="Dezimal [0] 3 4" xfId="23391" xr:uid="{00000000-0005-0000-0000-0000395B0000}"/>
    <cellStyle name="Dezimal [0] 4" xfId="23392" xr:uid="{00000000-0005-0000-0000-00003A5B0000}"/>
    <cellStyle name="Dezimal [0] 4 2" xfId="23393" xr:uid="{00000000-0005-0000-0000-00003B5B0000}"/>
    <cellStyle name="Dezimal [0] 4 3" xfId="23394" xr:uid="{00000000-0005-0000-0000-00003C5B0000}"/>
    <cellStyle name="Dezimal [0] 4 4" xfId="23395" xr:uid="{00000000-0005-0000-0000-00003D5B0000}"/>
    <cellStyle name="Dezimal [0] 5" xfId="23396" xr:uid="{00000000-0005-0000-0000-00003E5B0000}"/>
    <cellStyle name="Dezimal [0] 5 2" xfId="23397" xr:uid="{00000000-0005-0000-0000-00003F5B0000}"/>
    <cellStyle name="Dezimal [0] 5 3" xfId="23398" xr:uid="{00000000-0005-0000-0000-0000405B0000}"/>
    <cellStyle name="Dezimal [0] 5 4" xfId="23399" xr:uid="{00000000-0005-0000-0000-0000415B0000}"/>
    <cellStyle name="Dezimal [0] 6" xfId="23400" xr:uid="{00000000-0005-0000-0000-0000425B0000}"/>
    <cellStyle name="Dezimal [0] 6 2" xfId="23401" xr:uid="{00000000-0005-0000-0000-0000435B0000}"/>
    <cellStyle name="Dezimal [0] 6 3" xfId="23402" xr:uid="{00000000-0005-0000-0000-0000445B0000}"/>
    <cellStyle name="Dezimal [0] 6 4" xfId="23403" xr:uid="{00000000-0005-0000-0000-0000455B0000}"/>
    <cellStyle name="Dezimal [0] 7" xfId="23404" xr:uid="{00000000-0005-0000-0000-0000465B0000}"/>
    <cellStyle name="Dezimal [0] 7 2" xfId="23405" xr:uid="{00000000-0005-0000-0000-0000475B0000}"/>
    <cellStyle name="Dezimal [0] 7 3" xfId="23406" xr:uid="{00000000-0005-0000-0000-0000485B0000}"/>
    <cellStyle name="Dezimal [0] 7 4" xfId="23407" xr:uid="{00000000-0005-0000-0000-0000495B0000}"/>
    <cellStyle name="Dezimal [0] 8" xfId="23408" xr:uid="{00000000-0005-0000-0000-00004A5B0000}"/>
    <cellStyle name="Dezimal [0] 8 2" xfId="23409" xr:uid="{00000000-0005-0000-0000-00004B5B0000}"/>
    <cellStyle name="Dezimal [0] 8 3" xfId="23410" xr:uid="{00000000-0005-0000-0000-00004C5B0000}"/>
    <cellStyle name="Dezimal [0] 8 4" xfId="23411" xr:uid="{00000000-0005-0000-0000-00004D5B0000}"/>
    <cellStyle name="Dezimal [0] 9" xfId="23412" xr:uid="{00000000-0005-0000-0000-00004E5B0000}"/>
    <cellStyle name="Dezimal [0] 9 2" xfId="23413" xr:uid="{00000000-0005-0000-0000-00004F5B0000}"/>
    <cellStyle name="Dezimal [0] 9 3" xfId="23414" xr:uid="{00000000-0005-0000-0000-0000505B0000}"/>
    <cellStyle name="Dezimal [0] 9 4" xfId="23415" xr:uid="{00000000-0005-0000-0000-0000515B0000}"/>
    <cellStyle name="Dezimal 10" xfId="23416" xr:uid="{00000000-0005-0000-0000-0000525B0000}"/>
    <cellStyle name="Dezimal 11" xfId="23417" xr:uid="{00000000-0005-0000-0000-0000535B0000}"/>
    <cellStyle name="Dezimal 12" xfId="45916" xr:uid="{00000000-0005-0000-0000-0000545B0000}"/>
    <cellStyle name="Dezimal 13" xfId="45958" xr:uid="{00000000-0005-0000-0000-0000555B0000}"/>
    <cellStyle name="Dezimal 2" xfId="23418" xr:uid="{00000000-0005-0000-0000-0000565B0000}"/>
    <cellStyle name="Dezimal 2 2" xfId="23419" xr:uid="{00000000-0005-0000-0000-0000575B0000}"/>
    <cellStyle name="Dezimal 2 2 2" xfId="23420" xr:uid="{00000000-0005-0000-0000-0000585B0000}"/>
    <cellStyle name="Dezimal 2 2 2 2" xfId="23421" xr:uid="{00000000-0005-0000-0000-0000595B0000}"/>
    <cellStyle name="Dezimal 2 2 3" xfId="23422" xr:uid="{00000000-0005-0000-0000-00005A5B0000}"/>
    <cellStyle name="Dezimal 2 3" xfId="23423" xr:uid="{00000000-0005-0000-0000-00005B5B0000}"/>
    <cellStyle name="Dezimal 2 3 2" xfId="23424" xr:uid="{00000000-0005-0000-0000-00005C5B0000}"/>
    <cellStyle name="Dezimal 2 4" xfId="23425" xr:uid="{00000000-0005-0000-0000-00005D5B0000}"/>
    <cellStyle name="Dezimal 2 5" xfId="23426" xr:uid="{00000000-0005-0000-0000-00005E5B0000}"/>
    <cellStyle name="Dezimal 3" xfId="23427" xr:uid="{00000000-0005-0000-0000-00005F5B0000}"/>
    <cellStyle name="Dezimal 3 2" xfId="23428" xr:uid="{00000000-0005-0000-0000-0000605B0000}"/>
    <cellStyle name="Dezimal 3 3" xfId="23429" xr:uid="{00000000-0005-0000-0000-0000615B0000}"/>
    <cellStyle name="Dezimal 3 4" xfId="23430" xr:uid="{00000000-0005-0000-0000-0000625B0000}"/>
    <cellStyle name="Dezimal 3 5" xfId="23431" xr:uid="{00000000-0005-0000-0000-0000635B0000}"/>
    <cellStyle name="Dezimal 3 6" xfId="23432" xr:uid="{00000000-0005-0000-0000-0000645B0000}"/>
    <cellStyle name="Dezimal 4" xfId="23433" xr:uid="{00000000-0005-0000-0000-0000655B0000}"/>
    <cellStyle name="Dezimal 4 2" xfId="23434" xr:uid="{00000000-0005-0000-0000-0000665B0000}"/>
    <cellStyle name="Dezimal 4 2 2" xfId="23435" xr:uid="{00000000-0005-0000-0000-0000675B0000}"/>
    <cellStyle name="Dezimal 4 2 2 2" xfId="23436" xr:uid="{00000000-0005-0000-0000-0000685B0000}"/>
    <cellStyle name="Dezimal 4 2 3" xfId="23437" xr:uid="{00000000-0005-0000-0000-0000695B0000}"/>
    <cellStyle name="Dezimal 4 3" xfId="23438" xr:uid="{00000000-0005-0000-0000-00006A5B0000}"/>
    <cellStyle name="Dezimal 4 3 2" xfId="23439" xr:uid="{00000000-0005-0000-0000-00006B5B0000}"/>
    <cellStyle name="Dezimal 4 4" xfId="23440" xr:uid="{00000000-0005-0000-0000-00006C5B0000}"/>
    <cellStyle name="Dezimal 4 5" xfId="23441" xr:uid="{00000000-0005-0000-0000-00006D5B0000}"/>
    <cellStyle name="Dezimal 5" xfId="23442" xr:uid="{00000000-0005-0000-0000-00006E5B0000}"/>
    <cellStyle name="Dezimal 5 2" xfId="23443" xr:uid="{00000000-0005-0000-0000-00006F5B0000}"/>
    <cellStyle name="Dezimal 5 3" xfId="23444" xr:uid="{00000000-0005-0000-0000-0000705B0000}"/>
    <cellStyle name="Dezimal 5 4" xfId="23445" xr:uid="{00000000-0005-0000-0000-0000715B0000}"/>
    <cellStyle name="Dezimal 5 5" xfId="23446" xr:uid="{00000000-0005-0000-0000-0000725B0000}"/>
    <cellStyle name="Dezimal 6" xfId="23447" xr:uid="{00000000-0005-0000-0000-0000735B0000}"/>
    <cellStyle name="Dezimal 6 2" xfId="23448" xr:uid="{00000000-0005-0000-0000-0000745B0000}"/>
    <cellStyle name="Dezimal 6 2 2" xfId="23449" xr:uid="{00000000-0005-0000-0000-0000755B0000}"/>
    <cellStyle name="Dezimal 6 2 2 2" xfId="23450" xr:uid="{00000000-0005-0000-0000-0000765B0000}"/>
    <cellStyle name="Dezimal 6 2 3" xfId="23451" xr:uid="{00000000-0005-0000-0000-0000775B0000}"/>
    <cellStyle name="Dezimal 6 3" xfId="23452" xr:uid="{00000000-0005-0000-0000-0000785B0000}"/>
    <cellStyle name="Dezimal 6 3 2" xfId="23453" xr:uid="{00000000-0005-0000-0000-0000795B0000}"/>
    <cellStyle name="Dezimal 6 4" xfId="23454" xr:uid="{00000000-0005-0000-0000-00007A5B0000}"/>
    <cellStyle name="Dezimal 6 5" xfId="23455" xr:uid="{00000000-0005-0000-0000-00007B5B0000}"/>
    <cellStyle name="Dezimal 7" xfId="23456" xr:uid="{00000000-0005-0000-0000-00007C5B0000}"/>
    <cellStyle name="Dezimal 7 2" xfId="23457" xr:uid="{00000000-0005-0000-0000-00007D5B0000}"/>
    <cellStyle name="Dezimal 7 2 2" xfId="23458" xr:uid="{00000000-0005-0000-0000-00007E5B0000}"/>
    <cellStyle name="Dezimal 7 2 2 2" xfId="23459" xr:uid="{00000000-0005-0000-0000-00007F5B0000}"/>
    <cellStyle name="Dezimal 7 2 3" xfId="23460" xr:uid="{00000000-0005-0000-0000-0000805B0000}"/>
    <cellStyle name="Dezimal 7 3" xfId="23461" xr:uid="{00000000-0005-0000-0000-0000815B0000}"/>
    <cellStyle name="Dezimal 7 3 2" xfId="23462" xr:uid="{00000000-0005-0000-0000-0000825B0000}"/>
    <cellStyle name="Dezimal 7 4" xfId="23463" xr:uid="{00000000-0005-0000-0000-0000835B0000}"/>
    <cellStyle name="Dezimal 7 5" xfId="23464" xr:uid="{00000000-0005-0000-0000-0000845B0000}"/>
    <cellStyle name="Dezimal 8" xfId="23465" xr:uid="{00000000-0005-0000-0000-0000855B0000}"/>
    <cellStyle name="Dezimal 8 2" xfId="23466" xr:uid="{00000000-0005-0000-0000-0000865B0000}"/>
    <cellStyle name="Dezimal 8 2 2" xfId="23467" xr:uid="{00000000-0005-0000-0000-0000875B0000}"/>
    <cellStyle name="Dezimal 8 2 2 2" xfId="23468" xr:uid="{00000000-0005-0000-0000-0000885B0000}"/>
    <cellStyle name="Dezimal 8 2 3" xfId="23469" xr:uid="{00000000-0005-0000-0000-0000895B0000}"/>
    <cellStyle name="Dezimal 8 3" xfId="23470" xr:uid="{00000000-0005-0000-0000-00008A5B0000}"/>
    <cellStyle name="Dezimal 8 3 2" xfId="23471" xr:uid="{00000000-0005-0000-0000-00008B5B0000}"/>
    <cellStyle name="Dezimal 8 4" xfId="23472" xr:uid="{00000000-0005-0000-0000-00008C5B0000}"/>
    <cellStyle name="Dezimal 8 5" xfId="23473" xr:uid="{00000000-0005-0000-0000-00008D5B0000}"/>
    <cellStyle name="Dezimal 9" xfId="23474" xr:uid="{00000000-0005-0000-0000-00008E5B0000}"/>
    <cellStyle name="Dezimal 9 2" xfId="23475" xr:uid="{00000000-0005-0000-0000-00008F5B0000}"/>
    <cellStyle name="Dezimal 9 2 2" xfId="23476" xr:uid="{00000000-0005-0000-0000-0000905B0000}"/>
    <cellStyle name="Dezimal 9 2 2 2" xfId="23477" xr:uid="{00000000-0005-0000-0000-0000915B0000}"/>
    <cellStyle name="Dezimal 9 2 3" xfId="23478" xr:uid="{00000000-0005-0000-0000-0000925B0000}"/>
    <cellStyle name="Dezimal 9 3" xfId="23479" xr:uid="{00000000-0005-0000-0000-0000935B0000}"/>
    <cellStyle name="Dezimal 9 3 2" xfId="23480" xr:uid="{00000000-0005-0000-0000-0000945B0000}"/>
    <cellStyle name="Dezimal 9 4" xfId="23481" xr:uid="{00000000-0005-0000-0000-0000955B0000}"/>
    <cellStyle name="Dezimal 9 5" xfId="23482" xr:uid="{00000000-0005-0000-0000-0000965B0000}"/>
    <cellStyle name="Eingabe 10" xfId="23483" xr:uid="{00000000-0005-0000-0000-0000975B0000}"/>
    <cellStyle name="Eingabe 10 10" xfId="23484" xr:uid="{00000000-0005-0000-0000-0000985B0000}"/>
    <cellStyle name="Eingabe 10 11" xfId="23485" xr:uid="{00000000-0005-0000-0000-0000995B0000}"/>
    <cellStyle name="Eingabe 10 12" xfId="23486" xr:uid="{00000000-0005-0000-0000-00009A5B0000}"/>
    <cellStyle name="Eingabe 10 13" xfId="23487" xr:uid="{00000000-0005-0000-0000-00009B5B0000}"/>
    <cellStyle name="Eingabe 10 14" xfId="23488" xr:uid="{00000000-0005-0000-0000-00009C5B0000}"/>
    <cellStyle name="Eingabe 10 15" xfId="23489" xr:uid="{00000000-0005-0000-0000-00009D5B0000}"/>
    <cellStyle name="Eingabe 10 16" xfId="23490" xr:uid="{00000000-0005-0000-0000-00009E5B0000}"/>
    <cellStyle name="Eingabe 10 17" xfId="23491" xr:uid="{00000000-0005-0000-0000-00009F5B0000}"/>
    <cellStyle name="Eingabe 10 18" xfId="23492" xr:uid="{00000000-0005-0000-0000-0000A05B0000}"/>
    <cellStyle name="Eingabe 10 19" xfId="23493" xr:uid="{00000000-0005-0000-0000-0000A15B0000}"/>
    <cellStyle name="Eingabe 10 2" xfId="23494" xr:uid="{00000000-0005-0000-0000-0000A25B0000}"/>
    <cellStyle name="Eingabe 10 2 2" xfId="23495" xr:uid="{00000000-0005-0000-0000-0000A35B0000}"/>
    <cellStyle name="Eingabe 10 3" xfId="23496" xr:uid="{00000000-0005-0000-0000-0000A45B0000}"/>
    <cellStyle name="Eingabe 10 3 2" xfId="23497" xr:uid="{00000000-0005-0000-0000-0000A55B0000}"/>
    <cellStyle name="Eingabe 10 4" xfId="23498" xr:uid="{00000000-0005-0000-0000-0000A65B0000}"/>
    <cellStyle name="Eingabe 10 4 2" xfId="23499" xr:uid="{00000000-0005-0000-0000-0000A75B0000}"/>
    <cellStyle name="Eingabe 10 5" xfId="23500" xr:uid="{00000000-0005-0000-0000-0000A85B0000}"/>
    <cellStyle name="Eingabe 10 5 2" xfId="23501" xr:uid="{00000000-0005-0000-0000-0000A95B0000}"/>
    <cellStyle name="Eingabe 10 6" xfId="23502" xr:uid="{00000000-0005-0000-0000-0000AA5B0000}"/>
    <cellStyle name="Eingabe 10 6 2" xfId="23503" xr:uid="{00000000-0005-0000-0000-0000AB5B0000}"/>
    <cellStyle name="Eingabe 10 7" xfId="23504" xr:uid="{00000000-0005-0000-0000-0000AC5B0000}"/>
    <cellStyle name="Eingabe 10 7 2" xfId="23505" xr:uid="{00000000-0005-0000-0000-0000AD5B0000}"/>
    <cellStyle name="Eingabe 10 7 2 2" xfId="23506" xr:uid="{00000000-0005-0000-0000-0000AE5B0000}"/>
    <cellStyle name="Eingabe 10 7 3" xfId="23507" xr:uid="{00000000-0005-0000-0000-0000AF5B0000}"/>
    <cellStyle name="Eingabe 10 8" xfId="23508" xr:uid="{00000000-0005-0000-0000-0000B05B0000}"/>
    <cellStyle name="Eingabe 10 9" xfId="23509" xr:uid="{00000000-0005-0000-0000-0000B15B0000}"/>
    <cellStyle name="Eingabe 11" xfId="23510" xr:uid="{00000000-0005-0000-0000-0000B25B0000}"/>
    <cellStyle name="Eingabe 11 10" xfId="23511" xr:uid="{00000000-0005-0000-0000-0000B35B0000}"/>
    <cellStyle name="Eingabe 11 11" xfId="23512" xr:uid="{00000000-0005-0000-0000-0000B45B0000}"/>
    <cellStyle name="Eingabe 11 12" xfId="23513" xr:uid="{00000000-0005-0000-0000-0000B55B0000}"/>
    <cellStyle name="Eingabe 11 13" xfId="23514" xr:uid="{00000000-0005-0000-0000-0000B65B0000}"/>
    <cellStyle name="Eingabe 11 14" xfId="23515" xr:uid="{00000000-0005-0000-0000-0000B75B0000}"/>
    <cellStyle name="Eingabe 11 15" xfId="23516" xr:uid="{00000000-0005-0000-0000-0000B85B0000}"/>
    <cellStyle name="Eingabe 11 16" xfId="23517" xr:uid="{00000000-0005-0000-0000-0000B95B0000}"/>
    <cellStyle name="Eingabe 11 17" xfId="23518" xr:uid="{00000000-0005-0000-0000-0000BA5B0000}"/>
    <cellStyle name="Eingabe 11 18" xfId="23519" xr:uid="{00000000-0005-0000-0000-0000BB5B0000}"/>
    <cellStyle name="Eingabe 11 19" xfId="23520" xr:uid="{00000000-0005-0000-0000-0000BC5B0000}"/>
    <cellStyle name="Eingabe 11 2" xfId="23521" xr:uid="{00000000-0005-0000-0000-0000BD5B0000}"/>
    <cellStyle name="Eingabe 11 2 2" xfId="23522" xr:uid="{00000000-0005-0000-0000-0000BE5B0000}"/>
    <cellStyle name="Eingabe 11 3" xfId="23523" xr:uid="{00000000-0005-0000-0000-0000BF5B0000}"/>
    <cellStyle name="Eingabe 11 3 2" xfId="23524" xr:uid="{00000000-0005-0000-0000-0000C05B0000}"/>
    <cellStyle name="Eingabe 11 4" xfId="23525" xr:uid="{00000000-0005-0000-0000-0000C15B0000}"/>
    <cellStyle name="Eingabe 11 4 2" xfId="23526" xr:uid="{00000000-0005-0000-0000-0000C25B0000}"/>
    <cellStyle name="Eingabe 11 5" xfId="23527" xr:uid="{00000000-0005-0000-0000-0000C35B0000}"/>
    <cellStyle name="Eingabe 11 5 2" xfId="23528" xr:uid="{00000000-0005-0000-0000-0000C45B0000}"/>
    <cellStyle name="Eingabe 11 6" xfId="23529" xr:uid="{00000000-0005-0000-0000-0000C55B0000}"/>
    <cellStyle name="Eingabe 11 6 2" xfId="23530" xr:uid="{00000000-0005-0000-0000-0000C65B0000}"/>
    <cellStyle name="Eingabe 11 7" xfId="23531" xr:uid="{00000000-0005-0000-0000-0000C75B0000}"/>
    <cellStyle name="Eingabe 11 7 2" xfId="23532" xr:uid="{00000000-0005-0000-0000-0000C85B0000}"/>
    <cellStyle name="Eingabe 11 7 2 2" xfId="23533" xr:uid="{00000000-0005-0000-0000-0000C95B0000}"/>
    <cellStyle name="Eingabe 11 7 3" xfId="23534" xr:uid="{00000000-0005-0000-0000-0000CA5B0000}"/>
    <cellStyle name="Eingabe 11 8" xfId="23535" xr:uid="{00000000-0005-0000-0000-0000CB5B0000}"/>
    <cellStyle name="Eingabe 11 9" xfId="23536" xr:uid="{00000000-0005-0000-0000-0000CC5B0000}"/>
    <cellStyle name="Eingabe 12" xfId="23537" xr:uid="{00000000-0005-0000-0000-0000CD5B0000}"/>
    <cellStyle name="Eingabe 12 10" xfId="23538" xr:uid="{00000000-0005-0000-0000-0000CE5B0000}"/>
    <cellStyle name="Eingabe 12 11" xfId="23539" xr:uid="{00000000-0005-0000-0000-0000CF5B0000}"/>
    <cellStyle name="Eingabe 12 12" xfId="23540" xr:uid="{00000000-0005-0000-0000-0000D05B0000}"/>
    <cellStyle name="Eingabe 12 13" xfId="23541" xr:uid="{00000000-0005-0000-0000-0000D15B0000}"/>
    <cellStyle name="Eingabe 12 14" xfId="23542" xr:uid="{00000000-0005-0000-0000-0000D25B0000}"/>
    <cellStyle name="Eingabe 12 15" xfId="23543" xr:uid="{00000000-0005-0000-0000-0000D35B0000}"/>
    <cellStyle name="Eingabe 12 16" xfId="23544" xr:uid="{00000000-0005-0000-0000-0000D45B0000}"/>
    <cellStyle name="Eingabe 12 17" xfId="23545" xr:uid="{00000000-0005-0000-0000-0000D55B0000}"/>
    <cellStyle name="Eingabe 12 18" xfId="23546" xr:uid="{00000000-0005-0000-0000-0000D65B0000}"/>
    <cellStyle name="Eingabe 12 19" xfId="23547" xr:uid="{00000000-0005-0000-0000-0000D75B0000}"/>
    <cellStyle name="Eingabe 12 2" xfId="23548" xr:uid="{00000000-0005-0000-0000-0000D85B0000}"/>
    <cellStyle name="Eingabe 12 2 2" xfId="23549" xr:uid="{00000000-0005-0000-0000-0000D95B0000}"/>
    <cellStyle name="Eingabe 12 3" xfId="23550" xr:uid="{00000000-0005-0000-0000-0000DA5B0000}"/>
    <cellStyle name="Eingabe 12 3 2" xfId="23551" xr:uid="{00000000-0005-0000-0000-0000DB5B0000}"/>
    <cellStyle name="Eingabe 12 4" xfId="23552" xr:uid="{00000000-0005-0000-0000-0000DC5B0000}"/>
    <cellStyle name="Eingabe 12 4 2" xfId="23553" xr:uid="{00000000-0005-0000-0000-0000DD5B0000}"/>
    <cellStyle name="Eingabe 12 5" xfId="23554" xr:uid="{00000000-0005-0000-0000-0000DE5B0000}"/>
    <cellStyle name="Eingabe 12 5 2" xfId="23555" xr:uid="{00000000-0005-0000-0000-0000DF5B0000}"/>
    <cellStyle name="Eingabe 12 6" xfId="23556" xr:uid="{00000000-0005-0000-0000-0000E05B0000}"/>
    <cellStyle name="Eingabe 12 6 2" xfId="23557" xr:uid="{00000000-0005-0000-0000-0000E15B0000}"/>
    <cellStyle name="Eingabe 12 7" xfId="23558" xr:uid="{00000000-0005-0000-0000-0000E25B0000}"/>
    <cellStyle name="Eingabe 12 7 2" xfId="23559" xr:uid="{00000000-0005-0000-0000-0000E35B0000}"/>
    <cellStyle name="Eingabe 12 7 2 2" xfId="23560" xr:uid="{00000000-0005-0000-0000-0000E45B0000}"/>
    <cellStyle name="Eingabe 12 7 3" xfId="23561" xr:uid="{00000000-0005-0000-0000-0000E55B0000}"/>
    <cellStyle name="Eingabe 12 8" xfId="23562" xr:uid="{00000000-0005-0000-0000-0000E65B0000}"/>
    <cellStyle name="Eingabe 12 9" xfId="23563" xr:uid="{00000000-0005-0000-0000-0000E75B0000}"/>
    <cellStyle name="Eingabe 13" xfId="23564" xr:uid="{00000000-0005-0000-0000-0000E85B0000}"/>
    <cellStyle name="Eingabe 13 10" xfId="23565" xr:uid="{00000000-0005-0000-0000-0000E95B0000}"/>
    <cellStyle name="Eingabe 13 11" xfId="23566" xr:uid="{00000000-0005-0000-0000-0000EA5B0000}"/>
    <cellStyle name="Eingabe 13 12" xfId="23567" xr:uid="{00000000-0005-0000-0000-0000EB5B0000}"/>
    <cellStyle name="Eingabe 13 13" xfId="23568" xr:uid="{00000000-0005-0000-0000-0000EC5B0000}"/>
    <cellStyle name="Eingabe 13 14" xfId="23569" xr:uid="{00000000-0005-0000-0000-0000ED5B0000}"/>
    <cellStyle name="Eingabe 13 15" xfId="23570" xr:uid="{00000000-0005-0000-0000-0000EE5B0000}"/>
    <cellStyle name="Eingabe 13 16" xfId="23571" xr:uid="{00000000-0005-0000-0000-0000EF5B0000}"/>
    <cellStyle name="Eingabe 13 17" xfId="23572" xr:uid="{00000000-0005-0000-0000-0000F05B0000}"/>
    <cellStyle name="Eingabe 13 18" xfId="23573" xr:uid="{00000000-0005-0000-0000-0000F15B0000}"/>
    <cellStyle name="Eingabe 13 19" xfId="23574" xr:uid="{00000000-0005-0000-0000-0000F25B0000}"/>
    <cellStyle name="Eingabe 13 2" xfId="23575" xr:uid="{00000000-0005-0000-0000-0000F35B0000}"/>
    <cellStyle name="Eingabe 13 2 2" xfId="23576" xr:uid="{00000000-0005-0000-0000-0000F45B0000}"/>
    <cellStyle name="Eingabe 13 3" xfId="23577" xr:uid="{00000000-0005-0000-0000-0000F55B0000}"/>
    <cellStyle name="Eingabe 13 3 2" xfId="23578" xr:uid="{00000000-0005-0000-0000-0000F65B0000}"/>
    <cellStyle name="Eingabe 13 4" xfId="23579" xr:uid="{00000000-0005-0000-0000-0000F75B0000}"/>
    <cellStyle name="Eingabe 13 4 2" xfId="23580" xr:uid="{00000000-0005-0000-0000-0000F85B0000}"/>
    <cellStyle name="Eingabe 13 5" xfId="23581" xr:uid="{00000000-0005-0000-0000-0000F95B0000}"/>
    <cellStyle name="Eingabe 13 5 2" xfId="23582" xr:uid="{00000000-0005-0000-0000-0000FA5B0000}"/>
    <cellStyle name="Eingabe 13 6" xfId="23583" xr:uid="{00000000-0005-0000-0000-0000FB5B0000}"/>
    <cellStyle name="Eingabe 13 6 2" xfId="23584" xr:uid="{00000000-0005-0000-0000-0000FC5B0000}"/>
    <cellStyle name="Eingabe 13 7" xfId="23585" xr:uid="{00000000-0005-0000-0000-0000FD5B0000}"/>
    <cellStyle name="Eingabe 13 7 2" xfId="23586" xr:uid="{00000000-0005-0000-0000-0000FE5B0000}"/>
    <cellStyle name="Eingabe 13 7 2 2" xfId="23587" xr:uid="{00000000-0005-0000-0000-0000FF5B0000}"/>
    <cellStyle name="Eingabe 13 7 3" xfId="23588" xr:uid="{00000000-0005-0000-0000-0000005C0000}"/>
    <cellStyle name="Eingabe 13 8" xfId="23589" xr:uid="{00000000-0005-0000-0000-0000015C0000}"/>
    <cellStyle name="Eingabe 13 9" xfId="23590" xr:uid="{00000000-0005-0000-0000-0000025C0000}"/>
    <cellStyle name="Eingabe 14" xfId="23591" xr:uid="{00000000-0005-0000-0000-0000035C0000}"/>
    <cellStyle name="Eingabe 14 10" xfId="23592" xr:uid="{00000000-0005-0000-0000-0000045C0000}"/>
    <cellStyle name="Eingabe 14 11" xfId="23593" xr:uid="{00000000-0005-0000-0000-0000055C0000}"/>
    <cellStyle name="Eingabe 14 12" xfId="23594" xr:uid="{00000000-0005-0000-0000-0000065C0000}"/>
    <cellStyle name="Eingabe 14 13" xfId="23595" xr:uid="{00000000-0005-0000-0000-0000075C0000}"/>
    <cellStyle name="Eingabe 14 14" xfId="23596" xr:uid="{00000000-0005-0000-0000-0000085C0000}"/>
    <cellStyle name="Eingabe 14 15" xfId="23597" xr:uid="{00000000-0005-0000-0000-0000095C0000}"/>
    <cellStyle name="Eingabe 14 16" xfId="23598" xr:uid="{00000000-0005-0000-0000-00000A5C0000}"/>
    <cellStyle name="Eingabe 14 17" xfId="23599" xr:uid="{00000000-0005-0000-0000-00000B5C0000}"/>
    <cellStyle name="Eingabe 14 18" xfId="23600" xr:uid="{00000000-0005-0000-0000-00000C5C0000}"/>
    <cellStyle name="Eingabe 14 19" xfId="23601" xr:uid="{00000000-0005-0000-0000-00000D5C0000}"/>
    <cellStyle name="Eingabe 14 2" xfId="23602" xr:uid="{00000000-0005-0000-0000-00000E5C0000}"/>
    <cellStyle name="Eingabe 14 2 2" xfId="23603" xr:uid="{00000000-0005-0000-0000-00000F5C0000}"/>
    <cellStyle name="Eingabe 14 3" xfId="23604" xr:uid="{00000000-0005-0000-0000-0000105C0000}"/>
    <cellStyle name="Eingabe 14 3 2" xfId="23605" xr:uid="{00000000-0005-0000-0000-0000115C0000}"/>
    <cellStyle name="Eingabe 14 4" xfId="23606" xr:uid="{00000000-0005-0000-0000-0000125C0000}"/>
    <cellStyle name="Eingabe 14 4 2" xfId="23607" xr:uid="{00000000-0005-0000-0000-0000135C0000}"/>
    <cellStyle name="Eingabe 14 5" xfId="23608" xr:uid="{00000000-0005-0000-0000-0000145C0000}"/>
    <cellStyle name="Eingabe 14 5 2" xfId="23609" xr:uid="{00000000-0005-0000-0000-0000155C0000}"/>
    <cellStyle name="Eingabe 14 6" xfId="23610" xr:uid="{00000000-0005-0000-0000-0000165C0000}"/>
    <cellStyle name="Eingabe 14 6 2" xfId="23611" xr:uid="{00000000-0005-0000-0000-0000175C0000}"/>
    <cellStyle name="Eingabe 14 7" xfId="23612" xr:uid="{00000000-0005-0000-0000-0000185C0000}"/>
    <cellStyle name="Eingabe 14 7 2" xfId="23613" xr:uid="{00000000-0005-0000-0000-0000195C0000}"/>
    <cellStyle name="Eingabe 14 7 2 2" xfId="23614" xr:uid="{00000000-0005-0000-0000-00001A5C0000}"/>
    <cellStyle name="Eingabe 14 7 3" xfId="23615" xr:uid="{00000000-0005-0000-0000-00001B5C0000}"/>
    <cellStyle name="Eingabe 14 8" xfId="23616" xr:uid="{00000000-0005-0000-0000-00001C5C0000}"/>
    <cellStyle name="Eingabe 14 9" xfId="23617" xr:uid="{00000000-0005-0000-0000-00001D5C0000}"/>
    <cellStyle name="Eingabe 15" xfId="23618" xr:uid="{00000000-0005-0000-0000-00001E5C0000}"/>
    <cellStyle name="Eingabe 15 10" xfId="23619" xr:uid="{00000000-0005-0000-0000-00001F5C0000}"/>
    <cellStyle name="Eingabe 15 11" xfId="23620" xr:uid="{00000000-0005-0000-0000-0000205C0000}"/>
    <cellStyle name="Eingabe 15 12" xfId="23621" xr:uid="{00000000-0005-0000-0000-0000215C0000}"/>
    <cellStyle name="Eingabe 15 13" xfId="23622" xr:uid="{00000000-0005-0000-0000-0000225C0000}"/>
    <cellStyle name="Eingabe 15 14" xfId="23623" xr:uid="{00000000-0005-0000-0000-0000235C0000}"/>
    <cellStyle name="Eingabe 15 15" xfId="23624" xr:uid="{00000000-0005-0000-0000-0000245C0000}"/>
    <cellStyle name="Eingabe 15 16" xfId="23625" xr:uid="{00000000-0005-0000-0000-0000255C0000}"/>
    <cellStyle name="Eingabe 15 17" xfId="23626" xr:uid="{00000000-0005-0000-0000-0000265C0000}"/>
    <cellStyle name="Eingabe 15 18" xfId="23627" xr:uid="{00000000-0005-0000-0000-0000275C0000}"/>
    <cellStyle name="Eingabe 15 2" xfId="23628" xr:uid="{00000000-0005-0000-0000-0000285C0000}"/>
    <cellStyle name="Eingabe 15 2 2" xfId="23629" xr:uid="{00000000-0005-0000-0000-0000295C0000}"/>
    <cellStyle name="Eingabe 15 3" xfId="23630" xr:uid="{00000000-0005-0000-0000-00002A5C0000}"/>
    <cellStyle name="Eingabe 15 4" xfId="23631" xr:uid="{00000000-0005-0000-0000-00002B5C0000}"/>
    <cellStyle name="Eingabe 15 5" xfId="23632" xr:uid="{00000000-0005-0000-0000-00002C5C0000}"/>
    <cellStyle name="Eingabe 15 6" xfId="23633" xr:uid="{00000000-0005-0000-0000-00002D5C0000}"/>
    <cellStyle name="Eingabe 15 7" xfId="23634" xr:uid="{00000000-0005-0000-0000-00002E5C0000}"/>
    <cellStyle name="Eingabe 15 8" xfId="23635" xr:uid="{00000000-0005-0000-0000-00002F5C0000}"/>
    <cellStyle name="Eingabe 15 9" xfId="23636" xr:uid="{00000000-0005-0000-0000-0000305C0000}"/>
    <cellStyle name="Eingabe 16" xfId="23637" xr:uid="{00000000-0005-0000-0000-0000315C0000}"/>
    <cellStyle name="Eingabe 16 10" xfId="23638" xr:uid="{00000000-0005-0000-0000-0000325C0000}"/>
    <cellStyle name="Eingabe 16 11" xfId="23639" xr:uid="{00000000-0005-0000-0000-0000335C0000}"/>
    <cellStyle name="Eingabe 16 12" xfId="23640" xr:uid="{00000000-0005-0000-0000-0000345C0000}"/>
    <cellStyle name="Eingabe 16 13" xfId="23641" xr:uid="{00000000-0005-0000-0000-0000355C0000}"/>
    <cellStyle name="Eingabe 16 14" xfId="23642" xr:uid="{00000000-0005-0000-0000-0000365C0000}"/>
    <cellStyle name="Eingabe 16 15" xfId="23643" xr:uid="{00000000-0005-0000-0000-0000375C0000}"/>
    <cellStyle name="Eingabe 16 16" xfId="23644" xr:uid="{00000000-0005-0000-0000-0000385C0000}"/>
    <cellStyle name="Eingabe 16 17" xfId="23645" xr:uid="{00000000-0005-0000-0000-0000395C0000}"/>
    <cellStyle name="Eingabe 16 18" xfId="23646" xr:uid="{00000000-0005-0000-0000-00003A5C0000}"/>
    <cellStyle name="Eingabe 16 2" xfId="23647" xr:uid="{00000000-0005-0000-0000-00003B5C0000}"/>
    <cellStyle name="Eingabe 16 2 2" xfId="23648" xr:uid="{00000000-0005-0000-0000-00003C5C0000}"/>
    <cellStyle name="Eingabe 16 3" xfId="23649" xr:uid="{00000000-0005-0000-0000-00003D5C0000}"/>
    <cellStyle name="Eingabe 16 4" xfId="23650" xr:uid="{00000000-0005-0000-0000-00003E5C0000}"/>
    <cellStyle name="Eingabe 16 5" xfId="23651" xr:uid="{00000000-0005-0000-0000-00003F5C0000}"/>
    <cellStyle name="Eingabe 16 6" xfId="23652" xr:uid="{00000000-0005-0000-0000-0000405C0000}"/>
    <cellStyle name="Eingabe 16 7" xfId="23653" xr:uid="{00000000-0005-0000-0000-0000415C0000}"/>
    <cellStyle name="Eingabe 16 8" xfId="23654" xr:uid="{00000000-0005-0000-0000-0000425C0000}"/>
    <cellStyle name="Eingabe 16 9" xfId="23655" xr:uid="{00000000-0005-0000-0000-0000435C0000}"/>
    <cellStyle name="Eingabe 17" xfId="23656" xr:uid="{00000000-0005-0000-0000-0000445C0000}"/>
    <cellStyle name="Eingabe 17 10" xfId="23657" xr:uid="{00000000-0005-0000-0000-0000455C0000}"/>
    <cellStyle name="Eingabe 17 11" xfId="23658" xr:uid="{00000000-0005-0000-0000-0000465C0000}"/>
    <cellStyle name="Eingabe 17 12" xfId="23659" xr:uid="{00000000-0005-0000-0000-0000475C0000}"/>
    <cellStyle name="Eingabe 17 13" xfId="23660" xr:uid="{00000000-0005-0000-0000-0000485C0000}"/>
    <cellStyle name="Eingabe 17 14" xfId="23661" xr:uid="{00000000-0005-0000-0000-0000495C0000}"/>
    <cellStyle name="Eingabe 17 15" xfId="23662" xr:uid="{00000000-0005-0000-0000-00004A5C0000}"/>
    <cellStyle name="Eingabe 17 16" xfId="23663" xr:uid="{00000000-0005-0000-0000-00004B5C0000}"/>
    <cellStyle name="Eingabe 17 17" xfId="23664" xr:uid="{00000000-0005-0000-0000-00004C5C0000}"/>
    <cellStyle name="Eingabe 17 18" xfId="23665" xr:uid="{00000000-0005-0000-0000-00004D5C0000}"/>
    <cellStyle name="Eingabe 17 2" xfId="23666" xr:uid="{00000000-0005-0000-0000-00004E5C0000}"/>
    <cellStyle name="Eingabe 17 2 2" xfId="23667" xr:uid="{00000000-0005-0000-0000-00004F5C0000}"/>
    <cellStyle name="Eingabe 17 3" xfId="23668" xr:uid="{00000000-0005-0000-0000-0000505C0000}"/>
    <cellStyle name="Eingabe 17 4" xfId="23669" xr:uid="{00000000-0005-0000-0000-0000515C0000}"/>
    <cellStyle name="Eingabe 17 5" xfId="23670" xr:uid="{00000000-0005-0000-0000-0000525C0000}"/>
    <cellStyle name="Eingabe 17 6" xfId="23671" xr:uid="{00000000-0005-0000-0000-0000535C0000}"/>
    <cellStyle name="Eingabe 17 7" xfId="23672" xr:uid="{00000000-0005-0000-0000-0000545C0000}"/>
    <cellStyle name="Eingabe 17 8" xfId="23673" xr:uid="{00000000-0005-0000-0000-0000555C0000}"/>
    <cellStyle name="Eingabe 17 9" xfId="23674" xr:uid="{00000000-0005-0000-0000-0000565C0000}"/>
    <cellStyle name="Eingabe 18" xfId="23675" xr:uid="{00000000-0005-0000-0000-0000575C0000}"/>
    <cellStyle name="Eingabe 18 10" xfId="23676" xr:uid="{00000000-0005-0000-0000-0000585C0000}"/>
    <cellStyle name="Eingabe 18 11" xfId="23677" xr:uid="{00000000-0005-0000-0000-0000595C0000}"/>
    <cellStyle name="Eingabe 18 12" xfId="23678" xr:uid="{00000000-0005-0000-0000-00005A5C0000}"/>
    <cellStyle name="Eingabe 18 13" xfId="23679" xr:uid="{00000000-0005-0000-0000-00005B5C0000}"/>
    <cellStyle name="Eingabe 18 14" xfId="23680" xr:uid="{00000000-0005-0000-0000-00005C5C0000}"/>
    <cellStyle name="Eingabe 18 15" xfId="23681" xr:uid="{00000000-0005-0000-0000-00005D5C0000}"/>
    <cellStyle name="Eingabe 18 16" xfId="23682" xr:uid="{00000000-0005-0000-0000-00005E5C0000}"/>
    <cellStyle name="Eingabe 18 17" xfId="23683" xr:uid="{00000000-0005-0000-0000-00005F5C0000}"/>
    <cellStyle name="Eingabe 18 18" xfId="23684" xr:uid="{00000000-0005-0000-0000-0000605C0000}"/>
    <cellStyle name="Eingabe 18 2" xfId="23685" xr:uid="{00000000-0005-0000-0000-0000615C0000}"/>
    <cellStyle name="Eingabe 18 2 2" xfId="23686" xr:uid="{00000000-0005-0000-0000-0000625C0000}"/>
    <cellStyle name="Eingabe 18 3" xfId="23687" xr:uid="{00000000-0005-0000-0000-0000635C0000}"/>
    <cellStyle name="Eingabe 18 4" xfId="23688" xr:uid="{00000000-0005-0000-0000-0000645C0000}"/>
    <cellStyle name="Eingabe 18 5" xfId="23689" xr:uid="{00000000-0005-0000-0000-0000655C0000}"/>
    <cellStyle name="Eingabe 18 6" xfId="23690" xr:uid="{00000000-0005-0000-0000-0000665C0000}"/>
    <cellStyle name="Eingabe 18 7" xfId="23691" xr:uid="{00000000-0005-0000-0000-0000675C0000}"/>
    <cellStyle name="Eingabe 18 8" xfId="23692" xr:uid="{00000000-0005-0000-0000-0000685C0000}"/>
    <cellStyle name="Eingabe 18 9" xfId="23693" xr:uid="{00000000-0005-0000-0000-0000695C0000}"/>
    <cellStyle name="Eingabe 19" xfId="23694" xr:uid="{00000000-0005-0000-0000-00006A5C0000}"/>
    <cellStyle name="Eingabe 19 10" xfId="23695" xr:uid="{00000000-0005-0000-0000-00006B5C0000}"/>
    <cellStyle name="Eingabe 19 11" xfId="23696" xr:uid="{00000000-0005-0000-0000-00006C5C0000}"/>
    <cellStyle name="Eingabe 19 12" xfId="23697" xr:uid="{00000000-0005-0000-0000-00006D5C0000}"/>
    <cellStyle name="Eingabe 19 13" xfId="23698" xr:uid="{00000000-0005-0000-0000-00006E5C0000}"/>
    <cellStyle name="Eingabe 19 14" xfId="23699" xr:uid="{00000000-0005-0000-0000-00006F5C0000}"/>
    <cellStyle name="Eingabe 19 15" xfId="23700" xr:uid="{00000000-0005-0000-0000-0000705C0000}"/>
    <cellStyle name="Eingabe 19 16" xfId="23701" xr:uid="{00000000-0005-0000-0000-0000715C0000}"/>
    <cellStyle name="Eingabe 19 17" xfId="23702" xr:uid="{00000000-0005-0000-0000-0000725C0000}"/>
    <cellStyle name="Eingabe 19 18" xfId="23703" xr:uid="{00000000-0005-0000-0000-0000735C0000}"/>
    <cellStyle name="Eingabe 19 2" xfId="23704" xr:uid="{00000000-0005-0000-0000-0000745C0000}"/>
    <cellStyle name="Eingabe 19 2 2" xfId="23705" xr:uid="{00000000-0005-0000-0000-0000755C0000}"/>
    <cellStyle name="Eingabe 19 3" xfId="23706" xr:uid="{00000000-0005-0000-0000-0000765C0000}"/>
    <cellStyle name="Eingabe 19 4" xfId="23707" xr:uid="{00000000-0005-0000-0000-0000775C0000}"/>
    <cellStyle name="Eingabe 19 5" xfId="23708" xr:uid="{00000000-0005-0000-0000-0000785C0000}"/>
    <cellStyle name="Eingabe 19 6" xfId="23709" xr:uid="{00000000-0005-0000-0000-0000795C0000}"/>
    <cellStyle name="Eingabe 19 7" xfId="23710" xr:uid="{00000000-0005-0000-0000-00007A5C0000}"/>
    <cellStyle name="Eingabe 19 8" xfId="23711" xr:uid="{00000000-0005-0000-0000-00007B5C0000}"/>
    <cellStyle name="Eingabe 19 9" xfId="23712" xr:uid="{00000000-0005-0000-0000-00007C5C0000}"/>
    <cellStyle name="Eingabe 2" xfId="42" xr:uid="{00000000-0005-0000-0000-00007D5C0000}"/>
    <cellStyle name="Eingabe 2 10" xfId="23713" xr:uid="{00000000-0005-0000-0000-00007E5C0000}"/>
    <cellStyle name="Eingabe 2 10 2" xfId="23714" xr:uid="{00000000-0005-0000-0000-00007F5C0000}"/>
    <cellStyle name="Eingabe 2 11" xfId="23715" xr:uid="{00000000-0005-0000-0000-0000805C0000}"/>
    <cellStyle name="Eingabe 2 11 2" xfId="23716" xr:uid="{00000000-0005-0000-0000-0000815C0000}"/>
    <cellStyle name="Eingabe 2 12" xfId="23717" xr:uid="{00000000-0005-0000-0000-0000825C0000}"/>
    <cellStyle name="Eingabe 2 12 2" xfId="23718" xr:uid="{00000000-0005-0000-0000-0000835C0000}"/>
    <cellStyle name="Eingabe 2 13" xfId="23719" xr:uid="{00000000-0005-0000-0000-0000845C0000}"/>
    <cellStyle name="Eingabe 2 13 2" xfId="23720" xr:uid="{00000000-0005-0000-0000-0000855C0000}"/>
    <cellStyle name="Eingabe 2 14" xfId="23721" xr:uid="{00000000-0005-0000-0000-0000865C0000}"/>
    <cellStyle name="Eingabe 2 14 2" xfId="23722" xr:uid="{00000000-0005-0000-0000-0000875C0000}"/>
    <cellStyle name="Eingabe 2 14 2 2" xfId="23723" xr:uid="{00000000-0005-0000-0000-0000885C0000}"/>
    <cellStyle name="Eingabe 2 14 3" xfId="23724" xr:uid="{00000000-0005-0000-0000-0000895C0000}"/>
    <cellStyle name="Eingabe 2 15" xfId="23725" xr:uid="{00000000-0005-0000-0000-00008A5C0000}"/>
    <cellStyle name="Eingabe 2 15 10" xfId="23726" xr:uid="{00000000-0005-0000-0000-00008B5C0000}"/>
    <cellStyle name="Eingabe 2 15 11" xfId="23727" xr:uid="{00000000-0005-0000-0000-00008C5C0000}"/>
    <cellStyle name="Eingabe 2 15 12" xfId="23728" xr:uid="{00000000-0005-0000-0000-00008D5C0000}"/>
    <cellStyle name="Eingabe 2 15 13" xfId="23729" xr:uid="{00000000-0005-0000-0000-00008E5C0000}"/>
    <cellStyle name="Eingabe 2 15 14" xfId="23730" xr:uid="{00000000-0005-0000-0000-00008F5C0000}"/>
    <cellStyle name="Eingabe 2 15 15" xfId="23731" xr:uid="{00000000-0005-0000-0000-0000905C0000}"/>
    <cellStyle name="Eingabe 2 15 16" xfId="23732" xr:uid="{00000000-0005-0000-0000-0000915C0000}"/>
    <cellStyle name="Eingabe 2 15 17" xfId="23733" xr:uid="{00000000-0005-0000-0000-0000925C0000}"/>
    <cellStyle name="Eingabe 2 15 18" xfId="23734" xr:uid="{00000000-0005-0000-0000-0000935C0000}"/>
    <cellStyle name="Eingabe 2 15 2" xfId="23735" xr:uid="{00000000-0005-0000-0000-0000945C0000}"/>
    <cellStyle name="Eingabe 2 15 2 10" xfId="23736" xr:uid="{00000000-0005-0000-0000-0000955C0000}"/>
    <cellStyle name="Eingabe 2 15 2 11" xfId="23737" xr:uid="{00000000-0005-0000-0000-0000965C0000}"/>
    <cellStyle name="Eingabe 2 15 2 12" xfId="23738" xr:uid="{00000000-0005-0000-0000-0000975C0000}"/>
    <cellStyle name="Eingabe 2 15 2 13" xfId="23739" xr:uid="{00000000-0005-0000-0000-0000985C0000}"/>
    <cellStyle name="Eingabe 2 15 2 14" xfId="23740" xr:uid="{00000000-0005-0000-0000-0000995C0000}"/>
    <cellStyle name="Eingabe 2 15 2 15" xfId="23741" xr:uid="{00000000-0005-0000-0000-00009A5C0000}"/>
    <cellStyle name="Eingabe 2 15 2 16" xfId="23742" xr:uid="{00000000-0005-0000-0000-00009B5C0000}"/>
    <cellStyle name="Eingabe 2 15 2 17" xfId="23743" xr:uid="{00000000-0005-0000-0000-00009C5C0000}"/>
    <cellStyle name="Eingabe 2 15 2 18" xfId="23744" xr:uid="{00000000-0005-0000-0000-00009D5C0000}"/>
    <cellStyle name="Eingabe 2 15 2 2" xfId="23745" xr:uid="{00000000-0005-0000-0000-00009E5C0000}"/>
    <cellStyle name="Eingabe 2 15 2 2 2" xfId="23746" xr:uid="{00000000-0005-0000-0000-00009F5C0000}"/>
    <cellStyle name="Eingabe 2 15 2 2 2 2" xfId="23747" xr:uid="{00000000-0005-0000-0000-0000A05C0000}"/>
    <cellStyle name="Eingabe 2 15 2 2 2 2 2" xfId="23748" xr:uid="{00000000-0005-0000-0000-0000A15C0000}"/>
    <cellStyle name="Eingabe 2 15 2 2 2 2 2 2" xfId="23749" xr:uid="{00000000-0005-0000-0000-0000A25C0000}"/>
    <cellStyle name="Eingabe 2 15 2 2 2 2 2 3" xfId="23750" xr:uid="{00000000-0005-0000-0000-0000A35C0000}"/>
    <cellStyle name="Eingabe 2 15 2 2 2 2 3" xfId="23751" xr:uid="{00000000-0005-0000-0000-0000A45C0000}"/>
    <cellStyle name="Eingabe 2 15 2 2 2 3" xfId="23752" xr:uid="{00000000-0005-0000-0000-0000A55C0000}"/>
    <cellStyle name="Eingabe 2 15 2 2 2 4" xfId="23753" xr:uid="{00000000-0005-0000-0000-0000A65C0000}"/>
    <cellStyle name="Eingabe 2 15 2 2 3" xfId="23754" xr:uid="{00000000-0005-0000-0000-0000A75C0000}"/>
    <cellStyle name="Eingabe 2 15 2 2 3 2" xfId="23755" xr:uid="{00000000-0005-0000-0000-0000A85C0000}"/>
    <cellStyle name="Eingabe 2 15 2 2 3 3" xfId="23756" xr:uid="{00000000-0005-0000-0000-0000A95C0000}"/>
    <cellStyle name="Eingabe 2 15 2 2 4" xfId="23757" xr:uid="{00000000-0005-0000-0000-0000AA5C0000}"/>
    <cellStyle name="Eingabe 2 15 2 3" xfId="23758" xr:uid="{00000000-0005-0000-0000-0000AB5C0000}"/>
    <cellStyle name="Eingabe 2 15 2 4" xfId="23759" xr:uid="{00000000-0005-0000-0000-0000AC5C0000}"/>
    <cellStyle name="Eingabe 2 15 2 5" xfId="23760" xr:uid="{00000000-0005-0000-0000-0000AD5C0000}"/>
    <cellStyle name="Eingabe 2 15 2 5 2" xfId="23761" xr:uid="{00000000-0005-0000-0000-0000AE5C0000}"/>
    <cellStyle name="Eingabe 2 15 2 5 2 2" xfId="23762" xr:uid="{00000000-0005-0000-0000-0000AF5C0000}"/>
    <cellStyle name="Eingabe 2 15 2 5 2 3" xfId="23763" xr:uid="{00000000-0005-0000-0000-0000B05C0000}"/>
    <cellStyle name="Eingabe 2 15 2 5 3" xfId="23764" xr:uid="{00000000-0005-0000-0000-0000B15C0000}"/>
    <cellStyle name="Eingabe 2 15 2 6" xfId="23765" xr:uid="{00000000-0005-0000-0000-0000B25C0000}"/>
    <cellStyle name="Eingabe 2 15 2 7" xfId="23766" xr:uid="{00000000-0005-0000-0000-0000B35C0000}"/>
    <cellStyle name="Eingabe 2 15 2 8" xfId="23767" xr:uid="{00000000-0005-0000-0000-0000B45C0000}"/>
    <cellStyle name="Eingabe 2 15 2 9" xfId="23768" xr:uid="{00000000-0005-0000-0000-0000B55C0000}"/>
    <cellStyle name="Eingabe 2 15 3" xfId="23769" xr:uid="{00000000-0005-0000-0000-0000B65C0000}"/>
    <cellStyle name="Eingabe 2 15 3 2" xfId="23770" xr:uid="{00000000-0005-0000-0000-0000B75C0000}"/>
    <cellStyle name="Eingabe 2 15 3 2 2" xfId="23771" xr:uid="{00000000-0005-0000-0000-0000B85C0000}"/>
    <cellStyle name="Eingabe 2 15 3 2 2 2" xfId="23772" xr:uid="{00000000-0005-0000-0000-0000B95C0000}"/>
    <cellStyle name="Eingabe 2 15 3 2 2 2 2" xfId="23773" xr:uid="{00000000-0005-0000-0000-0000BA5C0000}"/>
    <cellStyle name="Eingabe 2 15 3 2 2 2 3" xfId="23774" xr:uid="{00000000-0005-0000-0000-0000BB5C0000}"/>
    <cellStyle name="Eingabe 2 15 3 2 2 3" xfId="23775" xr:uid="{00000000-0005-0000-0000-0000BC5C0000}"/>
    <cellStyle name="Eingabe 2 15 3 2 3" xfId="23776" xr:uid="{00000000-0005-0000-0000-0000BD5C0000}"/>
    <cellStyle name="Eingabe 2 15 3 2 4" xfId="23777" xr:uid="{00000000-0005-0000-0000-0000BE5C0000}"/>
    <cellStyle name="Eingabe 2 15 3 3" xfId="23778" xr:uid="{00000000-0005-0000-0000-0000BF5C0000}"/>
    <cellStyle name="Eingabe 2 15 3 3 2" xfId="23779" xr:uid="{00000000-0005-0000-0000-0000C05C0000}"/>
    <cellStyle name="Eingabe 2 15 3 3 3" xfId="23780" xr:uid="{00000000-0005-0000-0000-0000C15C0000}"/>
    <cellStyle name="Eingabe 2 15 3 4" xfId="23781" xr:uid="{00000000-0005-0000-0000-0000C25C0000}"/>
    <cellStyle name="Eingabe 2 15 4" xfId="23782" xr:uid="{00000000-0005-0000-0000-0000C35C0000}"/>
    <cellStyle name="Eingabe 2 15 5" xfId="23783" xr:uid="{00000000-0005-0000-0000-0000C45C0000}"/>
    <cellStyle name="Eingabe 2 15 5 2" xfId="23784" xr:uid="{00000000-0005-0000-0000-0000C55C0000}"/>
    <cellStyle name="Eingabe 2 15 5 2 2" xfId="23785" xr:uid="{00000000-0005-0000-0000-0000C65C0000}"/>
    <cellStyle name="Eingabe 2 15 5 2 3" xfId="23786" xr:uid="{00000000-0005-0000-0000-0000C75C0000}"/>
    <cellStyle name="Eingabe 2 15 5 3" xfId="23787" xr:uid="{00000000-0005-0000-0000-0000C85C0000}"/>
    <cellStyle name="Eingabe 2 15 6" xfId="23788" xr:uid="{00000000-0005-0000-0000-0000C95C0000}"/>
    <cellStyle name="Eingabe 2 15 7" xfId="23789" xr:uid="{00000000-0005-0000-0000-0000CA5C0000}"/>
    <cellStyle name="Eingabe 2 15 8" xfId="23790" xr:uid="{00000000-0005-0000-0000-0000CB5C0000}"/>
    <cellStyle name="Eingabe 2 15 9" xfId="23791" xr:uid="{00000000-0005-0000-0000-0000CC5C0000}"/>
    <cellStyle name="Eingabe 2 16" xfId="23792" xr:uid="{00000000-0005-0000-0000-0000CD5C0000}"/>
    <cellStyle name="Eingabe 2 17" xfId="23793" xr:uid="{00000000-0005-0000-0000-0000CE5C0000}"/>
    <cellStyle name="Eingabe 2 18" xfId="23794" xr:uid="{00000000-0005-0000-0000-0000CF5C0000}"/>
    <cellStyle name="Eingabe 2 19" xfId="23795" xr:uid="{00000000-0005-0000-0000-0000D05C0000}"/>
    <cellStyle name="Eingabe 2 2" xfId="23796" xr:uid="{00000000-0005-0000-0000-0000D15C0000}"/>
    <cellStyle name="Eingabe 2 2 2" xfId="23797" xr:uid="{00000000-0005-0000-0000-0000D25C0000}"/>
    <cellStyle name="Eingabe 2 2 2 2" xfId="23798" xr:uid="{00000000-0005-0000-0000-0000D35C0000}"/>
    <cellStyle name="Eingabe 2 2 2 2 2" xfId="23799" xr:uid="{00000000-0005-0000-0000-0000D45C0000}"/>
    <cellStyle name="Eingabe 2 2 2 2 3" xfId="23800" xr:uid="{00000000-0005-0000-0000-0000D55C0000}"/>
    <cellStyle name="Eingabe 2 2 2 3" xfId="23801" xr:uid="{00000000-0005-0000-0000-0000D65C0000}"/>
    <cellStyle name="Eingabe 2 2 2 4" xfId="23802" xr:uid="{00000000-0005-0000-0000-0000D75C0000}"/>
    <cellStyle name="Eingabe 2 2 3" xfId="23803" xr:uid="{00000000-0005-0000-0000-0000D85C0000}"/>
    <cellStyle name="Eingabe 2 20" xfId="23804" xr:uid="{00000000-0005-0000-0000-0000D95C0000}"/>
    <cellStyle name="Eingabe 2 21" xfId="23805" xr:uid="{00000000-0005-0000-0000-0000DA5C0000}"/>
    <cellStyle name="Eingabe 2 22" xfId="23806" xr:uid="{00000000-0005-0000-0000-0000DB5C0000}"/>
    <cellStyle name="Eingabe 2 23" xfId="23807" xr:uid="{00000000-0005-0000-0000-0000DC5C0000}"/>
    <cellStyle name="Eingabe 2 24" xfId="23808" xr:uid="{00000000-0005-0000-0000-0000DD5C0000}"/>
    <cellStyle name="Eingabe 2 25" xfId="23809" xr:uid="{00000000-0005-0000-0000-0000DE5C0000}"/>
    <cellStyle name="Eingabe 2 26" xfId="23810" xr:uid="{00000000-0005-0000-0000-0000DF5C0000}"/>
    <cellStyle name="Eingabe 2 27" xfId="23811" xr:uid="{00000000-0005-0000-0000-0000E05C0000}"/>
    <cellStyle name="Eingabe 2 28" xfId="23812" xr:uid="{00000000-0005-0000-0000-0000E15C0000}"/>
    <cellStyle name="Eingabe 2 28 10" xfId="23813" xr:uid="{00000000-0005-0000-0000-0000E25C0000}"/>
    <cellStyle name="Eingabe 2 28 10 2" xfId="23814" xr:uid="{00000000-0005-0000-0000-0000E35C0000}"/>
    <cellStyle name="Eingabe 2 28 10 3" xfId="23815" xr:uid="{00000000-0005-0000-0000-0000E45C0000}"/>
    <cellStyle name="Eingabe 2 28 11" xfId="23816" xr:uid="{00000000-0005-0000-0000-0000E55C0000}"/>
    <cellStyle name="Eingabe 2 28 2" xfId="23817" xr:uid="{00000000-0005-0000-0000-0000E65C0000}"/>
    <cellStyle name="Eingabe 2 28 2 2" xfId="23818" xr:uid="{00000000-0005-0000-0000-0000E75C0000}"/>
    <cellStyle name="Eingabe 2 28 2 2 2" xfId="23819" xr:uid="{00000000-0005-0000-0000-0000E85C0000}"/>
    <cellStyle name="Eingabe 2 28 2 2 2 2" xfId="23820" xr:uid="{00000000-0005-0000-0000-0000E95C0000}"/>
    <cellStyle name="Eingabe 2 28 2 2 2 2 2" xfId="23821" xr:uid="{00000000-0005-0000-0000-0000EA5C0000}"/>
    <cellStyle name="Eingabe 2 28 2 2 2 2 2 2" xfId="23822" xr:uid="{00000000-0005-0000-0000-0000EB5C0000}"/>
    <cellStyle name="Eingabe 2 28 2 2 2 2 2 3" xfId="23823" xr:uid="{00000000-0005-0000-0000-0000EC5C0000}"/>
    <cellStyle name="Eingabe 2 28 2 2 2 2 3" xfId="23824" xr:uid="{00000000-0005-0000-0000-0000ED5C0000}"/>
    <cellStyle name="Eingabe 2 28 2 2 2 3" xfId="23825" xr:uid="{00000000-0005-0000-0000-0000EE5C0000}"/>
    <cellStyle name="Eingabe 2 28 2 2 2 4" xfId="23826" xr:uid="{00000000-0005-0000-0000-0000EF5C0000}"/>
    <cellStyle name="Eingabe 2 28 2 2 3" xfId="23827" xr:uid="{00000000-0005-0000-0000-0000F05C0000}"/>
    <cellStyle name="Eingabe 2 28 2 2 3 2" xfId="23828" xr:uid="{00000000-0005-0000-0000-0000F15C0000}"/>
    <cellStyle name="Eingabe 2 28 2 2 3 3" xfId="23829" xr:uid="{00000000-0005-0000-0000-0000F25C0000}"/>
    <cellStyle name="Eingabe 2 28 2 2 4" xfId="23830" xr:uid="{00000000-0005-0000-0000-0000F35C0000}"/>
    <cellStyle name="Eingabe 2 28 2 3" xfId="23831" xr:uid="{00000000-0005-0000-0000-0000F45C0000}"/>
    <cellStyle name="Eingabe 2 28 2 3 2" xfId="23832" xr:uid="{00000000-0005-0000-0000-0000F55C0000}"/>
    <cellStyle name="Eingabe 2 28 2 3 2 2" xfId="23833" xr:uid="{00000000-0005-0000-0000-0000F65C0000}"/>
    <cellStyle name="Eingabe 2 28 2 3 2 3" xfId="23834" xr:uid="{00000000-0005-0000-0000-0000F75C0000}"/>
    <cellStyle name="Eingabe 2 28 2 3 3" xfId="23835" xr:uid="{00000000-0005-0000-0000-0000F85C0000}"/>
    <cellStyle name="Eingabe 2 28 2 4" xfId="23836" xr:uid="{00000000-0005-0000-0000-0000F95C0000}"/>
    <cellStyle name="Eingabe 2 28 2 5" xfId="23837" xr:uid="{00000000-0005-0000-0000-0000FA5C0000}"/>
    <cellStyle name="Eingabe 2 28 3" xfId="23838" xr:uid="{00000000-0005-0000-0000-0000FB5C0000}"/>
    <cellStyle name="Eingabe 2 28 4" xfId="23839" xr:uid="{00000000-0005-0000-0000-0000FC5C0000}"/>
    <cellStyle name="Eingabe 2 28 5" xfId="23840" xr:uid="{00000000-0005-0000-0000-0000FD5C0000}"/>
    <cellStyle name="Eingabe 2 28 6" xfId="23841" xr:uid="{00000000-0005-0000-0000-0000FE5C0000}"/>
    <cellStyle name="Eingabe 2 28 7" xfId="23842" xr:uid="{00000000-0005-0000-0000-0000FF5C0000}"/>
    <cellStyle name="Eingabe 2 28 8" xfId="23843" xr:uid="{00000000-0005-0000-0000-0000005D0000}"/>
    <cellStyle name="Eingabe 2 28 9" xfId="23844" xr:uid="{00000000-0005-0000-0000-0000015D0000}"/>
    <cellStyle name="Eingabe 2 28 9 2" xfId="23845" xr:uid="{00000000-0005-0000-0000-0000025D0000}"/>
    <cellStyle name="Eingabe 2 28 9 2 2" xfId="23846" xr:uid="{00000000-0005-0000-0000-0000035D0000}"/>
    <cellStyle name="Eingabe 2 28 9 2 2 2" xfId="23847" xr:uid="{00000000-0005-0000-0000-0000045D0000}"/>
    <cellStyle name="Eingabe 2 28 9 2 2 3" xfId="23848" xr:uid="{00000000-0005-0000-0000-0000055D0000}"/>
    <cellStyle name="Eingabe 2 28 9 2 3" xfId="23849" xr:uid="{00000000-0005-0000-0000-0000065D0000}"/>
    <cellStyle name="Eingabe 2 28 9 3" xfId="23850" xr:uid="{00000000-0005-0000-0000-0000075D0000}"/>
    <cellStyle name="Eingabe 2 28 9 4" xfId="23851" xr:uid="{00000000-0005-0000-0000-0000085D0000}"/>
    <cellStyle name="Eingabe 2 29" xfId="23852" xr:uid="{00000000-0005-0000-0000-0000095D0000}"/>
    <cellStyle name="Eingabe 2 29 2" xfId="23853" xr:uid="{00000000-0005-0000-0000-00000A5D0000}"/>
    <cellStyle name="Eingabe 2 29 2 2" xfId="23854" xr:uid="{00000000-0005-0000-0000-00000B5D0000}"/>
    <cellStyle name="Eingabe 2 29 2 2 2" xfId="23855" xr:uid="{00000000-0005-0000-0000-00000C5D0000}"/>
    <cellStyle name="Eingabe 2 29 2 2 2 2" xfId="23856" xr:uid="{00000000-0005-0000-0000-00000D5D0000}"/>
    <cellStyle name="Eingabe 2 29 2 2 2 2 2" xfId="23857" xr:uid="{00000000-0005-0000-0000-00000E5D0000}"/>
    <cellStyle name="Eingabe 2 29 2 2 2 2 3" xfId="23858" xr:uid="{00000000-0005-0000-0000-00000F5D0000}"/>
    <cellStyle name="Eingabe 2 29 2 2 2 3" xfId="23859" xr:uid="{00000000-0005-0000-0000-0000105D0000}"/>
    <cellStyle name="Eingabe 2 29 2 2 3" xfId="23860" xr:uid="{00000000-0005-0000-0000-0000115D0000}"/>
    <cellStyle name="Eingabe 2 29 2 2 4" xfId="23861" xr:uid="{00000000-0005-0000-0000-0000125D0000}"/>
    <cellStyle name="Eingabe 2 29 2 3" xfId="23862" xr:uid="{00000000-0005-0000-0000-0000135D0000}"/>
    <cellStyle name="Eingabe 2 29 2 3 2" xfId="23863" xr:uid="{00000000-0005-0000-0000-0000145D0000}"/>
    <cellStyle name="Eingabe 2 29 2 3 3" xfId="23864" xr:uid="{00000000-0005-0000-0000-0000155D0000}"/>
    <cellStyle name="Eingabe 2 29 2 4" xfId="23865" xr:uid="{00000000-0005-0000-0000-0000165D0000}"/>
    <cellStyle name="Eingabe 2 29 3" xfId="23866" xr:uid="{00000000-0005-0000-0000-0000175D0000}"/>
    <cellStyle name="Eingabe 2 29 3 2" xfId="23867" xr:uid="{00000000-0005-0000-0000-0000185D0000}"/>
    <cellStyle name="Eingabe 2 29 3 2 2" xfId="23868" xr:uid="{00000000-0005-0000-0000-0000195D0000}"/>
    <cellStyle name="Eingabe 2 29 3 2 3" xfId="23869" xr:uid="{00000000-0005-0000-0000-00001A5D0000}"/>
    <cellStyle name="Eingabe 2 29 3 3" xfId="23870" xr:uid="{00000000-0005-0000-0000-00001B5D0000}"/>
    <cellStyle name="Eingabe 2 29 4" xfId="23871" xr:uid="{00000000-0005-0000-0000-00001C5D0000}"/>
    <cellStyle name="Eingabe 2 29 5" xfId="23872" xr:uid="{00000000-0005-0000-0000-00001D5D0000}"/>
    <cellStyle name="Eingabe 2 3" xfId="23873" xr:uid="{00000000-0005-0000-0000-00001E5D0000}"/>
    <cellStyle name="Eingabe 2 3 2" xfId="23874" xr:uid="{00000000-0005-0000-0000-00001F5D0000}"/>
    <cellStyle name="Eingabe 2 30" xfId="23875" xr:uid="{00000000-0005-0000-0000-0000205D0000}"/>
    <cellStyle name="Eingabe 2 30 2" xfId="23876" xr:uid="{00000000-0005-0000-0000-0000215D0000}"/>
    <cellStyle name="Eingabe 2 31" xfId="23877" xr:uid="{00000000-0005-0000-0000-0000225D0000}"/>
    <cellStyle name="Eingabe 2 31 2" xfId="23878" xr:uid="{00000000-0005-0000-0000-0000235D0000}"/>
    <cellStyle name="Eingabe 2 32" xfId="23879" xr:uid="{00000000-0005-0000-0000-0000245D0000}"/>
    <cellStyle name="Eingabe 2 32 2" xfId="23880" xr:uid="{00000000-0005-0000-0000-0000255D0000}"/>
    <cellStyle name="Eingabe 2 33" xfId="23881" xr:uid="{00000000-0005-0000-0000-0000265D0000}"/>
    <cellStyle name="Eingabe 2 33 2" xfId="23882" xr:uid="{00000000-0005-0000-0000-0000275D0000}"/>
    <cellStyle name="Eingabe 2 34" xfId="23883" xr:uid="{00000000-0005-0000-0000-0000285D0000}"/>
    <cellStyle name="Eingabe 2 34 2" xfId="23884" xr:uid="{00000000-0005-0000-0000-0000295D0000}"/>
    <cellStyle name="Eingabe 2 35" xfId="23885" xr:uid="{00000000-0005-0000-0000-00002A5D0000}"/>
    <cellStyle name="Eingabe 2 35 2" xfId="23886" xr:uid="{00000000-0005-0000-0000-00002B5D0000}"/>
    <cellStyle name="Eingabe 2 35 2 2" xfId="23887" xr:uid="{00000000-0005-0000-0000-00002C5D0000}"/>
    <cellStyle name="Eingabe 2 35 2 2 2" xfId="23888" xr:uid="{00000000-0005-0000-0000-00002D5D0000}"/>
    <cellStyle name="Eingabe 2 35 2 2 3" xfId="23889" xr:uid="{00000000-0005-0000-0000-00002E5D0000}"/>
    <cellStyle name="Eingabe 2 35 2 3" xfId="23890" xr:uid="{00000000-0005-0000-0000-00002F5D0000}"/>
    <cellStyle name="Eingabe 2 35 3" xfId="23891" xr:uid="{00000000-0005-0000-0000-0000305D0000}"/>
    <cellStyle name="Eingabe 2 35 4" xfId="23892" xr:uid="{00000000-0005-0000-0000-0000315D0000}"/>
    <cellStyle name="Eingabe 2 36" xfId="23893" xr:uid="{00000000-0005-0000-0000-0000325D0000}"/>
    <cellStyle name="Eingabe 2 36 2" xfId="23894" xr:uid="{00000000-0005-0000-0000-0000335D0000}"/>
    <cellStyle name="Eingabe 2 36 3" xfId="23895" xr:uid="{00000000-0005-0000-0000-0000345D0000}"/>
    <cellStyle name="Eingabe 2 37" xfId="23896" xr:uid="{00000000-0005-0000-0000-0000355D0000}"/>
    <cellStyle name="Eingabe 2 38" xfId="23897" xr:uid="{00000000-0005-0000-0000-0000365D0000}"/>
    <cellStyle name="Eingabe 2 39" xfId="23898" xr:uid="{00000000-0005-0000-0000-0000375D0000}"/>
    <cellStyle name="Eingabe 2 4" xfId="23899" xr:uid="{00000000-0005-0000-0000-0000385D0000}"/>
    <cellStyle name="Eingabe 2 4 2" xfId="23900" xr:uid="{00000000-0005-0000-0000-0000395D0000}"/>
    <cellStyle name="Eingabe 2 40" xfId="23901" xr:uid="{00000000-0005-0000-0000-00003A5D0000}"/>
    <cellStyle name="Eingabe 2 41" xfId="23902" xr:uid="{00000000-0005-0000-0000-00003B5D0000}"/>
    <cellStyle name="Eingabe 2 42" xfId="23903" xr:uid="{00000000-0005-0000-0000-00003C5D0000}"/>
    <cellStyle name="Eingabe 2 43" xfId="23904" xr:uid="{00000000-0005-0000-0000-00003D5D0000}"/>
    <cellStyle name="Eingabe 2 44" xfId="23905" xr:uid="{00000000-0005-0000-0000-00003E5D0000}"/>
    <cellStyle name="Eingabe 2 45" xfId="23906" xr:uid="{00000000-0005-0000-0000-00003F5D0000}"/>
    <cellStyle name="Eingabe 2 46" xfId="23907" xr:uid="{00000000-0005-0000-0000-0000405D0000}"/>
    <cellStyle name="Eingabe 2 47" xfId="23908" xr:uid="{00000000-0005-0000-0000-0000415D0000}"/>
    <cellStyle name="Eingabe 2 48" xfId="23909" xr:uid="{00000000-0005-0000-0000-0000425D0000}"/>
    <cellStyle name="Eingabe 2 5" xfId="23910" xr:uid="{00000000-0005-0000-0000-0000435D0000}"/>
    <cellStyle name="Eingabe 2 5 2" xfId="23911" xr:uid="{00000000-0005-0000-0000-0000445D0000}"/>
    <cellStyle name="Eingabe 2 6" xfId="23912" xr:uid="{00000000-0005-0000-0000-0000455D0000}"/>
    <cellStyle name="Eingabe 2 6 2" xfId="23913" xr:uid="{00000000-0005-0000-0000-0000465D0000}"/>
    <cellStyle name="Eingabe 2 7" xfId="23914" xr:uid="{00000000-0005-0000-0000-0000475D0000}"/>
    <cellStyle name="Eingabe 2 7 2" xfId="23915" xr:uid="{00000000-0005-0000-0000-0000485D0000}"/>
    <cellStyle name="Eingabe 2 8" xfId="23916" xr:uid="{00000000-0005-0000-0000-0000495D0000}"/>
    <cellStyle name="Eingabe 2 8 2" xfId="23917" xr:uid="{00000000-0005-0000-0000-00004A5D0000}"/>
    <cellStyle name="Eingabe 2 9" xfId="23918" xr:uid="{00000000-0005-0000-0000-00004B5D0000}"/>
    <cellStyle name="Eingabe 2 9 2" xfId="23919" xr:uid="{00000000-0005-0000-0000-00004C5D0000}"/>
    <cellStyle name="Eingabe 20" xfId="23920" xr:uid="{00000000-0005-0000-0000-00004D5D0000}"/>
    <cellStyle name="Eingabe 20 10" xfId="23921" xr:uid="{00000000-0005-0000-0000-00004E5D0000}"/>
    <cellStyle name="Eingabe 20 11" xfId="23922" xr:uid="{00000000-0005-0000-0000-00004F5D0000}"/>
    <cellStyle name="Eingabe 20 12" xfId="23923" xr:uid="{00000000-0005-0000-0000-0000505D0000}"/>
    <cellStyle name="Eingabe 20 13" xfId="23924" xr:uid="{00000000-0005-0000-0000-0000515D0000}"/>
    <cellStyle name="Eingabe 20 14" xfId="23925" xr:uid="{00000000-0005-0000-0000-0000525D0000}"/>
    <cellStyle name="Eingabe 20 15" xfId="23926" xr:uid="{00000000-0005-0000-0000-0000535D0000}"/>
    <cellStyle name="Eingabe 20 16" xfId="23927" xr:uid="{00000000-0005-0000-0000-0000545D0000}"/>
    <cellStyle name="Eingabe 20 17" xfId="23928" xr:uid="{00000000-0005-0000-0000-0000555D0000}"/>
    <cellStyle name="Eingabe 20 18" xfId="23929" xr:uid="{00000000-0005-0000-0000-0000565D0000}"/>
    <cellStyle name="Eingabe 20 2" xfId="23930" xr:uid="{00000000-0005-0000-0000-0000575D0000}"/>
    <cellStyle name="Eingabe 20 2 2" xfId="23931" xr:uid="{00000000-0005-0000-0000-0000585D0000}"/>
    <cellStyle name="Eingabe 20 3" xfId="23932" xr:uid="{00000000-0005-0000-0000-0000595D0000}"/>
    <cellStyle name="Eingabe 20 4" xfId="23933" xr:uid="{00000000-0005-0000-0000-00005A5D0000}"/>
    <cellStyle name="Eingabe 20 5" xfId="23934" xr:uid="{00000000-0005-0000-0000-00005B5D0000}"/>
    <cellStyle name="Eingabe 20 6" xfId="23935" xr:uid="{00000000-0005-0000-0000-00005C5D0000}"/>
    <cellStyle name="Eingabe 20 7" xfId="23936" xr:uid="{00000000-0005-0000-0000-00005D5D0000}"/>
    <cellStyle name="Eingabe 20 8" xfId="23937" xr:uid="{00000000-0005-0000-0000-00005E5D0000}"/>
    <cellStyle name="Eingabe 20 9" xfId="23938" xr:uid="{00000000-0005-0000-0000-00005F5D0000}"/>
    <cellStyle name="Eingabe 21" xfId="23939" xr:uid="{00000000-0005-0000-0000-0000605D0000}"/>
    <cellStyle name="Eingabe 21 10" xfId="23940" xr:uid="{00000000-0005-0000-0000-0000615D0000}"/>
    <cellStyle name="Eingabe 21 11" xfId="23941" xr:uid="{00000000-0005-0000-0000-0000625D0000}"/>
    <cellStyle name="Eingabe 21 12" xfId="23942" xr:uid="{00000000-0005-0000-0000-0000635D0000}"/>
    <cellStyle name="Eingabe 21 13" xfId="23943" xr:uid="{00000000-0005-0000-0000-0000645D0000}"/>
    <cellStyle name="Eingabe 21 14" xfId="23944" xr:uid="{00000000-0005-0000-0000-0000655D0000}"/>
    <cellStyle name="Eingabe 21 15" xfId="23945" xr:uid="{00000000-0005-0000-0000-0000665D0000}"/>
    <cellStyle name="Eingabe 21 16" xfId="23946" xr:uid="{00000000-0005-0000-0000-0000675D0000}"/>
    <cellStyle name="Eingabe 21 17" xfId="23947" xr:uid="{00000000-0005-0000-0000-0000685D0000}"/>
    <cellStyle name="Eingabe 21 18" xfId="23948" xr:uid="{00000000-0005-0000-0000-0000695D0000}"/>
    <cellStyle name="Eingabe 21 2" xfId="23949" xr:uid="{00000000-0005-0000-0000-00006A5D0000}"/>
    <cellStyle name="Eingabe 21 2 2" xfId="23950" xr:uid="{00000000-0005-0000-0000-00006B5D0000}"/>
    <cellStyle name="Eingabe 21 3" xfId="23951" xr:uid="{00000000-0005-0000-0000-00006C5D0000}"/>
    <cellStyle name="Eingabe 21 4" xfId="23952" xr:uid="{00000000-0005-0000-0000-00006D5D0000}"/>
    <cellStyle name="Eingabe 21 5" xfId="23953" xr:uid="{00000000-0005-0000-0000-00006E5D0000}"/>
    <cellStyle name="Eingabe 21 6" xfId="23954" xr:uid="{00000000-0005-0000-0000-00006F5D0000}"/>
    <cellStyle name="Eingabe 21 7" xfId="23955" xr:uid="{00000000-0005-0000-0000-0000705D0000}"/>
    <cellStyle name="Eingabe 21 8" xfId="23956" xr:uid="{00000000-0005-0000-0000-0000715D0000}"/>
    <cellStyle name="Eingabe 21 9" xfId="23957" xr:uid="{00000000-0005-0000-0000-0000725D0000}"/>
    <cellStyle name="Eingabe 22" xfId="23958" xr:uid="{00000000-0005-0000-0000-0000735D0000}"/>
    <cellStyle name="Eingabe 22 10" xfId="23959" xr:uid="{00000000-0005-0000-0000-0000745D0000}"/>
    <cellStyle name="Eingabe 22 11" xfId="23960" xr:uid="{00000000-0005-0000-0000-0000755D0000}"/>
    <cellStyle name="Eingabe 22 12" xfId="23961" xr:uid="{00000000-0005-0000-0000-0000765D0000}"/>
    <cellStyle name="Eingabe 22 13" xfId="23962" xr:uid="{00000000-0005-0000-0000-0000775D0000}"/>
    <cellStyle name="Eingabe 22 14" xfId="23963" xr:uid="{00000000-0005-0000-0000-0000785D0000}"/>
    <cellStyle name="Eingabe 22 15" xfId="23964" xr:uid="{00000000-0005-0000-0000-0000795D0000}"/>
    <cellStyle name="Eingabe 22 16" xfId="23965" xr:uid="{00000000-0005-0000-0000-00007A5D0000}"/>
    <cellStyle name="Eingabe 22 17" xfId="23966" xr:uid="{00000000-0005-0000-0000-00007B5D0000}"/>
    <cellStyle name="Eingabe 22 18" xfId="23967" xr:uid="{00000000-0005-0000-0000-00007C5D0000}"/>
    <cellStyle name="Eingabe 22 2" xfId="23968" xr:uid="{00000000-0005-0000-0000-00007D5D0000}"/>
    <cellStyle name="Eingabe 22 2 2" xfId="23969" xr:uid="{00000000-0005-0000-0000-00007E5D0000}"/>
    <cellStyle name="Eingabe 22 3" xfId="23970" xr:uid="{00000000-0005-0000-0000-00007F5D0000}"/>
    <cellStyle name="Eingabe 22 4" xfId="23971" xr:uid="{00000000-0005-0000-0000-0000805D0000}"/>
    <cellStyle name="Eingabe 22 5" xfId="23972" xr:uid="{00000000-0005-0000-0000-0000815D0000}"/>
    <cellStyle name="Eingabe 22 6" xfId="23973" xr:uid="{00000000-0005-0000-0000-0000825D0000}"/>
    <cellStyle name="Eingabe 22 7" xfId="23974" xr:uid="{00000000-0005-0000-0000-0000835D0000}"/>
    <cellStyle name="Eingabe 22 8" xfId="23975" xr:uid="{00000000-0005-0000-0000-0000845D0000}"/>
    <cellStyle name="Eingabe 22 9" xfId="23976" xr:uid="{00000000-0005-0000-0000-0000855D0000}"/>
    <cellStyle name="Eingabe 23" xfId="23977" xr:uid="{00000000-0005-0000-0000-0000865D0000}"/>
    <cellStyle name="Eingabe 23 10" xfId="23978" xr:uid="{00000000-0005-0000-0000-0000875D0000}"/>
    <cellStyle name="Eingabe 23 11" xfId="23979" xr:uid="{00000000-0005-0000-0000-0000885D0000}"/>
    <cellStyle name="Eingabe 23 12" xfId="23980" xr:uid="{00000000-0005-0000-0000-0000895D0000}"/>
    <cellStyle name="Eingabe 23 13" xfId="23981" xr:uid="{00000000-0005-0000-0000-00008A5D0000}"/>
    <cellStyle name="Eingabe 23 14" xfId="23982" xr:uid="{00000000-0005-0000-0000-00008B5D0000}"/>
    <cellStyle name="Eingabe 23 15" xfId="23983" xr:uid="{00000000-0005-0000-0000-00008C5D0000}"/>
    <cellStyle name="Eingabe 23 16" xfId="23984" xr:uid="{00000000-0005-0000-0000-00008D5D0000}"/>
    <cellStyle name="Eingabe 23 17" xfId="23985" xr:uid="{00000000-0005-0000-0000-00008E5D0000}"/>
    <cellStyle name="Eingabe 23 18" xfId="23986" xr:uid="{00000000-0005-0000-0000-00008F5D0000}"/>
    <cellStyle name="Eingabe 23 2" xfId="23987" xr:uid="{00000000-0005-0000-0000-0000905D0000}"/>
    <cellStyle name="Eingabe 23 2 2" xfId="23988" xr:uid="{00000000-0005-0000-0000-0000915D0000}"/>
    <cellStyle name="Eingabe 23 3" xfId="23989" xr:uid="{00000000-0005-0000-0000-0000925D0000}"/>
    <cellStyle name="Eingabe 23 4" xfId="23990" xr:uid="{00000000-0005-0000-0000-0000935D0000}"/>
    <cellStyle name="Eingabe 23 5" xfId="23991" xr:uid="{00000000-0005-0000-0000-0000945D0000}"/>
    <cellStyle name="Eingabe 23 6" xfId="23992" xr:uid="{00000000-0005-0000-0000-0000955D0000}"/>
    <cellStyle name="Eingabe 23 7" xfId="23993" xr:uid="{00000000-0005-0000-0000-0000965D0000}"/>
    <cellStyle name="Eingabe 23 8" xfId="23994" xr:uid="{00000000-0005-0000-0000-0000975D0000}"/>
    <cellStyle name="Eingabe 23 9" xfId="23995" xr:uid="{00000000-0005-0000-0000-0000985D0000}"/>
    <cellStyle name="Eingabe 24" xfId="23996" xr:uid="{00000000-0005-0000-0000-0000995D0000}"/>
    <cellStyle name="Eingabe 24 10" xfId="23997" xr:uid="{00000000-0005-0000-0000-00009A5D0000}"/>
    <cellStyle name="Eingabe 24 11" xfId="23998" xr:uid="{00000000-0005-0000-0000-00009B5D0000}"/>
    <cellStyle name="Eingabe 24 12" xfId="23999" xr:uid="{00000000-0005-0000-0000-00009C5D0000}"/>
    <cellStyle name="Eingabe 24 13" xfId="24000" xr:uid="{00000000-0005-0000-0000-00009D5D0000}"/>
    <cellStyle name="Eingabe 24 14" xfId="24001" xr:uid="{00000000-0005-0000-0000-00009E5D0000}"/>
    <cellStyle name="Eingabe 24 15" xfId="24002" xr:uid="{00000000-0005-0000-0000-00009F5D0000}"/>
    <cellStyle name="Eingabe 24 16" xfId="24003" xr:uid="{00000000-0005-0000-0000-0000A05D0000}"/>
    <cellStyle name="Eingabe 24 17" xfId="24004" xr:uid="{00000000-0005-0000-0000-0000A15D0000}"/>
    <cellStyle name="Eingabe 24 18" xfId="24005" xr:uid="{00000000-0005-0000-0000-0000A25D0000}"/>
    <cellStyle name="Eingabe 24 2" xfId="24006" xr:uid="{00000000-0005-0000-0000-0000A35D0000}"/>
    <cellStyle name="Eingabe 24 2 2" xfId="24007" xr:uid="{00000000-0005-0000-0000-0000A45D0000}"/>
    <cellStyle name="Eingabe 24 3" xfId="24008" xr:uid="{00000000-0005-0000-0000-0000A55D0000}"/>
    <cellStyle name="Eingabe 24 4" xfId="24009" xr:uid="{00000000-0005-0000-0000-0000A65D0000}"/>
    <cellStyle name="Eingabe 24 5" xfId="24010" xr:uid="{00000000-0005-0000-0000-0000A75D0000}"/>
    <cellStyle name="Eingabe 24 6" xfId="24011" xr:uid="{00000000-0005-0000-0000-0000A85D0000}"/>
    <cellStyle name="Eingabe 24 7" xfId="24012" xr:uid="{00000000-0005-0000-0000-0000A95D0000}"/>
    <cellStyle name="Eingabe 24 8" xfId="24013" xr:uid="{00000000-0005-0000-0000-0000AA5D0000}"/>
    <cellStyle name="Eingabe 24 9" xfId="24014" xr:uid="{00000000-0005-0000-0000-0000AB5D0000}"/>
    <cellStyle name="Eingabe 25" xfId="24015" xr:uid="{00000000-0005-0000-0000-0000AC5D0000}"/>
    <cellStyle name="Eingabe 25 10" xfId="24016" xr:uid="{00000000-0005-0000-0000-0000AD5D0000}"/>
    <cellStyle name="Eingabe 25 11" xfId="24017" xr:uid="{00000000-0005-0000-0000-0000AE5D0000}"/>
    <cellStyle name="Eingabe 25 12" xfId="24018" xr:uid="{00000000-0005-0000-0000-0000AF5D0000}"/>
    <cellStyle name="Eingabe 25 13" xfId="24019" xr:uid="{00000000-0005-0000-0000-0000B05D0000}"/>
    <cellStyle name="Eingabe 25 14" xfId="24020" xr:uid="{00000000-0005-0000-0000-0000B15D0000}"/>
    <cellStyle name="Eingabe 25 15" xfId="24021" xr:uid="{00000000-0005-0000-0000-0000B25D0000}"/>
    <cellStyle name="Eingabe 25 16" xfId="24022" xr:uid="{00000000-0005-0000-0000-0000B35D0000}"/>
    <cellStyle name="Eingabe 25 17" xfId="24023" xr:uid="{00000000-0005-0000-0000-0000B45D0000}"/>
    <cellStyle name="Eingabe 25 18" xfId="24024" xr:uid="{00000000-0005-0000-0000-0000B55D0000}"/>
    <cellStyle name="Eingabe 25 2" xfId="24025" xr:uid="{00000000-0005-0000-0000-0000B65D0000}"/>
    <cellStyle name="Eingabe 25 2 2" xfId="24026" xr:uid="{00000000-0005-0000-0000-0000B75D0000}"/>
    <cellStyle name="Eingabe 25 3" xfId="24027" xr:uid="{00000000-0005-0000-0000-0000B85D0000}"/>
    <cellStyle name="Eingabe 25 4" xfId="24028" xr:uid="{00000000-0005-0000-0000-0000B95D0000}"/>
    <cellStyle name="Eingabe 25 5" xfId="24029" xr:uid="{00000000-0005-0000-0000-0000BA5D0000}"/>
    <cellStyle name="Eingabe 25 6" xfId="24030" xr:uid="{00000000-0005-0000-0000-0000BB5D0000}"/>
    <cellStyle name="Eingabe 25 7" xfId="24031" xr:uid="{00000000-0005-0000-0000-0000BC5D0000}"/>
    <cellStyle name="Eingabe 25 8" xfId="24032" xr:uid="{00000000-0005-0000-0000-0000BD5D0000}"/>
    <cellStyle name="Eingabe 25 9" xfId="24033" xr:uid="{00000000-0005-0000-0000-0000BE5D0000}"/>
    <cellStyle name="Eingabe 26" xfId="24034" xr:uid="{00000000-0005-0000-0000-0000BF5D0000}"/>
    <cellStyle name="Eingabe 26 10" xfId="24035" xr:uid="{00000000-0005-0000-0000-0000C05D0000}"/>
    <cellStyle name="Eingabe 26 11" xfId="24036" xr:uid="{00000000-0005-0000-0000-0000C15D0000}"/>
    <cellStyle name="Eingabe 26 12" xfId="24037" xr:uid="{00000000-0005-0000-0000-0000C25D0000}"/>
    <cellStyle name="Eingabe 26 13" xfId="24038" xr:uid="{00000000-0005-0000-0000-0000C35D0000}"/>
    <cellStyle name="Eingabe 26 14" xfId="24039" xr:uid="{00000000-0005-0000-0000-0000C45D0000}"/>
    <cellStyle name="Eingabe 26 15" xfId="24040" xr:uid="{00000000-0005-0000-0000-0000C55D0000}"/>
    <cellStyle name="Eingabe 26 16" xfId="24041" xr:uid="{00000000-0005-0000-0000-0000C65D0000}"/>
    <cellStyle name="Eingabe 26 17" xfId="24042" xr:uid="{00000000-0005-0000-0000-0000C75D0000}"/>
    <cellStyle name="Eingabe 26 18" xfId="24043" xr:uid="{00000000-0005-0000-0000-0000C85D0000}"/>
    <cellStyle name="Eingabe 26 2" xfId="24044" xr:uid="{00000000-0005-0000-0000-0000C95D0000}"/>
    <cellStyle name="Eingabe 26 2 2" xfId="24045" xr:uid="{00000000-0005-0000-0000-0000CA5D0000}"/>
    <cellStyle name="Eingabe 26 3" xfId="24046" xr:uid="{00000000-0005-0000-0000-0000CB5D0000}"/>
    <cellStyle name="Eingabe 26 4" xfId="24047" xr:uid="{00000000-0005-0000-0000-0000CC5D0000}"/>
    <cellStyle name="Eingabe 26 5" xfId="24048" xr:uid="{00000000-0005-0000-0000-0000CD5D0000}"/>
    <cellStyle name="Eingabe 26 6" xfId="24049" xr:uid="{00000000-0005-0000-0000-0000CE5D0000}"/>
    <cellStyle name="Eingabe 26 7" xfId="24050" xr:uid="{00000000-0005-0000-0000-0000CF5D0000}"/>
    <cellStyle name="Eingabe 26 8" xfId="24051" xr:uid="{00000000-0005-0000-0000-0000D05D0000}"/>
    <cellStyle name="Eingabe 26 9" xfId="24052" xr:uid="{00000000-0005-0000-0000-0000D15D0000}"/>
    <cellStyle name="Eingabe 27" xfId="24053" xr:uid="{00000000-0005-0000-0000-0000D25D0000}"/>
    <cellStyle name="Eingabe 27 10" xfId="24054" xr:uid="{00000000-0005-0000-0000-0000D35D0000}"/>
    <cellStyle name="Eingabe 27 11" xfId="24055" xr:uid="{00000000-0005-0000-0000-0000D45D0000}"/>
    <cellStyle name="Eingabe 27 12" xfId="24056" xr:uid="{00000000-0005-0000-0000-0000D55D0000}"/>
    <cellStyle name="Eingabe 27 13" xfId="24057" xr:uid="{00000000-0005-0000-0000-0000D65D0000}"/>
    <cellStyle name="Eingabe 27 14" xfId="24058" xr:uid="{00000000-0005-0000-0000-0000D75D0000}"/>
    <cellStyle name="Eingabe 27 15" xfId="24059" xr:uid="{00000000-0005-0000-0000-0000D85D0000}"/>
    <cellStyle name="Eingabe 27 16" xfId="24060" xr:uid="{00000000-0005-0000-0000-0000D95D0000}"/>
    <cellStyle name="Eingabe 27 17" xfId="24061" xr:uid="{00000000-0005-0000-0000-0000DA5D0000}"/>
    <cellStyle name="Eingabe 27 18" xfId="24062" xr:uid="{00000000-0005-0000-0000-0000DB5D0000}"/>
    <cellStyle name="Eingabe 27 2" xfId="24063" xr:uid="{00000000-0005-0000-0000-0000DC5D0000}"/>
    <cellStyle name="Eingabe 27 3" xfId="24064" xr:uid="{00000000-0005-0000-0000-0000DD5D0000}"/>
    <cellStyle name="Eingabe 27 4" xfId="24065" xr:uid="{00000000-0005-0000-0000-0000DE5D0000}"/>
    <cellStyle name="Eingabe 27 5" xfId="24066" xr:uid="{00000000-0005-0000-0000-0000DF5D0000}"/>
    <cellStyle name="Eingabe 27 6" xfId="24067" xr:uid="{00000000-0005-0000-0000-0000E05D0000}"/>
    <cellStyle name="Eingabe 27 7" xfId="24068" xr:uid="{00000000-0005-0000-0000-0000E15D0000}"/>
    <cellStyle name="Eingabe 27 8" xfId="24069" xr:uid="{00000000-0005-0000-0000-0000E25D0000}"/>
    <cellStyle name="Eingabe 27 9" xfId="24070" xr:uid="{00000000-0005-0000-0000-0000E35D0000}"/>
    <cellStyle name="Eingabe 28" xfId="24071" xr:uid="{00000000-0005-0000-0000-0000E45D0000}"/>
    <cellStyle name="Eingabe 28 10" xfId="24072" xr:uid="{00000000-0005-0000-0000-0000E55D0000}"/>
    <cellStyle name="Eingabe 28 11" xfId="24073" xr:uid="{00000000-0005-0000-0000-0000E65D0000}"/>
    <cellStyle name="Eingabe 28 12" xfId="24074" xr:uid="{00000000-0005-0000-0000-0000E75D0000}"/>
    <cellStyle name="Eingabe 28 13" xfId="24075" xr:uid="{00000000-0005-0000-0000-0000E85D0000}"/>
    <cellStyle name="Eingabe 28 14" xfId="24076" xr:uid="{00000000-0005-0000-0000-0000E95D0000}"/>
    <cellStyle name="Eingabe 28 15" xfId="24077" xr:uid="{00000000-0005-0000-0000-0000EA5D0000}"/>
    <cellStyle name="Eingabe 28 16" xfId="24078" xr:uid="{00000000-0005-0000-0000-0000EB5D0000}"/>
    <cellStyle name="Eingabe 28 17" xfId="24079" xr:uid="{00000000-0005-0000-0000-0000EC5D0000}"/>
    <cellStyle name="Eingabe 28 18" xfId="24080" xr:uid="{00000000-0005-0000-0000-0000ED5D0000}"/>
    <cellStyle name="Eingabe 28 2" xfId="24081" xr:uid="{00000000-0005-0000-0000-0000EE5D0000}"/>
    <cellStyle name="Eingabe 28 3" xfId="24082" xr:uid="{00000000-0005-0000-0000-0000EF5D0000}"/>
    <cellStyle name="Eingabe 28 4" xfId="24083" xr:uid="{00000000-0005-0000-0000-0000F05D0000}"/>
    <cellStyle name="Eingabe 28 5" xfId="24084" xr:uid="{00000000-0005-0000-0000-0000F15D0000}"/>
    <cellStyle name="Eingabe 28 6" xfId="24085" xr:uid="{00000000-0005-0000-0000-0000F25D0000}"/>
    <cellStyle name="Eingabe 28 7" xfId="24086" xr:uid="{00000000-0005-0000-0000-0000F35D0000}"/>
    <cellStyle name="Eingabe 28 8" xfId="24087" xr:uid="{00000000-0005-0000-0000-0000F45D0000}"/>
    <cellStyle name="Eingabe 28 9" xfId="24088" xr:uid="{00000000-0005-0000-0000-0000F55D0000}"/>
    <cellStyle name="Eingabe 29" xfId="24089" xr:uid="{00000000-0005-0000-0000-0000F65D0000}"/>
    <cellStyle name="Eingabe 29 10" xfId="24090" xr:uid="{00000000-0005-0000-0000-0000F75D0000}"/>
    <cellStyle name="Eingabe 29 11" xfId="24091" xr:uid="{00000000-0005-0000-0000-0000F85D0000}"/>
    <cellStyle name="Eingabe 29 12" xfId="24092" xr:uid="{00000000-0005-0000-0000-0000F95D0000}"/>
    <cellStyle name="Eingabe 29 13" xfId="24093" xr:uid="{00000000-0005-0000-0000-0000FA5D0000}"/>
    <cellStyle name="Eingabe 29 14" xfId="24094" xr:uid="{00000000-0005-0000-0000-0000FB5D0000}"/>
    <cellStyle name="Eingabe 29 15" xfId="24095" xr:uid="{00000000-0005-0000-0000-0000FC5D0000}"/>
    <cellStyle name="Eingabe 29 16" xfId="24096" xr:uid="{00000000-0005-0000-0000-0000FD5D0000}"/>
    <cellStyle name="Eingabe 29 17" xfId="24097" xr:uid="{00000000-0005-0000-0000-0000FE5D0000}"/>
    <cellStyle name="Eingabe 29 18" xfId="24098" xr:uid="{00000000-0005-0000-0000-0000FF5D0000}"/>
    <cellStyle name="Eingabe 29 2" xfId="24099" xr:uid="{00000000-0005-0000-0000-0000005E0000}"/>
    <cellStyle name="Eingabe 29 3" xfId="24100" xr:uid="{00000000-0005-0000-0000-0000015E0000}"/>
    <cellStyle name="Eingabe 29 4" xfId="24101" xr:uid="{00000000-0005-0000-0000-0000025E0000}"/>
    <cellStyle name="Eingabe 29 5" xfId="24102" xr:uid="{00000000-0005-0000-0000-0000035E0000}"/>
    <cellStyle name="Eingabe 29 6" xfId="24103" xr:uid="{00000000-0005-0000-0000-0000045E0000}"/>
    <cellStyle name="Eingabe 29 7" xfId="24104" xr:uid="{00000000-0005-0000-0000-0000055E0000}"/>
    <cellStyle name="Eingabe 29 8" xfId="24105" xr:uid="{00000000-0005-0000-0000-0000065E0000}"/>
    <cellStyle name="Eingabe 29 9" xfId="24106" xr:uid="{00000000-0005-0000-0000-0000075E0000}"/>
    <cellStyle name="Eingabe 3" xfId="24107" xr:uid="{00000000-0005-0000-0000-0000085E0000}"/>
    <cellStyle name="Eingabe 3 10" xfId="24108" xr:uid="{00000000-0005-0000-0000-0000095E0000}"/>
    <cellStyle name="Eingabe 3 10 2" xfId="24109" xr:uid="{00000000-0005-0000-0000-00000A5E0000}"/>
    <cellStyle name="Eingabe 3 11" xfId="24110" xr:uid="{00000000-0005-0000-0000-00000B5E0000}"/>
    <cellStyle name="Eingabe 3 11 2" xfId="24111" xr:uid="{00000000-0005-0000-0000-00000C5E0000}"/>
    <cellStyle name="Eingabe 3 12" xfId="24112" xr:uid="{00000000-0005-0000-0000-00000D5E0000}"/>
    <cellStyle name="Eingabe 3 12 2" xfId="24113" xr:uid="{00000000-0005-0000-0000-00000E5E0000}"/>
    <cellStyle name="Eingabe 3 13" xfId="24114" xr:uid="{00000000-0005-0000-0000-00000F5E0000}"/>
    <cellStyle name="Eingabe 3 13 2" xfId="24115" xr:uid="{00000000-0005-0000-0000-0000105E0000}"/>
    <cellStyle name="Eingabe 3 14" xfId="24116" xr:uid="{00000000-0005-0000-0000-0000115E0000}"/>
    <cellStyle name="Eingabe 3 14 2" xfId="24117" xr:uid="{00000000-0005-0000-0000-0000125E0000}"/>
    <cellStyle name="Eingabe 3 14 2 2" xfId="24118" xr:uid="{00000000-0005-0000-0000-0000135E0000}"/>
    <cellStyle name="Eingabe 3 14 3" xfId="24119" xr:uid="{00000000-0005-0000-0000-0000145E0000}"/>
    <cellStyle name="Eingabe 3 15" xfId="24120" xr:uid="{00000000-0005-0000-0000-0000155E0000}"/>
    <cellStyle name="Eingabe 3 16" xfId="24121" xr:uid="{00000000-0005-0000-0000-0000165E0000}"/>
    <cellStyle name="Eingabe 3 17" xfId="24122" xr:uid="{00000000-0005-0000-0000-0000175E0000}"/>
    <cellStyle name="Eingabe 3 18" xfId="24123" xr:uid="{00000000-0005-0000-0000-0000185E0000}"/>
    <cellStyle name="Eingabe 3 19" xfId="24124" xr:uid="{00000000-0005-0000-0000-0000195E0000}"/>
    <cellStyle name="Eingabe 3 2" xfId="24125" xr:uid="{00000000-0005-0000-0000-00001A5E0000}"/>
    <cellStyle name="Eingabe 3 2 2" xfId="24126" xr:uid="{00000000-0005-0000-0000-00001B5E0000}"/>
    <cellStyle name="Eingabe 3 20" xfId="24127" xr:uid="{00000000-0005-0000-0000-00001C5E0000}"/>
    <cellStyle name="Eingabe 3 21" xfId="24128" xr:uid="{00000000-0005-0000-0000-00001D5E0000}"/>
    <cellStyle name="Eingabe 3 22" xfId="24129" xr:uid="{00000000-0005-0000-0000-00001E5E0000}"/>
    <cellStyle name="Eingabe 3 23" xfId="24130" xr:uid="{00000000-0005-0000-0000-00001F5E0000}"/>
    <cellStyle name="Eingabe 3 24" xfId="24131" xr:uid="{00000000-0005-0000-0000-0000205E0000}"/>
    <cellStyle name="Eingabe 3 25" xfId="24132" xr:uid="{00000000-0005-0000-0000-0000215E0000}"/>
    <cellStyle name="Eingabe 3 26" xfId="24133" xr:uid="{00000000-0005-0000-0000-0000225E0000}"/>
    <cellStyle name="Eingabe 3 3" xfId="24134" xr:uid="{00000000-0005-0000-0000-0000235E0000}"/>
    <cellStyle name="Eingabe 3 3 2" xfId="24135" xr:uid="{00000000-0005-0000-0000-0000245E0000}"/>
    <cellStyle name="Eingabe 3 4" xfId="24136" xr:uid="{00000000-0005-0000-0000-0000255E0000}"/>
    <cellStyle name="Eingabe 3 4 2" xfId="24137" xr:uid="{00000000-0005-0000-0000-0000265E0000}"/>
    <cellStyle name="Eingabe 3 5" xfId="24138" xr:uid="{00000000-0005-0000-0000-0000275E0000}"/>
    <cellStyle name="Eingabe 3 5 2" xfId="24139" xr:uid="{00000000-0005-0000-0000-0000285E0000}"/>
    <cellStyle name="Eingabe 3 6" xfId="24140" xr:uid="{00000000-0005-0000-0000-0000295E0000}"/>
    <cellStyle name="Eingabe 3 6 2" xfId="24141" xr:uid="{00000000-0005-0000-0000-00002A5E0000}"/>
    <cellStyle name="Eingabe 3 7" xfId="24142" xr:uid="{00000000-0005-0000-0000-00002B5E0000}"/>
    <cellStyle name="Eingabe 3 7 2" xfId="24143" xr:uid="{00000000-0005-0000-0000-00002C5E0000}"/>
    <cellStyle name="Eingabe 3 8" xfId="24144" xr:uid="{00000000-0005-0000-0000-00002D5E0000}"/>
    <cellStyle name="Eingabe 3 8 2" xfId="24145" xr:uid="{00000000-0005-0000-0000-00002E5E0000}"/>
    <cellStyle name="Eingabe 3 9" xfId="24146" xr:uid="{00000000-0005-0000-0000-00002F5E0000}"/>
    <cellStyle name="Eingabe 3 9 2" xfId="24147" xr:uid="{00000000-0005-0000-0000-0000305E0000}"/>
    <cellStyle name="Eingabe 30" xfId="24148" xr:uid="{00000000-0005-0000-0000-0000315E0000}"/>
    <cellStyle name="Eingabe 30 10" xfId="24149" xr:uid="{00000000-0005-0000-0000-0000325E0000}"/>
    <cellStyle name="Eingabe 30 11" xfId="24150" xr:uid="{00000000-0005-0000-0000-0000335E0000}"/>
    <cellStyle name="Eingabe 30 12" xfId="24151" xr:uid="{00000000-0005-0000-0000-0000345E0000}"/>
    <cellStyle name="Eingabe 30 13" xfId="24152" xr:uid="{00000000-0005-0000-0000-0000355E0000}"/>
    <cellStyle name="Eingabe 30 14" xfId="24153" xr:uid="{00000000-0005-0000-0000-0000365E0000}"/>
    <cellStyle name="Eingabe 30 15" xfId="24154" xr:uid="{00000000-0005-0000-0000-0000375E0000}"/>
    <cellStyle name="Eingabe 30 16" xfId="24155" xr:uid="{00000000-0005-0000-0000-0000385E0000}"/>
    <cellStyle name="Eingabe 30 17" xfId="24156" xr:uid="{00000000-0005-0000-0000-0000395E0000}"/>
    <cellStyle name="Eingabe 30 18" xfId="24157" xr:uid="{00000000-0005-0000-0000-00003A5E0000}"/>
    <cellStyle name="Eingabe 30 2" xfId="24158" xr:uid="{00000000-0005-0000-0000-00003B5E0000}"/>
    <cellStyle name="Eingabe 30 3" xfId="24159" xr:uid="{00000000-0005-0000-0000-00003C5E0000}"/>
    <cellStyle name="Eingabe 30 4" xfId="24160" xr:uid="{00000000-0005-0000-0000-00003D5E0000}"/>
    <cellStyle name="Eingabe 30 5" xfId="24161" xr:uid="{00000000-0005-0000-0000-00003E5E0000}"/>
    <cellStyle name="Eingabe 30 6" xfId="24162" xr:uid="{00000000-0005-0000-0000-00003F5E0000}"/>
    <cellStyle name="Eingabe 30 7" xfId="24163" xr:uid="{00000000-0005-0000-0000-0000405E0000}"/>
    <cellStyle name="Eingabe 30 8" xfId="24164" xr:uid="{00000000-0005-0000-0000-0000415E0000}"/>
    <cellStyle name="Eingabe 30 9" xfId="24165" xr:uid="{00000000-0005-0000-0000-0000425E0000}"/>
    <cellStyle name="Eingabe 31" xfId="24166" xr:uid="{00000000-0005-0000-0000-0000435E0000}"/>
    <cellStyle name="Eingabe 32" xfId="24167" xr:uid="{00000000-0005-0000-0000-0000445E0000}"/>
    <cellStyle name="Eingabe 33" xfId="24168" xr:uid="{00000000-0005-0000-0000-0000455E0000}"/>
    <cellStyle name="Eingabe 34" xfId="24169" xr:uid="{00000000-0005-0000-0000-0000465E0000}"/>
    <cellStyle name="Eingabe 35" xfId="24170" xr:uid="{00000000-0005-0000-0000-0000475E0000}"/>
    <cellStyle name="Eingabe 36" xfId="24171" xr:uid="{00000000-0005-0000-0000-0000485E0000}"/>
    <cellStyle name="Eingabe 37" xfId="24172" xr:uid="{00000000-0005-0000-0000-0000495E0000}"/>
    <cellStyle name="Eingabe 38" xfId="24173" xr:uid="{00000000-0005-0000-0000-00004A5E0000}"/>
    <cellStyle name="Eingabe 39" xfId="24174" xr:uid="{00000000-0005-0000-0000-00004B5E0000}"/>
    <cellStyle name="Eingabe 4" xfId="24175" xr:uid="{00000000-0005-0000-0000-00004C5E0000}"/>
    <cellStyle name="Eingabe 4 10" xfId="24176" xr:uid="{00000000-0005-0000-0000-00004D5E0000}"/>
    <cellStyle name="Eingabe 4 10 2" xfId="24177" xr:uid="{00000000-0005-0000-0000-00004E5E0000}"/>
    <cellStyle name="Eingabe 4 11" xfId="24178" xr:uid="{00000000-0005-0000-0000-00004F5E0000}"/>
    <cellStyle name="Eingabe 4 11 2" xfId="24179" xr:uid="{00000000-0005-0000-0000-0000505E0000}"/>
    <cellStyle name="Eingabe 4 12" xfId="24180" xr:uid="{00000000-0005-0000-0000-0000515E0000}"/>
    <cellStyle name="Eingabe 4 12 2" xfId="24181" xr:uid="{00000000-0005-0000-0000-0000525E0000}"/>
    <cellStyle name="Eingabe 4 13" xfId="24182" xr:uid="{00000000-0005-0000-0000-0000535E0000}"/>
    <cellStyle name="Eingabe 4 13 2" xfId="24183" xr:uid="{00000000-0005-0000-0000-0000545E0000}"/>
    <cellStyle name="Eingabe 4 14" xfId="24184" xr:uid="{00000000-0005-0000-0000-0000555E0000}"/>
    <cellStyle name="Eingabe 4 14 2" xfId="24185" xr:uid="{00000000-0005-0000-0000-0000565E0000}"/>
    <cellStyle name="Eingabe 4 14 2 2" xfId="24186" xr:uid="{00000000-0005-0000-0000-0000575E0000}"/>
    <cellStyle name="Eingabe 4 14 3" xfId="24187" xr:uid="{00000000-0005-0000-0000-0000585E0000}"/>
    <cellStyle name="Eingabe 4 15" xfId="24188" xr:uid="{00000000-0005-0000-0000-0000595E0000}"/>
    <cellStyle name="Eingabe 4 16" xfId="24189" xr:uid="{00000000-0005-0000-0000-00005A5E0000}"/>
    <cellStyle name="Eingabe 4 17" xfId="24190" xr:uid="{00000000-0005-0000-0000-00005B5E0000}"/>
    <cellStyle name="Eingabe 4 18" xfId="24191" xr:uid="{00000000-0005-0000-0000-00005C5E0000}"/>
    <cellStyle name="Eingabe 4 19" xfId="24192" xr:uid="{00000000-0005-0000-0000-00005D5E0000}"/>
    <cellStyle name="Eingabe 4 2" xfId="24193" xr:uid="{00000000-0005-0000-0000-00005E5E0000}"/>
    <cellStyle name="Eingabe 4 2 2" xfId="24194" xr:uid="{00000000-0005-0000-0000-00005F5E0000}"/>
    <cellStyle name="Eingabe 4 20" xfId="24195" xr:uid="{00000000-0005-0000-0000-0000605E0000}"/>
    <cellStyle name="Eingabe 4 21" xfId="24196" xr:uid="{00000000-0005-0000-0000-0000615E0000}"/>
    <cellStyle name="Eingabe 4 22" xfId="24197" xr:uid="{00000000-0005-0000-0000-0000625E0000}"/>
    <cellStyle name="Eingabe 4 23" xfId="24198" xr:uid="{00000000-0005-0000-0000-0000635E0000}"/>
    <cellStyle name="Eingabe 4 24" xfId="24199" xr:uid="{00000000-0005-0000-0000-0000645E0000}"/>
    <cellStyle name="Eingabe 4 25" xfId="24200" xr:uid="{00000000-0005-0000-0000-0000655E0000}"/>
    <cellStyle name="Eingabe 4 26" xfId="24201" xr:uid="{00000000-0005-0000-0000-0000665E0000}"/>
    <cellStyle name="Eingabe 4 3" xfId="24202" xr:uid="{00000000-0005-0000-0000-0000675E0000}"/>
    <cellStyle name="Eingabe 4 3 2" xfId="24203" xr:uid="{00000000-0005-0000-0000-0000685E0000}"/>
    <cellStyle name="Eingabe 4 4" xfId="24204" xr:uid="{00000000-0005-0000-0000-0000695E0000}"/>
    <cellStyle name="Eingabe 4 4 2" xfId="24205" xr:uid="{00000000-0005-0000-0000-00006A5E0000}"/>
    <cellStyle name="Eingabe 4 5" xfId="24206" xr:uid="{00000000-0005-0000-0000-00006B5E0000}"/>
    <cellStyle name="Eingabe 4 5 2" xfId="24207" xr:uid="{00000000-0005-0000-0000-00006C5E0000}"/>
    <cellStyle name="Eingabe 4 6" xfId="24208" xr:uid="{00000000-0005-0000-0000-00006D5E0000}"/>
    <cellStyle name="Eingabe 4 6 2" xfId="24209" xr:uid="{00000000-0005-0000-0000-00006E5E0000}"/>
    <cellStyle name="Eingabe 4 7" xfId="24210" xr:uid="{00000000-0005-0000-0000-00006F5E0000}"/>
    <cellStyle name="Eingabe 4 7 2" xfId="24211" xr:uid="{00000000-0005-0000-0000-0000705E0000}"/>
    <cellStyle name="Eingabe 4 8" xfId="24212" xr:uid="{00000000-0005-0000-0000-0000715E0000}"/>
    <cellStyle name="Eingabe 4 8 2" xfId="24213" xr:uid="{00000000-0005-0000-0000-0000725E0000}"/>
    <cellStyle name="Eingabe 4 9" xfId="24214" xr:uid="{00000000-0005-0000-0000-0000735E0000}"/>
    <cellStyle name="Eingabe 4 9 2" xfId="24215" xr:uid="{00000000-0005-0000-0000-0000745E0000}"/>
    <cellStyle name="Eingabe 40" xfId="24216" xr:uid="{00000000-0005-0000-0000-0000755E0000}"/>
    <cellStyle name="Eingabe 41" xfId="24217" xr:uid="{00000000-0005-0000-0000-0000765E0000}"/>
    <cellStyle name="Eingabe 42" xfId="24218" xr:uid="{00000000-0005-0000-0000-0000775E0000}"/>
    <cellStyle name="Eingabe 43" xfId="24219" xr:uid="{00000000-0005-0000-0000-0000785E0000}"/>
    <cellStyle name="Eingabe 44" xfId="24220" xr:uid="{00000000-0005-0000-0000-0000795E0000}"/>
    <cellStyle name="Eingabe 45" xfId="24221" xr:uid="{00000000-0005-0000-0000-00007A5E0000}"/>
    <cellStyle name="Eingabe 46" xfId="24222" xr:uid="{00000000-0005-0000-0000-00007B5E0000}"/>
    <cellStyle name="Eingabe 47" xfId="24223" xr:uid="{00000000-0005-0000-0000-00007C5E0000}"/>
    <cellStyle name="Eingabe 48" xfId="45986" xr:uid="{00000000-0005-0000-0000-00007D5E0000}"/>
    <cellStyle name="Eingabe 5" xfId="24224" xr:uid="{00000000-0005-0000-0000-00007E5E0000}"/>
    <cellStyle name="Eingabe 5 10" xfId="24225" xr:uid="{00000000-0005-0000-0000-00007F5E0000}"/>
    <cellStyle name="Eingabe 5 11" xfId="24226" xr:uid="{00000000-0005-0000-0000-0000805E0000}"/>
    <cellStyle name="Eingabe 5 12" xfId="24227" xr:uid="{00000000-0005-0000-0000-0000815E0000}"/>
    <cellStyle name="Eingabe 5 13" xfId="24228" xr:uid="{00000000-0005-0000-0000-0000825E0000}"/>
    <cellStyle name="Eingabe 5 14" xfId="24229" xr:uid="{00000000-0005-0000-0000-0000835E0000}"/>
    <cellStyle name="Eingabe 5 15" xfId="24230" xr:uid="{00000000-0005-0000-0000-0000845E0000}"/>
    <cellStyle name="Eingabe 5 16" xfId="24231" xr:uid="{00000000-0005-0000-0000-0000855E0000}"/>
    <cellStyle name="Eingabe 5 17" xfId="24232" xr:uid="{00000000-0005-0000-0000-0000865E0000}"/>
    <cellStyle name="Eingabe 5 18" xfId="24233" xr:uid="{00000000-0005-0000-0000-0000875E0000}"/>
    <cellStyle name="Eingabe 5 19" xfId="24234" xr:uid="{00000000-0005-0000-0000-0000885E0000}"/>
    <cellStyle name="Eingabe 5 2" xfId="24235" xr:uid="{00000000-0005-0000-0000-0000895E0000}"/>
    <cellStyle name="Eingabe 5 2 2" xfId="24236" xr:uid="{00000000-0005-0000-0000-00008A5E0000}"/>
    <cellStyle name="Eingabe 5 3" xfId="24237" xr:uid="{00000000-0005-0000-0000-00008B5E0000}"/>
    <cellStyle name="Eingabe 5 3 2" xfId="24238" xr:uid="{00000000-0005-0000-0000-00008C5E0000}"/>
    <cellStyle name="Eingabe 5 4" xfId="24239" xr:uid="{00000000-0005-0000-0000-00008D5E0000}"/>
    <cellStyle name="Eingabe 5 4 2" xfId="24240" xr:uid="{00000000-0005-0000-0000-00008E5E0000}"/>
    <cellStyle name="Eingabe 5 5" xfId="24241" xr:uid="{00000000-0005-0000-0000-00008F5E0000}"/>
    <cellStyle name="Eingabe 5 5 2" xfId="24242" xr:uid="{00000000-0005-0000-0000-0000905E0000}"/>
    <cellStyle name="Eingabe 5 6" xfId="24243" xr:uid="{00000000-0005-0000-0000-0000915E0000}"/>
    <cellStyle name="Eingabe 5 6 2" xfId="24244" xr:uid="{00000000-0005-0000-0000-0000925E0000}"/>
    <cellStyle name="Eingabe 5 7" xfId="24245" xr:uid="{00000000-0005-0000-0000-0000935E0000}"/>
    <cellStyle name="Eingabe 5 7 2" xfId="24246" xr:uid="{00000000-0005-0000-0000-0000945E0000}"/>
    <cellStyle name="Eingabe 5 7 2 2" xfId="24247" xr:uid="{00000000-0005-0000-0000-0000955E0000}"/>
    <cellStyle name="Eingabe 5 7 3" xfId="24248" xr:uid="{00000000-0005-0000-0000-0000965E0000}"/>
    <cellStyle name="Eingabe 5 8" xfId="24249" xr:uid="{00000000-0005-0000-0000-0000975E0000}"/>
    <cellStyle name="Eingabe 5 9" xfId="24250" xr:uid="{00000000-0005-0000-0000-0000985E0000}"/>
    <cellStyle name="Eingabe 6" xfId="24251" xr:uid="{00000000-0005-0000-0000-0000995E0000}"/>
    <cellStyle name="Eingabe 6 10" xfId="24252" xr:uid="{00000000-0005-0000-0000-00009A5E0000}"/>
    <cellStyle name="Eingabe 6 11" xfId="24253" xr:uid="{00000000-0005-0000-0000-00009B5E0000}"/>
    <cellStyle name="Eingabe 6 12" xfId="24254" xr:uid="{00000000-0005-0000-0000-00009C5E0000}"/>
    <cellStyle name="Eingabe 6 13" xfId="24255" xr:uid="{00000000-0005-0000-0000-00009D5E0000}"/>
    <cellStyle name="Eingabe 6 14" xfId="24256" xr:uid="{00000000-0005-0000-0000-00009E5E0000}"/>
    <cellStyle name="Eingabe 6 15" xfId="24257" xr:uid="{00000000-0005-0000-0000-00009F5E0000}"/>
    <cellStyle name="Eingabe 6 16" xfId="24258" xr:uid="{00000000-0005-0000-0000-0000A05E0000}"/>
    <cellStyle name="Eingabe 6 17" xfId="24259" xr:uid="{00000000-0005-0000-0000-0000A15E0000}"/>
    <cellStyle name="Eingabe 6 18" xfId="24260" xr:uid="{00000000-0005-0000-0000-0000A25E0000}"/>
    <cellStyle name="Eingabe 6 19" xfId="24261" xr:uid="{00000000-0005-0000-0000-0000A35E0000}"/>
    <cellStyle name="Eingabe 6 2" xfId="24262" xr:uid="{00000000-0005-0000-0000-0000A45E0000}"/>
    <cellStyle name="Eingabe 6 2 2" xfId="24263" xr:uid="{00000000-0005-0000-0000-0000A55E0000}"/>
    <cellStyle name="Eingabe 6 3" xfId="24264" xr:uid="{00000000-0005-0000-0000-0000A65E0000}"/>
    <cellStyle name="Eingabe 6 3 2" xfId="24265" xr:uid="{00000000-0005-0000-0000-0000A75E0000}"/>
    <cellStyle name="Eingabe 6 4" xfId="24266" xr:uid="{00000000-0005-0000-0000-0000A85E0000}"/>
    <cellStyle name="Eingabe 6 4 2" xfId="24267" xr:uid="{00000000-0005-0000-0000-0000A95E0000}"/>
    <cellStyle name="Eingabe 6 5" xfId="24268" xr:uid="{00000000-0005-0000-0000-0000AA5E0000}"/>
    <cellStyle name="Eingabe 6 5 2" xfId="24269" xr:uid="{00000000-0005-0000-0000-0000AB5E0000}"/>
    <cellStyle name="Eingabe 6 6" xfId="24270" xr:uid="{00000000-0005-0000-0000-0000AC5E0000}"/>
    <cellStyle name="Eingabe 6 6 2" xfId="24271" xr:uid="{00000000-0005-0000-0000-0000AD5E0000}"/>
    <cellStyle name="Eingabe 6 7" xfId="24272" xr:uid="{00000000-0005-0000-0000-0000AE5E0000}"/>
    <cellStyle name="Eingabe 6 7 2" xfId="24273" xr:uid="{00000000-0005-0000-0000-0000AF5E0000}"/>
    <cellStyle name="Eingabe 6 7 2 2" xfId="24274" xr:uid="{00000000-0005-0000-0000-0000B05E0000}"/>
    <cellStyle name="Eingabe 6 7 3" xfId="24275" xr:uid="{00000000-0005-0000-0000-0000B15E0000}"/>
    <cellStyle name="Eingabe 6 8" xfId="24276" xr:uid="{00000000-0005-0000-0000-0000B25E0000}"/>
    <cellStyle name="Eingabe 6 9" xfId="24277" xr:uid="{00000000-0005-0000-0000-0000B35E0000}"/>
    <cellStyle name="Eingabe 7" xfId="24278" xr:uid="{00000000-0005-0000-0000-0000B45E0000}"/>
    <cellStyle name="Eingabe 7 10" xfId="24279" xr:uid="{00000000-0005-0000-0000-0000B55E0000}"/>
    <cellStyle name="Eingabe 7 11" xfId="24280" xr:uid="{00000000-0005-0000-0000-0000B65E0000}"/>
    <cellStyle name="Eingabe 7 12" xfId="24281" xr:uid="{00000000-0005-0000-0000-0000B75E0000}"/>
    <cellStyle name="Eingabe 7 13" xfId="24282" xr:uid="{00000000-0005-0000-0000-0000B85E0000}"/>
    <cellStyle name="Eingabe 7 14" xfId="24283" xr:uid="{00000000-0005-0000-0000-0000B95E0000}"/>
    <cellStyle name="Eingabe 7 15" xfId="24284" xr:uid="{00000000-0005-0000-0000-0000BA5E0000}"/>
    <cellStyle name="Eingabe 7 16" xfId="24285" xr:uid="{00000000-0005-0000-0000-0000BB5E0000}"/>
    <cellStyle name="Eingabe 7 17" xfId="24286" xr:uid="{00000000-0005-0000-0000-0000BC5E0000}"/>
    <cellStyle name="Eingabe 7 18" xfId="24287" xr:uid="{00000000-0005-0000-0000-0000BD5E0000}"/>
    <cellStyle name="Eingabe 7 19" xfId="24288" xr:uid="{00000000-0005-0000-0000-0000BE5E0000}"/>
    <cellStyle name="Eingabe 7 2" xfId="24289" xr:uid="{00000000-0005-0000-0000-0000BF5E0000}"/>
    <cellStyle name="Eingabe 7 2 2" xfId="24290" xr:uid="{00000000-0005-0000-0000-0000C05E0000}"/>
    <cellStyle name="Eingabe 7 3" xfId="24291" xr:uid="{00000000-0005-0000-0000-0000C15E0000}"/>
    <cellStyle name="Eingabe 7 3 2" xfId="24292" xr:uid="{00000000-0005-0000-0000-0000C25E0000}"/>
    <cellStyle name="Eingabe 7 4" xfId="24293" xr:uid="{00000000-0005-0000-0000-0000C35E0000}"/>
    <cellStyle name="Eingabe 7 4 2" xfId="24294" xr:uid="{00000000-0005-0000-0000-0000C45E0000}"/>
    <cellStyle name="Eingabe 7 5" xfId="24295" xr:uid="{00000000-0005-0000-0000-0000C55E0000}"/>
    <cellStyle name="Eingabe 7 5 2" xfId="24296" xr:uid="{00000000-0005-0000-0000-0000C65E0000}"/>
    <cellStyle name="Eingabe 7 6" xfId="24297" xr:uid="{00000000-0005-0000-0000-0000C75E0000}"/>
    <cellStyle name="Eingabe 7 6 2" xfId="24298" xr:uid="{00000000-0005-0000-0000-0000C85E0000}"/>
    <cellStyle name="Eingabe 7 7" xfId="24299" xr:uid="{00000000-0005-0000-0000-0000C95E0000}"/>
    <cellStyle name="Eingabe 7 7 2" xfId="24300" xr:uid="{00000000-0005-0000-0000-0000CA5E0000}"/>
    <cellStyle name="Eingabe 7 7 2 2" xfId="24301" xr:uid="{00000000-0005-0000-0000-0000CB5E0000}"/>
    <cellStyle name="Eingabe 7 7 3" xfId="24302" xr:uid="{00000000-0005-0000-0000-0000CC5E0000}"/>
    <cellStyle name="Eingabe 7 8" xfId="24303" xr:uid="{00000000-0005-0000-0000-0000CD5E0000}"/>
    <cellStyle name="Eingabe 7 9" xfId="24304" xr:uid="{00000000-0005-0000-0000-0000CE5E0000}"/>
    <cellStyle name="Eingabe 8" xfId="24305" xr:uid="{00000000-0005-0000-0000-0000CF5E0000}"/>
    <cellStyle name="Eingabe 8 10" xfId="24306" xr:uid="{00000000-0005-0000-0000-0000D05E0000}"/>
    <cellStyle name="Eingabe 8 11" xfId="24307" xr:uid="{00000000-0005-0000-0000-0000D15E0000}"/>
    <cellStyle name="Eingabe 8 12" xfId="24308" xr:uid="{00000000-0005-0000-0000-0000D25E0000}"/>
    <cellStyle name="Eingabe 8 13" xfId="24309" xr:uid="{00000000-0005-0000-0000-0000D35E0000}"/>
    <cellStyle name="Eingabe 8 14" xfId="24310" xr:uid="{00000000-0005-0000-0000-0000D45E0000}"/>
    <cellStyle name="Eingabe 8 15" xfId="24311" xr:uid="{00000000-0005-0000-0000-0000D55E0000}"/>
    <cellStyle name="Eingabe 8 16" xfId="24312" xr:uid="{00000000-0005-0000-0000-0000D65E0000}"/>
    <cellStyle name="Eingabe 8 17" xfId="24313" xr:uid="{00000000-0005-0000-0000-0000D75E0000}"/>
    <cellStyle name="Eingabe 8 18" xfId="24314" xr:uid="{00000000-0005-0000-0000-0000D85E0000}"/>
    <cellStyle name="Eingabe 8 19" xfId="24315" xr:uid="{00000000-0005-0000-0000-0000D95E0000}"/>
    <cellStyle name="Eingabe 8 2" xfId="24316" xr:uid="{00000000-0005-0000-0000-0000DA5E0000}"/>
    <cellStyle name="Eingabe 8 2 2" xfId="24317" xr:uid="{00000000-0005-0000-0000-0000DB5E0000}"/>
    <cellStyle name="Eingabe 8 3" xfId="24318" xr:uid="{00000000-0005-0000-0000-0000DC5E0000}"/>
    <cellStyle name="Eingabe 8 3 2" xfId="24319" xr:uid="{00000000-0005-0000-0000-0000DD5E0000}"/>
    <cellStyle name="Eingabe 8 4" xfId="24320" xr:uid="{00000000-0005-0000-0000-0000DE5E0000}"/>
    <cellStyle name="Eingabe 8 4 2" xfId="24321" xr:uid="{00000000-0005-0000-0000-0000DF5E0000}"/>
    <cellStyle name="Eingabe 8 5" xfId="24322" xr:uid="{00000000-0005-0000-0000-0000E05E0000}"/>
    <cellStyle name="Eingabe 8 5 2" xfId="24323" xr:uid="{00000000-0005-0000-0000-0000E15E0000}"/>
    <cellStyle name="Eingabe 8 6" xfId="24324" xr:uid="{00000000-0005-0000-0000-0000E25E0000}"/>
    <cellStyle name="Eingabe 8 6 2" xfId="24325" xr:uid="{00000000-0005-0000-0000-0000E35E0000}"/>
    <cellStyle name="Eingabe 8 7" xfId="24326" xr:uid="{00000000-0005-0000-0000-0000E45E0000}"/>
    <cellStyle name="Eingabe 8 7 2" xfId="24327" xr:uid="{00000000-0005-0000-0000-0000E55E0000}"/>
    <cellStyle name="Eingabe 8 7 2 2" xfId="24328" xr:uid="{00000000-0005-0000-0000-0000E65E0000}"/>
    <cellStyle name="Eingabe 8 7 3" xfId="24329" xr:uid="{00000000-0005-0000-0000-0000E75E0000}"/>
    <cellStyle name="Eingabe 8 8" xfId="24330" xr:uid="{00000000-0005-0000-0000-0000E85E0000}"/>
    <cellStyle name="Eingabe 8 9" xfId="24331" xr:uid="{00000000-0005-0000-0000-0000E95E0000}"/>
    <cellStyle name="Eingabe 9" xfId="24332" xr:uid="{00000000-0005-0000-0000-0000EA5E0000}"/>
    <cellStyle name="Eingabe 9 10" xfId="24333" xr:uid="{00000000-0005-0000-0000-0000EB5E0000}"/>
    <cellStyle name="Eingabe 9 11" xfId="24334" xr:uid="{00000000-0005-0000-0000-0000EC5E0000}"/>
    <cellStyle name="Eingabe 9 12" xfId="24335" xr:uid="{00000000-0005-0000-0000-0000ED5E0000}"/>
    <cellStyle name="Eingabe 9 13" xfId="24336" xr:uid="{00000000-0005-0000-0000-0000EE5E0000}"/>
    <cellStyle name="Eingabe 9 14" xfId="24337" xr:uid="{00000000-0005-0000-0000-0000EF5E0000}"/>
    <cellStyle name="Eingabe 9 15" xfId="24338" xr:uid="{00000000-0005-0000-0000-0000F05E0000}"/>
    <cellStyle name="Eingabe 9 16" xfId="24339" xr:uid="{00000000-0005-0000-0000-0000F15E0000}"/>
    <cellStyle name="Eingabe 9 17" xfId="24340" xr:uid="{00000000-0005-0000-0000-0000F25E0000}"/>
    <cellStyle name="Eingabe 9 18" xfId="24341" xr:uid="{00000000-0005-0000-0000-0000F35E0000}"/>
    <cellStyle name="Eingabe 9 19" xfId="24342" xr:uid="{00000000-0005-0000-0000-0000F45E0000}"/>
    <cellStyle name="Eingabe 9 2" xfId="24343" xr:uid="{00000000-0005-0000-0000-0000F55E0000}"/>
    <cellStyle name="Eingabe 9 2 2" xfId="24344" xr:uid="{00000000-0005-0000-0000-0000F65E0000}"/>
    <cellStyle name="Eingabe 9 3" xfId="24345" xr:uid="{00000000-0005-0000-0000-0000F75E0000}"/>
    <cellStyle name="Eingabe 9 3 2" xfId="24346" xr:uid="{00000000-0005-0000-0000-0000F85E0000}"/>
    <cellStyle name="Eingabe 9 4" xfId="24347" xr:uid="{00000000-0005-0000-0000-0000F95E0000}"/>
    <cellStyle name="Eingabe 9 4 2" xfId="24348" xr:uid="{00000000-0005-0000-0000-0000FA5E0000}"/>
    <cellStyle name="Eingabe 9 5" xfId="24349" xr:uid="{00000000-0005-0000-0000-0000FB5E0000}"/>
    <cellStyle name="Eingabe 9 5 2" xfId="24350" xr:uid="{00000000-0005-0000-0000-0000FC5E0000}"/>
    <cellStyle name="Eingabe 9 6" xfId="24351" xr:uid="{00000000-0005-0000-0000-0000FD5E0000}"/>
    <cellStyle name="Eingabe 9 6 2" xfId="24352" xr:uid="{00000000-0005-0000-0000-0000FE5E0000}"/>
    <cellStyle name="Eingabe 9 7" xfId="24353" xr:uid="{00000000-0005-0000-0000-0000FF5E0000}"/>
    <cellStyle name="Eingabe 9 7 2" xfId="24354" xr:uid="{00000000-0005-0000-0000-0000005F0000}"/>
    <cellStyle name="Eingabe 9 7 2 2" xfId="24355" xr:uid="{00000000-0005-0000-0000-0000015F0000}"/>
    <cellStyle name="Eingabe 9 7 3" xfId="24356" xr:uid="{00000000-0005-0000-0000-0000025F0000}"/>
    <cellStyle name="Eingabe 9 8" xfId="24357" xr:uid="{00000000-0005-0000-0000-0000035F0000}"/>
    <cellStyle name="Eingabe 9 9" xfId="24358" xr:uid="{00000000-0005-0000-0000-0000045F0000}"/>
    <cellStyle name="Emphasis 1" xfId="34" xr:uid="{00000000-0005-0000-0000-0000055F0000}"/>
    <cellStyle name="Emphasis 1 2" xfId="24359" xr:uid="{00000000-0005-0000-0000-0000065F0000}"/>
    <cellStyle name="Emphasis 1 2 2" xfId="24360" xr:uid="{00000000-0005-0000-0000-0000075F0000}"/>
    <cellStyle name="Emphasis 1 2 3" xfId="24361" xr:uid="{00000000-0005-0000-0000-0000085F0000}"/>
    <cellStyle name="Emphasis 1 3" xfId="24362" xr:uid="{00000000-0005-0000-0000-0000095F0000}"/>
    <cellStyle name="Emphasis 1 4" xfId="24363" xr:uid="{00000000-0005-0000-0000-00000A5F0000}"/>
    <cellStyle name="Emphasis 1 5" xfId="24364" xr:uid="{00000000-0005-0000-0000-00000B5F0000}"/>
    <cellStyle name="Emphasis 1 6" xfId="24365" xr:uid="{00000000-0005-0000-0000-00000C5F0000}"/>
    <cellStyle name="Emphasis 1 7" xfId="45987" xr:uid="{00000000-0005-0000-0000-00000D5F0000}"/>
    <cellStyle name="Emphasis 2" xfId="35" xr:uid="{00000000-0005-0000-0000-00000E5F0000}"/>
    <cellStyle name="Emphasis 2 2" xfId="24366" xr:uid="{00000000-0005-0000-0000-00000F5F0000}"/>
    <cellStyle name="Emphasis 2 2 2" xfId="24367" xr:uid="{00000000-0005-0000-0000-0000105F0000}"/>
    <cellStyle name="Emphasis 2 2 3" xfId="24368" xr:uid="{00000000-0005-0000-0000-0000115F0000}"/>
    <cellStyle name="Emphasis 2 3" xfId="24369" xr:uid="{00000000-0005-0000-0000-0000125F0000}"/>
    <cellStyle name="Emphasis 2 4" xfId="24370" xr:uid="{00000000-0005-0000-0000-0000135F0000}"/>
    <cellStyle name="Emphasis 2 5" xfId="24371" xr:uid="{00000000-0005-0000-0000-0000145F0000}"/>
    <cellStyle name="Emphasis 2 6" xfId="24372" xr:uid="{00000000-0005-0000-0000-0000155F0000}"/>
    <cellStyle name="Emphasis 2 7" xfId="45988" xr:uid="{00000000-0005-0000-0000-0000165F0000}"/>
    <cellStyle name="Emphasis 3" xfId="36" xr:uid="{00000000-0005-0000-0000-0000175F0000}"/>
    <cellStyle name="Emphasis 3 2" xfId="24373" xr:uid="{00000000-0005-0000-0000-0000185F0000}"/>
    <cellStyle name="Emphasis 3 3" xfId="45989" xr:uid="{00000000-0005-0000-0000-0000195F0000}"/>
    <cellStyle name="Entered" xfId="24374" xr:uid="{00000000-0005-0000-0000-00001A5F0000}"/>
    <cellStyle name="Ergebnis 10" xfId="24375" xr:uid="{00000000-0005-0000-0000-00001B5F0000}"/>
    <cellStyle name="Ergebnis 10 10" xfId="24376" xr:uid="{00000000-0005-0000-0000-00001C5F0000}"/>
    <cellStyle name="Ergebnis 10 11" xfId="24377" xr:uid="{00000000-0005-0000-0000-00001D5F0000}"/>
    <cellStyle name="Ergebnis 10 12" xfId="24378" xr:uid="{00000000-0005-0000-0000-00001E5F0000}"/>
    <cellStyle name="Ergebnis 10 13" xfId="24379" xr:uid="{00000000-0005-0000-0000-00001F5F0000}"/>
    <cellStyle name="Ergebnis 10 14" xfId="24380" xr:uid="{00000000-0005-0000-0000-0000205F0000}"/>
    <cellStyle name="Ergebnis 10 15" xfId="24381" xr:uid="{00000000-0005-0000-0000-0000215F0000}"/>
    <cellStyle name="Ergebnis 10 16" xfId="24382" xr:uid="{00000000-0005-0000-0000-0000225F0000}"/>
    <cellStyle name="Ergebnis 10 17" xfId="24383" xr:uid="{00000000-0005-0000-0000-0000235F0000}"/>
    <cellStyle name="Ergebnis 10 18" xfId="24384" xr:uid="{00000000-0005-0000-0000-0000245F0000}"/>
    <cellStyle name="Ergebnis 10 19" xfId="24385" xr:uid="{00000000-0005-0000-0000-0000255F0000}"/>
    <cellStyle name="Ergebnis 10 2" xfId="24386" xr:uid="{00000000-0005-0000-0000-0000265F0000}"/>
    <cellStyle name="Ergebnis 10 2 2" xfId="24387" xr:uid="{00000000-0005-0000-0000-0000275F0000}"/>
    <cellStyle name="Ergebnis 10 2 2 2" xfId="24388" xr:uid="{00000000-0005-0000-0000-0000285F0000}"/>
    <cellStyle name="Ergebnis 10 2 3" xfId="24389" xr:uid="{00000000-0005-0000-0000-0000295F0000}"/>
    <cellStyle name="Ergebnis 10 20" xfId="24390" xr:uid="{00000000-0005-0000-0000-00002A5F0000}"/>
    <cellStyle name="Ergebnis 10 3" xfId="24391" xr:uid="{00000000-0005-0000-0000-00002B5F0000}"/>
    <cellStyle name="Ergebnis 10 3 2" xfId="24392" xr:uid="{00000000-0005-0000-0000-00002C5F0000}"/>
    <cellStyle name="Ergebnis 10 3 2 2" xfId="24393" xr:uid="{00000000-0005-0000-0000-00002D5F0000}"/>
    <cellStyle name="Ergebnis 10 3 3" xfId="24394" xr:uid="{00000000-0005-0000-0000-00002E5F0000}"/>
    <cellStyle name="Ergebnis 10 4" xfId="24395" xr:uid="{00000000-0005-0000-0000-00002F5F0000}"/>
    <cellStyle name="Ergebnis 10 4 2" xfId="24396" xr:uid="{00000000-0005-0000-0000-0000305F0000}"/>
    <cellStyle name="Ergebnis 10 4 2 2" xfId="24397" xr:uid="{00000000-0005-0000-0000-0000315F0000}"/>
    <cellStyle name="Ergebnis 10 4 3" xfId="24398" xr:uid="{00000000-0005-0000-0000-0000325F0000}"/>
    <cellStyle name="Ergebnis 10 5" xfId="24399" xr:uid="{00000000-0005-0000-0000-0000335F0000}"/>
    <cellStyle name="Ergebnis 10 5 2" xfId="24400" xr:uid="{00000000-0005-0000-0000-0000345F0000}"/>
    <cellStyle name="Ergebnis 10 5 2 2" xfId="24401" xr:uid="{00000000-0005-0000-0000-0000355F0000}"/>
    <cellStyle name="Ergebnis 10 5 3" xfId="24402" xr:uid="{00000000-0005-0000-0000-0000365F0000}"/>
    <cellStyle name="Ergebnis 10 6" xfId="24403" xr:uid="{00000000-0005-0000-0000-0000375F0000}"/>
    <cellStyle name="Ergebnis 10 6 2" xfId="24404" xr:uid="{00000000-0005-0000-0000-0000385F0000}"/>
    <cellStyle name="Ergebnis 10 6 2 2" xfId="24405" xr:uid="{00000000-0005-0000-0000-0000395F0000}"/>
    <cellStyle name="Ergebnis 10 6 3" xfId="24406" xr:uid="{00000000-0005-0000-0000-00003A5F0000}"/>
    <cellStyle name="Ergebnis 10 7" xfId="24407" xr:uid="{00000000-0005-0000-0000-00003B5F0000}"/>
    <cellStyle name="Ergebnis 10 7 2" xfId="24408" xr:uid="{00000000-0005-0000-0000-00003C5F0000}"/>
    <cellStyle name="Ergebnis 10 7 2 2" xfId="24409" xr:uid="{00000000-0005-0000-0000-00003D5F0000}"/>
    <cellStyle name="Ergebnis 10 7 2 2 2" xfId="24410" xr:uid="{00000000-0005-0000-0000-00003E5F0000}"/>
    <cellStyle name="Ergebnis 10 7 2 3" xfId="24411" xr:uid="{00000000-0005-0000-0000-00003F5F0000}"/>
    <cellStyle name="Ergebnis 10 7 3" xfId="24412" xr:uid="{00000000-0005-0000-0000-0000405F0000}"/>
    <cellStyle name="Ergebnis 10 7 3 2" xfId="24413" xr:uid="{00000000-0005-0000-0000-0000415F0000}"/>
    <cellStyle name="Ergebnis 10 7 4" xfId="24414" xr:uid="{00000000-0005-0000-0000-0000425F0000}"/>
    <cellStyle name="Ergebnis 10 8" xfId="24415" xr:uid="{00000000-0005-0000-0000-0000435F0000}"/>
    <cellStyle name="Ergebnis 10 8 2" xfId="24416" xr:uid="{00000000-0005-0000-0000-0000445F0000}"/>
    <cellStyle name="Ergebnis 10 9" xfId="24417" xr:uid="{00000000-0005-0000-0000-0000455F0000}"/>
    <cellStyle name="Ergebnis 11" xfId="24418" xr:uid="{00000000-0005-0000-0000-0000465F0000}"/>
    <cellStyle name="Ergebnis 11 10" xfId="24419" xr:uid="{00000000-0005-0000-0000-0000475F0000}"/>
    <cellStyle name="Ergebnis 11 11" xfId="24420" xr:uid="{00000000-0005-0000-0000-0000485F0000}"/>
    <cellStyle name="Ergebnis 11 12" xfId="24421" xr:uid="{00000000-0005-0000-0000-0000495F0000}"/>
    <cellStyle name="Ergebnis 11 13" xfId="24422" xr:uid="{00000000-0005-0000-0000-00004A5F0000}"/>
    <cellStyle name="Ergebnis 11 14" xfId="24423" xr:uid="{00000000-0005-0000-0000-00004B5F0000}"/>
    <cellStyle name="Ergebnis 11 15" xfId="24424" xr:uid="{00000000-0005-0000-0000-00004C5F0000}"/>
    <cellStyle name="Ergebnis 11 16" xfId="24425" xr:uid="{00000000-0005-0000-0000-00004D5F0000}"/>
    <cellStyle name="Ergebnis 11 17" xfId="24426" xr:uid="{00000000-0005-0000-0000-00004E5F0000}"/>
    <cellStyle name="Ergebnis 11 18" xfId="24427" xr:uid="{00000000-0005-0000-0000-00004F5F0000}"/>
    <cellStyle name="Ergebnis 11 19" xfId="24428" xr:uid="{00000000-0005-0000-0000-0000505F0000}"/>
    <cellStyle name="Ergebnis 11 2" xfId="24429" xr:uid="{00000000-0005-0000-0000-0000515F0000}"/>
    <cellStyle name="Ergebnis 11 2 2" xfId="24430" xr:uid="{00000000-0005-0000-0000-0000525F0000}"/>
    <cellStyle name="Ergebnis 11 2 2 2" xfId="24431" xr:uid="{00000000-0005-0000-0000-0000535F0000}"/>
    <cellStyle name="Ergebnis 11 2 3" xfId="24432" xr:uid="{00000000-0005-0000-0000-0000545F0000}"/>
    <cellStyle name="Ergebnis 11 20" xfId="24433" xr:uid="{00000000-0005-0000-0000-0000555F0000}"/>
    <cellStyle name="Ergebnis 11 3" xfId="24434" xr:uid="{00000000-0005-0000-0000-0000565F0000}"/>
    <cellStyle name="Ergebnis 11 3 2" xfId="24435" xr:uid="{00000000-0005-0000-0000-0000575F0000}"/>
    <cellStyle name="Ergebnis 11 3 2 2" xfId="24436" xr:uid="{00000000-0005-0000-0000-0000585F0000}"/>
    <cellStyle name="Ergebnis 11 3 3" xfId="24437" xr:uid="{00000000-0005-0000-0000-0000595F0000}"/>
    <cellStyle name="Ergebnis 11 4" xfId="24438" xr:uid="{00000000-0005-0000-0000-00005A5F0000}"/>
    <cellStyle name="Ergebnis 11 4 2" xfId="24439" xr:uid="{00000000-0005-0000-0000-00005B5F0000}"/>
    <cellStyle name="Ergebnis 11 4 2 2" xfId="24440" xr:uid="{00000000-0005-0000-0000-00005C5F0000}"/>
    <cellStyle name="Ergebnis 11 4 3" xfId="24441" xr:uid="{00000000-0005-0000-0000-00005D5F0000}"/>
    <cellStyle name="Ergebnis 11 5" xfId="24442" xr:uid="{00000000-0005-0000-0000-00005E5F0000}"/>
    <cellStyle name="Ergebnis 11 5 2" xfId="24443" xr:uid="{00000000-0005-0000-0000-00005F5F0000}"/>
    <cellStyle name="Ergebnis 11 5 2 2" xfId="24444" xr:uid="{00000000-0005-0000-0000-0000605F0000}"/>
    <cellStyle name="Ergebnis 11 5 3" xfId="24445" xr:uid="{00000000-0005-0000-0000-0000615F0000}"/>
    <cellStyle name="Ergebnis 11 6" xfId="24446" xr:uid="{00000000-0005-0000-0000-0000625F0000}"/>
    <cellStyle name="Ergebnis 11 6 2" xfId="24447" xr:uid="{00000000-0005-0000-0000-0000635F0000}"/>
    <cellStyle name="Ergebnis 11 6 2 2" xfId="24448" xr:uid="{00000000-0005-0000-0000-0000645F0000}"/>
    <cellStyle name="Ergebnis 11 6 3" xfId="24449" xr:uid="{00000000-0005-0000-0000-0000655F0000}"/>
    <cellStyle name="Ergebnis 11 7" xfId="24450" xr:uid="{00000000-0005-0000-0000-0000665F0000}"/>
    <cellStyle name="Ergebnis 11 7 2" xfId="24451" xr:uid="{00000000-0005-0000-0000-0000675F0000}"/>
    <cellStyle name="Ergebnis 11 7 2 2" xfId="24452" xr:uid="{00000000-0005-0000-0000-0000685F0000}"/>
    <cellStyle name="Ergebnis 11 7 2 2 2" xfId="24453" xr:uid="{00000000-0005-0000-0000-0000695F0000}"/>
    <cellStyle name="Ergebnis 11 7 2 3" xfId="24454" xr:uid="{00000000-0005-0000-0000-00006A5F0000}"/>
    <cellStyle name="Ergebnis 11 7 3" xfId="24455" xr:uid="{00000000-0005-0000-0000-00006B5F0000}"/>
    <cellStyle name="Ergebnis 11 7 3 2" xfId="24456" xr:uid="{00000000-0005-0000-0000-00006C5F0000}"/>
    <cellStyle name="Ergebnis 11 7 4" xfId="24457" xr:uid="{00000000-0005-0000-0000-00006D5F0000}"/>
    <cellStyle name="Ergebnis 11 8" xfId="24458" xr:uid="{00000000-0005-0000-0000-00006E5F0000}"/>
    <cellStyle name="Ergebnis 11 8 2" xfId="24459" xr:uid="{00000000-0005-0000-0000-00006F5F0000}"/>
    <cellStyle name="Ergebnis 11 9" xfId="24460" xr:uid="{00000000-0005-0000-0000-0000705F0000}"/>
    <cellStyle name="Ergebnis 12" xfId="24461" xr:uid="{00000000-0005-0000-0000-0000715F0000}"/>
    <cellStyle name="Ergebnis 12 10" xfId="24462" xr:uid="{00000000-0005-0000-0000-0000725F0000}"/>
    <cellStyle name="Ergebnis 12 11" xfId="24463" xr:uid="{00000000-0005-0000-0000-0000735F0000}"/>
    <cellStyle name="Ergebnis 12 12" xfId="24464" xr:uid="{00000000-0005-0000-0000-0000745F0000}"/>
    <cellStyle name="Ergebnis 12 13" xfId="24465" xr:uid="{00000000-0005-0000-0000-0000755F0000}"/>
    <cellStyle name="Ergebnis 12 14" xfId="24466" xr:uid="{00000000-0005-0000-0000-0000765F0000}"/>
    <cellStyle name="Ergebnis 12 15" xfId="24467" xr:uid="{00000000-0005-0000-0000-0000775F0000}"/>
    <cellStyle name="Ergebnis 12 16" xfId="24468" xr:uid="{00000000-0005-0000-0000-0000785F0000}"/>
    <cellStyle name="Ergebnis 12 17" xfId="24469" xr:uid="{00000000-0005-0000-0000-0000795F0000}"/>
    <cellStyle name="Ergebnis 12 18" xfId="24470" xr:uid="{00000000-0005-0000-0000-00007A5F0000}"/>
    <cellStyle name="Ergebnis 12 19" xfId="24471" xr:uid="{00000000-0005-0000-0000-00007B5F0000}"/>
    <cellStyle name="Ergebnis 12 2" xfId="24472" xr:uid="{00000000-0005-0000-0000-00007C5F0000}"/>
    <cellStyle name="Ergebnis 12 2 2" xfId="24473" xr:uid="{00000000-0005-0000-0000-00007D5F0000}"/>
    <cellStyle name="Ergebnis 12 2 2 2" xfId="24474" xr:uid="{00000000-0005-0000-0000-00007E5F0000}"/>
    <cellStyle name="Ergebnis 12 2 3" xfId="24475" xr:uid="{00000000-0005-0000-0000-00007F5F0000}"/>
    <cellStyle name="Ergebnis 12 20" xfId="24476" xr:uid="{00000000-0005-0000-0000-0000805F0000}"/>
    <cellStyle name="Ergebnis 12 3" xfId="24477" xr:uid="{00000000-0005-0000-0000-0000815F0000}"/>
    <cellStyle name="Ergebnis 12 3 2" xfId="24478" xr:uid="{00000000-0005-0000-0000-0000825F0000}"/>
    <cellStyle name="Ergebnis 12 3 2 2" xfId="24479" xr:uid="{00000000-0005-0000-0000-0000835F0000}"/>
    <cellStyle name="Ergebnis 12 3 3" xfId="24480" xr:uid="{00000000-0005-0000-0000-0000845F0000}"/>
    <cellStyle name="Ergebnis 12 4" xfId="24481" xr:uid="{00000000-0005-0000-0000-0000855F0000}"/>
    <cellStyle name="Ergebnis 12 4 2" xfId="24482" xr:uid="{00000000-0005-0000-0000-0000865F0000}"/>
    <cellStyle name="Ergebnis 12 4 2 2" xfId="24483" xr:uid="{00000000-0005-0000-0000-0000875F0000}"/>
    <cellStyle name="Ergebnis 12 4 3" xfId="24484" xr:uid="{00000000-0005-0000-0000-0000885F0000}"/>
    <cellStyle name="Ergebnis 12 5" xfId="24485" xr:uid="{00000000-0005-0000-0000-0000895F0000}"/>
    <cellStyle name="Ergebnis 12 5 2" xfId="24486" xr:uid="{00000000-0005-0000-0000-00008A5F0000}"/>
    <cellStyle name="Ergebnis 12 5 2 2" xfId="24487" xr:uid="{00000000-0005-0000-0000-00008B5F0000}"/>
    <cellStyle name="Ergebnis 12 5 3" xfId="24488" xr:uid="{00000000-0005-0000-0000-00008C5F0000}"/>
    <cellStyle name="Ergebnis 12 6" xfId="24489" xr:uid="{00000000-0005-0000-0000-00008D5F0000}"/>
    <cellStyle name="Ergebnis 12 6 2" xfId="24490" xr:uid="{00000000-0005-0000-0000-00008E5F0000}"/>
    <cellStyle name="Ergebnis 12 6 2 2" xfId="24491" xr:uid="{00000000-0005-0000-0000-00008F5F0000}"/>
    <cellStyle name="Ergebnis 12 6 3" xfId="24492" xr:uid="{00000000-0005-0000-0000-0000905F0000}"/>
    <cellStyle name="Ergebnis 12 7" xfId="24493" xr:uid="{00000000-0005-0000-0000-0000915F0000}"/>
    <cellStyle name="Ergebnis 12 7 2" xfId="24494" xr:uid="{00000000-0005-0000-0000-0000925F0000}"/>
    <cellStyle name="Ergebnis 12 7 2 2" xfId="24495" xr:uid="{00000000-0005-0000-0000-0000935F0000}"/>
    <cellStyle name="Ergebnis 12 7 2 2 2" xfId="24496" xr:uid="{00000000-0005-0000-0000-0000945F0000}"/>
    <cellStyle name="Ergebnis 12 7 2 3" xfId="24497" xr:uid="{00000000-0005-0000-0000-0000955F0000}"/>
    <cellStyle name="Ergebnis 12 7 3" xfId="24498" xr:uid="{00000000-0005-0000-0000-0000965F0000}"/>
    <cellStyle name="Ergebnis 12 7 3 2" xfId="24499" xr:uid="{00000000-0005-0000-0000-0000975F0000}"/>
    <cellStyle name="Ergebnis 12 7 4" xfId="24500" xr:uid="{00000000-0005-0000-0000-0000985F0000}"/>
    <cellStyle name="Ergebnis 12 8" xfId="24501" xr:uid="{00000000-0005-0000-0000-0000995F0000}"/>
    <cellStyle name="Ergebnis 12 8 2" xfId="24502" xr:uid="{00000000-0005-0000-0000-00009A5F0000}"/>
    <cellStyle name="Ergebnis 12 9" xfId="24503" xr:uid="{00000000-0005-0000-0000-00009B5F0000}"/>
    <cellStyle name="Ergebnis 13" xfId="24504" xr:uid="{00000000-0005-0000-0000-00009C5F0000}"/>
    <cellStyle name="Ergebnis 13 10" xfId="24505" xr:uid="{00000000-0005-0000-0000-00009D5F0000}"/>
    <cellStyle name="Ergebnis 13 11" xfId="24506" xr:uid="{00000000-0005-0000-0000-00009E5F0000}"/>
    <cellStyle name="Ergebnis 13 12" xfId="24507" xr:uid="{00000000-0005-0000-0000-00009F5F0000}"/>
    <cellStyle name="Ergebnis 13 13" xfId="24508" xr:uid="{00000000-0005-0000-0000-0000A05F0000}"/>
    <cellStyle name="Ergebnis 13 14" xfId="24509" xr:uid="{00000000-0005-0000-0000-0000A15F0000}"/>
    <cellStyle name="Ergebnis 13 15" xfId="24510" xr:uid="{00000000-0005-0000-0000-0000A25F0000}"/>
    <cellStyle name="Ergebnis 13 16" xfId="24511" xr:uid="{00000000-0005-0000-0000-0000A35F0000}"/>
    <cellStyle name="Ergebnis 13 17" xfId="24512" xr:uid="{00000000-0005-0000-0000-0000A45F0000}"/>
    <cellStyle name="Ergebnis 13 18" xfId="24513" xr:uid="{00000000-0005-0000-0000-0000A55F0000}"/>
    <cellStyle name="Ergebnis 13 19" xfId="24514" xr:uid="{00000000-0005-0000-0000-0000A65F0000}"/>
    <cellStyle name="Ergebnis 13 2" xfId="24515" xr:uid="{00000000-0005-0000-0000-0000A75F0000}"/>
    <cellStyle name="Ergebnis 13 2 2" xfId="24516" xr:uid="{00000000-0005-0000-0000-0000A85F0000}"/>
    <cellStyle name="Ergebnis 13 2 2 2" xfId="24517" xr:uid="{00000000-0005-0000-0000-0000A95F0000}"/>
    <cellStyle name="Ergebnis 13 2 3" xfId="24518" xr:uid="{00000000-0005-0000-0000-0000AA5F0000}"/>
    <cellStyle name="Ergebnis 13 20" xfId="24519" xr:uid="{00000000-0005-0000-0000-0000AB5F0000}"/>
    <cellStyle name="Ergebnis 13 3" xfId="24520" xr:uid="{00000000-0005-0000-0000-0000AC5F0000}"/>
    <cellStyle name="Ergebnis 13 3 2" xfId="24521" xr:uid="{00000000-0005-0000-0000-0000AD5F0000}"/>
    <cellStyle name="Ergebnis 13 3 2 2" xfId="24522" xr:uid="{00000000-0005-0000-0000-0000AE5F0000}"/>
    <cellStyle name="Ergebnis 13 3 3" xfId="24523" xr:uid="{00000000-0005-0000-0000-0000AF5F0000}"/>
    <cellStyle name="Ergebnis 13 4" xfId="24524" xr:uid="{00000000-0005-0000-0000-0000B05F0000}"/>
    <cellStyle name="Ergebnis 13 4 2" xfId="24525" xr:uid="{00000000-0005-0000-0000-0000B15F0000}"/>
    <cellStyle name="Ergebnis 13 4 2 2" xfId="24526" xr:uid="{00000000-0005-0000-0000-0000B25F0000}"/>
    <cellStyle name="Ergebnis 13 4 3" xfId="24527" xr:uid="{00000000-0005-0000-0000-0000B35F0000}"/>
    <cellStyle name="Ergebnis 13 5" xfId="24528" xr:uid="{00000000-0005-0000-0000-0000B45F0000}"/>
    <cellStyle name="Ergebnis 13 5 2" xfId="24529" xr:uid="{00000000-0005-0000-0000-0000B55F0000}"/>
    <cellStyle name="Ergebnis 13 5 2 2" xfId="24530" xr:uid="{00000000-0005-0000-0000-0000B65F0000}"/>
    <cellStyle name="Ergebnis 13 5 3" xfId="24531" xr:uid="{00000000-0005-0000-0000-0000B75F0000}"/>
    <cellStyle name="Ergebnis 13 6" xfId="24532" xr:uid="{00000000-0005-0000-0000-0000B85F0000}"/>
    <cellStyle name="Ergebnis 13 6 2" xfId="24533" xr:uid="{00000000-0005-0000-0000-0000B95F0000}"/>
    <cellStyle name="Ergebnis 13 6 2 2" xfId="24534" xr:uid="{00000000-0005-0000-0000-0000BA5F0000}"/>
    <cellStyle name="Ergebnis 13 6 3" xfId="24535" xr:uid="{00000000-0005-0000-0000-0000BB5F0000}"/>
    <cellStyle name="Ergebnis 13 7" xfId="24536" xr:uid="{00000000-0005-0000-0000-0000BC5F0000}"/>
    <cellStyle name="Ergebnis 13 7 2" xfId="24537" xr:uid="{00000000-0005-0000-0000-0000BD5F0000}"/>
    <cellStyle name="Ergebnis 13 7 2 2" xfId="24538" xr:uid="{00000000-0005-0000-0000-0000BE5F0000}"/>
    <cellStyle name="Ergebnis 13 7 2 2 2" xfId="24539" xr:uid="{00000000-0005-0000-0000-0000BF5F0000}"/>
    <cellStyle name="Ergebnis 13 7 2 3" xfId="24540" xr:uid="{00000000-0005-0000-0000-0000C05F0000}"/>
    <cellStyle name="Ergebnis 13 7 3" xfId="24541" xr:uid="{00000000-0005-0000-0000-0000C15F0000}"/>
    <cellStyle name="Ergebnis 13 7 3 2" xfId="24542" xr:uid="{00000000-0005-0000-0000-0000C25F0000}"/>
    <cellStyle name="Ergebnis 13 7 4" xfId="24543" xr:uid="{00000000-0005-0000-0000-0000C35F0000}"/>
    <cellStyle name="Ergebnis 13 8" xfId="24544" xr:uid="{00000000-0005-0000-0000-0000C45F0000}"/>
    <cellStyle name="Ergebnis 13 8 2" xfId="24545" xr:uid="{00000000-0005-0000-0000-0000C55F0000}"/>
    <cellStyle name="Ergebnis 13 9" xfId="24546" xr:uid="{00000000-0005-0000-0000-0000C65F0000}"/>
    <cellStyle name="Ergebnis 14" xfId="24547" xr:uid="{00000000-0005-0000-0000-0000C75F0000}"/>
    <cellStyle name="Ergebnis 14 10" xfId="24548" xr:uid="{00000000-0005-0000-0000-0000C85F0000}"/>
    <cellStyle name="Ergebnis 14 11" xfId="24549" xr:uid="{00000000-0005-0000-0000-0000C95F0000}"/>
    <cellStyle name="Ergebnis 14 12" xfId="24550" xr:uid="{00000000-0005-0000-0000-0000CA5F0000}"/>
    <cellStyle name="Ergebnis 14 13" xfId="24551" xr:uid="{00000000-0005-0000-0000-0000CB5F0000}"/>
    <cellStyle name="Ergebnis 14 14" xfId="24552" xr:uid="{00000000-0005-0000-0000-0000CC5F0000}"/>
    <cellStyle name="Ergebnis 14 15" xfId="24553" xr:uid="{00000000-0005-0000-0000-0000CD5F0000}"/>
    <cellStyle name="Ergebnis 14 16" xfId="24554" xr:uid="{00000000-0005-0000-0000-0000CE5F0000}"/>
    <cellStyle name="Ergebnis 14 17" xfId="24555" xr:uid="{00000000-0005-0000-0000-0000CF5F0000}"/>
    <cellStyle name="Ergebnis 14 18" xfId="24556" xr:uid="{00000000-0005-0000-0000-0000D05F0000}"/>
    <cellStyle name="Ergebnis 14 19" xfId="24557" xr:uid="{00000000-0005-0000-0000-0000D15F0000}"/>
    <cellStyle name="Ergebnis 14 2" xfId="24558" xr:uid="{00000000-0005-0000-0000-0000D25F0000}"/>
    <cellStyle name="Ergebnis 14 2 2" xfId="24559" xr:uid="{00000000-0005-0000-0000-0000D35F0000}"/>
    <cellStyle name="Ergebnis 14 2 2 2" xfId="24560" xr:uid="{00000000-0005-0000-0000-0000D45F0000}"/>
    <cellStyle name="Ergebnis 14 2 3" xfId="24561" xr:uid="{00000000-0005-0000-0000-0000D55F0000}"/>
    <cellStyle name="Ergebnis 14 20" xfId="24562" xr:uid="{00000000-0005-0000-0000-0000D65F0000}"/>
    <cellStyle name="Ergebnis 14 3" xfId="24563" xr:uid="{00000000-0005-0000-0000-0000D75F0000}"/>
    <cellStyle name="Ergebnis 14 3 2" xfId="24564" xr:uid="{00000000-0005-0000-0000-0000D85F0000}"/>
    <cellStyle name="Ergebnis 14 3 2 2" xfId="24565" xr:uid="{00000000-0005-0000-0000-0000D95F0000}"/>
    <cellStyle name="Ergebnis 14 3 3" xfId="24566" xr:uid="{00000000-0005-0000-0000-0000DA5F0000}"/>
    <cellStyle name="Ergebnis 14 4" xfId="24567" xr:uid="{00000000-0005-0000-0000-0000DB5F0000}"/>
    <cellStyle name="Ergebnis 14 4 2" xfId="24568" xr:uid="{00000000-0005-0000-0000-0000DC5F0000}"/>
    <cellStyle name="Ergebnis 14 4 2 2" xfId="24569" xr:uid="{00000000-0005-0000-0000-0000DD5F0000}"/>
    <cellStyle name="Ergebnis 14 4 3" xfId="24570" xr:uid="{00000000-0005-0000-0000-0000DE5F0000}"/>
    <cellStyle name="Ergebnis 14 5" xfId="24571" xr:uid="{00000000-0005-0000-0000-0000DF5F0000}"/>
    <cellStyle name="Ergebnis 14 5 2" xfId="24572" xr:uid="{00000000-0005-0000-0000-0000E05F0000}"/>
    <cellStyle name="Ergebnis 14 5 2 2" xfId="24573" xr:uid="{00000000-0005-0000-0000-0000E15F0000}"/>
    <cellStyle name="Ergebnis 14 5 3" xfId="24574" xr:uid="{00000000-0005-0000-0000-0000E25F0000}"/>
    <cellStyle name="Ergebnis 14 6" xfId="24575" xr:uid="{00000000-0005-0000-0000-0000E35F0000}"/>
    <cellStyle name="Ergebnis 14 6 2" xfId="24576" xr:uid="{00000000-0005-0000-0000-0000E45F0000}"/>
    <cellStyle name="Ergebnis 14 6 2 2" xfId="24577" xr:uid="{00000000-0005-0000-0000-0000E55F0000}"/>
    <cellStyle name="Ergebnis 14 6 3" xfId="24578" xr:uid="{00000000-0005-0000-0000-0000E65F0000}"/>
    <cellStyle name="Ergebnis 14 7" xfId="24579" xr:uid="{00000000-0005-0000-0000-0000E75F0000}"/>
    <cellStyle name="Ergebnis 14 7 2" xfId="24580" xr:uid="{00000000-0005-0000-0000-0000E85F0000}"/>
    <cellStyle name="Ergebnis 14 7 2 2" xfId="24581" xr:uid="{00000000-0005-0000-0000-0000E95F0000}"/>
    <cellStyle name="Ergebnis 14 7 2 2 2" xfId="24582" xr:uid="{00000000-0005-0000-0000-0000EA5F0000}"/>
    <cellStyle name="Ergebnis 14 7 2 3" xfId="24583" xr:uid="{00000000-0005-0000-0000-0000EB5F0000}"/>
    <cellStyle name="Ergebnis 14 7 3" xfId="24584" xr:uid="{00000000-0005-0000-0000-0000EC5F0000}"/>
    <cellStyle name="Ergebnis 14 7 3 2" xfId="24585" xr:uid="{00000000-0005-0000-0000-0000ED5F0000}"/>
    <cellStyle name="Ergebnis 14 7 4" xfId="24586" xr:uid="{00000000-0005-0000-0000-0000EE5F0000}"/>
    <cellStyle name="Ergebnis 14 8" xfId="24587" xr:uid="{00000000-0005-0000-0000-0000EF5F0000}"/>
    <cellStyle name="Ergebnis 14 8 2" xfId="24588" xr:uid="{00000000-0005-0000-0000-0000F05F0000}"/>
    <cellStyle name="Ergebnis 14 9" xfId="24589" xr:uid="{00000000-0005-0000-0000-0000F15F0000}"/>
    <cellStyle name="Ergebnis 15" xfId="24590" xr:uid="{00000000-0005-0000-0000-0000F25F0000}"/>
    <cellStyle name="Ergebnis 15 10" xfId="24591" xr:uid="{00000000-0005-0000-0000-0000F35F0000}"/>
    <cellStyle name="Ergebnis 15 11" xfId="24592" xr:uid="{00000000-0005-0000-0000-0000F45F0000}"/>
    <cellStyle name="Ergebnis 15 12" xfId="24593" xr:uid="{00000000-0005-0000-0000-0000F55F0000}"/>
    <cellStyle name="Ergebnis 15 13" xfId="24594" xr:uid="{00000000-0005-0000-0000-0000F65F0000}"/>
    <cellStyle name="Ergebnis 15 14" xfId="24595" xr:uid="{00000000-0005-0000-0000-0000F75F0000}"/>
    <cellStyle name="Ergebnis 15 15" xfId="24596" xr:uid="{00000000-0005-0000-0000-0000F85F0000}"/>
    <cellStyle name="Ergebnis 15 16" xfId="24597" xr:uid="{00000000-0005-0000-0000-0000F95F0000}"/>
    <cellStyle name="Ergebnis 15 17" xfId="24598" xr:uid="{00000000-0005-0000-0000-0000FA5F0000}"/>
    <cellStyle name="Ergebnis 15 18" xfId="24599" xr:uid="{00000000-0005-0000-0000-0000FB5F0000}"/>
    <cellStyle name="Ergebnis 15 19" xfId="24600" xr:uid="{00000000-0005-0000-0000-0000FC5F0000}"/>
    <cellStyle name="Ergebnis 15 2" xfId="24601" xr:uid="{00000000-0005-0000-0000-0000FD5F0000}"/>
    <cellStyle name="Ergebnis 15 2 2" xfId="24602" xr:uid="{00000000-0005-0000-0000-0000FE5F0000}"/>
    <cellStyle name="Ergebnis 15 3" xfId="24603" xr:uid="{00000000-0005-0000-0000-0000FF5F0000}"/>
    <cellStyle name="Ergebnis 15 4" xfId="24604" xr:uid="{00000000-0005-0000-0000-000000600000}"/>
    <cellStyle name="Ergebnis 15 5" xfId="24605" xr:uid="{00000000-0005-0000-0000-000001600000}"/>
    <cellStyle name="Ergebnis 15 6" xfId="24606" xr:uid="{00000000-0005-0000-0000-000002600000}"/>
    <cellStyle name="Ergebnis 15 7" xfId="24607" xr:uid="{00000000-0005-0000-0000-000003600000}"/>
    <cellStyle name="Ergebnis 15 8" xfId="24608" xr:uid="{00000000-0005-0000-0000-000004600000}"/>
    <cellStyle name="Ergebnis 15 9" xfId="24609" xr:uid="{00000000-0005-0000-0000-000005600000}"/>
    <cellStyle name="Ergebnis 16" xfId="24610" xr:uid="{00000000-0005-0000-0000-000006600000}"/>
    <cellStyle name="Ergebnis 16 10" xfId="24611" xr:uid="{00000000-0005-0000-0000-000007600000}"/>
    <cellStyle name="Ergebnis 16 11" xfId="24612" xr:uid="{00000000-0005-0000-0000-000008600000}"/>
    <cellStyle name="Ergebnis 16 12" xfId="24613" xr:uid="{00000000-0005-0000-0000-000009600000}"/>
    <cellStyle name="Ergebnis 16 13" xfId="24614" xr:uid="{00000000-0005-0000-0000-00000A600000}"/>
    <cellStyle name="Ergebnis 16 14" xfId="24615" xr:uid="{00000000-0005-0000-0000-00000B600000}"/>
    <cellStyle name="Ergebnis 16 15" xfId="24616" xr:uid="{00000000-0005-0000-0000-00000C600000}"/>
    <cellStyle name="Ergebnis 16 16" xfId="24617" xr:uid="{00000000-0005-0000-0000-00000D600000}"/>
    <cellStyle name="Ergebnis 16 17" xfId="24618" xr:uid="{00000000-0005-0000-0000-00000E600000}"/>
    <cellStyle name="Ergebnis 16 18" xfId="24619" xr:uid="{00000000-0005-0000-0000-00000F600000}"/>
    <cellStyle name="Ergebnis 16 19" xfId="24620" xr:uid="{00000000-0005-0000-0000-000010600000}"/>
    <cellStyle name="Ergebnis 16 2" xfId="24621" xr:uid="{00000000-0005-0000-0000-000011600000}"/>
    <cellStyle name="Ergebnis 16 2 2" xfId="24622" xr:uid="{00000000-0005-0000-0000-000012600000}"/>
    <cellStyle name="Ergebnis 16 3" xfId="24623" xr:uid="{00000000-0005-0000-0000-000013600000}"/>
    <cellStyle name="Ergebnis 16 4" xfId="24624" xr:uid="{00000000-0005-0000-0000-000014600000}"/>
    <cellStyle name="Ergebnis 16 5" xfId="24625" xr:uid="{00000000-0005-0000-0000-000015600000}"/>
    <cellStyle name="Ergebnis 16 6" xfId="24626" xr:uid="{00000000-0005-0000-0000-000016600000}"/>
    <cellStyle name="Ergebnis 16 7" xfId="24627" xr:uid="{00000000-0005-0000-0000-000017600000}"/>
    <cellStyle name="Ergebnis 16 8" xfId="24628" xr:uid="{00000000-0005-0000-0000-000018600000}"/>
    <cellStyle name="Ergebnis 16 9" xfId="24629" xr:uid="{00000000-0005-0000-0000-000019600000}"/>
    <cellStyle name="Ergebnis 17" xfId="24630" xr:uid="{00000000-0005-0000-0000-00001A600000}"/>
    <cellStyle name="Ergebnis 17 10" xfId="24631" xr:uid="{00000000-0005-0000-0000-00001B600000}"/>
    <cellStyle name="Ergebnis 17 11" xfId="24632" xr:uid="{00000000-0005-0000-0000-00001C600000}"/>
    <cellStyle name="Ergebnis 17 12" xfId="24633" xr:uid="{00000000-0005-0000-0000-00001D600000}"/>
    <cellStyle name="Ergebnis 17 13" xfId="24634" xr:uid="{00000000-0005-0000-0000-00001E600000}"/>
    <cellStyle name="Ergebnis 17 14" xfId="24635" xr:uid="{00000000-0005-0000-0000-00001F600000}"/>
    <cellStyle name="Ergebnis 17 15" xfId="24636" xr:uid="{00000000-0005-0000-0000-000020600000}"/>
    <cellStyle name="Ergebnis 17 16" xfId="24637" xr:uid="{00000000-0005-0000-0000-000021600000}"/>
    <cellStyle name="Ergebnis 17 17" xfId="24638" xr:uid="{00000000-0005-0000-0000-000022600000}"/>
    <cellStyle name="Ergebnis 17 18" xfId="24639" xr:uid="{00000000-0005-0000-0000-000023600000}"/>
    <cellStyle name="Ergebnis 17 19" xfId="24640" xr:uid="{00000000-0005-0000-0000-000024600000}"/>
    <cellStyle name="Ergebnis 17 2" xfId="24641" xr:uid="{00000000-0005-0000-0000-000025600000}"/>
    <cellStyle name="Ergebnis 17 2 2" xfId="24642" xr:uid="{00000000-0005-0000-0000-000026600000}"/>
    <cellStyle name="Ergebnis 17 3" xfId="24643" xr:uid="{00000000-0005-0000-0000-000027600000}"/>
    <cellStyle name="Ergebnis 17 4" xfId="24644" xr:uid="{00000000-0005-0000-0000-000028600000}"/>
    <cellStyle name="Ergebnis 17 5" xfId="24645" xr:uid="{00000000-0005-0000-0000-000029600000}"/>
    <cellStyle name="Ergebnis 17 6" xfId="24646" xr:uid="{00000000-0005-0000-0000-00002A600000}"/>
    <cellStyle name="Ergebnis 17 7" xfId="24647" xr:uid="{00000000-0005-0000-0000-00002B600000}"/>
    <cellStyle name="Ergebnis 17 8" xfId="24648" xr:uid="{00000000-0005-0000-0000-00002C600000}"/>
    <cellStyle name="Ergebnis 17 9" xfId="24649" xr:uid="{00000000-0005-0000-0000-00002D600000}"/>
    <cellStyle name="Ergebnis 18" xfId="24650" xr:uid="{00000000-0005-0000-0000-00002E600000}"/>
    <cellStyle name="Ergebnis 18 10" xfId="24651" xr:uid="{00000000-0005-0000-0000-00002F600000}"/>
    <cellStyle name="Ergebnis 18 11" xfId="24652" xr:uid="{00000000-0005-0000-0000-000030600000}"/>
    <cellStyle name="Ergebnis 18 12" xfId="24653" xr:uid="{00000000-0005-0000-0000-000031600000}"/>
    <cellStyle name="Ergebnis 18 13" xfId="24654" xr:uid="{00000000-0005-0000-0000-000032600000}"/>
    <cellStyle name="Ergebnis 18 14" xfId="24655" xr:uid="{00000000-0005-0000-0000-000033600000}"/>
    <cellStyle name="Ergebnis 18 15" xfId="24656" xr:uid="{00000000-0005-0000-0000-000034600000}"/>
    <cellStyle name="Ergebnis 18 16" xfId="24657" xr:uid="{00000000-0005-0000-0000-000035600000}"/>
    <cellStyle name="Ergebnis 18 17" xfId="24658" xr:uid="{00000000-0005-0000-0000-000036600000}"/>
    <cellStyle name="Ergebnis 18 18" xfId="24659" xr:uid="{00000000-0005-0000-0000-000037600000}"/>
    <cellStyle name="Ergebnis 18 19" xfId="24660" xr:uid="{00000000-0005-0000-0000-000038600000}"/>
    <cellStyle name="Ergebnis 18 2" xfId="24661" xr:uid="{00000000-0005-0000-0000-000039600000}"/>
    <cellStyle name="Ergebnis 18 2 2" xfId="24662" xr:uid="{00000000-0005-0000-0000-00003A600000}"/>
    <cellStyle name="Ergebnis 18 3" xfId="24663" xr:uid="{00000000-0005-0000-0000-00003B600000}"/>
    <cellStyle name="Ergebnis 18 4" xfId="24664" xr:uid="{00000000-0005-0000-0000-00003C600000}"/>
    <cellStyle name="Ergebnis 18 5" xfId="24665" xr:uid="{00000000-0005-0000-0000-00003D600000}"/>
    <cellStyle name="Ergebnis 18 6" xfId="24666" xr:uid="{00000000-0005-0000-0000-00003E600000}"/>
    <cellStyle name="Ergebnis 18 7" xfId="24667" xr:uid="{00000000-0005-0000-0000-00003F600000}"/>
    <cellStyle name="Ergebnis 18 8" xfId="24668" xr:uid="{00000000-0005-0000-0000-000040600000}"/>
    <cellStyle name="Ergebnis 18 9" xfId="24669" xr:uid="{00000000-0005-0000-0000-000041600000}"/>
    <cellStyle name="Ergebnis 19" xfId="24670" xr:uid="{00000000-0005-0000-0000-000042600000}"/>
    <cellStyle name="Ergebnis 19 10" xfId="24671" xr:uid="{00000000-0005-0000-0000-000043600000}"/>
    <cellStyle name="Ergebnis 19 11" xfId="24672" xr:uid="{00000000-0005-0000-0000-000044600000}"/>
    <cellStyle name="Ergebnis 19 12" xfId="24673" xr:uid="{00000000-0005-0000-0000-000045600000}"/>
    <cellStyle name="Ergebnis 19 13" xfId="24674" xr:uid="{00000000-0005-0000-0000-000046600000}"/>
    <cellStyle name="Ergebnis 19 14" xfId="24675" xr:uid="{00000000-0005-0000-0000-000047600000}"/>
    <cellStyle name="Ergebnis 19 15" xfId="24676" xr:uid="{00000000-0005-0000-0000-000048600000}"/>
    <cellStyle name="Ergebnis 19 16" xfId="24677" xr:uid="{00000000-0005-0000-0000-000049600000}"/>
    <cellStyle name="Ergebnis 19 17" xfId="24678" xr:uid="{00000000-0005-0000-0000-00004A600000}"/>
    <cellStyle name="Ergebnis 19 18" xfId="24679" xr:uid="{00000000-0005-0000-0000-00004B600000}"/>
    <cellStyle name="Ergebnis 19 19" xfId="24680" xr:uid="{00000000-0005-0000-0000-00004C600000}"/>
    <cellStyle name="Ergebnis 19 2" xfId="24681" xr:uid="{00000000-0005-0000-0000-00004D600000}"/>
    <cellStyle name="Ergebnis 19 2 2" xfId="24682" xr:uid="{00000000-0005-0000-0000-00004E600000}"/>
    <cellStyle name="Ergebnis 19 3" xfId="24683" xr:uid="{00000000-0005-0000-0000-00004F600000}"/>
    <cellStyle name="Ergebnis 19 4" xfId="24684" xr:uid="{00000000-0005-0000-0000-000050600000}"/>
    <cellStyle name="Ergebnis 19 5" xfId="24685" xr:uid="{00000000-0005-0000-0000-000051600000}"/>
    <cellStyle name="Ergebnis 19 6" xfId="24686" xr:uid="{00000000-0005-0000-0000-000052600000}"/>
    <cellStyle name="Ergebnis 19 7" xfId="24687" xr:uid="{00000000-0005-0000-0000-000053600000}"/>
    <cellStyle name="Ergebnis 19 8" xfId="24688" xr:uid="{00000000-0005-0000-0000-000054600000}"/>
    <cellStyle name="Ergebnis 19 9" xfId="24689" xr:uid="{00000000-0005-0000-0000-000055600000}"/>
    <cellStyle name="Ergebnis 2" xfId="89" xr:uid="{00000000-0005-0000-0000-000056600000}"/>
    <cellStyle name="Ergebnis 2 10" xfId="24690" xr:uid="{00000000-0005-0000-0000-000057600000}"/>
    <cellStyle name="Ergebnis 2 10 2" xfId="24691" xr:uid="{00000000-0005-0000-0000-000058600000}"/>
    <cellStyle name="Ergebnis 2 10 2 2" xfId="24692" xr:uid="{00000000-0005-0000-0000-000059600000}"/>
    <cellStyle name="Ergebnis 2 10 3" xfId="24693" xr:uid="{00000000-0005-0000-0000-00005A600000}"/>
    <cellStyle name="Ergebnis 2 11" xfId="24694" xr:uid="{00000000-0005-0000-0000-00005B600000}"/>
    <cellStyle name="Ergebnis 2 11 2" xfId="24695" xr:uid="{00000000-0005-0000-0000-00005C600000}"/>
    <cellStyle name="Ergebnis 2 11 2 2" xfId="24696" xr:uid="{00000000-0005-0000-0000-00005D600000}"/>
    <cellStyle name="Ergebnis 2 11 3" xfId="24697" xr:uid="{00000000-0005-0000-0000-00005E600000}"/>
    <cellStyle name="Ergebnis 2 12" xfId="24698" xr:uid="{00000000-0005-0000-0000-00005F600000}"/>
    <cellStyle name="Ergebnis 2 12 2" xfId="24699" xr:uid="{00000000-0005-0000-0000-000060600000}"/>
    <cellStyle name="Ergebnis 2 12 2 2" xfId="24700" xr:uid="{00000000-0005-0000-0000-000061600000}"/>
    <cellStyle name="Ergebnis 2 12 3" xfId="24701" xr:uid="{00000000-0005-0000-0000-000062600000}"/>
    <cellStyle name="Ergebnis 2 13" xfId="24702" xr:uid="{00000000-0005-0000-0000-000063600000}"/>
    <cellStyle name="Ergebnis 2 13 2" xfId="24703" xr:uid="{00000000-0005-0000-0000-000064600000}"/>
    <cellStyle name="Ergebnis 2 13 2 2" xfId="24704" xr:uid="{00000000-0005-0000-0000-000065600000}"/>
    <cellStyle name="Ergebnis 2 13 3" xfId="24705" xr:uid="{00000000-0005-0000-0000-000066600000}"/>
    <cellStyle name="Ergebnis 2 14" xfId="24706" xr:uid="{00000000-0005-0000-0000-000067600000}"/>
    <cellStyle name="Ergebnis 2 14 2" xfId="24707" xr:uid="{00000000-0005-0000-0000-000068600000}"/>
    <cellStyle name="Ergebnis 2 14 2 2" xfId="24708" xr:uid="{00000000-0005-0000-0000-000069600000}"/>
    <cellStyle name="Ergebnis 2 14 2 2 2" xfId="24709" xr:uid="{00000000-0005-0000-0000-00006A600000}"/>
    <cellStyle name="Ergebnis 2 14 2 3" xfId="24710" xr:uid="{00000000-0005-0000-0000-00006B600000}"/>
    <cellStyle name="Ergebnis 2 14 3" xfId="24711" xr:uid="{00000000-0005-0000-0000-00006C600000}"/>
    <cellStyle name="Ergebnis 2 14 3 2" xfId="24712" xr:uid="{00000000-0005-0000-0000-00006D600000}"/>
    <cellStyle name="Ergebnis 2 14 4" xfId="24713" xr:uid="{00000000-0005-0000-0000-00006E600000}"/>
    <cellStyle name="Ergebnis 2 15" xfId="24714" xr:uid="{00000000-0005-0000-0000-00006F600000}"/>
    <cellStyle name="Ergebnis 2 15 10" xfId="24715" xr:uid="{00000000-0005-0000-0000-000070600000}"/>
    <cellStyle name="Ergebnis 2 15 11" xfId="24716" xr:uid="{00000000-0005-0000-0000-000071600000}"/>
    <cellStyle name="Ergebnis 2 15 12" xfId="24717" xr:uid="{00000000-0005-0000-0000-000072600000}"/>
    <cellStyle name="Ergebnis 2 15 13" xfId="24718" xr:uid="{00000000-0005-0000-0000-000073600000}"/>
    <cellStyle name="Ergebnis 2 15 14" xfId="24719" xr:uid="{00000000-0005-0000-0000-000074600000}"/>
    <cellStyle name="Ergebnis 2 15 15" xfId="24720" xr:uid="{00000000-0005-0000-0000-000075600000}"/>
    <cellStyle name="Ergebnis 2 15 16" xfId="24721" xr:uid="{00000000-0005-0000-0000-000076600000}"/>
    <cellStyle name="Ergebnis 2 15 17" xfId="24722" xr:uid="{00000000-0005-0000-0000-000077600000}"/>
    <cellStyle name="Ergebnis 2 15 18" xfId="24723" xr:uid="{00000000-0005-0000-0000-000078600000}"/>
    <cellStyle name="Ergebnis 2 15 19" xfId="24724" xr:uid="{00000000-0005-0000-0000-000079600000}"/>
    <cellStyle name="Ergebnis 2 15 2" xfId="24725" xr:uid="{00000000-0005-0000-0000-00007A600000}"/>
    <cellStyle name="Ergebnis 2 15 2 10" xfId="24726" xr:uid="{00000000-0005-0000-0000-00007B600000}"/>
    <cellStyle name="Ergebnis 2 15 2 11" xfId="24727" xr:uid="{00000000-0005-0000-0000-00007C600000}"/>
    <cellStyle name="Ergebnis 2 15 2 12" xfId="24728" xr:uid="{00000000-0005-0000-0000-00007D600000}"/>
    <cellStyle name="Ergebnis 2 15 2 13" xfId="24729" xr:uid="{00000000-0005-0000-0000-00007E600000}"/>
    <cellStyle name="Ergebnis 2 15 2 14" xfId="24730" xr:uid="{00000000-0005-0000-0000-00007F600000}"/>
    <cellStyle name="Ergebnis 2 15 2 15" xfId="24731" xr:uid="{00000000-0005-0000-0000-000080600000}"/>
    <cellStyle name="Ergebnis 2 15 2 16" xfId="24732" xr:uid="{00000000-0005-0000-0000-000081600000}"/>
    <cellStyle name="Ergebnis 2 15 2 17" xfId="24733" xr:uid="{00000000-0005-0000-0000-000082600000}"/>
    <cellStyle name="Ergebnis 2 15 2 18" xfId="24734" xr:uid="{00000000-0005-0000-0000-000083600000}"/>
    <cellStyle name="Ergebnis 2 15 2 19" xfId="24735" xr:uid="{00000000-0005-0000-0000-000084600000}"/>
    <cellStyle name="Ergebnis 2 15 2 2" xfId="24736" xr:uid="{00000000-0005-0000-0000-000085600000}"/>
    <cellStyle name="Ergebnis 2 15 2 2 2" xfId="24737" xr:uid="{00000000-0005-0000-0000-000086600000}"/>
    <cellStyle name="Ergebnis 2 15 2 2 2 2" xfId="24738" xr:uid="{00000000-0005-0000-0000-000087600000}"/>
    <cellStyle name="Ergebnis 2 15 2 2 2 2 2" xfId="24739" xr:uid="{00000000-0005-0000-0000-000088600000}"/>
    <cellStyle name="Ergebnis 2 15 2 2 2 2 2 2" xfId="24740" xr:uid="{00000000-0005-0000-0000-000089600000}"/>
    <cellStyle name="Ergebnis 2 15 2 2 2 2 2 3" xfId="24741" xr:uid="{00000000-0005-0000-0000-00008A600000}"/>
    <cellStyle name="Ergebnis 2 15 2 2 2 2 3" xfId="24742" xr:uid="{00000000-0005-0000-0000-00008B600000}"/>
    <cellStyle name="Ergebnis 2 15 2 2 2 3" xfId="24743" xr:uid="{00000000-0005-0000-0000-00008C600000}"/>
    <cellStyle name="Ergebnis 2 15 2 2 2 4" xfId="24744" xr:uid="{00000000-0005-0000-0000-00008D600000}"/>
    <cellStyle name="Ergebnis 2 15 2 2 3" xfId="24745" xr:uid="{00000000-0005-0000-0000-00008E600000}"/>
    <cellStyle name="Ergebnis 2 15 2 2 3 2" xfId="24746" xr:uid="{00000000-0005-0000-0000-00008F600000}"/>
    <cellStyle name="Ergebnis 2 15 2 2 3 3" xfId="24747" xr:uid="{00000000-0005-0000-0000-000090600000}"/>
    <cellStyle name="Ergebnis 2 15 2 2 4" xfId="24748" xr:uid="{00000000-0005-0000-0000-000091600000}"/>
    <cellStyle name="Ergebnis 2 15 2 3" xfId="24749" xr:uid="{00000000-0005-0000-0000-000092600000}"/>
    <cellStyle name="Ergebnis 2 15 2 4" xfId="24750" xr:uid="{00000000-0005-0000-0000-000093600000}"/>
    <cellStyle name="Ergebnis 2 15 2 5" xfId="24751" xr:uid="{00000000-0005-0000-0000-000094600000}"/>
    <cellStyle name="Ergebnis 2 15 2 5 2" xfId="24752" xr:uid="{00000000-0005-0000-0000-000095600000}"/>
    <cellStyle name="Ergebnis 2 15 2 5 2 2" xfId="24753" xr:uid="{00000000-0005-0000-0000-000096600000}"/>
    <cellStyle name="Ergebnis 2 15 2 5 2 3" xfId="24754" xr:uid="{00000000-0005-0000-0000-000097600000}"/>
    <cellStyle name="Ergebnis 2 15 2 5 3" xfId="24755" xr:uid="{00000000-0005-0000-0000-000098600000}"/>
    <cellStyle name="Ergebnis 2 15 2 6" xfId="24756" xr:uid="{00000000-0005-0000-0000-000099600000}"/>
    <cellStyle name="Ergebnis 2 15 2 7" xfId="24757" xr:uid="{00000000-0005-0000-0000-00009A600000}"/>
    <cellStyle name="Ergebnis 2 15 2 8" xfId="24758" xr:uid="{00000000-0005-0000-0000-00009B600000}"/>
    <cellStyle name="Ergebnis 2 15 2 9" xfId="24759" xr:uid="{00000000-0005-0000-0000-00009C600000}"/>
    <cellStyle name="Ergebnis 2 15 3" xfId="24760" xr:uid="{00000000-0005-0000-0000-00009D600000}"/>
    <cellStyle name="Ergebnis 2 15 3 2" xfId="24761" xr:uid="{00000000-0005-0000-0000-00009E600000}"/>
    <cellStyle name="Ergebnis 2 15 3 2 2" xfId="24762" xr:uid="{00000000-0005-0000-0000-00009F600000}"/>
    <cellStyle name="Ergebnis 2 15 3 2 2 2" xfId="24763" xr:uid="{00000000-0005-0000-0000-0000A0600000}"/>
    <cellStyle name="Ergebnis 2 15 3 2 2 2 2" xfId="24764" xr:uid="{00000000-0005-0000-0000-0000A1600000}"/>
    <cellStyle name="Ergebnis 2 15 3 2 2 2 3" xfId="24765" xr:uid="{00000000-0005-0000-0000-0000A2600000}"/>
    <cellStyle name="Ergebnis 2 15 3 2 2 3" xfId="24766" xr:uid="{00000000-0005-0000-0000-0000A3600000}"/>
    <cellStyle name="Ergebnis 2 15 3 2 3" xfId="24767" xr:uid="{00000000-0005-0000-0000-0000A4600000}"/>
    <cellStyle name="Ergebnis 2 15 3 2 4" xfId="24768" xr:uid="{00000000-0005-0000-0000-0000A5600000}"/>
    <cellStyle name="Ergebnis 2 15 3 3" xfId="24769" xr:uid="{00000000-0005-0000-0000-0000A6600000}"/>
    <cellStyle name="Ergebnis 2 15 3 3 2" xfId="24770" xr:uid="{00000000-0005-0000-0000-0000A7600000}"/>
    <cellStyle name="Ergebnis 2 15 3 3 3" xfId="24771" xr:uid="{00000000-0005-0000-0000-0000A8600000}"/>
    <cellStyle name="Ergebnis 2 15 3 4" xfId="24772" xr:uid="{00000000-0005-0000-0000-0000A9600000}"/>
    <cellStyle name="Ergebnis 2 15 4" xfId="24773" xr:uid="{00000000-0005-0000-0000-0000AA600000}"/>
    <cellStyle name="Ergebnis 2 15 5" xfId="24774" xr:uid="{00000000-0005-0000-0000-0000AB600000}"/>
    <cellStyle name="Ergebnis 2 15 5 2" xfId="24775" xr:uid="{00000000-0005-0000-0000-0000AC600000}"/>
    <cellStyle name="Ergebnis 2 15 5 2 2" xfId="24776" xr:uid="{00000000-0005-0000-0000-0000AD600000}"/>
    <cellStyle name="Ergebnis 2 15 5 2 3" xfId="24777" xr:uid="{00000000-0005-0000-0000-0000AE600000}"/>
    <cellStyle name="Ergebnis 2 15 5 3" xfId="24778" xr:uid="{00000000-0005-0000-0000-0000AF600000}"/>
    <cellStyle name="Ergebnis 2 15 6" xfId="24779" xr:uid="{00000000-0005-0000-0000-0000B0600000}"/>
    <cellStyle name="Ergebnis 2 15 7" xfId="24780" xr:uid="{00000000-0005-0000-0000-0000B1600000}"/>
    <cellStyle name="Ergebnis 2 15 8" xfId="24781" xr:uid="{00000000-0005-0000-0000-0000B2600000}"/>
    <cellStyle name="Ergebnis 2 15 9" xfId="24782" xr:uid="{00000000-0005-0000-0000-0000B3600000}"/>
    <cellStyle name="Ergebnis 2 16" xfId="24783" xr:uid="{00000000-0005-0000-0000-0000B4600000}"/>
    <cellStyle name="Ergebnis 2 17" xfId="24784" xr:uid="{00000000-0005-0000-0000-0000B5600000}"/>
    <cellStyle name="Ergebnis 2 18" xfId="24785" xr:uid="{00000000-0005-0000-0000-0000B6600000}"/>
    <cellStyle name="Ergebnis 2 19" xfId="24786" xr:uid="{00000000-0005-0000-0000-0000B7600000}"/>
    <cellStyle name="Ergebnis 2 2" xfId="24787" xr:uid="{00000000-0005-0000-0000-0000B8600000}"/>
    <cellStyle name="Ergebnis 2 2 2" xfId="24788" xr:uid="{00000000-0005-0000-0000-0000B9600000}"/>
    <cellStyle name="Ergebnis 2 2 2 2" xfId="24789" xr:uid="{00000000-0005-0000-0000-0000BA600000}"/>
    <cellStyle name="Ergebnis 2 2 2 2 2" xfId="24790" xr:uid="{00000000-0005-0000-0000-0000BB600000}"/>
    <cellStyle name="Ergebnis 2 2 2 2 3" xfId="24791" xr:uid="{00000000-0005-0000-0000-0000BC600000}"/>
    <cellStyle name="Ergebnis 2 2 2 3" xfId="24792" xr:uid="{00000000-0005-0000-0000-0000BD600000}"/>
    <cellStyle name="Ergebnis 2 2 2 4" xfId="24793" xr:uid="{00000000-0005-0000-0000-0000BE600000}"/>
    <cellStyle name="Ergebnis 2 2 3" xfId="24794" xr:uid="{00000000-0005-0000-0000-0000BF600000}"/>
    <cellStyle name="Ergebnis 2 2 4" xfId="24795" xr:uid="{00000000-0005-0000-0000-0000C0600000}"/>
    <cellStyle name="Ergebnis 2 20" xfId="24796" xr:uid="{00000000-0005-0000-0000-0000C1600000}"/>
    <cellStyle name="Ergebnis 2 21" xfId="24797" xr:uid="{00000000-0005-0000-0000-0000C2600000}"/>
    <cellStyle name="Ergebnis 2 22" xfId="24798" xr:uid="{00000000-0005-0000-0000-0000C3600000}"/>
    <cellStyle name="Ergebnis 2 23" xfId="24799" xr:uid="{00000000-0005-0000-0000-0000C4600000}"/>
    <cellStyle name="Ergebnis 2 24" xfId="24800" xr:uid="{00000000-0005-0000-0000-0000C5600000}"/>
    <cellStyle name="Ergebnis 2 25" xfId="24801" xr:uid="{00000000-0005-0000-0000-0000C6600000}"/>
    <cellStyle name="Ergebnis 2 26" xfId="24802" xr:uid="{00000000-0005-0000-0000-0000C7600000}"/>
    <cellStyle name="Ergebnis 2 27" xfId="24803" xr:uid="{00000000-0005-0000-0000-0000C8600000}"/>
    <cellStyle name="Ergebnis 2 28" xfId="24804" xr:uid="{00000000-0005-0000-0000-0000C9600000}"/>
    <cellStyle name="Ergebnis 2 28 10" xfId="24805" xr:uid="{00000000-0005-0000-0000-0000CA600000}"/>
    <cellStyle name="Ergebnis 2 28 10 2" xfId="24806" xr:uid="{00000000-0005-0000-0000-0000CB600000}"/>
    <cellStyle name="Ergebnis 2 28 10 3" xfId="24807" xr:uid="{00000000-0005-0000-0000-0000CC600000}"/>
    <cellStyle name="Ergebnis 2 28 11" xfId="24808" xr:uid="{00000000-0005-0000-0000-0000CD600000}"/>
    <cellStyle name="Ergebnis 2 28 2" xfId="24809" xr:uid="{00000000-0005-0000-0000-0000CE600000}"/>
    <cellStyle name="Ergebnis 2 28 2 2" xfId="24810" xr:uid="{00000000-0005-0000-0000-0000CF600000}"/>
    <cellStyle name="Ergebnis 2 28 2 2 2" xfId="24811" xr:uid="{00000000-0005-0000-0000-0000D0600000}"/>
    <cellStyle name="Ergebnis 2 28 2 2 2 2" xfId="24812" xr:uid="{00000000-0005-0000-0000-0000D1600000}"/>
    <cellStyle name="Ergebnis 2 28 2 2 2 2 2" xfId="24813" xr:uid="{00000000-0005-0000-0000-0000D2600000}"/>
    <cellStyle name="Ergebnis 2 28 2 2 2 2 2 2" xfId="24814" xr:uid="{00000000-0005-0000-0000-0000D3600000}"/>
    <cellStyle name="Ergebnis 2 28 2 2 2 2 2 3" xfId="24815" xr:uid="{00000000-0005-0000-0000-0000D4600000}"/>
    <cellStyle name="Ergebnis 2 28 2 2 2 2 3" xfId="24816" xr:uid="{00000000-0005-0000-0000-0000D5600000}"/>
    <cellStyle name="Ergebnis 2 28 2 2 2 3" xfId="24817" xr:uid="{00000000-0005-0000-0000-0000D6600000}"/>
    <cellStyle name="Ergebnis 2 28 2 2 2 4" xfId="24818" xr:uid="{00000000-0005-0000-0000-0000D7600000}"/>
    <cellStyle name="Ergebnis 2 28 2 2 3" xfId="24819" xr:uid="{00000000-0005-0000-0000-0000D8600000}"/>
    <cellStyle name="Ergebnis 2 28 2 2 3 2" xfId="24820" xr:uid="{00000000-0005-0000-0000-0000D9600000}"/>
    <cellStyle name="Ergebnis 2 28 2 2 3 3" xfId="24821" xr:uid="{00000000-0005-0000-0000-0000DA600000}"/>
    <cellStyle name="Ergebnis 2 28 2 2 4" xfId="24822" xr:uid="{00000000-0005-0000-0000-0000DB600000}"/>
    <cellStyle name="Ergebnis 2 28 2 3" xfId="24823" xr:uid="{00000000-0005-0000-0000-0000DC600000}"/>
    <cellStyle name="Ergebnis 2 28 2 3 2" xfId="24824" xr:uid="{00000000-0005-0000-0000-0000DD600000}"/>
    <cellStyle name="Ergebnis 2 28 2 3 2 2" xfId="24825" xr:uid="{00000000-0005-0000-0000-0000DE600000}"/>
    <cellStyle name="Ergebnis 2 28 2 3 2 3" xfId="24826" xr:uid="{00000000-0005-0000-0000-0000DF600000}"/>
    <cellStyle name="Ergebnis 2 28 2 3 3" xfId="24827" xr:uid="{00000000-0005-0000-0000-0000E0600000}"/>
    <cellStyle name="Ergebnis 2 28 2 4" xfId="24828" xr:uid="{00000000-0005-0000-0000-0000E1600000}"/>
    <cellStyle name="Ergebnis 2 28 2 5" xfId="24829" xr:uid="{00000000-0005-0000-0000-0000E2600000}"/>
    <cellStyle name="Ergebnis 2 28 3" xfId="24830" xr:uid="{00000000-0005-0000-0000-0000E3600000}"/>
    <cellStyle name="Ergebnis 2 28 4" xfId="24831" xr:uid="{00000000-0005-0000-0000-0000E4600000}"/>
    <cellStyle name="Ergebnis 2 28 5" xfId="24832" xr:uid="{00000000-0005-0000-0000-0000E5600000}"/>
    <cellStyle name="Ergebnis 2 28 6" xfId="24833" xr:uid="{00000000-0005-0000-0000-0000E6600000}"/>
    <cellStyle name="Ergebnis 2 28 7" xfId="24834" xr:uid="{00000000-0005-0000-0000-0000E7600000}"/>
    <cellStyle name="Ergebnis 2 28 8" xfId="24835" xr:uid="{00000000-0005-0000-0000-0000E8600000}"/>
    <cellStyle name="Ergebnis 2 28 9" xfId="24836" xr:uid="{00000000-0005-0000-0000-0000E9600000}"/>
    <cellStyle name="Ergebnis 2 28 9 2" xfId="24837" xr:uid="{00000000-0005-0000-0000-0000EA600000}"/>
    <cellStyle name="Ergebnis 2 28 9 2 2" xfId="24838" xr:uid="{00000000-0005-0000-0000-0000EB600000}"/>
    <cellStyle name="Ergebnis 2 28 9 2 2 2" xfId="24839" xr:uid="{00000000-0005-0000-0000-0000EC600000}"/>
    <cellStyle name="Ergebnis 2 28 9 2 2 3" xfId="24840" xr:uid="{00000000-0005-0000-0000-0000ED600000}"/>
    <cellStyle name="Ergebnis 2 28 9 2 3" xfId="24841" xr:uid="{00000000-0005-0000-0000-0000EE600000}"/>
    <cellStyle name="Ergebnis 2 28 9 3" xfId="24842" xr:uid="{00000000-0005-0000-0000-0000EF600000}"/>
    <cellStyle name="Ergebnis 2 28 9 4" xfId="24843" xr:uid="{00000000-0005-0000-0000-0000F0600000}"/>
    <cellStyle name="Ergebnis 2 29" xfId="24844" xr:uid="{00000000-0005-0000-0000-0000F1600000}"/>
    <cellStyle name="Ergebnis 2 29 2" xfId="24845" xr:uid="{00000000-0005-0000-0000-0000F2600000}"/>
    <cellStyle name="Ergebnis 2 29 2 2" xfId="24846" xr:uid="{00000000-0005-0000-0000-0000F3600000}"/>
    <cellStyle name="Ergebnis 2 29 2 2 2" xfId="24847" xr:uid="{00000000-0005-0000-0000-0000F4600000}"/>
    <cellStyle name="Ergebnis 2 29 2 2 2 2" xfId="24848" xr:uid="{00000000-0005-0000-0000-0000F5600000}"/>
    <cellStyle name="Ergebnis 2 29 2 2 2 2 2" xfId="24849" xr:uid="{00000000-0005-0000-0000-0000F6600000}"/>
    <cellStyle name="Ergebnis 2 29 2 2 2 2 3" xfId="24850" xr:uid="{00000000-0005-0000-0000-0000F7600000}"/>
    <cellStyle name="Ergebnis 2 29 2 2 2 3" xfId="24851" xr:uid="{00000000-0005-0000-0000-0000F8600000}"/>
    <cellStyle name="Ergebnis 2 29 2 2 3" xfId="24852" xr:uid="{00000000-0005-0000-0000-0000F9600000}"/>
    <cellStyle name="Ergebnis 2 29 2 2 4" xfId="24853" xr:uid="{00000000-0005-0000-0000-0000FA600000}"/>
    <cellStyle name="Ergebnis 2 29 2 3" xfId="24854" xr:uid="{00000000-0005-0000-0000-0000FB600000}"/>
    <cellStyle name="Ergebnis 2 29 2 3 2" xfId="24855" xr:uid="{00000000-0005-0000-0000-0000FC600000}"/>
    <cellStyle name="Ergebnis 2 29 2 3 3" xfId="24856" xr:uid="{00000000-0005-0000-0000-0000FD600000}"/>
    <cellStyle name="Ergebnis 2 29 2 4" xfId="24857" xr:uid="{00000000-0005-0000-0000-0000FE600000}"/>
    <cellStyle name="Ergebnis 2 29 3" xfId="24858" xr:uid="{00000000-0005-0000-0000-0000FF600000}"/>
    <cellStyle name="Ergebnis 2 29 3 2" xfId="24859" xr:uid="{00000000-0005-0000-0000-000000610000}"/>
    <cellStyle name="Ergebnis 2 29 3 2 2" xfId="24860" xr:uid="{00000000-0005-0000-0000-000001610000}"/>
    <cellStyle name="Ergebnis 2 29 3 2 3" xfId="24861" xr:uid="{00000000-0005-0000-0000-000002610000}"/>
    <cellStyle name="Ergebnis 2 29 3 3" xfId="24862" xr:uid="{00000000-0005-0000-0000-000003610000}"/>
    <cellStyle name="Ergebnis 2 29 4" xfId="24863" xr:uid="{00000000-0005-0000-0000-000004610000}"/>
    <cellStyle name="Ergebnis 2 29 5" xfId="24864" xr:uid="{00000000-0005-0000-0000-000005610000}"/>
    <cellStyle name="Ergebnis 2 3" xfId="24865" xr:uid="{00000000-0005-0000-0000-000006610000}"/>
    <cellStyle name="Ergebnis 2 3 2" xfId="24866" xr:uid="{00000000-0005-0000-0000-000007610000}"/>
    <cellStyle name="Ergebnis 2 3 2 2" xfId="24867" xr:uid="{00000000-0005-0000-0000-000008610000}"/>
    <cellStyle name="Ergebnis 2 3 3" xfId="24868" xr:uid="{00000000-0005-0000-0000-000009610000}"/>
    <cellStyle name="Ergebnis 2 30" xfId="24869" xr:uid="{00000000-0005-0000-0000-00000A610000}"/>
    <cellStyle name="Ergebnis 2 30 2" xfId="24870" xr:uid="{00000000-0005-0000-0000-00000B610000}"/>
    <cellStyle name="Ergebnis 2 31" xfId="24871" xr:uid="{00000000-0005-0000-0000-00000C610000}"/>
    <cellStyle name="Ergebnis 2 31 2" xfId="24872" xr:uid="{00000000-0005-0000-0000-00000D610000}"/>
    <cellStyle name="Ergebnis 2 32" xfId="24873" xr:uid="{00000000-0005-0000-0000-00000E610000}"/>
    <cellStyle name="Ergebnis 2 32 2" xfId="24874" xr:uid="{00000000-0005-0000-0000-00000F610000}"/>
    <cellStyle name="Ergebnis 2 33" xfId="24875" xr:uid="{00000000-0005-0000-0000-000010610000}"/>
    <cellStyle name="Ergebnis 2 33 2" xfId="24876" xr:uid="{00000000-0005-0000-0000-000011610000}"/>
    <cellStyle name="Ergebnis 2 34" xfId="24877" xr:uid="{00000000-0005-0000-0000-000012610000}"/>
    <cellStyle name="Ergebnis 2 34 2" xfId="24878" xr:uid="{00000000-0005-0000-0000-000013610000}"/>
    <cellStyle name="Ergebnis 2 35" xfId="24879" xr:uid="{00000000-0005-0000-0000-000014610000}"/>
    <cellStyle name="Ergebnis 2 35 2" xfId="24880" xr:uid="{00000000-0005-0000-0000-000015610000}"/>
    <cellStyle name="Ergebnis 2 35 2 2" xfId="24881" xr:uid="{00000000-0005-0000-0000-000016610000}"/>
    <cellStyle name="Ergebnis 2 35 2 2 2" xfId="24882" xr:uid="{00000000-0005-0000-0000-000017610000}"/>
    <cellStyle name="Ergebnis 2 35 2 2 3" xfId="24883" xr:uid="{00000000-0005-0000-0000-000018610000}"/>
    <cellStyle name="Ergebnis 2 35 2 3" xfId="24884" xr:uid="{00000000-0005-0000-0000-000019610000}"/>
    <cellStyle name="Ergebnis 2 35 3" xfId="24885" xr:uid="{00000000-0005-0000-0000-00001A610000}"/>
    <cellStyle name="Ergebnis 2 35 4" xfId="24886" xr:uid="{00000000-0005-0000-0000-00001B610000}"/>
    <cellStyle name="Ergebnis 2 36" xfId="24887" xr:uid="{00000000-0005-0000-0000-00001C610000}"/>
    <cellStyle name="Ergebnis 2 36 2" xfId="24888" xr:uid="{00000000-0005-0000-0000-00001D610000}"/>
    <cellStyle name="Ergebnis 2 36 3" xfId="24889" xr:uid="{00000000-0005-0000-0000-00001E610000}"/>
    <cellStyle name="Ergebnis 2 37" xfId="24890" xr:uid="{00000000-0005-0000-0000-00001F610000}"/>
    <cellStyle name="Ergebnis 2 38" xfId="24891" xr:uid="{00000000-0005-0000-0000-000020610000}"/>
    <cellStyle name="Ergebnis 2 39" xfId="24892" xr:uid="{00000000-0005-0000-0000-000021610000}"/>
    <cellStyle name="Ergebnis 2 4" xfId="24893" xr:uid="{00000000-0005-0000-0000-000022610000}"/>
    <cellStyle name="Ergebnis 2 4 2" xfId="24894" xr:uid="{00000000-0005-0000-0000-000023610000}"/>
    <cellStyle name="Ergebnis 2 4 2 2" xfId="24895" xr:uid="{00000000-0005-0000-0000-000024610000}"/>
    <cellStyle name="Ergebnis 2 4 3" xfId="24896" xr:uid="{00000000-0005-0000-0000-000025610000}"/>
    <cellStyle name="Ergebnis 2 40" xfId="24897" xr:uid="{00000000-0005-0000-0000-000026610000}"/>
    <cellStyle name="Ergebnis 2 41" xfId="24898" xr:uid="{00000000-0005-0000-0000-000027610000}"/>
    <cellStyle name="Ergebnis 2 42" xfId="24899" xr:uid="{00000000-0005-0000-0000-000028610000}"/>
    <cellStyle name="Ergebnis 2 43" xfId="24900" xr:uid="{00000000-0005-0000-0000-000029610000}"/>
    <cellStyle name="Ergebnis 2 44" xfId="24901" xr:uid="{00000000-0005-0000-0000-00002A610000}"/>
    <cellStyle name="Ergebnis 2 45" xfId="24902" xr:uid="{00000000-0005-0000-0000-00002B610000}"/>
    <cellStyle name="Ergebnis 2 46" xfId="24903" xr:uid="{00000000-0005-0000-0000-00002C610000}"/>
    <cellStyle name="Ergebnis 2 47" xfId="24904" xr:uid="{00000000-0005-0000-0000-00002D610000}"/>
    <cellStyle name="Ergebnis 2 48" xfId="24905" xr:uid="{00000000-0005-0000-0000-00002E610000}"/>
    <cellStyle name="Ergebnis 2 5" xfId="24906" xr:uid="{00000000-0005-0000-0000-00002F610000}"/>
    <cellStyle name="Ergebnis 2 5 2" xfId="24907" xr:uid="{00000000-0005-0000-0000-000030610000}"/>
    <cellStyle name="Ergebnis 2 5 2 2" xfId="24908" xr:uid="{00000000-0005-0000-0000-000031610000}"/>
    <cellStyle name="Ergebnis 2 5 3" xfId="24909" xr:uid="{00000000-0005-0000-0000-000032610000}"/>
    <cellStyle name="Ergebnis 2 6" xfId="24910" xr:uid="{00000000-0005-0000-0000-000033610000}"/>
    <cellStyle name="Ergebnis 2 6 2" xfId="24911" xr:uid="{00000000-0005-0000-0000-000034610000}"/>
    <cellStyle name="Ergebnis 2 6 2 2" xfId="24912" xr:uid="{00000000-0005-0000-0000-000035610000}"/>
    <cellStyle name="Ergebnis 2 6 3" xfId="24913" xr:uid="{00000000-0005-0000-0000-000036610000}"/>
    <cellStyle name="Ergebnis 2 7" xfId="24914" xr:uid="{00000000-0005-0000-0000-000037610000}"/>
    <cellStyle name="Ergebnis 2 7 2" xfId="24915" xr:uid="{00000000-0005-0000-0000-000038610000}"/>
    <cellStyle name="Ergebnis 2 7 2 2" xfId="24916" xr:uid="{00000000-0005-0000-0000-000039610000}"/>
    <cellStyle name="Ergebnis 2 7 3" xfId="24917" xr:uid="{00000000-0005-0000-0000-00003A610000}"/>
    <cellStyle name="Ergebnis 2 8" xfId="24918" xr:uid="{00000000-0005-0000-0000-00003B610000}"/>
    <cellStyle name="Ergebnis 2 8 2" xfId="24919" xr:uid="{00000000-0005-0000-0000-00003C610000}"/>
    <cellStyle name="Ergebnis 2 8 2 2" xfId="24920" xr:uid="{00000000-0005-0000-0000-00003D610000}"/>
    <cellStyle name="Ergebnis 2 8 3" xfId="24921" xr:uid="{00000000-0005-0000-0000-00003E610000}"/>
    <cellStyle name="Ergebnis 2 9" xfId="24922" xr:uid="{00000000-0005-0000-0000-00003F610000}"/>
    <cellStyle name="Ergebnis 2 9 2" xfId="24923" xr:uid="{00000000-0005-0000-0000-000040610000}"/>
    <cellStyle name="Ergebnis 2 9 2 2" xfId="24924" xr:uid="{00000000-0005-0000-0000-000041610000}"/>
    <cellStyle name="Ergebnis 2 9 3" xfId="24925" xr:uid="{00000000-0005-0000-0000-000042610000}"/>
    <cellStyle name="Ergebnis 20" xfId="24926" xr:uid="{00000000-0005-0000-0000-000043610000}"/>
    <cellStyle name="Ergebnis 20 10" xfId="24927" xr:uid="{00000000-0005-0000-0000-000044610000}"/>
    <cellStyle name="Ergebnis 20 11" xfId="24928" xr:uid="{00000000-0005-0000-0000-000045610000}"/>
    <cellStyle name="Ergebnis 20 12" xfId="24929" xr:uid="{00000000-0005-0000-0000-000046610000}"/>
    <cellStyle name="Ergebnis 20 13" xfId="24930" xr:uid="{00000000-0005-0000-0000-000047610000}"/>
    <cellStyle name="Ergebnis 20 14" xfId="24931" xr:uid="{00000000-0005-0000-0000-000048610000}"/>
    <cellStyle name="Ergebnis 20 15" xfId="24932" xr:uid="{00000000-0005-0000-0000-000049610000}"/>
    <cellStyle name="Ergebnis 20 16" xfId="24933" xr:uid="{00000000-0005-0000-0000-00004A610000}"/>
    <cellStyle name="Ergebnis 20 17" xfId="24934" xr:uid="{00000000-0005-0000-0000-00004B610000}"/>
    <cellStyle name="Ergebnis 20 18" xfId="24935" xr:uid="{00000000-0005-0000-0000-00004C610000}"/>
    <cellStyle name="Ergebnis 20 19" xfId="24936" xr:uid="{00000000-0005-0000-0000-00004D610000}"/>
    <cellStyle name="Ergebnis 20 2" xfId="24937" xr:uid="{00000000-0005-0000-0000-00004E610000}"/>
    <cellStyle name="Ergebnis 20 2 2" xfId="24938" xr:uid="{00000000-0005-0000-0000-00004F610000}"/>
    <cellStyle name="Ergebnis 20 3" xfId="24939" xr:uid="{00000000-0005-0000-0000-000050610000}"/>
    <cellStyle name="Ergebnis 20 4" xfId="24940" xr:uid="{00000000-0005-0000-0000-000051610000}"/>
    <cellStyle name="Ergebnis 20 5" xfId="24941" xr:uid="{00000000-0005-0000-0000-000052610000}"/>
    <cellStyle name="Ergebnis 20 6" xfId="24942" xr:uid="{00000000-0005-0000-0000-000053610000}"/>
    <cellStyle name="Ergebnis 20 7" xfId="24943" xr:uid="{00000000-0005-0000-0000-000054610000}"/>
    <cellStyle name="Ergebnis 20 8" xfId="24944" xr:uid="{00000000-0005-0000-0000-000055610000}"/>
    <cellStyle name="Ergebnis 20 9" xfId="24945" xr:uid="{00000000-0005-0000-0000-000056610000}"/>
    <cellStyle name="Ergebnis 21" xfId="24946" xr:uid="{00000000-0005-0000-0000-000057610000}"/>
    <cellStyle name="Ergebnis 21 10" xfId="24947" xr:uid="{00000000-0005-0000-0000-000058610000}"/>
    <cellStyle name="Ergebnis 21 11" xfId="24948" xr:uid="{00000000-0005-0000-0000-000059610000}"/>
    <cellStyle name="Ergebnis 21 12" xfId="24949" xr:uid="{00000000-0005-0000-0000-00005A610000}"/>
    <cellStyle name="Ergebnis 21 13" xfId="24950" xr:uid="{00000000-0005-0000-0000-00005B610000}"/>
    <cellStyle name="Ergebnis 21 14" xfId="24951" xr:uid="{00000000-0005-0000-0000-00005C610000}"/>
    <cellStyle name="Ergebnis 21 15" xfId="24952" xr:uid="{00000000-0005-0000-0000-00005D610000}"/>
    <cellStyle name="Ergebnis 21 16" xfId="24953" xr:uid="{00000000-0005-0000-0000-00005E610000}"/>
    <cellStyle name="Ergebnis 21 17" xfId="24954" xr:uid="{00000000-0005-0000-0000-00005F610000}"/>
    <cellStyle name="Ergebnis 21 18" xfId="24955" xr:uid="{00000000-0005-0000-0000-000060610000}"/>
    <cellStyle name="Ergebnis 21 19" xfId="24956" xr:uid="{00000000-0005-0000-0000-000061610000}"/>
    <cellStyle name="Ergebnis 21 2" xfId="24957" xr:uid="{00000000-0005-0000-0000-000062610000}"/>
    <cellStyle name="Ergebnis 21 2 2" xfId="24958" xr:uid="{00000000-0005-0000-0000-000063610000}"/>
    <cellStyle name="Ergebnis 21 3" xfId="24959" xr:uid="{00000000-0005-0000-0000-000064610000}"/>
    <cellStyle name="Ergebnis 21 4" xfId="24960" xr:uid="{00000000-0005-0000-0000-000065610000}"/>
    <cellStyle name="Ergebnis 21 5" xfId="24961" xr:uid="{00000000-0005-0000-0000-000066610000}"/>
    <cellStyle name="Ergebnis 21 6" xfId="24962" xr:uid="{00000000-0005-0000-0000-000067610000}"/>
    <cellStyle name="Ergebnis 21 7" xfId="24963" xr:uid="{00000000-0005-0000-0000-000068610000}"/>
    <cellStyle name="Ergebnis 21 8" xfId="24964" xr:uid="{00000000-0005-0000-0000-000069610000}"/>
    <cellStyle name="Ergebnis 21 9" xfId="24965" xr:uid="{00000000-0005-0000-0000-00006A610000}"/>
    <cellStyle name="Ergebnis 22" xfId="24966" xr:uid="{00000000-0005-0000-0000-00006B610000}"/>
    <cellStyle name="Ergebnis 22 10" xfId="24967" xr:uid="{00000000-0005-0000-0000-00006C610000}"/>
    <cellStyle name="Ergebnis 22 11" xfId="24968" xr:uid="{00000000-0005-0000-0000-00006D610000}"/>
    <cellStyle name="Ergebnis 22 12" xfId="24969" xr:uid="{00000000-0005-0000-0000-00006E610000}"/>
    <cellStyle name="Ergebnis 22 13" xfId="24970" xr:uid="{00000000-0005-0000-0000-00006F610000}"/>
    <cellStyle name="Ergebnis 22 14" xfId="24971" xr:uid="{00000000-0005-0000-0000-000070610000}"/>
    <cellStyle name="Ergebnis 22 15" xfId="24972" xr:uid="{00000000-0005-0000-0000-000071610000}"/>
    <cellStyle name="Ergebnis 22 16" xfId="24973" xr:uid="{00000000-0005-0000-0000-000072610000}"/>
    <cellStyle name="Ergebnis 22 17" xfId="24974" xr:uid="{00000000-0005-0000-0000-000073610000}"/>
    <cellStyle name="Ergebnis 22 18" xfId="24975" xr:uid="{00000000-0005-0000-0000-000074610000}"/>
    <cellStyle name="Ergebnis 22 19" xfId="24976" xr:uid="{00000000-0005-0000-0000-000075610000}"/>
    <cellStyle name="Ergebnis 22 2" xfId="24977" xr:uid="{00000000-0005-0000-0000-000076610000}"/>
    <cellStyle name="Ergebnis 22 2 2" xfId="24978" xr:uid="{00000000-0005-0000-0000-000077610000}"/>
    <cellStyle name="Ergebnis 22 3" xfId="24979" xr:uid="{00000000-0005-0000-0000-000078610000}"/>
    <cellStyle name="Ergebnis 22 4" xfId="24980" xr:uid="{00000000-0005-0000-0000-000079610000}"/>
    <cellStyle name="Ergebnis 22 5" xfId="24981" xr:uid="{00000000-0005-0000-0000-00007A610000}"/>
    <cellStyle name="Ergebnis 22 6" xfId="24982" xr:uid="{00000000-0005-0000-0000-00007B610000}"/>
    <cellStyle name="Ergebnis 22 7" xfId="24983" xr:uid="{00000000-0005-0000-0000-00007C610000}"/>
    <cellStyle name="Ergebnis 22 8" xfId="24984" xr:uid="{00000000-0005-0000-0000-00007D610000}"/>
    <cellStyle name="Ergebnis 22 9" xfId="24985" xr:uid="{00000000-0005-0000-0000-00007E610000}"/>
    <cellStyle name="Ergebnis 23" xfId="24986" xr:uid="{00000000-0005-0000-0000-00007F610000}"/>
    <cellStyle name="Ergebnis 23 10" xfId="24987" xr:uid="{00000000-0005-0000-0000-000080610000}"/>
    <cellStyle name="Ergebnis 23 11" xfId="24988" xr:uid="{00000000-0005-0000-0000-000081610000}"/>
    <cellStyle name="Ergebnis 23 12" xfId="24989" xr:uid="{00000000-0005-0000-0000-000082610000}"/>
    <cellStyle name="Ergebnis 23 13" xfId="24990" xr:uid="{00000000-0005-0000-0000-000083610000}"/>
    <cellStyle name="Ergebnis 23 14" xfId="24991" xr:uid="{00000000-0005-0000-0000-000084610000}"/>
    <cellStyle name="Ergebnis 23 15" xfId="24992" xr:uid="{00000000-0005-0000-0000-000085610000}"/>
    <cellStyle name="Ergebnis 23 16" xfId="24993" xr:uid="{00000000-0005-0000-0000-000086610000}"/>
    <cellStyle name="Ergebnis 23 17" xfId="24994" xr:uid="{00000000-0005-0000-0000-000087610000}"/>
    <cellStyle name="Ergebnis 23 18" xfId="24995" xr:uid="{00000000-0005-0000-0000-000088610000}"/>
    <cellStyle name="Ergebnis 23 19" xfId="24996" xr:uid="{00000000-0005-0000-0000-000089610000}"/>
    <cellStyle name="Ergebnis 23 2" xfId="24997" xr:uid="{00000000-0005-0000-0000-00008A610000}"/>
    <cellStyle name="Ergebnis 23 2 2" xfId="24998" xr:uid="{00000000-0005-0000-0000-00008B610000}"/>
    <cellStyle name="Ergebnis 23 3" xfId="24999" xr:uid="{00000000-0005-0000-0000-00008C610000}"/>
    <cellStyle name="Ergebnis 23 4" xfId="25000" xr:uid="{00000000-0005-0000-0000-00008D610000}"/>
    <cellStyle name="Ergebnis 23 5" xfId="25001" xr:uid="{00000000-0005-0000-0000-00008E610000}"/>
    <cellStyle name="Ergebnis 23 6" xfId="25002" xr:uid="{00000000-0005-0000-0000-00008F610000}"/>
    <cellStyle name="Ergebnis 23 7" xfId="25003" xr:uid="{00000000-0005-0000-0000-000090610000}"/>
    <cellStyle name="Ergebnis 23 8" xfId="25004" xr:uid="{00000000-0005-0000-0000-000091610000}"/>
    <cellStyle name="Ergebnis 23 9" xfId="25005" xr:uid="{00000000-0005-0000-0000-000092610000}"/>
    <cellStyle name="Ergebnis 24" xfId="25006" xr:uid="{00000000-0005-0000-0000-000093610000}"/>
    <cellStyle name="Ergebnis 24 10" xfId="25007" xr:uid="{00000000-0005-0000-0000-000094610000}"/>
    <cellStyle name="Ergebnis 24 11" xfId="25008" xr:uid="{00000000-0005-0000-0000-000095610000}"/>
    <cellStyle name="Ergebnis 24 12" xfId="25009" xr:uid="{00000000-0005-0000-0000-000096610000}"/>
    <cellStyle name="Ergebnis 24 13" xfId="25010" xr:uid="{00000000-0005-0000-0000-000097610000}"/>
    <cellStyle name="Ergebnis 24 14" xfId="25011" xr:uid="{00000000-0005-0000-0000-000098610000}"/>
    <cellStyle name="Ergebnis 24 15" xfId="25012" xr:uid="{00000000-0005-0000-0000-000099610000}"/>
    <cellStyle name="Ergebnis 24 16" xfId="25013" xr:uid="{00000000-0005-0000-0000-00009A610000}"/>
    <cellStyle name="Ergebnis 24 17" xfId="25014" xr:uid="{00000000-0005-0000-0000-00009B610000}"/>
    <cellStyle name="Ergebnis 24 18" xfId="25015" xr:uid="{00000000-0005-0000-0000-00009C610000}"/>
    <cellStyle name="Ergebnis 24 19" xfId="25016" xr:uid="{00000000-0005-0000-0000-00009D610000}"/>
    <cellStyle name="Ergebnis 24 2" xfId="25017" xr:uid="{00000000-0005-0000-0000-00009E610000}"/>
    <cellStyle name="Ergebnis 24 2 2" xfId="25018" xr:uid="{00000000-0005-0000-0000-00009F610000}"/>
    <cellStyle name="Ergebnis 24 3" xfId="25019" xr:uid="{00000000-0005-0000-0000-0000A0610000}"/>
    <cellStyle name="Ergebnis 24 4" xfId="25020" xr:uid="{00000000-0005-0000-0000-0000A1610000}"/>
    <cellStyle name="Ergebnis 24 5" xfId="25021" xr:uid="{00000000-0005-0000-0000-0000A2610000}"/>
    <cellStyle name="Ergebnis 24 6" xfId="25022" xr:uid="{00000000-0005-0000-0000-0000A3610000}"/>
    <cellStyle name="Ergebnis 24 7" xfId="25023" xr:uid="{00000000-0005-0000-0000-0000A4610000}"/>
    <cellStyle name="Ergebnis 24 8" xfId="25024" xr:uid="{00000000-0005-0000-0000-0000A5610000}"/>
    <cellStyle name="Ergebnis 24 9" xfId="25025" xr:uid="{00000000-0005-0000-0000-0000A6610000}"/>
    <cellStyle name="Ergebnis 25" xfId="25026" xr:uid="{00000000-0005-0000-0000-0000A7610000}"/>
    <cellStyle name="Ergebnis 25 10" xfId="25027" xr:uid="{00000000-0005-0000-0000-0000A8610000}"/>
    <cellStyle name="Ergebnis 25 11" xfId="25028" xr:uid="{00000000-0005-0000-0000-0000A9610000}"/>
    <cellStyle name="Ergebnis 25 12" xfId="25029" xr:uid="{00000000-0005-0000-0000-0000AA610000}"/>
    <cellStyle name="Ergebnis 25 13" xfId="25030" xr:uid="{00000000-0005-0000-0000-0000AB610000}"/>
    <cellStyle name="Ergebnis 25 14" xfId="25031" xr:uid="{00000000-0005-0000-0000-0000AC610000}"/>
    <cellStyle name="Ergebnis 25 15" xfId="25032" xr:uid="{00000000-0005-0000-0000-0000AD610000}"/>
    <cellStyle name="Ergebnis 25 16" xfId="25033" xr:uid="{00000000-0005-0000-0000-0000AE610000}"/>
    <cellStyle name="Ergebnis 25 17" xfId="25034" xr:uid="{00000000-0005-0000-0000-0000AF610000}"/>
    <cellStyle name="Ergebnis 25 18" xfId="25035" xr:uid="{00000000-0005-0000-0000-0000B0610000}"/>
    <cellStyle name="Ergebnis 25 19" xfId="25036" xr:uid="{00000000-0005-0000-0000-0000B1610000}"/>
    <cellStyle name="Ergebnis 25 2" xfId="25037" xr:uid="{00000000-0005-0000-0000-0000B2610000}"/>
    <cellStyle name="Ergebnis 25 2 2" xfId="25038" xr:uid="{00000000-0005-0000-0000-0000B3610000}"/>
    <cellStyle name="Ergebnis 25 3" xfId="25039" xr:uid="{00000000-0005-0000-0000-0000B4610000}"/>
    <cellStyle name="Ergebnis 25 4" xfId="25040" xr:uid="{00000000-0005-0000-0000-0000B5610000}"/>
    <cellStyle name="Ergebnis 25 5" xfId="25041" xr:uid="{00000000-0005-0000-0000-0000B6610000}"/>
    <cellStyle name="Ergebnis 25 6" xfId="25042" xr:uid="{00000000-0005-0000-0000-0000B7610000}"/>
    <cellStyle name="Ergebnis 25 7" xfId="25043" xr:uid="{00000000-0005-0000-0000-0000B8610000}"/>
    <cellStyle name="Ergebnis 25 8" xfId="25044" xr:uid="{00000000-0005-0000-0000-0000B9610000}"/>
    <cellStyle name="Ergebnis 25 9" xfId="25045" xr:uid="{00000000-0005-0000-0000-0000BA610000}"/>
    <cellStyle name="Ergebnis 26" xfId="25046" xr:uid="{00000000-0005-0000-0000-0000BB610000}"/>
    <cellStyle name="Ergebnis 26 10" xfId="25047" xr:uid="{00000000-0005-0000-0000-0000BC610000}"/>
    <cellStyle name="Ergebnis 26 11" xfId="25048" xr:uid="{00000000-0005-0000-0000-0000BD610000}"/>
    <cellStyle name="Ergebnis 26 12" xfId="25049" xr:uid="{00000000-0005-0000-0000-0000BE610000}"/>
    <cellStyle name="Ergebnis 26 13" xfId="25050" xr:uid="{00000000-0005-0000-0000-0000BF610000}"/>
    <cellStyle name="Ergebnis 26 14" xfId="25051" xr:uid="{00000000-0005-0000-0000-0000C0610000}"/>
    <cellStyle name="Ergebnis 26 15" xfId="25052" xr:uid="{00000000-0005-0000-0000-0000C1610000}"/>
    <cellStyle name="Ergebnis 26 16" xfId="25053" xr:uid="{00000000-0005-0000-0000-0000C2610000}"/>
    <cellStyle name="Ergebnis 26 17" xfId="25054" xr:uid="{00000000-0005-0000-0000-0000C3610000}"/>
    <cellStyle name="Ergebnis 26 18" xfId="25055" xr:uid="{00000000-0005-0000-0000-0000C4610000}"/>
    <cellStyle name="Ergebnis 26 19" xfId="25056" xr:uid="{00000000-0005-0000-0000-0000C5610000}"/>
    <cellStyle name="Ergebnis 26 2" xfId="25057" xr:uid="{00000000-0005-0000-0000-0000C6610000}"/>
    <cellStyle name="Ergebnis 26 2 2" xfId="25058" xr:uid="{00000000-0005-0000-0000-0000C7610000}"/>
    <cellStyle name="Ergebnis 26 3" xfId="25059" xr:uid="{00000000-0005-0000-0000-0000C8610000}"/>
    <cellStyle name="Ergebnis 26 4" xfId="25060" xr:uid="{00000000-0005-0000-0000-0000C9610000}"/>
    <cellStyle name="Ergebnis 26 5" xfId="25061" xr:uid="{00000000-0005-0000-0000-0000CA610000}"/>
    <cellStyle name="Ergebnis 26 6" xfId="25062" xr:uid="{00000000-0005-0000-0000-0000CB610000}"/>
    <cellStyle name="Ergebnis 26 7" xfId="25063" xr:uid="{00000000-0005-0000-0000-0000CC610000}"/>
    <cellStyle name="Ergebnis 26 8" xfId="25064" xr:uid="{00000000-0005-0000-0000-0000CD610000}"/>
    <cellStyle name="Ergebnis 26 9" xfId="25065" xr:uid="{00000000-0005-0000-0000-0000CE610000}"/>
    <cellStyle name="Ergebnis 27" xfId="25066" xr:uid="{00000000-0005-0000-0000-0000CF610000}"/>
    <cellStyle name="Ergebnis 27 10" xfId="25067" xr:uid="{00000000-0005-0000-0000-0000D0610000}"/>
    <cellStyle name="Ergebnis 27 11" xfId="25068" xr:uid="{00000000-0005-0000-0000-0000D1610000}"/>
    <cellStyle name="Ergebnis 27 12" xfId="25069" xr:uid="{00000000-0005-0000-0000-0000D2610000}"/>
    <cellStyle name="Ergebnis 27 13" xfId="25070" xr:uid="{00000000-0005-0000-0000-0000D3610000}"/>
    <cellStyle name="Ergebnis 27 14" xfId="25071" xr:uid="{00000000-0005-0000-0000-0000D4610000}"/>
    <cellStyle name="Ergebnis 27 15" xfId="25072" xr:uid="{00000000-0005-0000-0000-0000D5610000}"/>
    <cellStyle name="Ergebnis 27 16" xfId="25073" xr:uid="{00000000-0005-0000-0000-0000D6610000}"/>
    <cellStyle name="Ergebnis 27 17" xfId="25074" xr:uid="{00000000-0005-0000-0000-0000D7610000}"/>
    <cellStyle name="Ergebnis 27 18" xfId="25075" xr:uid="{00000000-0005-0000-0000-0000D8610000}"/>
    <cellStyle name="Ergebnis 27 2" xfId="25076" xr:uid="{00000000-0005-0000-0000-0000D9610000}"/>
    <cellStyle name="Ergebnis 27 3" xfId="25077" xr:uid="{00000000-0005-0000-0000-0000DA610000}"/>
    <cellStyle name="Ergebnis 27 4" xfId="25078" xr:uid="{00000000-0005-0000-0000-0000DB610000}"/>
    <cellStyle name="Ergebnis 27 5" xfId="25079" xr:uid="{00000000-0005-0000-0000-0000DC610000}"/>
    <cellStyle name="Ergebnis 27 6" xfId="25080" xr:uid="{00000000-0005-0000-0000-0000DD610000}"/>
    <cellStyle name="Ergebnis 27 7" xfId="25081" xr:uid="{00000000-0005-0000-0000-0000DE610000}"/>
    <cellStyle name="Ergebnis 27 8" xfId="25082" xr:uid="{00000000-0005-0000-0000-0000DF610000}"/>
    <cellStyle name="Ergebnis 27 9" xfId="25083" xr:uid="{00000000-0005-0000-0000-0000E0610000}"/>
    <cellStyle name="Ergebnis 28" xfId="25084" xr:uid="{00000000-0005-0000-0000-0000E1610000}"/>
    <cellStyle name="Ergebnis 28 10" xfId="25085" xr:uid="{00000000-0005-0000-0000-0000E2610000}"/>
    <cellStyle name="Ergebnis 28 11" xfId="25086" xr:uid="{00000000-0005-0000-0000-0000E3610000}"/>
    <cellStyle name="Ergebnis 28 12" xfId="25087" xr:uid="{00000000-0005-0000-0000-0000E4610000}"/>
    <cellStyle name="Ergebnis 28 13" xfId="25088" xr:uid="{00000000-0005-0000-0000-0000E5610000}"/>
    <cellStyle name="Ergebnis 28 14" xfId="25089" xr:uid="{00000000-0005-0000-0000-0000E6610000}"/>
    <cellStyle name="Ergebnis 28 15" xfId="25090" xr:uid="{00000000-0005-0000-0000-0000E7610000}"/>
    <cellStyle name="Ergebnis 28 16" xfId="25091" xr:uid="{00000000-0005-0000-0000-0000E8610000}"/>
    <cellStyle name="Ergebnis 28 17" xfId="25092" xr:uid="{00000000-0005-0000-0000-0000E9610000}"/>
    <cellStyle name="Ergebnis 28 18" xfId="25093" xr:uid="{00000000-0005-0000-0000-0000EA610000}"/>
    <cellStyle name="Ergebnis 28 2" xfId="25094" xr:uid="{00000000-0005-0000-0000-0000EB610000}"/>
    <cellStyle name="Ergebnis 28 3" xfId="25095" xr:uid="{00000000-0005-0000-0000-0000EC610000}"/>
    <cellStyle name="Ergebnis 28 4" xfId="25096" xr:uid="{00000000-0005-0000-0000-0000ED610000}"/>
    <cellStyle name="Ergebnis 28 5" xfId="25097" xr:uid="{00000000-0005-0000-0000-0000EE610000}"/>
    <cellStyle name="Ergebnis 28 6" xfId="25098" xr:uid="{00000000-0005-0000-0000-0000EF610000}"/>
    <cellStyle name="Ergebnis 28 7" xfId="25099" xr:uid="{00000000-0005-0000-0000-0000F0610000}"/>
    <cellStyle name="Ergebnis 28 8" xfId="25100" xr:uid="{00000000-0005-0000-0000-0000F1610000}"/>
    <cellStyle name="Ergebnis 28 9" xfId="25101" xr:uid="{00000000-0005-0000-0000-0000F2610000}"/>
    <cellStyle name="Ergebnis 29" xfId="25102" xr:uid="{00000000-0005-0000-0000-0000F3610000}"/>
    <cellStyle name="Ergebnis 29 10" xfId="25103" xr:uid="{00000000-0005-0000-0000-0000F4610000}"/>
    <cellStyle name="Ergebnis 29 11" xfId="25104" xr:uid="{00000000-0005-0000-0000-0000F5610000}"/>
    <cellStyle name="Ergebnis 29 12" xfId="25105" xr:uid="{00000000-0005-0000-0000-0000F6610000}"/>
    <cellStyle name="Ergebnis 29 13" xfId="25106" xr:uid="{00000000-0005-0000-0000-0000F7610000}"/>
    <cellStyle name="Ergebnis 29 14" xfId="25107" xr:uid="{00000000-0005-0000-0000-0000F8610000}"/>
    <cellStyle name="Ergebnis 29 15" xfId="25108" xr:uid="{00000000-0005-0000-0000-0000F9610000}"/>
    <cellStyle name="Ergebnis 29 16" xfId="25109" xr:uid="{00000000-0005-0000-0000-0000FA610000}"/>
    <cellStyle name="Ergebnis 29 17" xfId="25110" xr:uid="{00000000-0005-0000-0000-0000FB610000}"/>
    <cellStyle name="Ergebnis 29 18" xfId="25111" xr:uid="{00000000-0005-0000-0000-0000FC610000}"/>
    <cellStyle name="Ergebnis 29 2" xfId="25112" xr:uid="{00000000-0005-0000-0000-0000FD610000}"/>
    <cellStyle name="Ergebnis 29 3" xfId="25113" xr:uid="{00000000-0005-0000-0000-0000FE610000}"/>
    <cellStyle name="Ergebnis 29 4" xfId="25114" xr:uid="{00000000-0005-0000-0000-0000FF610000}"/>
    <cellStyle name="Ergebnis 29 5" xfId="25115" xr:uid="{00000000-0005-0000-0000-000000620000}"/>
    <cellStyle name="Ergebnis 29 6" xfId="25116" xr:uid="{00000000-0005-0000-0000-000001620000}"/>
    <cellStyle name="Ergebnis 29 7" xfId="25117" xr:uid="{00000000-0005-0000-0000-000002620000}"/>
    <cellStyle name="Ergebnis 29 8" xfId="25118" xr:uid="{00000000-0005-0000-0000-000003620000}"/>
    <cellStyle name="Ergebnis 29 9" xfId="25119" xr:uid="{00000000-0005-0000-0000-000004620000}"/>
    <cellStyle name="Ergebnis 3" xfId="25120" xr:uid="{00000000-0005-0000-0000-000005620000}"/>
    <cellStyle name="Ergebnis 3 10" xfId="25121" xr:uid="{00000000-0005-0000-0000-000006620000}"/>
    <cellStyle name="Ergebnis 3 10 2" xfId="25122" xr:uid="{00000000-0005-0000-0000-000007620000}"/>
    <cellStyle name="Ergebnis 3 10 2 2" xfId="25123" xr:uid="{00000000-0005-0000-0000-000008620000}"/>
    <cellStyle name="Ergebnis 3 10 3" xfId="25124" xr:uid="{00000000-0005-0000-0000-000009620000}"/>
    <cellStyle name="Ergebnis 3 11" xfId="25125" xr:uid="{00000000-0005-0000-0000-00000A620000}"/>
    <cellStyle name="Ergebnis 3 11 2" xfId="25126" xr:uid="{00000000-0005-0000-0000-00000B620000}"/>
    <cellStyle name="Ergebnis 3 11 2 2" xfId="25127" xr:uid="{00000000-0005-0000-0000-00000C620000}"/>
    <cellStyle name="Ergebnis 3 11 3" xfId="25128" xr:uid="{00000000-0005-0000-0000-00000D620000}"/>
    <cellStyle name="Ergebnis 3 12" xfId="25129" xr:uid="{00000000-0005-0000-0000-00000E620000}"/>
    <cellStyle name="Ergebnis 3 12 2" xfId="25130" xr:uid="{00000000-0005-0000-0000-00000F620000}"/>
    <cellStyle name="Ergebnis 3 12 2 2" xfId="25131" xr:uid="{00000000-0005-0000-0000-000010620000}"/>
    <cellStyle name="Ergebnis 3 12 3" xfId="25132" xr:uid="{00000000-0005-0000-0000-000011620000}"/>
    <cellStyle name="Ergebnis 3 13" xfId="25133" xr:uid="{00000000-0005-0000-0000-000012620000}"/>
    <cellStyle name="Ergebnis 3 13 2" xfId="25134" xr:uid="{00000000-0005-0000-0000-000013620000}"/>
    <cellStyle name="Ergebnis 3 13 2 2" xfId="25135" xr:uid="{00000000-0005-0000-0000-000014620000}"/>
    <cellStyle name="Ergebnis 3 13 3" xfId="25136" xr:uid="{00000000-0005-0000-0000-000015620000}"/>
    <cellStyle name="Ergebnis 3 14" xfId="25137" xr:uid="{00000000-0005-0000-0000-000016620000}"/>
    <cellStyle name="Ergebnis 3 14 2" xfId="25138" xr:uid="{00000000-0005-0000-0000-000017620000}"/>
    <cellStyle name="Ergebnis 3 14 2 2" xfId="25139" xr:uid="{00000000-0005-0000-0000-000018620000}"/>
    <cellStyle name="Ergebnis 3 14 2 2 2" xfId="25140" xr:uid="{00000000-0005-0000-0000-000019620000}"/>
    <cellStyle name="Ergebnis 3 14 2 3" xfId="25141" xr:uid="{00000000-0005-0000-0000-00001A620000}"/>
    <cellStyle name="Ergebnis 3 14 3" xfId="25142" xr:uid="{00000000-0005-0000-0000-00001B620000}"/>
    <cellStyle name="Ergebnis 3 14 3 2" xfId="25143" xr:uid="{00000000-0005-0000-0000-00001C620000}"/>
    <cellStyle name="Ergebnis 3 14 4" xfId="25144" xr:uid="{00000000-0005-0000-0000-00001D620000}"/>
    <cellStyle name="Ergebnis 3 15" xfId="25145" xr:uid="{00000000-0005-0000-0000-00001E620000}"/>
    <cellStyle name="Ergebnis 3 15 2" xfId="25146" xr:uid="{00000000-0005-0000-0000-00001F620000}"/>
    <cellStyle name="Ergebnis 3 16" xfId="25147" xr:uid="{00000000-0005-0000-0000-000020620000}"/>
    <cellStyle name="Ergebnis 3 17" xfId="25148" xr:uid="{00000000-0005-0000-0000-000021620000}"/>
    <cellStyle name="Ergebnis 3 18" xfId="25149" xr:uid="{00000000-0005-0000-0000-000022620000}"/>
    <cellStyle name="Ergebnis 3 19" xfId="25150" xr:uid="{00000000-0005-0000-0000-000023620000}"/>
    <cellStyle name="Ergebnis 3 2" xfId="25151" xr:uid="{00000000-0005-0000-0000-000024620000}"/>
    <cellStyle name="Ergebnis 3 2 2" xfId="25152" xr:uid="{00000000-0005-0000-0000-000025620000}"/>
    <cellStyle name="Ergebnis 3 2 2 2" xfId="25153" xr:uid="{00000000-0005-0000-0000-000026620000}"/>
    <cellStyle name="Ergebnis 3 2 3" xfId="25154" xr:uid="{00000000-0005-0000-0000-000027620000}"/>
    <cellStyle name="Ergebnis 3 20" xfId="25155" xr:uid="{00000000-0005-0000-0000-000028620000}"/>
    <cellStyle name="Ergebnis 3 21" xfId="25156" xr:uid="{00000000-0005-0000-0000-000029620000}"/>
    <cellStyle name="Ergebnis 3 22" xfId="25157" xr:uid="{00000000-0005-0000-0000-00002A620000}"/>
    <cellStyle name="Ergebnis 3 23" xfId="25158" xr:uid="{00000000-0005-0000-0000-00002B620000}"/>
    <cellStyle name="Ergebnis 3 24" xfId="25159" xr:uid="{00000000-0005-0000-0000-00002C620000}"/>
    <cellStyle name="Ergebnis 3 25" xfId="25160" xr:uid="{00000000-0005-0000-0000-00002D620000}"/>
    <cellStyle name="Ergebnis 3 26" xfId="25161" xr:uid="{00000000-0005-0000-0000-00002E620000}"/>
    <cellStyle name="Ergebnis 3 27" xfId="25162" xr:uid="{00000000-0005-0000-0000-00002F620000}"/>
    <cellStyle name="Ergebnis 3 3" xfId="25163" xr:uid="{00000000-0005-0000-0000-000030620000}"/>
    <cellStyle name="Ergebnis 3 3 2" xfId="25164" xr:uid="{00000000-0005-0000-0000-000031620000}"/>
    <cellStyle name="Ergebnis 3 3 2 2" xfId="25165" xr:uid="{00000000-0005-0000-0000-000032620000}"/>
    <cellStyle name="Ergebnis 3 3 3" xfId="25166" xr:uid="{00000000-0005-0000-0000-000033620000}"/>
    <cellStyle name="Ergebnis 3 4" xfId="25167" xr:uid="{00000000-0005-0000-0000-000034620000}"/>
    <cellStyle name="Ergebnis 3 4 2" xfId="25168" xr:uid="{00000000-0005-0000-0000-000035620000}"/>
    <cellStyle name="Ergebnis 3 4 2 2" xfId="25169" xr:uid="{00000000-0005-0000-0000-000036620000}"/>
    <cellStyle name="Ergebnis 3 4 3" xfId="25170" xr:uid="{00000000-0005-0000-0000-000037620000}"/>
    <cellStyle name="Ergebnis 3 5" xfId="25171" xr:uid="{00000000-0005-0000-0000-000038620000}"/>
    <cellStyle name="Ergebnis 3 5 2" xfId="25172" xr:uid="{00000000-0005-0000-0000-000039620000}"/>
    <cellStyle name="Ergebnis 3 5 2 2" xfId="25173" xr:uid="{00000000-0005-0000-0000-00003A620000}"/>
    <cellStyle name="Ergebnis 3 5 3" xfId="25174" xr:uid="{00000000-0005-0000-0000-00003B620000}"/>
    <cellStyle name="Ergebnis 3 6" xfId="25175" xr:uid="{00000000-0005-0000-0000-00003C620000}"/>
    <cellStyle name="Ergebnis 3 6 2" xfId="25176" xr:uid="{00000000-0005-0000-0000-00003D620000}"/>
    <cellStyle name="Ergebnis 3 6 2 2" xfId="25177" xr:uid="{00000000-0005-0000-0000-00003E620000}"/>
    <cellStyle name="Ergebnis 3 6 3" xfId="25178" xr:uid="{00000000-0005-0000-0000-00003F620000}"/>
    <cellStyle name="Ergebnis 3 7" xfId="25179" xr:uid="{00000000-0005-0000-0000-000040620000}"/>
    <cellStyle name="Ergebnis 3 7 2" xfId="25180" xr:uid="{00000000-0005-0000-0000-000041620000}"/>
    <cellStyle name="Ergebnis 3 7 2 2" xfId="25181" xr:uid="{00000000-0005-0000-0000-000042620000}"/>
    <cellStyle name="Ergebnis 3 7 3" xfId="25182" xr:uid="{00000000-0005-0000-0000-000043620000}"/>
    <cellStyle name="Ergebnis 3 8" xfId="25183" xr:uid="{00000000-0005-0000-0000-000044620000}"/>
    <cellStyle name="Ergebnis 3 8 2" xfId="25184" xr:uid="{00000000-0005-0000-0000-000045620000}"/>
    <cellStyle name="Ergebnis 3 8 2 2" xfId="25185" xr:uid="{00000000-0005-0000-0000-000046620000}"/>
    <cellStyle name="Ergebnis 3 8 3" xfId="25186" xr:uid="{00000000-0005-0000-0000-000047620000}"/>
    <cellStyle name="Ergebnis 3 9" xfId="25187" xr:uid="{00000000-0005-0000-0000-000048620000}"/>
    <cellStyle name="Ergebnis 3 9 2" xfId="25188" xr:uid="{00000000-0005-0000-0000-000049620000}"/>
    <cellStyle name="Ergebnis 3 9 2 2" xfId="25189" xr:uid="{00000000-0005-0000-0000-00004A620000}"/>
    <cellStyle name="Ergebnis 3 9 3" xfId="25190" xr:uid="{00000000-0005-0000-0000-00004B620000}"/>
    <cellStyle name="Ergebnis 30" xfId="25191" xr:uid="{00000000-0005-0000-0000-00004C620000}"/>
    <cellStyle name="Ergebnis 30 10" xfId="25192" xr:uid="{00000000-0005-0000-0000-00004D620000}"/>
    <cellStyle name="Ergebnis 30 11" xfId="25193" xr:uid="{00000000-0005-0000-0000-00004E620000}"/>
    <cellStyle name="Ergebnis 30 12" xfId="25194" xr:uid="{00000000-0005-0000-0000-00004F620000}"/>
    <cellStyle name="Ergebnis 30 13" xfId="25195" xr:uid="{00000000-0005-0000-0000-000050620000}"/>
    <cellStyle name="Ergebnis 30 14" xfId="25196" xr:uid="{00000000-0005-0000-0000-000051620000}"/>
    <cellStyle name="Ergebnis 30 15" xfId="25197" xr:uid="{00000000-0005-0000-0000-000052620000}"/>
    <cellStyle name="Ergebnis 30 16" xfId="25198" xr:uid="{00000000-0005-0000-0000-000053620000}"/>
    <cellStyle name="Ergebnis 30 17" xfId="25199" xr:uid="{00000000-0005-0000-0000-000054620000}"/>
    <cellStyle name="Ergebnis 30 18" xfId="25200" xr:uid="{00000000-0005-0000-0000-000055620000}"/>
    <cellStyle name="Ergebnis 30 2" xfId="25201" xr:uid="{00000000-0005-0000-0000-000056620000}"/>
    <cellStyle name="Ergebnis 30 3" xfId="25202" xr:uid="{00000000-0005-0000-0000-000057620000}"/>
    <cellStyle name="Ergebnis 30 4" xfId="25203" xr:uid="{00000000-0005-0000-0000-000058620000}"/>
    <cellStyle name="Ergebnis 30 5" xfId="25204" xr:uid="{00000000-0005-0000-0000-000059620000}"/>
    <cellStyle name="Ergebnis 30 6" xfId="25205" xr:uid="{00000000-0005-0000-0000-00005A620000}"/>
    <cellStyle name="Ergebnis 30 7" xfId="25206" xr:uid="{00000000-0005-0000-0000-00005B620000}"/>
    <cellStyle name="Ergebnis 30 8" xfId="25207" xr:uid="{00000000-0005-0000-0000-00005C620000}"/>
    <cellStyle name="Ergebnis 30 9" xfId="25208" xr:uid="{00000000-0005-0000-0000-00005D620000}"/>
    <cellStyle name="Ergebnis 31" xfId="25209" xr:uid="{00000000-0005-0000-0000-00005E620000}"/>
    <cellStyle name="Ergebnis 32" xfId="25210" xr:uid="{00000000-0005-0000-0000-00005F620000}"/>
    <cellStyle name="Ergebnis 33" xfId="25211" xr:uid="{00000000-0005-0000-0000-000060620000}"/>
    <cellStyle name="Ergebnis 34" xfId="25212" xr:uid="{00000000-0005-0000-0000-000061620000}"/>
    <cellStyle name="Ergebnis 35" xfId="25213" xr:uid="{00000000-0005-0000-0000-000062620000}"/>
    <cellStyle name="Ergebnis 36" xfId="25214" xr:uid="{00000000-0005-0000-0000-000063620000}"/>
    <cellStyle name="Ergebnis 37" xfId="25215" xr:uid="{00000000-0005-0000-0000-000064620000}"/>
    <cellStyle name="Ergebnis 38" xfId="25216" xr:uid="{00000000-0005-0000-0000-000065620000}"/>
    <cellStyle name="Ergebnis 39" xfId="25217" xr:uid="{00000000-0005-0000-0000-000066620000}"/>
    <cellStyle name="Ergebnis 4" xfId="25218" xr:uid="{00000000-0005-0000-0000-000067620000}"/>
    <cellStyle name="Ergebnis 4 10" xfId="25219" xr:uid="{00000000-0005-0000-0000-000068620000}"/>
    <cellStyle name="Ergebnis 4 10 2" xfId="25220" xr:uid="{00000000-0005-0000-0000-000069620000}"/>
    <cellStyle name="Ergebnis 4 10 2 2" xfId="25221" xr:uid="{00000000-0005-0000-0000-00006A620000}"/>
    <cellStyle name="Ergebnis 4 10 3" xfId="25222" xr:uid="{00000000-0005-0000-0000-00006B620000}"/>
    <cellStyle name="Ergebnis 4 11" xfId="25223" xr:uid="{00000000-0005-0000-0000-00006C620000}"/>
    <cellStyle name="Ergebnis 4 11 2" xfId="25224" xr:uid="{00000000-0005-0000-0000-00006D620000}"/>
    <cellStyle name="Ergebnis 4 11 2 2" xfId="25225" xr:uid="{00000000-0005-0000-0000-00006E620000}"/>
    <cellStyle name="Ergebnis 4 11 3" xfId="25226" xr:uid="{00000000-0005-0000-0000-00006F620000}"/>
    <cellStyle name="Ergebnis 4 12" xfId="25227" xr:uid="{00000000-0005-0000-0000-000070620000}"/>
    <cellStyle name="Ergebnis 4 12 2" xfId="25228" xr:uid="{00000000-0005-0000-0000-000071620000}"/>
    <cellStyle name="Ergebnis 4 12 2 2" xfId="25229" xr:uid="{00000000-0005-0000-0000-000072620000}"/>
    <cellStyle name="Ergebnis 4 12 3" xfId="25230" xr:uid="{00000000-0005-0000-0000-000073620000}"/>
    <cellStyle name="Ergebnis 4 13" xfId="25231" xr:uid="{00000000-0005-0000-0000-000074620000}"/>
    <cellStyle name="Ergebnis 4 13 2" xfId="25232" xr:uid="{00000000-0005-0000-0000-000075620000}"/>
    <cellStyle name="Ergebnis 4 13 2 2" xfId="25233" xr:uid="{00000000-0005-0000-0000-000076620000}"/>
    <cellStyle name="Ergebnis 4 13 3" xfId="25234" xr:uid="{00000000-0005-0000-0000-000077620000}"/>
    <cellStyle name="Ergebnis 4 14" xfId="25235" xr:uid="{00000000-0005-0000-0000-000078620000}"/>
    <cellStyle name="Ergebnis 4 14 2" xfId="25236" xr:uid="{00000000-0005-0000-0000-000079620000}"/>
    <cellStyle name="Ergebnis 4 14 2 2" xfId="25237" xr:uid="{00000000-0005-0000-0000-00007A620000}"/>
    <cellStyle name="Ergebnis 4 14 2 2 2" xfId="25238" xr:uid="{00000000-0005-0000-0000-00007B620000}"/>
    <cellStyle name="Ergebnis 4 14 2 3" xfId="25239" xr:uid="{00000000-0005-0000-0000-00007C620000}"/>
    <cellStyle name="Ergebnis 4 14 3" xfId="25240" xr:uid="{00000000-0005-0000-0000-00007D620000}"/>
    <cellStyle name="Ergebnis 4 14 3 2" xfId="25241" xr:uid="{00000000-0005-0000-0000-00007E620000}"/>
    <cellStyle name="Ergebnis 4 14 4" xfId="25242" xr:uid="{00000000-0005-0000-0000-00007F620000}"/>
    <cellStyle name="Ergebnis 4 15" xfId="25243" xr:uid="{00000000-0005-0000-0000-000080620000}"/>
    <cellStyle name="Ergebnis 4 15 2" xfId="25244" xr:uid="{00000000-0005-0000-0000-000081620000}"/>
    <cellStyle name="Ergebnis 4 16" xfId="25245" xr:uid="{00000000-0005-0000-0000-000082620000}"/>
    <cellStyle name="Ergebnis 4 17" xfId="25246" xr:uid="{00000000-0005-0000-0000-000083620000}"/>
    <cellStyle name="Ergebnis 4 18" xfId="25247" xr:uid="{00000000-0005-0000-0000-000084620000}"/>
    <cellStyle name="Ergebnis 4 19" xfId="25248" xr:uid="{00000000-0005-0000-0000-000085620000}"/>
    <cellStyle name="Ergebnis 4 2" xfId="25249" xr:uid="{00000000-0005-0000-0000-000086620000}"/>
    <cellStyle name="Ergebnis 4 2 2" xfId="25250" xr:uid="{00000000-0005-0000-0000-000087620000}"/>
    <cellStyle name="Ergebnis 4 2 2 2" xfId="25251" xr:uid="{00000000-0005-0000-0000-000088620000}"/>
    <cellStyle name="Ergebnis 4 2 3" xfId="25252" xr:uid="{00000000-0005-0000-0000-000089620000}"/>
    <cellStyle name="Ergebnis 4 20" xfId="25253" xr:uid="{00000000-0005-0000-0000-00008A620000}"/>
    <cellStyle name="Ergebnis 4 21" xfId="25254" xr:uid="{00000000-0005-0000-0000-00008B620000}"/>
    <cellStyle name="Ergebnis 4 22" xfId="25255" xr:uid="{00000000-0005-0000-0000-00008C620000}"/>
    <cellStyle name="Ergebnis 4 23" xfId="25256" xr:uid="{00000000-0005-0000-0000-00008D620000}"/>
    <cellStyle name="Ergebnis 4 24" xfId="25257" xr:uid="{00000000-0005-0000-0000-00008E620000}"/>
    <cellStyle name="Ergebnis 4 25" xfId="25258" xr:uid="{00000000-0005-0000-0000-00008F620000}"/>
    <cellStyle name="Ergebnis 4 26" xfId="25259" xr:uid="{00000000-0005-0000-0000-000090620000}"/>
    <cellStyle name="Ergebnis 4 27" xfId="25260" xr:uid="{00000000-0005-0000-0000-000091620000}"/>
    <cellStyle name="Ergebnis 4 3" xfId="25261" xr:uid="{00000000-0005-0000-0000-000092620000}"/>
    <cellStyle name="Ergebnis 4 3 2" xfId="25262" xr:uid="{00000000-0005-0000-0000-000093620000}"/>
    <cellStyle name="Ergebnis 4 3 2 2" xfId="25263" xr:uid="{00000000-0005-0000-0000-000094620000}"/>
    <cellStyle name="Ergebnis 4 3 3" xfId="25264" xr:uid="{00000000-0005-0000-0000-000095620000}"/>
    <cellStyle name="Ergebnis 4 4" xfId="25265" xr:uid="{00000000-0005-0000-0000-000096620000}"/>
    <cellStyle name="Ergebnis 4 4 2" xfId="25266" xr:uid="{00000000-0005-0000-0000-000097620000}"/>
    <cellStyle name="Ergebnis 4 4 2 2" xfId="25267" xr:uid="{00000000-0005-0000-0000-000098620000}"/>
    <cellStyle name="Ergebnis 4 4 3" xfId="25268" xr:uid="{00000000-0005-0000-0000-000099620000}"/>
    <cellStyle name="Ergebnis 4 5" xfId="25269" xr:uid="{00000000-0005-0000-0000-00009A620000}"/>
    <cellStyle name="Ergebnis 4 5 2" xfId="25270" xr:uid="{00000000-0005-0000-0000-00009B620000}"/>
    <cellStyle name="Ergebnis 4 5 2 2" xfId="25271" xr:uid="{00000000-0005-0000-0000-00009C620000}"/>
    <cellStyle name="Ergebnis 4 5 3" xfId="25272" xr:uid="{00000000-0005-0000-0000-00009D620000}"/>
    <cellStyle name="Ergebnis 4 6" xfId="25273" xr:uid="{00000000-0005-0000-0000-00009E620000}"/>
    <cellStyle name="Ergebnis 4 6 2" xfId="25274" xr:uid="{00000000-0005-0000-0000-00009F620000}"/>
    <cellStyle name="Ergebnis 4 6 2 2" xfId="25275" xr:uid="{00000000-0005-0000-0000-0000A0620000}"/>
    <cellStyle name="Ergebnis 4 6 3" xfId="25276" xr:uid="{00000000-0005-0000-0000-0000A1620000}"/>
    <cellStyle name="Ergebnis 4 7" xfId="25277" xr:uid="{00000000-0005-0000-0000-0000A2620000}"/>
    <cellStyle name="Ergebnis 4 7 2" xfId="25278" xr:uid="{00000000-0005-0000-0000-0000A3620000}"/>
    <cellStyle name="Ergebnis 4 7 2 2" xfId="25279" xr:uid="{00000000-0005-0000-0000-0000A4620000}"/>
    <cellStyle name="Ergebnis 4 7 3" xfId="25280" xr:uid="{00000000-0005-0000-0000-0000A5620000}"/>
    <cellStyle name="Ergebnis 4 8" xfId="25281" xr:uid="{00000000-0005-0000-0000-0000A6620000}"/>
    <cellStyle name="Ergebnis 4 8 2" xfId="25282" xr:uid="{00000000-0005-0000-0000-0000A7620000}"/>
    <cellStyle name="Ergebnis 4 8 2 2" xfId="25283" xr:uid="{00000000-0005-0000-0000-0000A8620000}"/>
    <cellStyle name="Ergebnis 4 8 3" xfId="25284" xr:uid="{00000000-0005-0000-0000-0000A9620000}"/>
    <cellStyle name="Ergebnis 4 9" xfId="25285" xr:uid="{00000000-0005-0000-0000-0000AA620000}"/>
    <cellStyle name="Ergebnis 4 9 2" xfId="25286" xr:uid="{00000000-0005-0000-0000-0000AB620000}"/>
    <cellStyle name="Ergebnis 4 9 2 2" xfId="25287" xr:uid="{00000000-0005-0000-0000-0000AC620000}"/>
    <cellStyle name="Ergebnis 4 9 3" xfId="25288" xr:uid="{00000000-0005-0000-0000-0000AD620000}"/>
    <cellStyle name="Ergebnis 40" xfId="25289" xr:uid="{00000000-0005-0000-0000-0000AE620000}"/>
    <cellStyle name="Ergebnis 41" xfId="25290" xr:uid="{00000000-0005-0000-0000-0000AF620000}"/>
    <cellStyle name="Ergebnis 42" xfId="25291" xr:uid="{00000000-0005-0000-0000-0000B0620000}"/>
    <cellStyle name="Ergebnis 43" xfId="25292" xr:uid="{00000000-0005-0000-0000-0000B1620000}"/>
    <cellStyle name="Ergebnis 44" xfId="25293" xr:uid="{00000000-0005-0000-0000-0000B2620000}"/>
    <cellStyle name="Ergebnis 45" xfId="25294" xr:uid="{00000000-0005-0000-0000-0000B3620000}"/>
    <cellStyle name="Ergebnis 46" xfId="25295" xr:uid="{00000000-0005-0000-0000-0000B4620000}"/>
    <cellStyle name="Ergebnis 47" xfId="25296" xr:uid="{00000000-0005-0000-0000-0000B5620000}"/>
    <cellStyle name="Ergebnis 5" xfId="25297" xr:uid="{00000000-0005-0000-0000-0000B6620000}"/>
    <cellStyle name="Ergebnis 5 10" xfId="25298" xr:uid="{00000000-0005-0000-0000-0000B7620000}"/>
    <cellStyle name="Ergebnis 5 11" xfId="25299" xr:uid="{00000000-0005-0000-0000-0000B8620000}"/>
    <cellStyle name="Ergebnis 5 12" xfId="25300" xr:uid="{00000000-0005-0000-0000-0000B9620000}"/>
    <cellStyle name="Ergebnis 5 13" xfId="25301" xr:uid="{00000000-0005-0000-0000-0000BA620000}"/>
    <cellStyle name="Ergebnis 5 14" xfId="25302" xr:uid="{00000000-0005-0000-0000-0000BB620000}"/>
    <cellStyle name="Ergebnis 5 15" xfId="25303" xr:uid="{00000000-0005-0000-0000-0000BC620000}"/>
    <cellStyle name="Ergebnis 5 16" xfId="25304" xr:uid="{00000000-0005-0000-0000-0000BD620000}"/>
    <cellStyle name="Ergebnis 5 17" xfId="25305" xr:uid="{00000000-0005-0000-0000-0000BE620000}"/>
    <cellStyle name="Ergebnis 5 18" xfId="25306" xr:uid="{00000000-0005-0000-0000-0000BF620000}"/>
    <cellStyle name="Ergebnis 5 19" xfId="25307" xr:uid="{00000000-0005-0000-0000-0000C0620000}"/>
    <cellStyle name="Ergebnis 5 2" xfId="25308" xr:uid="{00000000-0005-0000-0000-0000C1620000}"/>
    <cellStyle name="Ergebnis 5 2 2" xfId="25309" xr:uid="{00000000-0005-0000-0000-0000C2620000}"/>
    <cellStyle name="Ergebnis 5 2 2 2" xfId="25310" xr:uid="{00000000-0005-0000-0000-0000C3620000}"/>
    <cellStyle name="Ergebnis 5 2 3" xfId="25311" xr:uid="{00000000-0005-0000-0000-0000C4620000}"/>
    <cellStyle name="Ergebnis 5 20" xfId="25312" xr:uid="{00000000-0005-0000-0000-0000C5620000}"/>
    <cellStyle name="Ergebnis 5 3" xfId="25313" xr:uid="{00000000-0005-0000-0000-0000C6620000}"/>
    <cellStyle name="Ergebnis 5 3 2" xfId="25314" xr:uid="{00000000-0005-0000-0000-0000C7620000}"/>
    <cellStyle name="Ergebnis 5 3 2 2" xfId="25315" xr:uid="{00000000-0005-0000-0000-0000C8620000}"/>
    <cellStyle name="Ergebnis 5 3 3" xfId="25316" xr:uid="{00000000-0005-0000-0000-0000C9620000}"/>
    <cellStyle name="Ergebnis 5 4" xfId="25317" xr:uid="{00000000-0005-0000-0000-0000CA620000}"/>
    <cellStyle name="Ergebnis 5 4 2" xfId="25318" xr:uid="{00000000-0005-0000-0000-0000CB620000}"/>
    <cellStyle name="Ergebnis 5 4 2 2" xfId="25319" xr:uid="{00000000-0005-0000-0000-0000CC620000}"/>
    <cellStyle name="Ergebnis 5 4 3" xfId="25320" xr:uid="{00000000-0005-0000-0000-0000CD620000}"/>
    <cellStyle name="Ergebnis 5 5" xfId="25321" xr:uid="{00000000-0005-0000-0000-0000CE620000}"/>
    <cellStyle name="Ergebnis 5 5 2" xfId="25322" xr:uid="{00000000-0005-0000-0000-0000CF620000}"/>
    <cellStyle name="Ergebnis 5 5 2 2" xfId="25323" xr:uid="{00000000-0005-0000-0000-0000D0620000}"/>
    <cellStyle name="Ergebnis 5 5 3" xfId="25324" xr:uid="{00000000-0005-0000-0000-0000D1620000}"/>
    <cellStyle name="Ergebnis 5 6" xfId="25325" xr:uid="{00000000-0005-0000-0000-0000D2620000}"/>
    <cellStyle name="Ergebnis 5 6 2" xfId="25326" xr:uid="{00000000-0005-0000-0000-0000D3620000}"/>
    <cellStyle name="Ergebnis 5 6 2 2" xfId="25327" xr:uid="{00000000-0005-0000-0000-0000D4620000}"/>
    <cellStyle name="Ergebnis 5 6 3" xfId="25328" xr:uid="{00000000-0005-0000-0000-0000D5620000}"/>
    <cellStyle name="Ergebnis 5 7" xfId="25329" xr:uid="{00000000-0005-0000-0000-0000D6620000}"/>
    <cellStyle name="Ergebnis 5 7 2" xfId="25330" xr:uid="{00000000-0005-0000-0000-0000D7620000}"/>
    <cellStyle name="Ergebnis 5 7 2 2" xfId="25331" xr:uid="{00000000-0005-0000-0000-0000D8620000}"/>
    <cellStyle name="Ergebnis 5 7 2 2 2" xfId="25332" xr:uid="{00000000-0005-0000-0000-0000D9620000}"/>
    <cellStyle name="Ergebnis 5 7 2 3" xfId="25333" xr:uid="{00000000-0005-0000-0000-0000DA620000}"/>
    <cellStyle name="Ergebnis 5 7 3" xfId="25334" xr:uid="{00000000-0005-0000-0000-0000DB620000}"/>
    <cellStyle name="Ergebnis 5 7 3 2" xfId="25335" xr:uid="{00000000-0005-0000-0000-0000DC620000}"/>
    <cellStyle name="Ergebnis 5 7 4" xfId="25336" xr:uid="{00000000-0005-0000-0000-0000DD620000}"/>
    <cellStyle name="Ergebnis 5 8" xfId="25337" xr:uid="{00000000-0005-0000-0000-0000DE620000}"/>
    <cellStyle name="Ergebnis 5 8 2" xfId="25338" xr:uid="{00000000-0005-0000-0000-0000DF620000}"/>
    <cellStyle name="Ergebnis 5 9" xfId="25339" xr:uid="{00000000-0005-0000-0000-0000E0620000}"/>
    <cellStyle name="Ergebnis 6" xfId="25340" xr:uid="{00000000-0005-0000-0000-0000E1620000}"/>
    <cellStyle name="Ergebnis 6 10" xfId="25341" xr:uid="{00000000-0005-0000-0000-0000E2620000}"/>
    <cellStyle name="Ergebnis 6 11" xfId="25342" xr:uid="{00000000-0005-0000-0000-0000E3620000}"/>
    <cellStyle name="Ergebnis 6 12" xfId="25343" xr:uid="{00000000-0005-0000-0000-0000E4620000}"/>
    <cellStyle name="Ergebnis 6 13" xfId="25344" xr:uid="{00000000-0005-0000-0000-0000E5620000}"/>
    <cellStyle name="Ergebnis 6 14" xfId="25345" xr:uid="{00000000-0005-0000-0000-0000E6620000}"/>
    <cellStyle name="Ergebnis 6 15" xfId="25346" xr:uid="{00000000-0005-0000-0000-0000E7620000}"/>
    <cellStyle name="Ergebnis 6 16" xfId="25347" xr:uid="{00000000-0005-0000-0000-0000E8620000}"/>
    <cellStyle name="Ergebnis 6 17" xfId="25348" xr:uid="{00000000-0005-0000-0000-0000E9620000}"/>
    <cellStyle name="Ergebnis 6 18" xfId="25349" xr:uid="{00000000-0005-0000-0000-0000EA620000}"/>
    <cellStyle name="Ergebnis 6 19" xfId="25350" xr:uid="{00000000-0005-0000-0000-0000EB620000}"/>
    <cellStyle name="Ergebnis 6 2" xfId="25351" xr:uid="{00000000-0005-0000-0000-0000EC620000}"/>
    <cellStyle name="Ergebnis 6 2 2" xfId="25352" xr:uid="{00000000-0005-0000-0000-0000ED620000}"/>
    <cellStyle name="Ergebnis 6 2 2 2" xfId="25353" xr:uid="{00000000-0005-0000-0000-0000EE620000}"/>
    <cellStyle name="Ergebnis 6 2 3" xfId="25354" xr:uid="{00000000-0005-0000-0000-0000EF620000}"/>
    <cellStyle name="Ergebnis 6 20" xfId="25355" xr:uid="{00000000-0005-0000-0000-0000F0620000}"/>
    <cellStyle name="Ergebnis 6 3" xfId="25356" xr:uid="{00000000-0005-0000-0000-0000F1620000}"/>
    <cellStyle name="Ergebnis 6 3 2" xfId="25357" xr:uid="{00000000-0005-0000-0000-0000F2620000}"/>
    <cellStyle name="Ergebnis 6 3 2 2" xfId="25358" xr:uid="{00000000-0005-0000-0000-0000F3620000}"/>
    <cellStyle name="Ergebnis 6 3 3" xfId="25359" xr:uid="{00000000-0005-0000-0000-0000F4620000}"/>
    <cellStyle name="Ergebnis 6 4" xfId="25360" xr:uid="{00000000-0005-0000-0000-0000F5620000}"/>
    <cellStyle name="Ergebnis 6 4 2" xfId="25361" xr:uid="{00000000-0005-0000-0000-0000F6620000}"/>
    <cellStyle name="Ergebnis 6 4 2 2" xfId="25362" xr:uid="{00000000-0005-0000-0000-0000F7620000}"/>
    <cellStyle name="Ergebnis 6 4 3" xfId="25363" xr:uid="{00000000-0005-0000-0000-0000F8620000}"/>
    <cellStyle name="Ergebnis 6 5" xfId="25364" xr:uid="{00000000-0005-0000-0000-0000F9620000}"/>
    <cellStyle name="Ergebnis 6 5 2" xfId="25365" xr:uid="{00000000-0005-0000-0000-0000FA620000}"/>
    <cellStyle name="Ergebnis 6 5 2 2" xfId="25366" xr:uid="{00000000-0005-0000-0000-0000FB620000}"/>
    <cellStyle name="Ergebnis 6 5 3" xfId="25367" xr:uid="{00000000-0005-0000-0000-0000FC620000}"/>
    <cellStyle name="Ergebnis 6 6" xfId="25368" xr:uid="{00000000-0005-0000-0000-0000FD620000}"/>
    <cellStyle name="Ergebnis 6 6 2" xfId="25369" xr:uid="{00000000-0005-0000-0000-0000FE620000}"/>
    <cellStyle name="Ergebnis 6 6 2 2" xfId="25370" xr:uid="{00000000-0005-0000-0000-0000FF620000}"/>
    <cellStyle name="Ergebnis 6 6 3" xfId="25371" xr:uid="{00000000-0005-0000-0000-000000630000}"/>
    <cellStyle name="Ergebnis 6 7" xfId="25372" xr:uid="{00000000-0005-0000-0000-000001630000}"/>
    <cellStyle name="Ergebnis 6 7 2" xfId="25373" xr:uid="{00000000-0005-0000-0000-000002630000}"/>
    <cellStyle name="Ergebnis 6 7 2 2" xfId="25374" xr:uid="{00000000-0005-0000-0000-000003630000}"/>
    <cellStyle name="Ergebnis 6 7 2 2 2" xfId="25375" xr:uid="{00000000-0005-0000-0000-000004630000}"/>
    <cellStyle name="Ergebnis 6 7 2 3" xfId="25376" xr:uid="{00000000-0005-0000-0000-000005630000}"/>
    <cellStyle name="Ergebnis 6 7 3" xfId="25377" xr:uid="{00000000-0005-0000-0000-000006630000}"/>
    <cellStyle name="Ergebnis 6 7 3 2" xfId="25378" xr:uid="{00000000-0005-0000-0000-000007630000}"/>
    <cellStyle name="Ergebnis 6 7 4" xfId="25379" xr:uid="{00000000-0005-0000-0000-000008630000}"/>
    <cellStyle name="Ergebnis 6 8" xfId="25380" xr:uid="{00000000-0005-0000-0000-000009630000}"/>
    <cellStyle name="Ergebnis 6 8 2" xfId="25381" xr:uid="{00000000-0005-0000-0000-00000A630000}"/>
    <cellStyle name="Ergebnis 6 9" xfId="25382" xr:uid="{00000000-0005-0000-0000-00000B630000}"/>
    <cellStyle name="Ergebnis 7" xfId="25383" xr:uid="{00000000-0005-0000-0000-00000C630000}"/>
    <cellStyle name="Ergebnis 7 10" xfId="25384" xr:uid="{00000000-0005-0000-0000-00000D630000}"/>
    <cellStyle name="Ergebnis 7 11" xfId="25385" xr:uid="{00000000-0005-0000-0000-00000E630000}"/>
    <cellStyle name="Ergebnis 7 12" xfId="25386" xr:uid="{00000000-0005-0000-0000-00000F630000}"/>
    <cellStyle name="Ergebnis 7 13" xfId="25387" xr:uid="{00000000-0005-0000-0000-000010630000}"/>
    <cellStyle name="Ergebnis 7 14" xfId="25388" xr:uid="{00000000-0005-0000-0000-000011630000}"/>
    <cellStyle name="Ergebnis 7 15" xfId="25389" xr:uid="{00000000-0005-0000-0000-000012630000}"/>
    <cellStyle name="Ergebnis 7 16" xfId="25390" xr:uid="{00000000-0005-0000-0000-000013630000}"/>
    <cellStyle name="Ergebnis 7 17" xfId="25391" xr:uid="{00000000-0005-0000-0000-000014630000}"/>
    <cellStyle name="Ergebnis 7 18" xfId="25392" xr:uid="{00000000-0005-0000-0000-000015630000}"/>
    <cellStyle name="Ergebnis 7 19" xfId="25393" xr:uid="{00000000-0005-0000-0000-000016630000}"/>
    <cellStyle name="Ergebnis 7 2" xfId="25394" xr:uid="{00000000-0005-0000-0000-000017630000}"/>
    <cellStyle name="Ergebnis 7 2 2" xfId="25395" xr:uid="{00000000-0005-0000-0000-000018630000}"/>
    <cellStyle name="Ergebnis 7 2 2 2" xfId="25396" xr:uid="{00000000-0005-0000-0000-000019630000}"/>
    <cellStyle name="Ergebnis 7 2 3" xfId="25397" xr:uid="{00000000-0005-0000-0000-00001A630000}"/>
    <cellStyle name="Ergebnis 7 20" xfId="25398" xr:uid="{00000000-0005-0000-0000-00001B630000}"/>
    <cellStyle name="Ergebnis 7 3" xfId="25399" xr:uid="{00000000-0005-0000-0000-00001C630000}"/>
    <cellStyle name="Ergebnis 7 3 2" xfId="25400" xr:uid="{00000000-0005-0000-0000-00001D630000}"/>
    <cellStyle name="Ergebnis 7 3 2 2" xfId="25401" xr:uid="{00000000-0005-0000-0000-00001E630000}"/>
    <cellStyle name="Ergebnis 7 3 3" xfId="25402" xr:uid="{00000000-0005-0000-0000-00001F630000}"/>
    <cellStyle name="Ergebnis 7 4" xfId="25403" xr:uid="{00000000-0005-0000-0000-000020630000}"/>
    <cellStyle name="Ergebnis 7 4 2" xfId="25404" xr:uid="{00000000-0005-0000-0000-000021630000}"/>
    <cellStyle name="Ergebnis 7 4 2 2" xfId="25405" xr:uid="{00000000-0005-0000-0000-000022630000}"/>
    <cellStyle name="Ergebnis 7 4 3" xfId="25406" xr:uid="{00000000-0005-0000-0000-000023630000}"/>
    <cellStyle name="Ergebnis 7 5" xfId="25407" xr:uid="{00000000-0005-0000-0000-000024630000}"/>
    <cellStyle name="Ergebnis 7 5 2" xfId="25408" xr:uid="{00000000-0005-0000-0000-000025630000}"/>
    <cellStyle name="Ergebnis 7 5 2 2" xfId="25409" xr:uid="{00000000-0005-0000-0000-000026630000}"/>
    <cellStyle name="Ergebnis 7 5 3" xfId="25410" xr:uid="{00000000-0005-0000-0000-000027630000}"/>
    <cellStyle name="Ergebnis 7 6" xfId="25411" xr:uid="{00000000-0005-0000-0000-000028630000}"/>
    <cellStyle name="Ergebnis 7 6 2" xfId="25412" xr:uid="{00000000-0005-0000-0000-000029630000}"/>
    <cellStyle name="Ergebnis 7 6 2 2" xfId="25413" xr:uid="{00000000-0005-0000-0000-00002A630000}"/>
    <cellStyle name="Ergebnis 7 6 3" xfId="25414" xr:uid="{00000000-0005-0000-0000-00002B630000}"/>
    <cellStyle name="Ergebnis 7 7" xfId="25415" xr:uid="{00000000-0005-0000-0000-00002C630000}"/>
    <cellStyle name="Ergebnis 7 7 2" xfId="25416" xr:uid="{00000000-0005-0000-0000-00002D630000}"/>
    <cellStyle name="Ergebnis 7 7 2 2" xfId="25417" xr:uid="{00000000-0005-0000-0000-00002E630000}"/>
    <cellStyle name="Ergebnis 7 7 2 2 2" xfId="25418" xr:uid="{00000000-0005-0000-0000-00002F630000}"/>
    <cellStyle name="Ergebnis 7 7 2 3" xfId="25419" xr:uid="{00000000-0005-0000-0000-000030630000}"/>
    <cellStyle name="Ergebnis 7 7 3" xfId="25420" xr:uid="{00000000-0005-0000-0000-000031630000}"/>
    <cellStyle name="Ergebnis 7 7 3 2" xfId="25421" xr:uid="{00000000-0005-0000-0000-000032630000}"/>
    <cellStyle name="Ergebnis 7 7 4" xfId="25422" xr:uid="{00000000-0005-0000-0000-000033630000}"/>
    <cellStyle name="Ergebnis 7 8" xfId="25423" xr:uid="{00000000-0005-0000-0000-000034630000}"/>
    <cellStyle name="Ergebnis 7 8 2" xfId="25424" xr:uid="{00000000-0005-0000-0000-000035630000}"/>
    <cellStyle name="Ergebnis 7 9" xfId="25425" xr:uid="{00000000-0005-0000-0000-000036630000}"/>
    <cellStyle name="Ergebnis 8" xfId="25426" xr:uid="{00000000-0005-0000-0000-000037630000}"/>
    <cellStyle name="Ergebnis 8 10" xfId="25427" xr:uid="{00000000-0005-0000-0000-000038630000}"/>
    <cellStyle name="Ergebnis 8 11" xfId="25428" xr:uid="{00000000-0005-0000-0000-000039630000}"/>
    <cellStyle name="Ergebnis 8 12" xfId="25429" xr:uid="{00000000-0005-0000-0000-00003A630000}"/>
    <cellStyle name="Ergebnis 8 13" xfId="25430" xr:uid="{00000000-0005-0000-0000-00003B630000}"/>
    <cellStyle name="Ergebnis 8 14" xfId="25431" xr:uid="{00000000-0005-0000-0000-00003C630000}"/>
    <cellStyle name="Ergebnis 8 15" xfId="25432" xr:uid="{00000000-0005-0000-0000-00003D630000}"/>
    <cellStyle name="Ergebnis 8 16" xfId="25433" xr:uid="{00000000-0005-0000-0000-00003E630000}"/>
    <cellStyle name="Ergebnis 8 17" xfId="25434" xr:uid="{00000000-0005-0000-0000-00003F630000}"/>
    <cellStyle name="Ergebnis 8 18" xfId="25435" xr:uid="{00000000-0005-0000-0000-000040630000}"/>
    <cellStyle name="Ergebnis 8 19" xfId="25436" xr:uid="{00000000-0005-0000-0000-000041630000}"/>
    <cellStyle name="Ergebnis 8 2" xfId="25437" xr:uid="{00000000-0005-0000-0000-000042630000}"/>
    <cellStyle name="Ergebnis 8 2 2" xfId="25438" xr:uid="{00000000-0005-0000-0000-000043630000}"/>
    <cellStyle name="Ergebnis 8 2 2 2" xfId="25439" xr:uid="{00000000-0005-0000-0000-000044630000}"/>
    <cellStyle name="Ergebnis 8 2 3" xfId="25440" xr:uid="{00000000-0005-0000-0000-000045630000}"/>
    <cellStyle name="Ergebnis 8 20" xfId="25441" xr:uid="{00000000-0005-0000-0000-000046630000}"/>
    <cellStyle name="Ergebnis 8 3" xfId="25442" xr:uid="{00000000-0005-0000-0000-000047630000}"/>
    <cellStyle name="Ergebnis 8 3 2" xfId="25443" xr:uid="{00000000-0005-0000-0000-000048630000}"/>
    <cellStyle name="Ergebnis 8 3 2 2" xfId="25444" xr:uid="{00000000-0005-0000-0000-000049630000}"/>
    <cellStyle name="Ergebnis 8 3 3" xfId="25445" xr:uid="{00000000-0005-0000-0000-00004A630000}"/>
    <cellStyle name="Ergebnis 8 4" xfId="25446" xr:uid="{00000000-0005-0000-0000-00004B630000}"/>
    <cellStyle name="Ergebnis 8 4 2" xfId="25447" xr:uid="{00000000-0005-0000-0000-00004C630000}"/>
    <cellStyle name="Ergebnis 8 4 2 2" xfId="25448" xr:uid="{00000000-0005-0000-0000-00004D630000}"/>
    <cellStyle name="Ergebnis 8 4 3" xfId="25449" xr:uid="{00000000-0005-0000-0000-00004E630000}"/>
    <cellStyle name="Ergebnis 8 5" xfId="25450" xr:uid="{00000000-0005-0000-0000-00004F630000}"/>
    <cellStyle name="Ergebnis 8 5 2" xfId="25451" xr:uid="{00000000-0005-0000-0000-000050630000}"/>
    <cellStyle name="Ergebnis 8 5 2 2" xfId="25452" xr:uid="{00000000-0005-0000-0000-000051630000}"/>
    <cellStyle name="Ergebnis 8 5 3" xfId="25453" xr:uid="{00000000-0005-0000-0000-000052630000}"/>
    <cellStyle name="Ergebnis 8 6" xfId="25454" xr:uid="{00000000-0005-0000-0000-000053630000}"/>
    <cellStyle name="Ergebnis 8 6 2" xfId="25455" xr:uid="{00000000-0005-0000-0000-000054630000}"/>
    <cellStyle name="Ergebnis 8 6 2 2" xfId="25456" xr:uid="{00000000-0005-0000-0000-000055630000}"/>
    <cellStyle name="Ergebnis 8 6 3" xfId="25457" xr:uid="{00000000-0005-0000-0000-000056630000}"/>
    <cellStyle name="Ergebnis 8 7" xfId="25458" xr:uid="{00000000-0005-0000-0000-000057630000}"/>
    <cellStyle name="Ergebnis 8 7 2" xfId="25459" xr:uid="{00000000-0005-0000-0000-000058630000}"/>
    <cellStyle name="Ergebnis 8 7 2 2" xfId="25460" xr:uid="{00000000-0005-0000-0000-000059630000}"/>
    <cellStyle name="Ergebnis 8 7 2 2 2" xfId="25461" xr:uid="{00000000-0005-0000-0000-00005A630000}"/>
    <cellStyle name="Ergebnis 8 7 2 3" xfId="25462" xr:uid="{00000000-0005-0000-0000-00005B630000}"/>
    <cellStyle name="Ergebnis 8 7 3" xfId="25463" xr:uid="{00000000-0005-0000-0000-00005C630000}"/>
    <cellStyle name="Ergebnis 8 7 3 2" xfId="25464" xr:uid="{00000000-0005-0000-0000-00005D630000}"/>
    <cellStyle name="Ergebnis 8 7 4" xfId="25465" xr:uid="{00000000-0005-0000-0000-00005E630000}"/>
    <cellStyle name="Ergebnis 8 8" xfId="25466" xr:uid="{00000000-0005-0000-0000-00005F630000}"/>
    <cellStyle name="Ergebnis 8 8 2" xfId="25467" xr:uid="{00000000-0005-0000-0000-000060630000}"/>
    <cellStyle name="Ergebnis 8 9" xfId="25468" xr:uid="{00000000-0005-0000-0000-000061630000}"/>
    <cellStyle name="Ergebnis 9" xfId="25469" xr:uid="{00000000-0005-0000-0000-000062630000}"/>
    <cellStyle name="Ergebnis 9 10" xfId="25470" xr:uid="{00000000-0005-0000-0000-000063630000}"/>
    <cellStyle name="Ergebnis 9 11" xfId="25471" xr:uid="{00000000-0005-0000-0000-000064630000}"/>
    <cellStyle name="Ergebnis 9 12" xfId="25472" xr:uid="{00000000-0005-0000-0000-000065630000}"/>
    <cellStyle name="Ergebnis 9 13" xfId="25473" xr:uid="{00000000-0005-0000-0000-000066630000}"/>
    <cellStyle name="Ergebnis 9 14" xfId="25474" xr:uid="{00000000-0005-0000-0000-000067630000}"/>
    <cellStyle name="Ergebnis 9 15" xfId="25475" xr:uid="{00000000-0005-0000-0000-000068630000}"/>
    <cellStyle name="Ergebnis 9 16" xfId="25476" xr:uid="{00000000-0005-0000-0000-000069630000}"/>
    <cellStyle name="Ergebnis 9 17" xfId="25477" xr:uid="{00000000-0005-0000-0000-00006A630000}"/>
    <cellStyle name="Ergebnis 9 18" xfId="25478" xr:uid="{00000000-0005-0000-0000-00006B630000}"/>
    <cellStyle name="Ergebnis 9 19" xfId="25479" xr:uid="{00000000-0005-0000-0000-00006C630000}"/>
    <cellStyle name="Ergebnis 9 2" xfId="25480" xr:uid="{00000000-0005-0000-0000-00006D630000}"/>
    <cellStyle name="Ergebnis 9 2 2" xfId="25481" xr:uid="{00000000-0005-0000-0000-00006E630000}"/>
    <cellStyle name="Ergebnis 9 2 2 2" xfId="25482" xr:uid="{00000000-0005-0000-0000-00006F630000}"/>
    <cellStyle name="Ergebnis 9 2 3" xfId="25483" xr:uid="{00000000-0005-0000-0000-000070630000}"/>
    <cellStyle name="Ergebnis 9 20" xfId="25484" xr:uid="{00000000-0005-0000-0000-000071630000}"/>
    <cellStyle name="Ergebnis 9 3" xfId="25485" xr:uid="{00000000-0005-0000-0000-000072630000}"/>
    <cellStyle name="Ergebnis 9 3 2" xfId="25486" xr:uid="{00000000-0005-0000-0000-000073630000}"/>
    <cellStyle name="Ergebnis 9 3 2 2" xfId="25487" xr:uid="{00000000-0005-0000-0000-000074630000}"/>
    <cellStyle name="Ergebnis 9 3 3" xfId="25488" xr:uid="{00000000-0005-0000-0000-000075630000}"/>
    <cellStyle name="Ergebnis 9 4" xfId="25489" xr:uid="{00000000-0005-0000-0000-000076630000}"/>
    <cellStyle name="Ergebnis 9 4 2" xfId="25490" xr:uid="{00000000-0005-0000-0000-000077630000}"/>
    <cellStyle name="Ergebnis 9 4 2 2" xfId="25491" xr:uid="{00000000-0005-0000-0000-000078630000}"/>
    <cellStyle name="Ergebnis 9 4 3" xfId="25492" xr:uid="{00000000-0005-0000-0000-000079630000}"/>
    <cellStyle name="Ergebnis 9 5" xfId="25493" xr:uid="{00000000-0005-0000-0000-00007A630000}"/>
    <cellStyle name="Ergebnis 9 5 2" xfId="25494" xr:uid="{00000000-0005-0000-0000-00007B630000}"/>
    <cellStyle name="Ergebnis 9 5 2 2" xfId="25495" xr:uid="{00000000-0005-0000-0000-00007C630000}"/>
    <cellStyle name="Ergebnis 9 5 3" xfId="25496" xr:uid="{00000000-0005-0000-0000-00007D630000}"/>
    <cellStyle name="Ergebnis 9 6" xfId="25497" xr:uid="{00000000-0005-0000-0000-00007E630000}"/>
    <cellStyle name="Ergebnis 9 6 2" xfId="25498" xr:uid="{00000000-0005-0000-0000-00007F630000}"/>
    <cellStyle name="Ergebnis 9 6 2 2" xfId="25499" xr:uid="{00000000-0005-0000-0000-000080630000}"/>
    <cellStyle name="Ergebnis 9 6 3" xfId="25500" xr:uid="{00000000-0005-0000-0000-000081630000}"/>
    <cellStyle name="Ergebnis 9 7" xfId="25501" xr:uid="{00000000-0005-0000-0000-000082630000}"/>
    <cellStyle name="Ergebnis 9 7 2" xfId="25502" xr:uid="{00000000-0005-0000-0000-000083630000}"/>
    <cellStyle name="Ergebnis 9 7 2 2" xfId="25503" xr:uid="{00000000-0005-0000-0000-000084630000}"/>
    <cellStyle name="Ergebnis 9 7 2 2 2" xfId="25504" xr:uid="{00000000-0005-0000-0000-000085630000}"/>
    <cellStyle name="Ergebnis 9 7 2 3" xfId="25505" xr:uid="{00000000-0005-0000-0000-000086630000}"/>
    <cellStyle name="Ergebnis 9 7 3" xfId="25506" xr:uid="{00000000-0005-0000-0000-000087630000}"/>
    <cellStyle name="Ergebnis 9 7 3 2" xfId="25507" xr:uid="{00000000-0005-0000-0000-000088630000}"/>
    <cellStyle name="Ergebnis 9 7 4" xfId="25508" xr:uid="{00000000-0005-0000-0000-000089630000}"/>
    <cellStyle name="Ergebnis 9 8" xfId="25509" xr:uid="{00000000-0005-0000-0000-00008A630000}"/>
    <cellStyle name="Ergebnis 9 8 2" xfId="25510" xr:uid="{00000000-0005-0000-0000-00008B630000}"/>
    <cellStyle name="Ergebnis 9 9" xfId="25511" xr:uid="{00000000-0005-0000-0000-00008C630000}"/>
    <cellStyle name="Erklärender Text 10" xfId="25512" xr:uid="{00000000-0005-0000-0000-00008D630000}"/>
    <cellStyle name="Erklärender Text 10 10" xfId="25513" xr:uid="{00000000-0005-0000-0000-00008E630000}"/>
    <cellStyle name="Erklärender Text 10 11" xfId="25514" xr:uid="{00000000-0005-0000-0000-00008F630000}"/>
    <cellStyle name="Erklärender Text 10 12" xfId="25515" xr:uid="{00000000-0005-0000-0000-000090630000}"/>
    <cellStyle name="Erklärender Text 10 13" xfId="25516" xr:uid="{00000000-0005-0000-0000-000091630000}"/>
    <cellStyle name="Erklärender Text 10 14" xfId="25517" xr:uid="{00000000-0005-0000-0000-000092630000}"/>
    <cellStyle name="Erklärender Text 10 15" xfId="25518" xr:uid="{00000000-0005-0000-0000-000093630000}"/>
    <cellStyle name="Erklärender Text 10 16" xfId="25519" xr:uid="{00000000-0005-0000-0000-000094630000}"/>
    <cellStyle name="Erklärender Text 10 17" xfId="25520" xr:uid="{00000000-0005-0000-0000-000095630000}"/>
    <cellStyle name="Erklärender Text 10 18" xfId="25521" xr:uid="{00000000-0005-0000-0000-000096630000}"/>
    <cellStyle name="Erklärender Text 10 19" xfId="25522" xr:uid="{00000000-0005-0000-0000-000097630000}"/>
    <cellStyle name="Erklärender Text 10 2" xfId="25523" xr:uid="{00000000-0005-0000-0000-000098630000}"/>
    <cellStyle name="Erklärender Text 10 3" xfId="25524" xr:uid="{00000000-0005-0000-0000-000099630000}"/>
    <cellStyle name="Erklärender Text 10 4" xfId="25525" xr:uid="{00000000-0005-0000-0000-00009A630000}"/>
    <cellStyle name="Erklärender Text 10 5" xfId="25526" xr:uid="{00000000-0005-0000-0000-00009B630000}"/>
    <cellStyle name="Erklärender Text 10 6" xfId="25527" xr:uid="{00000000-0005-0000-0000-00009C630000}"/>
    <cellStyle name="Erklärender Text 10 7" xfId="25528" xr:uid="{00000000-0005-0000-0000-00009D630000}"/>
    <cellStyle name="Erklärender Text 10 8" xfId="25529" xr:uid="{00000000-0005-0000-0000-00009E630000}"/>
    <cellStyle name="Erklärender Text 10 9" xfId="25530" xr:uid="{00000000-0005-0000-0000-00009F630000}"/>
    <cellStyle name="Erklärender Text 11" xfId="25531" xr:uid="{00000000-0005-0000-0000-0000A0630000}"/>
    <cellStyle name="Erklärender Text 11 10" xfId="25532" xr:uid="{00000000-0005-0000-0000-0000A1630000}"/>
    <cellStyle name="Erklärender Text 11 11" xfId="25533" xr:uid="{00000000-0005-0000-0000-0000A2630000}"/>
    <cellStyle name="Erklärender Text 11 12" xfId="25534" xr:uid="{00000000-0005-0000-0000-0000A3630000}"/>
    <cellStyle name="Erklärender Text 11 13" xfId="25535" xr:uid="{00000000-0005-0000-0000-0000A4630000}"/>
    <cellStyle name="Erklärender Text 11 14" xfId="25536" xr:uid="{00000000-0005-0000-0000-0000A5630000}"/>
    <cellStyle name="Erklärender Text 11 15" xfId="25537" xr:uid="{00000000-0005-0000-0000-0000A6630000}"/>
    <cellStyle name="Erklärender Text 11 16" xfId="25538" xr:uid="{00000000-0005-0000-0000-0000A7630000}"/>
    <cellStyle name="Erklärender Text 11 17" xfId="25539" xr:uid="{00000000-0005-0000-0000-0000A8630000}"/>
    <cellStyle name="Erklärender Text 11 18" xfId="25540" xr:uid="{00000000-0005-0000-0000-0000A9630000}"/>
    <cellStyle name="Erklärender Text 11 19" xfId="25541" xr:uid="{00000000-0005-0000-0000-0000AA630000}"/>
    <cellStyle name="Erklärender Text 11 2" xfId="25542" xr:uid="{00000000-0005-0000-0000-0000AB630000}"/>
    <cellStyle name="Erklärender Text 11 3" xfId="25543" xr:uid="{00000000-0005-0000-0000-0000AC630000}"/>
    <cellStyle name="Erklärender Text 11 4" xfId="25544" xr:uid="{00000000-0005-0000-0000-0000AD630000}"/>
    <cellStyle name="Erklärender Text 11 5" xfId="25545" xr:uid="{00000000-0005-0000-0000-0000AE630000}"/>
    <cellStyle name="Erklärender Text 11 6" xfId="25546" xr:uid="{00000000-0005-0000-0000-0000AF630000}"/>
    <cellStyle name="Erklärender Text 11 7" xfId="25547" xr:uid="{00000000-0005-0000-0000-0000B0630000}"/>
    <cellStyle name="Erklärender Text 11 8" xfId="25548" xr:uid="{00000000-0005-0000-0000-0000B1630000}"/>
    <cellStyle name="Erklärender Text 11 9" xfId="25549" xr:uid="{00000000-0005-0000-0000-0000B2630000}"/>
    <cellStyle name="Erklärender Text 12" xfId="25550" xr:uid="{00000000-0005-0000-0000-0000B3630000}"/>
    <cellStyle name="Erklärender Text 12 10" xfId="25551" xr:uid="{00000000-0005-0000-0000-0000B4630000}"/>
    <cellStyle name="Erklärender Text 12 11" xfId="25552" xr:uid="{00000000-0005-0000-0000-0000B5630000}"/>
    <cellStyle name="Erklärender Text 12 12" xfId="25553" xr:uid="{00000000-0005-0000-0000-0000B6630000}"/>
    <cellStyle name="Erklärender Text 12 13" xfId="25554" xr:uid="{00000000-0005-0000-0000-0000B7630000}"/>
    <cellStyle name="Erklärender Text 12 14" xfId="25555" xr:uid="{00000000-0005-0000-0000-0000B8630000}"/>
    <cellStyle name="Erklärender Text 12 15" xfId="25556" xr:uid="{00000000-0005-0000-0000-0000B9630000}"/>
    <cellStyle name="Erklärender Text 12 16" xfId="25557" xr:uid="{00000000-0005-0000-0000-0000BA630000}"/>
    <cellStyle name="Erklärender Text 12 17" xfId="25558" xr:uid="{00000000-0005-0000-0000-0000BB630000}"/>
    <cellStyle name="Erklärender Text 12 18" xfId="25559" xr:uid="{00000000-0005-0000-0000-0000BC630000}"/>
    <cellStyle name="Erklärender Text 12 19" xfId="25560" xr:uid="{00000000-0005-0000-0000-0000BD630000}"/>
    <cellStyle name="Erklärender Text 12 2" xfId="25561" xr:uid="{00000000-0005-0000-0000-0000BE630000}"/>
    <cellStyle name="Erklärender Text 12 3" xfId="25562" xr:uid="{00000000-0005-0000-0000-0000BF630000}"/>
    <cellStyle name="Erklärender Text 12 4" xfId="25563" xr:uid="{00000000-0005-0000-0000-0000C0630000}"/>
    <cellStyle name="Erklärender Text 12 5" xfId="25564" xr:uid="{00000000-0005-0000-0000-0000C1630000}"/>
    <cellStyle name="Erklärender Text 12 6" xfId="25565" xr:uid="{00000000-0005-0000-0000-0000C2630000}"/>
    <cellStyle name="Erklärender Text 12 7" xfId="25566" xr:uid="{00000000-0005-0000-0000-0000C3630000}"/>
    <cellStyle name="Erklärender Text 12 8" xfId="25567" xr:uid="{00000000-0005-0000-0000-0000C4630000}"/>
    <cellStyle name="Erklärender Text 12 9" xfId="25568" xr:uid="{00000000-0005-0000-0000-0000C5630000}"/>
    <cellStyle name="Erklärender Text 13" xfId="25569" xr:uid="{00000000-0005-0000-0000-0000C6630000}"/>
    <cellStyle name="Erklärender Text 13 10" xfId="25570" xr:uid="{00000000-0005-0000-0000-0000C7630000}"/>
    <cellStyle name="Erklärender Text 13 11" xfId="25571" xr:uid="{00000000-0005-0000-0000-0000C8630000}"/>
    <cellStyle name="Erklärender Text 13 12" xfId="25572" xr:uid="{00000000-0005-0000-0000-0000C9630000}"/>
    <cellStyle name="Erklärender Text 13 13" xfId="25573" xr:uid="{00000000-0005-0000-0000-0000CA630000}"/>
    <cellStyle name="Erklärender Text 13 14" xfId="25574" xr:uid="{00000000-0005-0000-0000-0000CB630000}"/>
    <cellStyle name="Erklärender Text 13 15" xfId="25575" xr:uid="{00000000-0005-0000-0000-0000CC630000}"/>
    <cellStyle name="Erklärender Text 13 16" xfId="25576" xr:uid="{00000000-0005-0000-0000-0000CD630000}"/>
    <cellStyle name="Erklärender Text 13 17" xfId="25577" xr:uid="{00000000-0005-0000-0000-0000CE630000}"/>
    <cellStyle name="Erklärender Text 13 18" xfId="25578" xr:uid="{00000000-0005-0000-0000-0000CF630000}"/>
    <cellStyle name="Erklärender Text 13 19" xfId="25579" xr:uid="{00000000-0005-0000-0000-0000D0630000}"/>
    <cellStyle name="Erklärender Text 13 2" xfId="25580" xr:uid="{00000000-0005-0000-0000-0000D1630000}"/>
    <cellStyle name="Erklärender Text 13 3" xfId="25581" xr:uid="{00000000-0005-0000-0000-0000D2630000}"/>
    <cellStyle name="Erklärender Text 13 4" xfId="25582" xr:uid="{00000000-0005-0000-0000-0000D3630000}"/>
    <cellStyle name="Erklärender Text 13 5" xfId="25583" xr:uid="{00000000-0005-0000-0000-0000D4630000}"/>
    <cellStyle name="Erklärender Text 13 6" xfId="25584" xr:uid="{00000000-0005-0000-0000-0000D5630000}"/>
    <cellStyle name="Erklärender Text 13 7" xfId="25585" xr:uid="{00000000-0005-0000-0000-0000D6630000}"/>
    <cellStyle name="Erklärender Text 13 8" xfId="25586" xr:uid="{00000000-0005-0000-0000-0000D7630000}"/>
    <cellStyle name="Erklärender Text 13 9" xfId="25587" xr:uid="{00000000-0005-0000-0000-0000D8630000}"/>
    <cellStyle name="Erklärender Text 14" xfId="25588" xr:uid="{00000000-0005-0000-0000-0000D9630000}"/>
    <cellStyle name="Erklärender Text 14 10" xfId="25589" xr:uid="{00000000-0005-0000-0000-0000DA630000}"/>
    <cellStyle name="Erklärender Text 14 11" xfId="25590" xr:uid="{00000000-0005-0000-0000-0000DB630000}"/>
    <cellStyle name="Erklärender Text 14 12" xfId="25591" xr:uid="{00000000-0005-0000-0000-0000DC630000}"/>
    <cellStyle name="Erklärender Text 14 13" xfId="25592" xr:uid="{00000000-0005-0000-0000-0000DD630000}"/>
    <cellStyle name="Erklärender Text 14 14" xfId="25593" xr:uid="{00000000-0005-0000-0000-0000DE630000}"/>
    <cellStyle name="Erklärender Text 14 15" xfId="25594" xr:uid="{00000000-0005-0000-0000-0000DF630000}"/>
    <cellStyle name="Erklärender Text 14 16" xfId="25595" xr:uid="{00000000-0005-0000-0000-0000E0630000}"/>
    <cellStyle name="Erklärender Text 14 17" xfId="25596" xr:uid="{00000000-0005-0000-0000-0000E1630000}"/>
    <cellStyle name="Erklärender Text 14 18" xfId="25597" xr:uid="{00000000-0005-0000-0000-0000E2630000}"/>
    <cellStyle name="Erklärender Text 14 19" xfId="25598" xr:uid="{00000000-0005-0000-0000-0000E3630000}"/>
    <cellStyle name="Erklärender Text 14 2" xfId="25599" xr:uid="{00000000-0005-0000-0000-0000E4630000}"/>
    <cellStyle name="Erklärender Text 14 3" xfId="25600" xr:uid="{00000000-0005-0000-0000-0000E5630000}"/>
    <cellStyle name="Erklärender Text 14 4" xfId="25601" xr:uid="{00000000-0005-0000-0000-0000E6630000}"/>
    <cellStyle name="Erklärender Text 14 5" xfId="25602" xr:uid="{00000000-0005-0000-0000-0000E7630000}"/>
    <cellStyle name="Erklärender Text 14 6" xfId="25603" xr:uid="{00000000-0005-0000-0000-0000E8630000}"/>
    <cellStyle name="Erklärender Text 14 7" xfId="25604" xr:uid="{00000000-0005-0000-0000-0000E9630000}"/>
    <cellStyle name="Erklärender Text 14 8" xfId="25605" xr:uid="{00000000-0005-0000-0000-0000EA630000}"/>
    <cellStyle name="Erklärender Text 14 9" xfId="25606" xr:uid="{00000000-0005-0000-0000-0000EB630000}"/>
    <cellStyle name="Erklärender Text 15" xfId="25607" xr:uid="{00000000-0005-0000-0000-0000EC630000}"/>
    <cellStyle name="Erklärender Text 15 10" xfId="25608" xr:uid="{00000000-0005-0000-0000-0000ED630000}"/>
    <cellStyle name="Erklärender Text 15 11" xfId="25609" xr:uid="{00000000-0005-0000-0000-0000EE630000}"/>
    <cellStyle name="Erklärender Text 15 12" xfId="25610" xr:uid="{00000000-0005-0000-0000-0000EF630000}"/>
    <cellStyle name="Erklärender Text 15 13" xfId="25611" xr:uid="{00000000-0005-0000-0000-0000F0630000}"/>
    <cellStyle name="Erklärender Text 15 14" xfId="25612" xr:uid="{00000000-0005-0000-0000-0000F1630000}"/>
    <cellStyle name="Erklärender Text 15 15" xfId="25613" xr:uid="{00000000-0005-0000-0000-0000F2630000}"/>
    <cellStyle name="Erklärender Text 15 16" xfId="25614" xr:uid="{00000000-0005-0000-0000-0000F3630000}"/>
    <cellStyle name="Erklärender Text 15 17" xfId="25615" xr:uid="{00000000-0005-0000-0000-0000F4630000}"/>
    <cellStyle name="Erklärender Text 15 18" xfId="25616" xr:uid="{00000000-0005-0000-0000-0000F5630000}"/>
    <cellStyle name="Erklärender Text 15 2" xfId="25617" xr:uid="{00000000-0005-0000-0000-0000F6630000}"/>
    <cellStyle name="Erklärender Text 15 3" xfId="25618" xr:uid="{00000000-0005-0000-0000-0000F7630000}"/>
    <cellStyle name="Erklärender Text 15 4" xfId="25619" xr:uid="{00000000-0005-0000-0000-0000F8630000}"/>
    <cellStyle name="Erklärender Text 15 5" xfId="25620" xr:uid="{00000000-0005-0000-0000-0000F9630000}"/>
    <cellStyle name="Erklärender Text 15 6" xfId="25621" xr:uid="{00000000-0005-0000-0000-0000FA630000}"/>
    <cellStyle name="Erklärender Text 15 7" xfId="25622" xr:uid="{00000000-0005-0000-0000-0000FB630000}"/>
    <cellStyle name="Erklärender Text 15 8" xfId="25623" xr:uid="{00000000-0005-0000-0000-0000FC630000}"/>
    <cellStyle name="Erklärender Text 15 9" xfId="25624" xr:uid="{00000000-0005-0000-0000-0000FD630000}"/>
    <cellStyle name="Erklärender Text 16" xfId="25625" xr:uid="{00000000-0005-0000-0000-0000FE630000}"/>
    <cellStyle name="Erklärender Text 16 10" xfId="25626" xr:uid="{00000000-0005-0000-0000-0000FF630000}"/>
    <cellStyle name="Erklärender Text 16 11" xfId="25627" xr:uid="{00000000-0005-0000-0000-000000640000}"/>
    <cellStyle name="Erklärender Text 16 12" xfId="25628" xr:uid="{00000000-0005-0000-0000-000001640000}"/>
    <cellStyle name="Erklärender Text 16 13" xfId="25629" xr:uid="{00000000-0005-0000-0000-000002640000}"/>
    <cellStyle name="Erklärender Text 16 14" xfId="25630" xr:uid="{00000000-0005-0000-0000-000003640000}"/>
    <cellStyle name="Erklärender Text 16 15" xfId="25631" xr:uid="{00000000-0005-0000-0000-000004640000}"/>
    <cellStyle name="Erklärender Text 16 16" xfId="25632" xr:uid="{00000000-0005-0000-0000-000005640000}"/>
    <cellStyle name="Erklärender Text 16 17" xfId="25633" xr:uid="{00000000-0005-0000-0000-000006640000}"/>
    <cellStyle name="Erklärender Text 16 18" xfId="25634" xr:uid="{00000000-0005-0000-0000-000007640000}"/>
    <cellStyle name="Erklärender Text 16 2" xfId="25635" xr:uid="{00000000-0005-0000-0000-000008640000}"/>
    <cellStyle name="Erklärender Text 16 3" xfId="25636" xr:uid="{00000000-0005-0000-0000-000009640000}"/>
    <cellStyle name="Erklärender Text 16 4" xfId="25637" xr:uid="{00000000-0005-0000-0000-00000A640000}"/>
    <cellStyle name="Erklärender Text 16 5" xfId="25638" xr:uid="{00000000-0005-0000-0000-00000B640000}"/>
    <cellStyle name="Erklärender Text 16 6" xfId="25639" xr:uid="{00000000-0005-0000-0000-00000C640000}"/>
    <cellStyle name="Erklärender Text 16 7" xfId="25640" xr:uid="{00000000-0005-0000-0000-00000D640000}"/>
    <cellStyle name="Erklärender Text 16 8" xfId="25641" xr:uid="{00000000-0005-0000-0000-00000E640000}"/>
    <cellStyle name="Erklärender Text 16 9" xfId="25642" xr:uid="{00000000-0005-0000-0000-00000F640000}"/>
    <cellStyle name="Erklärender Text 17" xfId="25643" xr:uid="{00000000-0005-0000-0000-000010640000}"/>
    <cellStyle name="Erklärender Text 17 10" xfId="25644" xr:uid="{00000000-0005-0000-0000-000011640000}"/>
    <cellStyle name="Erklärender Text 17 11" xfId="25645" xr:uid="{00000000-0005-0000-0000-000012640000}"/>
    <cellStyle name="Erklärender Text 17 12" xfId="25646" xr:uid="{00000000-0005-0000-0000-000013640000}"/>
    <cellStyle name="Erklärender Text 17 13" xfId="25647" xr:uid="{00000000-0005-0000-0000-000014640000}"/>
    <cellStyle name="Erklärender Text 17 14" xfId="25648" xr:uid="{00000000-0005-0000-0000-000015640000}"/>
    <cellStyle name="Erklärender Text 17 15" xfId="25649" xr:uid="{00000000-0005-0000-0000-000016640000}"/>
    <cellStyle name="Erklärender Text 17 16" xfId="25650" xr:uid="{00000000-0005-0000-0000-000017640000}"/>
    <cellStyle name="Erklärender Text 17 17" xfId="25651" xr:uid="{00000000-0005-0000-0000-000018640000}"/>
    <cellStyle name="Erklärender Text 17 18" xfId="25652" xr:uid="{00000000-0005-0000-0000-000019640000}"/>
    <cellStyle name="Erklärender Text 17 2" xfId="25653" xr:uid="{00000000-0005-0000-0000-00001A640000}"/>
    <cellStyle name="Erklärender Text 17 3" xfId="25654" xr:uid="{00000000-0005-0000-0000-00001B640000}"/>
    <cellStyle name="Erklärender Text 17 4" xfId="25655" xr:uid="{00000000-0005-0000-0000-00001C640000}"/>
    <cellStyle name="Erklärender Text 17 5" xfId="25656" xr:uid="{00000000-0005-0000-0000-00001D640000}"/>
    <cellStyle name="Erklärender Text 17 6" xfId="25657" xr:uid="{00000000-0005-0000-0000-00001E640000}"/>
    <cellStyle name="Erklärender Text 17 7" xfId="25658" xr:uid="{00000000-0005-0000-0000-00001F640000}"/>
    <cellStyle name="Erklärender Text 17 8" xfId="25659" xr:uid="{00000000-0005-0000-0000-000020640000}"/>
    <cellStyle name="Erklärender Text 17 9" xfId="25660" xr:uid="{00000000-0005-0000-0000-000021640000}"/>
    <cellStyle name="Erklärender Text 18" xfId="25661" xr:uid="{00000000-0005-0000-0000-000022640000}"/>
    <cellStyle name="Erklärender Text 18 10" xfId="25662" xr:uid="{00000000-0005-0000-0000-000023640000}"/>
    <cellStyle name="Erklärender Text 18 11" xfId="25663" xr:uid="{00000000-0005-0000-0000-000024640000}"/>
    <cellStyle name="Erklärender Text 18 12" xfId="25664" xr:uid="{00000000-0005-0000-0000-000025640000}"/>
    <cellStyle name="Erklärender Text 18 13" xfId="25665" xr:uid="{00000000-0005-0000-0000-000026640000}"/>
    <cellStyle name="Erklärender Text 18 14" xfId="25666" xr:uid="{00000000-0005-0000-0000-000027640000}"/>
    <cellStyle name="Erklärender Text 18 15" xfId="25667" xr:uid="{00000000-0005-0000-0000-000028640000}"/>
    <cellStyle name="Erklärender Text 18 16" xfId="25668" xr:uid="{00000000-0005-0000-0000-000029640000}"/>
    <cellStyle name="Erklärender Text 18 17" xfId="25669" xr:uid="{00000000-0005-0000-0000-00002A640000}"/>
    <cellStyle name="Erklärender Text 18 18" xfId="25670" xr:uid="{00000000-0005-0000-0000-00002B640000}"/>
    <cellStyle name="Erklärender Text 18 2" xfId="25671" xr:uid="{00000000-0005-0000-0000-00002C640000}"/>
    <cellStyle name="Erklärender Text 18 3" xfId="25672" xr:uid="{00000000-0005-0000-0000-00002D640000}"/>
    <cellStyle name="Erklärender Text 18 4" xfId="25673" xr:uid="{00000000-0005-0000-0000-00002E640000}"/>
    <cellStyle name="Erklärender Text 18 5" xfId="25674" xr:uid="{00000000-0005-0000-0000-00002F640000}"/>
    <cellStyle name="Erklärender Text 18 6" xfId="25675" xr:uid="{00000000-0005-0000-0000-000030640000}"/>
    <cellStyle name="Erklärender Text 18 7" xfId="25676" xr:uid="{00000000-0005-0000-0000-000031640000}"/>
    <cellStyle name="Erklärender Text 18 8" xfId="25677" xr:uid="{00000000-0005-0000-0000-000032640000}"/>
    <cellStyle name="Erklärender Text 18 9" xfId="25678" xr:uid="{00000000-0005-0000-0000-000033640000}"/>
    <cellStyle name="Erklärender Text 19" xfId="25679" xr:uid="{00000000-0005-0000-0000-000034640000}"/>
    <cellStyle name="Erklärender Text 19 10" xfId="25680" xr:uid="{00000000-0005-0000-0000-000035640000}"/>
    <cellStyle name="Erklärender Text 19 11" xfId="25681" xr:uid="{00000000-0005-0000-0000-000036640000}"/>
    <cellStyle name="Erklärender Text 19 12" xfId="25682" xr:uid="{00000000-0005-0000-0000-000037640000}"/>
    <cellStyle name="Erklärender Text 19 13" xfId="25683" xr:uid="{00000000-0005-0000-0000-000038640000}"/>
    <cellStyle name="Erklärender Text 19 14" xfId="25684" xr:uid="{00000000-0005-0000-0000-000039640000}"/>
    <cellStyle name="Erklärender Text 19 15" xfId="25685" xr:uid="{00000000-0005-0000-0000-00003A640000}"/>
    <cellStyle name="Erklärender Text 19 16" xfId="25686" xr:uid="{00000000-0005-0000-0000-00003B640000}"/>
    <cellStyle name="Erklärender Text 19 17" xfId="25687" xr:uid="{00000000-0005-0000-0000-00003C640000}"/>
    <cellStyle name="Erklärender Text 19 18" xfId="25688" xr:uid="{00000000-0005-0000-0000-00003D640000}"/>
    <cellStyle name="Erklärender Text 19 2" xfId="25689" xr:uid="{00000000-0005-0000-0000-00003E640000}"/>
    <cellStyle name="Erklärender Text 19 3" xfId="25690" xr:uid="{00000000-0005-0000-0000-00003F640000}"/>
    <cellStyle name="Erklärender Text 19 4" xfId="25691" xr:uid="{00000000-0005-0000-0000-000040640000}"/>
    <cellStyle name="Erklärender Text 19 5" xfId="25692" xr:uid="{00000000-0005-0000-0000-000041640000}"/>
    <cellStyle name="Erklärender Text 19 6" xfId="25693" xr:uid="{00000000-0005-0000-0000-000042640000}"/>
    <cellStyle name="Erklärender Text 19 7" xfId="25694" xr:uid="{00000000-0005-0000-0000-000043640000}"/>
    <cellStyle name="Erklärender Text 19 8" xfId="25695" xr:uid="{00000000-0005-0000-0000-000044640000}"/>
    <cellStyle name="Erklärender Text 19 9" xfId="25696" xr:uid="{00000000-0005-0000-0000-000045640000}"/>
    <cellStyle name="Erklärender Text 2" xfId="25697" xr:uid="{00000000-0005-0000-0000-000046640000}"/>
    <cellStyle name="Erklärender Text 2 10" xfId="25698" xr:uid="{00000000-0005-0000-0000-000047640000}"/>
    <cellStyle name="Erklärender Text 2 11" xfId="25699" xr:uid="{00000000-0005-0000-0000-000048640000}"/>
    <cellStyle name="Erklärender Text 2 12" xfId="25700" xr:uid="{00000000-0005-0000-0000-000049640000}"/>
    <cellStyle name="Erklärender Text 2 13" xfId="25701" xr:uid="{00000000-0005-0000-0000-00004A640000}"/>
    <cellStyle name="Erklärender Text 2 14" xfId="25702" xr:uid="{00000000-0005-0000-0000-00004B640000}"/>
    <cellStyle name="Erklärender Text 2 15" xfId="25703" xr:uid="{00000000-0005-0000-0000-00004C640000}"/>
    <cellStyle name="Erklärender Text 2 15 10" xfId="25704" xr:uid="{00000000-0005-0000-0000-00004D640000}"/>
    <cellStyle name="Erklärender Text 2 15 11" xfId="25705" xr:uid="{00000000-0005-0000-0000-00004E640000}"/>
    <cellStyle name="Erklärender Text 2 15 12" xfId="25706" xr:uid="{00000000-0005-0000-0000-00004F640000}"/>
    <cellStyle name="Erklärender Text 2 15 13" xfId="25707" xr:uid="{00000000-0005-0000-0000-000050640000}"/>
    <cellStyle name="Erklärender Text 2 15 14" xfId="25708" xr:uid="{00000000-0005-0000-0000-000051640000}"/>
    <cellStyle name="Erklärender Text 2 15 15" xfId="25709" xr:uid="{00000000-0005-0000-0000-000052640000}"/>
    <cellStyle name="Erklärender Text 2 15 16" xfId="25710" xr:uid="{00000000-0005-0000-0000-000053640000}"/>
    <cellStyle name="Erklärender Text 2 15 17" xfId="25711" xr:uid="{00000000-0005-0000-0000-000054640000}"/>
    <cellStyle name="Erklärender Text 2 15 18" xfId="25712" xr:uid="{00000000-0005-0000-0000-000055640000}"/>
    <cellStyle name="Erklärender Text 2 15 2" xfId="25713" xr:uid="{00000000-0005-0000-0000-000056640000}"/>
    <cellStyle name="Erklärender Text 2 15 2 10" xfId="25714" xr:uid="{00000000-0005-0000-0000-000057640000}"/>
    <cellStyle name="Erklärender Text 2 15 2 11" xfId="25715" xr:uid="{00000000-0005-0000-0000-000058640000}"/>
    <cellStyle name="Erklärender Text 2 15 2 12" xfId="25716" xr:uid="{00000000-0005-0000-0000-000059640000}"/>
    <cellStyle name="Erklärender Text 2 15 2 13" xfId="25717" xr:uid="{00000000-0005-0000-0000-00005A640000}"/>
    <cellStyle name="Erklärender Text 2 15 2 14" xfId="25718" xr:uid="{00000000-0005-0000-0000-00005B640000}"/>
    <cellStyle name="Erklärender Text 2 15 2 15" xfId="25719" xr:uid="{00000000-0005-0000-0000-00005C640000}"/>
    <cellStyle name="Erklärender Text 2 15 2 16" xfId="25720" xr:uid="{00000000-0005-0000-0000-00005D640000}"/>
    <cellStyle name="Erklärender Text 2 15 2 17" xfId="25721" xr:uid="{00000000-0005-0000-0000-00005E640000}"/>
    <cellStyle name="Erklärender Text 2 15 2 18" xfId="25722" xr:uid="{00000000-0005-0000-0000-00005F640000}"/>
    <cellStyle name="Erklärender Text 2 15 2 2" xfId="25723" xr:uid="{00000000-0005-0000-0000-000060640000}"/>
    <cellStyle name="Erklärender Text 2 15 2 2 2" xfId="25724" xr:uid="{00000000-0005-0000-0000-000061640000}"/>
    <cellStyle name="Erklärender Text 2 15 2 2 2 2" xfId="25725" xr:uid="{00000000-0005-0000-0000-000062640000}"/>
    <cellStyle name="Erklärender Text 2 15 2 2 2 2 2" xfId="25726" xr:uid="{00000000-0005-0000-0000-000063640000}"/>
    <cellStyle name="Erklärender Text 2 15 2 2 2 2 2 2" xfId="25727" xr:uid="{00000000-0005-0000-0000-000064640000}"/>
    <cellStyle name="Erklärender Text 2 15 2 2 2 2 2 3" xfId="25728" xr:uid="{00000000-0005-0000-0000-000065640000}"/>
    <cellStyle name="Erklärender Text 2 15 2 2 2 2 3" xfId="25729" xr:uid="{00000000-0005-0000-0000-000066640000}"/>
    <cellStyle name="Erklärender Text 2 15 2 2 2 3" xfId="25730" xr:uid="{00000000-0005-0000-0000-000067640000}"/>
    <cellStyle name="Erklärender Text 2 15 2 2 2 4" xfId="25731" xr:uid="{00000000-0005-0000-0000-000068640000}"/>
    <cellStyle name="Erklärender Text 2 15 2 2 3" xfId="25732" xr:uid="{00000000-0005-0000-0000-000069640000}"/>
    <cellStyle name="Erklärender Text 2 15 2 2 3 2" xfId="25733" xr:uid="{00000000-0005-0000-0000-00006A640000}"/>
    <cellStyle name="Erklärender Text 2 15 2 2 3 3" xfId="25734" xr:uid="{00000000-0005-0000-0000-00006B640000}"/>
    <cellStyle name="Erklärender Text 2 15 2 2 4" xfId="25735" xr:uid="{00000000-0005-0000-0000-00006C640000}"/>
    <cellStyle name="Erklärender Text 2 15 2 3" xfId="25736" xr:uid="{00000000-0005-0000-0000-00006D640000}"/>
    <cellStyle name="Erklärender Text 2 15 2 4" xfId="25737" xr:uid="{00000000-0005-0000-0000-00006E640000}"/>
    <cellStyle name="Erklärender Text 2 15 2 5" xfId="25738" xr:uid="{00000000-0005-0000-0000-00006F640000}"/>
    <cellStyle name="Erklärender Text 2 15 2 5 2" xfId="25739" xr:uid="{00000000-0005-0000-0000-000070640000}"/>
    <cellStyle name="Erklärender Text 2 15 2 5 2 2" xfId="25740" xr:uid="{00000000-0005-0000-0000-000071640000}"/>
    <cellStyle name="Erklärender Text 2 15 2 5 2 3" xfId="25741" xr:uid="{00000000-0005-0000-0000-000072640000}"/>
    <cellStyle name="Erklärender Text 2 15 2 5 3" xfId="25742" xr:uid="{00000000-0005-0000-0000-000073640000}"/>
    <cellStyle name="Erklärender Text 2 15 2 6" xfId="25743" xr:uid="{00000000-0005-0000-0000-000074640000}"/>
    <cellStyle name="Erklärender Text 2 15 2 7" xfId="25744" xr:uid="{00000000-0005-0000-0000-000075640000}"/>
    <cellStyle name="Erklärender Text 2 15 2 8" xfId="25745" xr:uid="{00000000-0005-0000-0000-000076640000}"/>
    <cellStyle name="Erklärender Text 2 15 2 9" xfId="25746" xr:uid="{00000000-0005-0000-0000-000077640000}"/>
    <cellStyle name="Erklärender Text 2 15 3" xfId="25747" xr:uid="{00000000-0005-0000-0000-000078640000}"/>
    <cellStyle name="Erklärender Text 2 15 3 2" xfId="25748" xr:uid="{00000000-0005-0000-0000-000079640000}"/>
    <cellStyle name="Erklärender Text 2 15 3 2 2" xfId="25749" xr:uid="{00000000-0005-0000-0000-00007A640000}"/>
    <cellStyle name="Erklärender Text 2 15 3 2 2 2" xfId="25750" xr:uid="{00000000-0005-0000-0000-00007B640000}"/>
    <cellStyle name="Erklärender Text 2 15 3 2 2 2 2" xfId="25751" xr:uid="{00000000-0005-0000-0000-00007C640000}"/>
    <cellStyle name="Erklärender Text 2 15 3 2 2 2 3" xfId="25752" xr:uid="{00000000-0005-0000-0000-00007D640000}"/>
    <cellStyle name="Erklärender Text 2 15 3 2 2 3" xfId="25753" xr:uid="{00000000-0005-0000-0000-00007E640000}"/>
    <cellStyle name="Erklärender Text 2 15 3 2 3" xfId="25754" xr:uid="{00000000-0005-0000-0000-00007F640000}"/>
    <cellStyle name="Erklärender Text 2 15 3 2 4" xfId="25755" xr:uid="{00000000-0005-0000-0000-000080640000}"/>
    <cellStyle name="Erklärender Text 2 15 3 3" xfId="25756" xr:uid="{00000000-0005-0000-0000-000081640000}"/>
    <cellStyle name="Erklärender Text 2 15 3 3 2" xfId="25757" xr:uid="{00000000-0005-0000-0000-000082640000}"/>
    <cellStyle name="Erklärender Text 2 15 3 3 3" xfId="25758" xr:uid="{00000000-0005-0000-0000-000083640000}"/>
    <cellStyle name="Erklärender Text 2 15 3 4" xfId="25759" xr:uid="{00000000-0005-0000-0000-000084640000}"/>
    <cellStyle name="Erklärender Text 2 15 4" xfId="25760" xr:uid="{00000000-0005-0000-0000-000085640000}"/>
    <cellStyle name="Erklärender Text 2 15 5" xfId="25761" xr:uid="{00000000-0005-0000-0000-000086640000}"/>
    <cellStyle name="Erklärender Text 2 15 5 2" xfId="25762" xr:uid="{00000000-0005-0000-0000-000087640000}"/>
    <cellStyle name="Erklärender Text 2 15 5 2 2" xfId="25763" xr:uid="{00000000-0005-0000-0000-000088640000}"/>
    <cellStyle name="Erklärender Text 2 15 5 2 3" xfId="25764" xr:uid="{00000000-0005-0000-0000-000089640000}"/>
    <cellStyle name="Erklärender Text 2 15 5 3" xfId="25765" xr:uid="{00000000-0005-0000-0000-00008A640000}"/>
    <cellStyle name="Erklärender Text 2 15 6" xfId="25766" xr:uid="{00000000-0005-0000-0000-00008B640000}"/>
    <cellStyle name="Erklärender Text 2 15 7" xfId="25767" xr:uid="{00000000-0005-0000-0000-00008C640000}"/>
    <cellStyle name="Erklärender Text 2 15 8" xfId="25768" xr:uid="{00000000-0005-0000-0000-00008D640000}"/>
    <cellStyle name="Erklärender Text 2 15 9" xfId="25769" xr:uid="{00000000-0005-0000-0000-00008E640000}"/>
    <cellStyle name="Erklärender Text 2 16" xfId="25770" xr:uid="{00000000-0005-0000-0000-00008F640000}"/>
    <cellStyle name="Erklärender Text 2 17" xfId="25771" xr:uid="{00000000-0005-0000-0000-000090640000}"/>
    <cellStyle name="Erklärender Text 2 18" xfId="25772" xr:uid="{00000000-0005-0000-0000-000091640000}"/>
    <cellStyle name="Erklärender Text 2 19" xfId="25773" xr:uid="{00000000-0005-0000-0000-000092640000}"/>
    <cellStyle name="Erklärender Text 2 2" xfId="25774" xr:uid="{00000000-0005-0000-0000-000093640000}"/>
    <cellStyle name="Erklärender Text 2 2 2" xfId="25775" xr:uid="{00000000-0005-0000-0000-000094640000}"/>
    <cellStyle name="Erklärender Text 2 2 2 2" xfId="25776" xr:uid="{00000000-0005-0000-0000-000095640000}"/>
    <cellStyle name="Erklärender Text 2 2 2 2 2" xfId="25777" xr:uid="{00000000-0005-0000-0000-000096640000}"/>
    <cellStyle name="Erklärender Text 2 2 2 2 3" xfId="25778" xr:uid="{00000000-0005-0000-0000-000097640000}"/>
    <cellStyle name="Erklärender Text 2 2 2 3" xfId="25779" xr:uid="{00000000-0005-0000-0000-000098640000}"/>
    <cellStyle name="Erklärender Text 2 2 3" xfId="25780" xr:uid="{00000000-0005-0000-0000-000099640000}"/>
    <cellStyle name="Erklärender Text 2 20" xfId="25781" xr:uid="{00000000-0005-0000-0000-00009A640000}"/>
    <cellStyle name="Erklärender Text 2 21" xfId="25782" xr:uid="{00000000-0005-0000-0000-00009B640000}"/>
    <cellStyle name="Erklärender Text 2 22" xfId="25783" xr:uid="{00000000-0005-0000-0000-00009C640000}"/>
    <cellStyle name="Erklärender Text 2 23" xfId="25784" xr:uid="{00000000-0005-0000-0000-00009D640000}"/>
    <cellStyle name="Erklärender Text 2 24" xfId="25785" xr:uid="{00000000-0005-0000-0000-00009E640000}"/>
    <cellStyle name="Erklärender Text 2 25" xfId="25786" xr:uid="{00000000-0005-0000-0000-00009F640000}"/>
    <cellStyle name="Erklärender Text 2 26" xfId="25787" xr:uid="{00000000-0005-0000-0000-0000A0640000}"/>
    <cellStyle name="Erklärender Text 2 27" xfId="25788" xr:uid="{00000000-0005-0000-0000-0000A1640000}"/>
    <cellStyle name="Erklärender Text 2 28" xfId="25789" xr:uid="{00000000-0005-0000-0000-0000A2640000}"/>
    <cellStyle name="Erklärender Text 2 28 10" xfId="25790" xr:uid="{00000000-0005-0000-0000-0000A3640000}"/>
    <cellStyle name="Erklärender Text 2 28 10 2" xfId="25791" xr:uid="{00000000-0005-0000-0000-0000A4640000}"/>
    <cellStyle name="Erklärender Text 2 28 10 3" xfId="25792" xr:uid="{00000000-0005-0000-0000-0000A5640000}"/>
    <cellStyle name="Erklärender Text 2 28 11" xfId="25793" xr:uid="{00000000-0005-0000-0000-0000A6640000}"/>
    <cellStyle name="Erklärender Text 2 28 2" xfId="25794" xr:uid="{00000000-0005-0000-0000-0000A7640000}"/>
    <cellStyle name="Erklärender Text 2 28 2 2" xfId="25795" xr:uid="{00000000-0005-0000-0000-0000A8640000}"/>
    <cellStyle name="Erklärender Text 2 28 2 2 2" xfId="25796" xr:uid="{00000000-0005-0000-0000-0000A9640000}"/>
    <cellStyle name="Erklärender Text 2 28 2 2 2 2" xfId="25797" xr:uid="{00000000-0005-0000-0000-0000AA640000}"/>
    <cellStyle name="Erklärender Text 2 28 2 2 2 2 2" xfId="25798" xr:uid="{00000000-0005-0000-0000-0000AB640000}"/>
    <cellStyle name="Erklärender Text 2 28 2 2 2 2 2 2" xfId="25799" xr:uid="{00000000-0005-0000-0000-0000AC640000}"/>
    <cellStyle name="Erklärender Text 2 28 2 2 2 2 2 3" xfId="25800" xr:uid="{00000000-0005-0000-0000-0000AD640000}"/>
    <cellStyle name="Erklärender Text 2 28 2 2 2 2 3" xfId="25801" xr:uid="{00000000-0005-0000-0000-0000AE640000}"/>
    <cellStyle name="Erklärender Text 2 28 2 2 2 3" xfId="25802" xr:uid="{00000000-0005-0000-0000-0000AF640000}"/>
    <cellStyle name="Erklärender Text 2 28 2 2 2 4" xfId="25803" xr:uid="{00000000-0005-0000-0000-0000B0640000}"/>
    <cellStyle name="Erklärender Text 2 28 2 2 3" xfId="25804" xr:uid="{00000000-0005-0000-0000-0000B1640000}"/>
    <cellStyle name="Erklärender Text 2 28 2 2 3 2" xfId="25805" xr:uid="{00000000-0005-0000-0000-0000B2640000}"/>
    <cellStyle name="Erklärender Text 2 28 2 2 3 3" xfId="25806" xr:uid="{00000000-0005-0000-0000-0000B3640000}"/>
    <cellStyle name="Erklärender Text 2 28 2 2 4" xfId="25807" xr:uid="{00000000-0005-0000-0000-0000B4640000}"/>
    <cellStyle name="Erklärender Text 2 28 2 3" xfId="25808" xr:uid="{00000000-0005-0000-0000-0000B5640000}"/>
    <cellStyle name="Erklärender Text 2 28 2 3 2" xfId="25809" xr:uid="{00000000-0005-0000-0000-0000B6640000}"/>
    <cellStyle name="Erklärender Text 2 28 2 3 2 2" xfId="25810" xr:uid="{00000000-0005-0000-0000-0000B7640000}"/>
    <cellStyle name="Erklärender Text 2 28 2 3 2 3" xfId="25811" xr:uid="{00000000-0005-0000-0000-0000B8640000}"/>
    <cellStyle name="Erklärender Text 2 28 2 3 3" xfId="25812" xr:uid="{00000000-0005-0000-0000-0000B9640000}"/>
    <cellStyle name="Erklärender Text 2 28 2 4" xfId="25813" xr:uid="{00000000-0005-0000-0000-0000BA640000}"/>
    <cellStyle name="Erklärender Text 2 28 2 5" xfId="25814" xr:uid="{00000000-0005-0000-0000-0000BB640000}"/>
    <cellStyle name="Erklärender Text 2 28 3" xfId="25815" xr:uid="{00000000-0005-0000-0000-0000BC640000}"/>
    <cellStyle name="Erklärender Text 2 28 4" xfId="25816" xr:uid="{00000000-0005-0000-0000-0000BD640000}"/>
    <cellStyle name="Erklärender Text 2 28 5" xfId="25817" xr:uid="{00000000-0005-0000-0000-0000BE640000}"/>
    <cellStyle name="Erklärender Text 2 28 6" xfId="25818" xr:uid="{00000000-0005-0000-0000-0000BF640000}"/>
    <cellStyle name="Erklärender Text 2 28 7" xfId="25819" xr:uid="{00000000-0005-0000-0000-0000C0640000}"/>
    <cellStyle name="Erklärender Text 2 28 8" xfId="25820" xr:uid="{00000000-0005-0000-0000-0000C1640000}"/>
    <cellStyle name="Erklärender Text 2 28 9" xfId="25821" xr:uid="{00000000-0005-0000-0000-0000C2640000}"/>
    <cellStyle name="Erklärender Text 2 28 9 2" xfId="25822" xr:uid="{00000000-0005-0000-0000-0000C3640000}"/>
    <cellStyle name="Erklärender Text 2 28 9 2 2" xfId="25823" xr:uid="{00000000-0005-0000-0000-0000C4640000}"/>
    <cellStyle name="Erklärender Text 2 28 9 2 2 2" xfId="25824" xr:uid="{00000000-0005-0000-0000-0000C5640000}"/>
    <cellStyle name="Erklärender Text 2 28 9 2 2 3" xfId="25825" xr:uid="{00000000-0005-0000-0000-0000C6640000}"/>
    <cellStyle name="Erklärender Text 2 28 9 2 3" xfId="25826" xr:uid="{00000000-0005-0000-0000-0000C7640000}"/>
    <cellStyle name="Erklärender Text 2 28 9 3" xfId="25827" xr:uid="{00000000-0005-0000-0000-0000C8640000}"/>
    <cellStyle name="Erklärender Text 2 28 9 4" xfId="25828" xr:uid="{00000000-0005-0000-0000-0000C9640000}"/>
    <cellStyle name="Erklärender Text 2 29" xfId="25829" xr:uid="{00000000-0005-0000-0000-0000CA640000}"/>
    <cellStyle name="Erklärender Text 2 29 2" xfId="25830" xr:uid="{00000000-0005-0000-0000-0000CB640000}"/>
    <cellStyle name="Erklärender Text 2 29 2 2" xfId="25831" xr:uid="{00000000-0005-0000-0000-0000CC640000}"/>
    <cellStyle name="Erklärender Text 2 29 2 2 2" xfId="25832" xr:uid="{00000000-0005-0000-0000-0000CD640000}"/>
    <cellStyle name="Erklärender Text 2 29 2 2 2 2" xfId="25833" xr:uid="{00000000-0005-0000-0000-0000CE640000}"/>
    <cellStyle name="Erklärender Text 2 29 2 2 2 2 2" xfId="25834" xr:uid="{00000000-0005-0000-0000-0000CF640000}"/>
    <cellStyle name="Erklärender Text 2 29 2 2 2 2 3" xfId="25835" xr:uid="{00000000-0005-0000-0000-0000D0640000}"/>
    <cellStyle name="Erklärender Text 2 29 2 2 2 3" xfId="25836" xr:uid="{00000000-0005-0000-0000-0000D1640000}"/>
    <cellStyle name="Erklärender Text 2 29 2 2 3" xfId="25837" xr:uid="{00000000-0005-0000-0000-0000D2640000}"/>
    <cellStyle name="Erklärender Text 2 29 2 2 4" xfId="25838" xr:uid="{00000000-0005-0000-0000-0000D3640000}"/>
    <cellStyle name="Erklärender Text 2 29 2 3" xfId="25839" xr:uid="{00000000-0005-0000-0000-0000D4640000}"/>
    <cellStyle name="Erklärender Text 2 29 2 3 2" xfId="25840" xr:uid="{00000000-0005-0000-0000-0000D5640000}"/>
    <cellStyle name="Erklärender Text 2 29 2 3 3" xfId="25841" xr:uid="{00000000-0005-0000-0000-0000D6640000}"/>
    <cellStyle name="Erklärender Text 2 29 2 4" xfId="25842" xr:uid="{00000000-0005-0000-0000-0000D7640000}"/>
    <cellStyle name="Erklärender Text 2 29 3" xfId="25843" xr:uid="{00000000-0005-0000-0000-0000D8640000}"/>
    <cellStyle name="Erklärender Text 2 29 3 2" xfId="25844" xr:uid="{00000000-0005-0000-0000-0000D9640000}"/>
    <cellStyle name="Erklärender Text 2 29 3 2 2" xfId="25845" xr:uid="{00000000-0005-0000-0000-0000DA640000}"/>
    <cellStyle name="Erklärender Text 2 29 3 2 3" xfId="25846" xr:uid="{00000000-0005-0000-0000-0000DB640000}"/>
    <cellStyle name="Erklärender Text 2 29 3 3" xfId="25847" xr:uid="{00000000-0005-0000-0000-0000DC640000}"/>
    <cellStyle name="Erklärender Text 2 29 4" xfId="25848" xr:uid="{00000000-0005-0000-0000-0000DD640000}"/>
    <cellStyle name="Erklärender Text 2 29 5" xfId="25849" xr:uid="{00000000-0005-0000-0000-0000DE640000}"/>
    <cellStyle name="Erklärender Text 2 3" xfId="25850" xr:uid="{00000000-0005-0000-0000-0000DF640000}"/>
    <cellStyle name="Erklärender Text 2 30" xfId="25851" xr:uid="{00000000-0005-0000-0000-0000E0640000}"/>
    <cellStyle name="Erklärender Text 2 30 2" xfId="25852" xr:uid="{00000000-0005-0000-0000-0000E1640000}"/>
    <cellStyle name="Erklärender Text 2 31" xfId="25853" xr:uid="{00000000-0005-0000-0000-0000E2640000}"/>
    <cellStyle name="Erklärender Text 2 31 2" xfId="25854" xr:uid="{00000000-0005-0000-0000-0000E3640000}"/>
    <cellStyle name="Erklärender Text 2 32" xfId="25855" xr:uid="{00000000-0005-0000-0000-0000E4640000}"/>
    <cellStyle name="Erklärender Text 2 32 2" xfId="25856" xr:uid="{00000000-0005-0000-0000-0000E5640000}"/>
    <cellStyle name="Erklärender Text 2 33" xfId="25857" xr:uid="{00000000-0005-0000-0000-0000E6640000}"/>
    <cellStyle name="Erklärender Text 2 33 2" xfId="25858" xr:uid="{00000000-0005-0000-0000-0000E7640000}"/>
    <cellStyle name="Erklärender Text 2 34" xfId="25859" xr:uid="{00000000-0005-0000-0000-0000E8640000}"/>
    <cellStyle name="Erklärender Text 2 34 2" xfId="25860" xr:uid="{00000000-0005-0000-0000-0000E9640000}"/>
    <cellStyle name="Erklärender Text 2 35" xfId="25861" xr:uid="{00000000-0005-0000-0000-0000EA640000}"/>
    <cellStyle name="Erklärender Text 2 35 2" xfId="25862" xr:uid="{00000000-0005-0000-0000-0000EB640000}"/>
    <cellStyle name="Erklärender Text 2 35 2 2" xfId="25863" xr:uid="{00000000-0005-0000-0000-0000EC640000}"/>
    <cellStyle name="Erklärender Text 2 35 2 2 2" xfId="25864" xr:uid="{00000000-0005-0000-0000-0000ED640000}"/>
    <cellStyle name="Erklärender Text 2 35 2 2 3" xfId="25865" xr:uid="{00000000-0005-0000-0000-0000EE640000}"/>
    <cellStyle name="Erklärender Text 2 35 2 3" xfId="25866" xr:uid="{00000000-0005-0000-0000-0000EF640000}"/>
    <cellStyle name="Erklärender Text 2 35 3" xfId="25867" xr:uid="{00000000-0005-0000-0000-0000F0640000}"/>
    <cellStyle name="Erklärender Text 2 35 4" xfId="25868" xr:uid="{00000000-0005-0000-0000-0000F1640000}"/>
    <cellStyle name="Erklärender Text 2 36" xfId="25869" xr:uid="{00000000-0005-0000-0000-0000F2640000}"/>
    <cellStyle name="Erklärender Text 2 36 2" xfId="25870" xr:uid="{00000000-0005-0000-0000-0000F3640000}"/>
    <cellStyle name="Erklärender Text 2 36 3" xfId="25871" xr:uid="{00000000-0005-0000-0000-0000F4640000}"/>
    <cellStyle name="Erklärender Text 2 37" xfId="25872" xr:uid="{00000000-0005-0000-0000-0000F5640000}"/>
    <cellStyle name="Erklärender Text 2 38" xfId="25873" xr:uid="{00000000-0005-0000-0000-0000F6640000}"/>
    <cellStyle name="Erklärender Text 2 39" xfId="25874" xr:uid="{00000000-0005-0000-0000-0000F7640000}"/>
    <cellStyle name="Erklärender Text 2 4" xfId="25875" xr:uid="{00000000-0005-0000-0000-0000F8640000}"/>
    <cellStyle name="Erklärender Text 2 40" xfId="25876" xr:uid="{00000000-0005-0000-0000-0000F9640000}"/>
    <cellStyle name="Erklärender Text 2 41" xfId="25877" xr:uid="{00000000-0005-0000-0000-0000FA640000}"/>
    <cellStyle name="Erklärender Text 2 42" xfId="25878" xr:uid="{00000000-0005-0000-0000-0000FB640000}"/>
    <cellStyle name="Erklärender Text 2 43" xfId="25879" xr:uid="{00000000-0005-0000-0000-0000FC640000}"/>
    <cellStyle name="Erklärender Text 2 44" xfId="25880" xr:uid="{00000000-0005-0000-0000-0000FD640000}"/>
    <cellStyle name="Erklärender Text 2 45" xfId="25881" xr:uid="{00000000-0005-0000-0000-0000FE640000}"/>
    <cellStyle name="Erklärender Text 2 46" xfId="25882" xr:uid="{00000000-0005-0000-0000-0000FF640000}"/>
    <cellStyle name="Erklärender Text 2 47" xfId="25883" xr:uid="{00000000-0005-0000-0000-000000650000}"/>
    <cellStyle name="Erklärender Text 2 48" xfId="25884" xr:uid="{00000000-0005-0000-0000-000001650000}"/>
    <cellStyle name="Erklärender Text 2 49" xfId="25885" xr:uid="{00000000-0005-0000-0000-000002650000}"/>
    <cellStyle name="Erklärender Text 2 5" xfId="25886" xr:uid="{00000000-0005-0000-0000-000003650000}"/>
    <cellStyle name="Erklärender Text 2 6" xfId="25887" xr:uid="{00000000-0005-0000-0000-000004650000}"/>
    <cellStyle name="Erklärender Text 2 7" xfId="25888" xr:uid="{00000000-0005-0000-0000-000005650000}"/>
    <cellStyle name="Erklärender Text 2 8" xfId="25889" xr:uid="{00000000-0005-0000-0000-000006650000}"/>
    <cellStyle name="Erklärender Text 2 9" xfId="25890" xr:uid="{00000000-0005-0000-0000-000007650000}"/>
    <cellStyle name="Erklärender Text 20" xfId="25891" xr:uid="{00000000-0005-0000-0000-000008650000}"/>
    <cellStyle name="Erklärender Text 20 10" xfId="25892" xr:uid="{00000000-0005-0000-0000-000009650000}"/>
    <cellStyle name="Erklärender Text 20 11" xfId="25893" xr:uid="{00000000-0005-0000-0000-00000A650000}"/>
    <cellStyle name="Erklärender Text 20 12" xfId="25894" xr:uid="{00000000-0005-0000-0000-00000B650000}"/>
    <cellStyle name="Erklärender Text 20 13" xfId="25895" xr:uid="{00000000-0005-0000-0000-00000C650000}"/>
    <cellStyle name="Erklärender Text 20 14" xfId="25896" xr:uid="{00000000-0005-0000-0000-00000D650000}"/>
    <cellStyle name="Erklärender Text 20 15" xfId="25897" xr:uid="{00000000-0005-0000-0000-00000E650000}"/>
    <cellStyle name="Erklärender Text 20 16" xfId="25898" xr:uid="{00000000-0005-0000-0000-00000F650000}"/>
    <cellStyle name="Erklärender Text 20 17" xfId="25899" xr:uid="{00000000-0005-0000-0000-000010650000}"/>
    <cellStyle name="Erklärender Text 20 18" xfId="25900" xr:uid="{00000000-0005-0000-0000-000011650000}"/>
    <cellStyle name="Erklärender Text 20 2" xfId="25901" xr:uid="{00000000-0005-0000-0000-000012650000}"/>
    <cellStyle name="Erklärender Text 20 3" xfId="25902" xr:uid="{00000000-0005-0000-0000-000013650000}"/>
    <cellStyle name="Erklärender Text 20 4" xfId="25903" xr:uid="{00000000-0005-0000-0000-000014650000}"/>
    <cellStyle name="Erklärender Text 20 5" xfId="25904" xr:uid="{00000000-0005-0000-0000-000015650000}"/>
    <cellStyle name="Erklärender Text 20 6" xfId="25905" xr:uid="{00000000-0005-0000-0000-000016650000}"/>
    <cellStyle name="Erklärender Text 20 7" xfId="25906" xr:uid="{00000000-0005-0000-0000-000017650000}"/>
    <cellStyle name="Erklärender Text 20 8" xfId="25907" xr:uid="{00000000-0005-0000-0000-000018650000}"/>
    <cellStyle name="Erklärender Text 20 9" xfId="25908" xr:uid="{00000000-0005-0000-0000-000019650000}"/>
    <cellStyle name="Erklärender Text 21" xfId="25909" xr:uid="{00000000-0005-0000-0000-00001A650000}"/>
    <cellStyle name="Erklärender Text 21 10" xfId="25910" xr:uid="{00000000-0005-0000-0000-00001B650000}"/>
    <cellStyle name="Erklärender Text 21 11" xfId="25911" xr:uid="{00000000-0005-0000-0000-00001C650000}"/>
    <cellStyle name="Erklärender Text 21 12" xfId="25912" xr:uid="{00000000-0005-0000-0000-00001D650000}"/>
    <cellStyle name="Erklärender Text 21 13" xfId="25913" xr:uid="{00000000-0005-0000-0000-00001E650000}"/>
    <cellStyle name="Erklärender Text 21 14" xfId="25914" xr:uid="{00000000-0005-0000-0000-00001F650000}"/>
    <cellStyle name="Erklärender Text 21 15" xfId="25915" xr:uid="{00000000-0005-0000-0000-000020650000}"/>
    <cellStyle name="Erklärender Text 21 16" xfId="25916" xr:uid="{00000000-0005-0000-0000-000021650000}"/>
    <cellStyle name="Erklärender Text 21 17" xfId="25917" xr:uid="{00000000-0005-0000-0000-000022650000}"/>
    <cellStyle name="Erklärender Text 21 18" xfId="25918" xr:uid="{00000000-0005-0000-0000-000023650000}"/>
    <cellStyle name="Erklärender Text 21 2" xfId="25919" xr:uid="{00000000-0005-0000-0000-000024650000}"/>
    <cellStyle name="Erklärender Text 21 3" xfId="25920" xr:uid="{00000000-0005-0000-0000-000025650000}"/>
    <cellStyle name="Erklärender Text 21 4" xfId="25921" xr:uid="{00000000-0005-0000-0000-000026650000}"/>
    <cellStyle name="Erklärender Text 21 5" xfId="25922" xr:uid="{00000000-0005-0000-0000-000027650000}"/>
    <cellStyle name="Erklärender Text 21 6" xfId="25923" xr:uid="{00000000-0005-0000-0000-000028650000}"/>
    <cellStyle name="Erklärender Text 21 7" xfId="25924" xr:uid="{00000000-0005-0000-0000-000029650000}"/>
    <cellStyle name="Erklärender Text 21 8" xfId="25925" xr:uid="{00000000-0005-0000-0000-00002A650000}"/>
    <cellStyle name="Erklärender Text 21 9" xfId="25926" xr:uid="{00000000-0005-0000-0000-00002B650000}"/>
    <cellStyle name="Erklärender Text 22" xfId="25927" xr:uid="{00000000-0005-0000-0000-00002C650000}"/>
    <cellStyle name="Erklärender Text 22 10" xfId="25928" xr:uid="{00000000-0005-0000-0000-00002D650000}"/>
    <cellStyle name="Erklärender Text 22 11" xfId="25929" xr:uid="{00000000-0005-0000-0000-00002E650000}"/>
    <cellStyle name="Erklärender Text 22 12" xfId="25930" xr:uid="{00000000-0005-0000-0000-00002F650000}"/>
    <cellStyle name="Erklärender Text 22 13" xfId="25931" xr:uid="{00000000-0005-0000-0000-000030650000}"/>
    <cellStyle name="Erklärender Text 22 14" xfId="25932" xr:uid="{00000000-0005-0000-0000-000031650000}"/>
    <cellStyle name="Erklärender Text 22 15" xfId="25933" xr:uid="{00000000-0005-0000-0000-000032650000}"/>
    <cellStyle name="Erklärender Text 22 16" xfId="25934" xr:uid="{00000000-0005-0000-0000-000033650000}"/>
    <cellStyle name="Erklärender Text 22 17" xfId="25935" xr:uid="{00000000-0005-0000-0000-000034650000}"/>
    <cellStyle name="Erklärender Text 22 18" xfId="25936" xr:uid="{00000000-0005-0000-0000-000035650000}"/>
    <cellStyle name="Erklärender Text 22 2" xfId="25937" xr:uid="{00000000-0005-0000-0000-000036650000}"/>
    <cellStyle name="Erklärender Text 22 3" xfId="25938" xr:uid="{00000000-0005-0000-0000-000037650000}"/>
    <cellStyle name="Erklärender Text 22 4" xfId="25939" xr:uid="{00000000-0005-0000-0000-000038650000}"/>
    <cellStyle name="Erklärender Text 22 5" xfId="25940" xr:uid="{00000000-0005-0000-0000-000039650000}"/>
    <cellStyle name="Erklärender Text 22 6" xfId="25941" xr:uid="{00000000-0005-0000-0000-00003A650000}"/>
    <cellStyle name="Erklärender Text 22 7" xfId="25942" xr:uid="{00000000-0005-0000-0000-00003B650000}"/>
    <cellStyle name="Erklärender Text 22 8" xfId="25943" xr:uid="{00000000-0005-0000-0000-00003C650000}"/>
    <cellStyle name="Erklärender Text 22 9" xfId="25944" xr:uid="{00000000-0005-0000-0000-00003D650000}"/>
    <cellStyle name="Erklärender Text 23" xfId="25945" xr:uid="{00000000-0005-0000-0000-00003E650000}"/>
    <cellStyle name="Erklärender Text 23 10" xfId="25946" xr:uid="{00000000-0005-0000-0000-00003F650000}"/>
    <cellStyle name="Erklärender Text 23 11" xfId="25947" xr:uid="{00000000-0005-0000-0000-000040650000}"/>
    <cellStyle name="Erklärender Text 23 12" xfId="25948" xr:uid="{00000000-0005-0000-0000-000041650000}"/>
    <cellStyle name="Erklärender Text 23 13" xfId="25949" xr:uid="{00000000-0005-0000-0000-000042650000}"/>
    <cellStyle name="Erklärender Text 23 14" xfId="25950" xr:uid="{00000000-0005-0000-0000-000043650000}"/>
    <cellStyle name="Erklärender Text 23 15" xfId="25951" xr:uid="{00000000-0005-0000-0000-000044650000}"/>
    <cellStyle name="Erklärender Text 23 16" xfId="25952" xr:uid="{00000000-0005-0000-0000-000045650000}"/>
    <cellStyle name="Erklärender Text 23 17" xfId="25953" xr:uid="{00000000-0005-0000-0000-000046650000}"/>
    <cellStyle name="Erklärender Text 23 18" xfId="25954" xr:uid="{00000000-0005-0000-0000-000047650000}"/>
    <cellStyle name="Erklärender Text 23 2" xfId="25955" xr:uid="{00000000-0005-0000-0000-000048650000}"/>
    <cellStyle name="Erklärender Text 23 3" xfId="25956" xr:uid="{00000000-0005-0000-0000-000049650000}"/>
    <cellStyle name="Erklärender Text 23 4" xfId="25957" xr:uid="{00000000-0005-0000-0000-00004A650000}"/>
    <cellStyle name="Erklärender Text 23 5" xfId="25958" xr:uid="{00000000-0005-0000-0000-00004B650000}"/>
    <cellStyle name="Erklärender Text 23 6" xfId="25959" xr:uid="{00000000-0005-0000-0000-00004C650000}"/>
    <cellStyle name="Erklärender Text 23 7" xfId="25960" xr:uid="{00000000-0005-0000-0000-00004D650000}"/>
    <cellStyle name="Erklärender Text 23 8" xfId="25961" xr:uid="{00000000-0005-0000-0000-00004E650000}"/>
    <cellStyle name="Erklärender Text 23 9" xfId="25962" xr:uid="{00000000-0005-0000-0000-00004F650000}"/>
    <cellStyle name="Erklärender Text 24" xfId="25963" xr:uid="{00000000-0005-0000-0000-000050650000}"/>
    <cellStyle name="Erklärender Text 24 10" xfId="25964" xr:uid="{00000000-0005-0000-0000-000051650000}"/>
    <cellStyle name="Erklärender Text 24 11" xfId="25965" xr:uid="{00000000-0005-0000-0000-000052650000}"/>
    <cellStyle name="Erklärender Text 24 12" xfId="25966" xr:uid="{00000000-0005-0000-0000-000053650000}"/>
    <cellStyle name="Erklärender Text 24 13" xfId="25967" xr:uid="{00000000-0005-0000-0000-000054650000}"/>
    <cellStyle name="Erklärender Text 24 14" xfId="25968" xr:uid="{00000000-0005-0000-0000-000055650000}"/>
    <cellStyle name="Erklärender Text 24 15" xfId="25969" xr:uid="{00000000-0005-0000-0000-000056650000}"/>
    <cellStyle name="Erklärender Text 24 16" xfId="25970" xr:uid="{00000000-0005-0000-0000-000057650000}"/>
    <cellStyle name="Erklärender Text 24 17" xfId="25971" xr:uid="{00000000-0005-0000-0000-000058650000}"/>
    <cellStyle name="Erklärender Text 24 18" xfId="25972" xr:uid="{00000000-0005-0000-0000-000059650000}"/>
    <cellStyle name="Erklärender Text 24 2" xfId="25973" xr:uid="{00000000-0005-0000-0000-00005A650000}"/>
    <cellStyle name="Erklärender Text 24 3" xfId="25974" xr:uid="{00000000-0005-0000-0000-00005B650000}"/>
    <cellStyle name="Erklärender Text 24 4" xfId="25975" xr:uid="{00000000-0005-0000-0000-00005C650000}"/>
    <cellStyle name="Erklärender Text 24 5" xfId="25976" xr:uid="{00000000-0005-0000-0000-00005D650000}"/>
    <cellStyle name="Erklärender Text 24 6" xfId="25977" xr:uid="{00000000-0005-0000-0000-00005E650000}"/>
    <cellStyle name="Erklärender Text 24 7" xfId="25978" xr:uid="{00000000-0005-0000-0000-00005F650000}"/>
    <cellStyle name="Erklärender Text 24 8" xfId="25979" xr:uid="{00000000-0005-0000-0000-000060650000}"/>
    <cellStyle name="Erklärender Text 24 9" xfId="25980" xr:uid="{00000000-0005-0000-0000-000061650000}"/>
    <cellStyle name="Erklärender Text 25" xfId="25981" xr:uid="{00000000-0005-0000-0000-000062650000}"/>
    <cellStyle name="Erklärender Text 25 10" xfId="25982" xr:uid="{00000000-0005-0000-0000-000063650000}"/>
    <cellStyle name="Erklärender Text 25 11" xfId="25983" xr:uid="{00000000-0005-0000-0000-000064650000}"/>
    <cellStyle name="Erklärender Text 25 12" xfId="25984" xr:uid="{00000000-0005-0000-0000-000065650000}"/>
    <cellStyle name="Erklärender Text 25 13" xfId="25985" xr:uid="{00000000-0005-0000-0000-000066650000}"/>
    <cellStyle name="Erklärender Text 25 14" xfId="25986" xr:uid="{00000000-0005-0000-0000-000067650000}"/>
    <cellStyle name="Erklärender Text 25 15" xfId="25987" xr:uid="{00000000-0005-0000-0000-000068650000}"/>
    <cellStyle name="Erklärender Text 25 16" xfId="25988" xr:uid="{00000000-0005-0000-0000-000069650000}"/>
    <cellStyle name="Erklärender Text 25 17" xfId="25989" xr:uid="{00000000-0005-0000-0000-00006A650000}"/>
    <cellStyle name="Erklärender Text 25 18" xfId="25990" xr:uid="{00000000-0005-0000-0000-00006B650000}"/>
    <cellStyle name="Erklärender Text 25 2" xfId="25991" xr:uid="{00000000-0005-0000-0000-00006C650000}"/>
    <cellStyle name="Erklärender Text 25 3" xfId="25992" xr:uid="{00000000-0005-0000-0000-00006D650000}"/>
    <cellStyle name="Erklärender Text 25 4" xfId="25993" xr:uid="{00000000-0005-0000-0000-00006E650000}"/>
    <cellStyle name="Erklärender Text 25 5" xfId="25994" xr:uid="{00000000-0005-0000-0000-00006F650000}"/>
    <cellStyle name="Erklärender Text 25 6" xfId="25995" xr:uid="{00000000-0005-0000-0000-000070650000}"/>
    <cellStyle name="Erklärender Text 25 7" xfId="25996" xr:uid="{00000000-0005-0000-0000-000071650000}"/>
    <cellStyle name="Erklärender Text 25 8" xfId="25997" xr:uid="{00000000-0005-0000-0000-000072650000}"/>
    <cellStyle name="Erklärender Text 25 9" xfId="25998" xr:uid="{00000000-0005-0000-0000-000073650000}"/>
    <cellStyle name="Erklärender Text 26" xfId="25999" xr:uid="{00000000-0005-0000-0000-000074650000}"/>
    <cellStyle name="Erklärender Text 26 10" xfId="26000" xr:uid="{00000000-0005-0000-0000-000075650000}"/>
    <cellStyle name="Erklärender Text 26 11" xfId="26001" xr:uid="{00000000-0005-0000-0000-000076650000}"/>
    <cellStyle name="Erklärender Text 26 12" xfId="26002" xr:uid="{00000000-0005-0000-0000-000077650000}"/>
    <cellStyle name="Erklärender Text 26 13" xfId="26003" xr:uid="{00000000-0005-0000-0000-000078650000}"/>
    <cellStyle name="Erklärender Text 26 14" xfId="26004" xr:uid="{00000000-0005-0000-0000-000079650000}"/>
    <cellStyle name="Erklärender Text 26 15" xfId="26005" xr:uid="{00000000-0005-0000-0000-00007A650000}"/>
    <cellStyle name="Erklärender Text 26 16" xfId="26006" xr:uid="{00000000-0005-0000-0000-00007B650000}"/>
    <cellStyle name="Erklärender Text 26 17" xfId="26007" xr:uid="{00000000-0005-0000-0000-00007C650000}"/>
    <cellStyle name="Erklärender Text 26 18" xfId="26008" xr:uid="{00000000-0005-0000-0000-00007D650000}"/>
    <cellStyle name="Erklärender Text 26 2" xfId="26009" xr:uid="{00000000-0005-0000-0000-00007E650000}"/>
    <cellStyle name="Erklärender Text 26 3" xfId="26010" xr:uid="{00000000-0005-0000-0000-00007F650000}"/>
    <cellStyle name="Erklärender Text 26 4" xfId="26011" xr:uid="{00000000-0005-0000-0000-000080650000}"/>
    <cellStyle name="Erklärender Text 26 5" xfId="26012" xr:uid="{00000000-0005-0000-0000-000081650000}"/>
    <cellStyle name="Erklärender Text 26 6" xfId="26013" xr:uid="{00000000-0005-0000-0000-000082650000}"/>
    <cellStyle name="Erklärender Text 26 7" xfId="26014" xr:uid="{00000000-0005-0000-0000-000083650000}"/>
    <cellStyle name="Erklärender Text 26 8" xfId="26015" xr:uid="{00000000-0005-0000-0000-000084650000}"/>
    <cellStyle name="Erklärender Text 26 9" xfId="26016" xr:uid="{00000000-0005-0000-0000-000085650000}"/>
    <cellStyle name="Erklärender Text 27" xfId="26017" xr:uid="{00000000-0005-0000-0000-000086650000}"/>
    <cellStyle name="Erklärender Text 27 10" xfId="26018" xr:uid="{00000000-0005-0000-0000-000087650000}"/>
    <cellStyle name="Erklärender Text 27 11" xfId="26019" xr:uid="{00000000-0005-0000-0000-000088650000}"/>
    <cellStyle name="Erklärender Text 27 12" xfId="26020" xr:uid="{00000000-0005-0000-0000-000089650000}"/>
    <cellStyle name="Erklärender Text 27 13" xfId="26021" xr:uid="{00000000-0005-0000-0000-00008A650000}"/>
    <cellStyle name="Erklärender Text 27 14" xfId="26022" xr:uid="{00000000-0005-0000-0000-00008B650000}"/>
    <cellStyle name="Erklärender Text 27 15" xfId="26023" xr:uid="{00000000-0005-0000-0000-00008C650000}"/>
    <cellStyle name="Erklärender Text 27 16" xfId="26024" xr:uid="{00000000-0005-0000-0000-00008D650000}"/>
    <cellStyle name="Erklärender Text 27 17" xfId="26025" xr:uid="{00000000-0005-0000-0000-00008E650000}"/>
    <cellStyle name="Erklärender Text 27 18" xfId="26026" xr:uid="{00000000-0005-0000-0000-00008F650000}"/>
    <cellStyle name="Erklärender Text 27 2" xfId="26027" xr:uid="{00000000-0005-0000-0000-000090650000}"/>
    <cellStyle name="Erklärender Text 27 3" xfId="26028" xr:uid="{00000000-0005-0000-0000-000091650000}"/>
    <cellStyle name="Erklärender Text 27 4" xfId="26029" xr:uid="{00000000-0005-0000-0000-000092650000}"/>
    <cellStyle name="Erklärender Text 27 5" xfId="26030" xr:uid="{00000000-0005-0000-0000-000093650000}"/>
    <cellStyle name="Erklärender Text 27 6" xfId="26031" xr:uid="{00000000-0005-0000-0000-000094650000}"/>
    <cellStyle name="Erklärender Text 27 7" xfId="26032" xr:uid="{00000000-0005-0000-0000-000095650000}"/>
    <cellStyle name="Erklärender Text 27 8" xfId="26033" xr:uid="{00000000-0005-0000-0000-000096650000}"/>
    <cellStyle name="Erklärender Text 27 9" xfId="26034" xr:uid="{00000000-0005-0000-0000-000097650000}"/>
    <cellStyle name="Erklärender Text 28" xfId="26035" xr:uid="{00000000-0005-0000-0000-000098650000}"/>
    <cellStyle name="Erklärender Text 28 10" xfId="26036" xr:uid="{00000000-0005-0000-0000-000099650000}"/>
    <cellStyle name="Erklärender Text 28 11" xfId="26037" xr:uid="{00000000-0005-0000-0000-00009A650000}"/>
    <cellStyle name="Erklärender Text 28 12" xfId="26038" xr:uid="{00000000-0005-0000-0000-00009B650000}"/>
    <cellStyle name="Erklärender Text 28 13" xfId="26039" xr:uid="{00000000-0005-0000-0000-00009C650000}"/>
    <cellStyle name="Erklärender Text 28 14" xfId="26040" xr:uid="{00000000-0005-0000-0000-00009D650000}"/>
    <cellStyle name="Erklärender Text 28 15" xfId="26041" xr:uid="{00000000-0005-0000-0000-00009E650000}"/>
    <cellStyle name="Erklärender Text 28 16" xfId="26042" xr:uid="{00000000-0005-0000-0000-00009F650000}"/>
    <cellStyle name="Erklärender Text 28 17" xfId="26043" xr:uid="{00000000-0005-0000-0000-0000A0650000}"/>
    <cellStyle name="Erklärender Text 28 18" xfId="26044" xr:uid="{00000000-0005-0000-0000-0000A1650000}"/>
    <cellStyle name="Erklärender Text 28 2" xfId="26045" xr:uid="{00000000-0005-0000-0000-0000A2650000}"/>
    <cellStyle name="Erklärender Text 28 3" xfId="26046" xr:uid="{00000000-0005-0000-0000-0000A3650000}"/>
    <cellStyle name="Erklärender Text 28 4" xfId="26047" xr:uid="{00000000-0005-0000-0000-0000A4650000}"/>
    <cellStyle name="Erklärender Text 28 5" xfId="26048" xr:uid="{00000000-0005-0000-0000-0000A5650000}"/>
    <cellStyle name="Erklärender Text 28 6" xfId="26049" xr:uid="{00000000-0005-0000-0000-0000A6650000}"/>
    <cellStyle name="Erklärender Text 28 7" xfId="26050" xr:uid="{00000000-0005-0000-0000-0000A7650000}"/>
    <cellStyle name="Erklärender Text 28 8" xfId="26051" xr:uid="{00000000-0005-0000-0000-0000A8650000}"/>
    <cellStyle name="Erklärender Text 28 9" xfId="26052" xr:uid="{00000000-0005-0000-0000-0000A9650000}"/>
    <cellStyle name="Erklärender Text 29" xfId="26053" xr:uid="{00000000-0005-0000-0000-0000AA650000}"/>
    <cellStyle name="Erklärender Text 29 10" xfId="26054" xr:uid="{00000000-0005-0000-0000-0000AB650000}"/>
    <cellStyle name="Erklärender Text 29 11" xfId="26055" xr:uid="{00000000-0005-0000-0000-0000AC650000}"/>
    <cellStyle name="Erklärender Text 29 12" xfId="26056" xr:uid="{00000000-0005-0000-0000-0000AD650000}"/>
    <cellStyle name="Erklärender Text 29 13" xfId="26057" xr:uid="{00000000-0005-0000-0000-0000AE650000}"/>
    <cellStyle name="Erklärender Text 29 14" xfId="26058" xr:uid="{00000000-0005-0000-0000-0000AF650000}"/>
    <cellStyle name="Erklärender Text 29 15" xfId="26059" xr:uid="{00000000-0005-0000-0000-0000B0650000}"/>
    <cellStyle name="Erklärender Text 29 16" xfId="26060" xr:uid="{00000000-0005-0000-0000-0000B1650000}"/>
    <cellStyle name="Erklärender Text 29 17" xfId="26061" xr:uid="{00000000-0005-0000-0000-0000B2650000}"/>
    <cellStyle name="Erklärender Text 29 18" xfId="26062" xr:uid="{00000000-0005-0000-0000-0000B3650000}"/>
    <cellStyle name="Erklärender Text 29 2" xfId="26063" xr:uid="{00000000-0005-0000-0000-0000B4650000}"/>
    <cellStyle name="Erklärender Text 29 3" xfId="26064" xr:uid="{00000000-0005-0000-0000-0000B5650000}"/>
    <cellStyle name="Erklärender Text 29 4" xfId="26065" xr:uid="{00000000-0005-0000-0000-0000B6650000}"/>
    <cellStyle name="Erklärender Text 29 5" xfId="26066" xr:uid="{00000000-0005-0000-0000-0000B7650000}"/>
    <cellStyle name="Erklärender Text 29 6" xfId="26067" xr:uid="{00000000-0005-0000-0000-0000B8650000}"/>
    <cellStyle name="Erklärender Text 29 7" xfId="26068" xr:uid="{00000000-0005-0000-0000-0000B9650000}"/>
    <cellStyle name="Erklärender Text 29 8" xfId="26069" xr:uid="{00000000-0005-0000-0000-0000BA650000}"/>
    <cellStyle name="Erklärender Text 29 9" xfId="26070" xr:uid="{00000000-0005-0000-0000-0000BB650000}"/>
    <cellStyle name="Erklärender Text 3" xfId="26071" xr:uid="{00000000-0005-0000-0000-0000BC650000}"/>
    <cellStyle name="Erklärender Text 3 10" xfId="26072" xr:uid="{00000000-0005-0000-0000-0000BD650000}"/>
    <cellStyle name="Erklärender Text 3 11" xfId="26073" xr:uid="{00000000-0005-0000-0000-0000BE650000}"/>
    <cellStyle name="Erklärender Text 3 12" xfId="26074" xr:uid="{00000000-0005-0000-0000-0000BF650000}"/>
    <cellStyle name="Erklärender Text 3 13" xfId="26075" xr:uid="{00000000-0005-0000-0000-0000C0650000}"/>
    <cellStyle name="Erklärender Text 3 14" xfId="26076" xr:uid="{00000000-0005-0000-0000-0000C1650000}"/>
    <cellStyle name="Erklärender Text 3 15" xfId="26077" xr:uid="{00000000-0005-0000-0000-0000C2650000}"/>
    <cellStyle name="Erklärender Text 3 16" xfId="26078" xr:uid="{00000000-0005-0000-0000-0000C3650000}"/>
    <cellStyle name="Erklärender Text 3 17" xfId="26079" xr:uid="{00000000-0005-0000-0000-0000C4650000}"/>
    <cellStyle name="Erklärender Text 3 18" xfId="26080" xr:uid="{00000000-0005-0000-0000-0000C5650000}"/>
    <cellStyle name="Erklärender Text 3 19" xfId="26081" xr:uid="{00000000-0005-0000-0000-0000C6650000}"/>
    <cellStyle name="Erklärender Text 3 2" xfId="26082" xr:uid="{00000000-0005-0000-0000-0000C7650000}"/>
    <cellStyle name="Erklärender Text 3 20" xfId="26083" xr:uid="{00000000-0005-0000-0000-0000C8650000}"/>
    <cellStyle name="Erklärender Text 3 21" xfId="26084" xr:uid="{00000000-0005-0000-0000-0000C9650000}"/>
    <cellStyle name="Erklärender Text 3 22" xfId="26085" xr:uid="{00000000-0005-0000-0000-0000CA650000}"/>
    <cellStyle name="Erklärender Text 3 23" xfId="26086" xr:uid="{00000000-0005-0000-0000-0000CB650000}"/>
    <cellStyle name="Erklärender Text 3 24" xfId="26087" xr:uid="{00000000-0005-0000-0000-0000CC650000}"/>
    <cellStyle name="Erklärender Text 3 25" xfId="26088" xr:uid="{00000000-0005-0000-0000-0000CD650000}"/>
    <cellStyle name="Erklärender Text 3 26" xfId="26089" xr:uid="{00000000-0005-0000-0000-0000CE650000}"/>
    <cellStyle name="Erklärender Text 3 3" xfId="26090" xr:uid="{00000000-0005-0000-0000-0000CF650000}"/>
    <cellStyle name="Erklärender Text 3 4" xfId="26091" xr:uid="{00000000-0005-0000-0000-0000D0650000}"/>
    <cellStyle name="Erklärender Text 3 5" xfId="26092" xr:uid="{00000000-0005-0000-0000-0000D1650000}"/>
    <cellStyle name="Erklärender Text 3 6" xfId="26093" xr:uid="{00000000-0005-0000-0000-0000D2650000}"/>
    <cellStyle name="Erklärender Text 3 7" xfId="26094" xr:uid="{00000000-0005-0000-0000-0000D3650000}"/>
    <cellStyle name="Erklärender Text 3 8" xfId="26095" xr:uid="{00000000-0005-0000-0000-0000D4650000}"/>
    <cellStyle name="Erklärender Text 3 9" xfId="26096" xr:uid="{00000000-0005-0000-0000-0000D5650000}"/>
    <cellStyle name="Erklärender Text 30" xfId="26097" xr:uid="{00000000-0005-0000-0000-0000D6650000}"/>
    <cellStyle name="Erklärender Text 30 10" xfId="26098" xr:uid="{00000000-0005-0000-0000-0000D7650000}"/>
    <cellStyle name="Erklärender Text 30 11" xfId="26099" xr:uid="{00000000-0005-0000-0000-0000D8650000}"/>
    <cellStyle name="Erklärender Text 30 12" xfId="26100" xr:uid="{00000000-0005-0000-0000-0000D9650000}"/>
    <cellStyle name="Erklärender Text 30 13" xfId="26101" xr:uid="{00000000-0005-0000-0000-0000DA650000}"/>
    <cellStyle name="Erklärender Text 30 14" xfId="26102" xr:uid="{00000000-0005-0000-0000-0000DB650000}"/>
    <cellStyle name="Erklärender Text 30 15" xfId="26103" xr:uid="{00000000-0005-0000-0000-0000DC650000}"/>
    <cellStyle name="Erklärender Text 30 16" xfId="26104" xr:uid="{00000000-0005-0000-0000-0000DD650000}"/>
    <cellStyle name="Erklärender Text 30 17" xfId="26105" xr:uid="{00000000-0005-0000-0000-0000DE650000}"/>
    <cellStyle name="Erklärender Text 30 18" xfId="26106" xr:uid="{00000000-0005-0000-0000-0000DF650000}"/>
    <cellStyle name="Erklärender Text 30 2" xfId="26107" xr:uid="{00000000-0005-0000-0000-0000E0650000}"/>
    <cellStyle name="Erklärender Text 30 3" xfId="26108" xr:uid="{00000000-0005-0000-0000-0000E1650000}"/>
    <cellStyle name="Erklärender Text 30 4" xfId="26109" xr:uid="{00000000-0005-0000-0000-0000E2650000}"/>
    <cellStyle name="Erklärender Text 30 5" xfId="26110" xr:uid="{00000000-0005-0000-0000-0000E3650000}"/>
    <cellStyle name="Erklärender Text 30 6" xfId="26111" xr:uid="{00000000-0005-0000-0000-0000E4650000}"/>
    <cellStyle name="Erklärender Text 30 7" xfId="26112" xr:uid="{00000000-0005-0000-0000-0000E5650000}"/>
    <cellStyle name="Erklärender Text 30 8" xfId="26113" xr:uid="{00000000-0005-0000-0000-0000E6650000}"/>
    <cellStyle name="Erklärender Text 30 9" xfId="26114" xr:uid="{00000000-0005-0000-0000-0000E7650000}"/>
    <cellStyle name="Erklärender Text 31" xfId="26115" xr:uid="{00000000-0005-0000-0000-0000E8650000}"/>
    <cellStyle name="Erklärender Text 32" xfId="26116" xr:uid="{00000000-0005-0000-0000-0000E9650000}"/>
    <cellStyle name="Erklärender Text 33" xfId="26117" xr:uid="{00000000-0005-0000-0000-0000EA650000}"/>
    <cellStyle name="Erklärender Text 34" xfId="26118" xr:uid="{00000000-0005-0000-0000-0000EB650000}"/>
    <cellStyle name="Erklärender Text 35" xfId="26119" xr:uid="{00000000-0005-0000-0000-0000EC650000}"/>
    <cellStyle name="Erklärender Text 36" xfId="26120" xr:uid="{00000000-0005-0000-0000-0000ED650000}"/>
    <cellStyle name="Erklärender Text 37" xfId="26121" xr:uid="{00000000-0005-0000-0000-0000EE650000}"/>
    <cellStyle name="Erklärender Text 38" xfId="26122" xr:uid="{00000000-0005-0000-0000-0000EF650000}"/>
    <cellStyle name="Erklärender Text 39" xfId="26123" xr:uid="{00000000-0005-0000-0000-0000F0650000}"/>
    <cellStyle name="Erklärender Text 4" xfId="26124" xr:uid="{00000000-0005-0000-0000-0000F1650000}"/>
    <cellStyle name="Erklärender Text 4 10" xfId="26125" xr:uid="{00000000-0005-0000-0000-0000F2650000}"/>
    <cellStyle name="Erklärender Text 4 11" xfId="26126" xr:uid="{00000000-0005-0000-0000-0000F3650000}"/>
    <cellStyle name="Erklärender Text 4 12" xfId="26127" xr:uid="{00000000-0005-0000-0000-0000F4650000}"/>
    <cellStyle name="Erklärender Text 4 13" xfId="26128" xr:uid="{00000000-0005-0000-0000-0000F5650000}"/>
    <cellStyle name="Erklärender Text 4 14" xfId="26129" xr:uid="{00000000-0005-0000-0000-0000F6650000}"/>
    <cellStyle name="Erklärender Text 4 15" xfId="26130" xr:uid="{00000000-0005-0000-0000-0000F7650000}"/>
    <cellStyle name="Erklärender Text 4 16" xfId="26131" xr:uid="{00000000-0005-0000-0000-0000F8650000}"/>
    <cellStyle name="Erklärender Text 4 17" xfId="26132" xr:uid="{00000000-0005-0000-0000-0000F9650000}"/>
    <cellStyle name="Erklärender Text 4 18" xfId="26133" xr:uid="{00000000-0005-0000-0000-0000FA650000}"/>
    <cellStyle name="Erklärender Text 4 19" xfId="26134" xr:uid="{00000000-0005-0000-0000-0000FB650000}"/>
    <cellStyle name="Erklärender Text 4 2" xfId="26135" xr:uid="{00000000-0005-0000-0000-0000FC650000}"/>
    <cellStyle name="Erklärender Text 4 20" xfId="26136" xr:uid="{00000000-0005-0000-0000-0000FD650000}"/>
    <cellStyle name="Erklärender Text 4 21" xfId="26137" xr:uid="{00000000-0005-0000-0000-0000FE650000}"/>
    <cellStyle name="Erklärender Text 4 22" xfId="26138" xr:uid="{00000000-0005-0000-0000-0000FF650000}"/>
    <cellStyle name="Erklärender Text 4 23" xfId="26139" xr:uid="{00000000-0005-0000-0000-000000660000}"/>
    <cellStyle name="Erklärender Text 4 24" xfId="26140" xr:uid="{00000000-0005-0000-0000-000001660000}"/>
    <cellStyle name="Erklärender Text 4 25" xfId="26141" xr:uid="{00000000-0005-0000-0000-000002660000}"/>
    <cellStyle name="Erklärender Text 4 26" xfId="26142" xr:uid="{00000000-0005-0000-0000-000003660000}"/>
    <cellStyle name="Erklärender Text 4 3" xfId="26143" xr:uid="{00000000-0005-0000-0000-000004660000}"/>
    <cellStyle name="Erklärender Text 4 4" xfId="26144" xr:uid="{00000000-0005-0000-0000-000005660000}"/>
    <cellStyle name="Erklärender Text 4 5" xfId="26145" xr:uid="{00000000-0005-0000-0000-000006660000}"/>
    <cellStyle name="Erklärender Text 4 6" xfId="26146" xr:uid="{00000000-0005-0000-0000-000007660000}"/>
    <cellStyle name="Erklärender Text 4 7" xfId="26147" xr:uid="{00000000-0005-0000-0000-000008660000}"/>
    <cellStyle name="Erklärender Text 4 8" xfId="26148" xr:uid="{00000000-0005-0000-0000-000009660000}"/>
    <cellStyle name="Erklärender Text 4 9" xfId="26149" xr:uid="{00000000-0005-0000-0000-00000A660000}"/>
    <cellStyle name="Erklärender Text 40" xfId="26150" xr:uid="{00000000-0005-0000-0000-00000B660000}"/>
    <cellStyle name="Erklärender Text 41" xfId="26151" xr:uid="{00000000-0005-0000-0000-00000C660000}"/>
    <cellStyle name="Erklärender Text 42" xfId="26152" xr:uid="{00000000-0005-0000-0000-00000D660000}"/>
    <cellStyle name="Erklärender Text 43" xfId="26153" xr:uid="{00000000-0005-0000-0000-00000E660000}"/>
    <cellStyle name="Erklärender Text 44" xfId="26154" xr:uid="{00000000-0005-0000-0000-00000F660000}"/>
    <cellStyle name="Erklärender Text 45" xfId="26155" xr:uid="{00000000-0005-0000-0000-000010660000}"/>
    <cellStyle name="Erklärender Text 46" xfId="26156" xr:uid="{00000000-0005-0000-0000-000011660000}"/>
    <cellStyle name="Erklärender Text 47" xfId="26157" xr:uid="{00000000-0005-0000-0000-000012660000}"/>
    <cellStyle name="Erklärender Text 5" xfId="26158" xr:uid="{00000000-0005-0000-0000-000013660000}"/>
    <cellStyle name="Erklärender Text 5 10" xfId="26159" xr:uid="{00000000-0005-0000-0000-000014660000}"/>
    <cellStyle name="Erklärender Text 5 11" xfId="26160" xr:uid="{00000000-0005-0000-0000-000015660000}"/>
    <cellStyle name="Erklärender Text 5 12" xfId="26161" xr:uid="{00000000-0005-0000-0000-000016660000}"/>
    <cellStyle name="Erklärender Text 5 13" xfId="26162" xr:uid="{00000000-0005-0000-0000-000017660000}"/>
    <cellStyle name="Erklärender Text 5 14" xfId="26163" xr:uid="{00000000-0005-0000-0000-000018660000}"/>
    <cellStyle name="Erklärender Text 5 15" xfId="26164" xr:uid="{00000000-0005-0000-0000-000019660000}"/>
    <cellStyle name="Erklärender Text 5 16" xfId="26165" xr:uid="{00000000-0005-0000-0000-00001A660000}"/>
    <cellStyle name="Erklärender Text 5 17" xfId="26166" xr:uid="{00000000-0005-0000-0000-00001B660000}"/>
    <cellStyle name="Erklärender Text 5 18" xfId="26167" xr:uid="{00000000-0005-0000-0000-00001C660000}"/>
    <cellStyle name="Erklärender Text 5 19" xfId="26168" xr:uid="{00000000-0005-0000-0000-00001D660000}"/>
    <cellStyle name="Erklärender Text 5 2" xfId="26169" xr:uid="{00000000-0005-0000-0000-00001E660000}"/>
    <cellStyle name="Erklärender Text 5 3" xfId="26170" xr:uid="{00000000-0005-0000-0000-00001F660000}"/>
    <cellStyle name="Erklärender Text 5 4" xfId="26171" xr:uid="{00000000-0005-0000-0000-000020660000}"/>
    <cellStyle name="Erklärender Text 5 5" xfId="26172" xr:uid="{00000000-0005-0000-0000-000021660000}"/>
    <cellStyle name="Erklärender Text 5 6" xfId="26173" xr:uid="{00000000-0005-0000-0000-000022660000}"/>
    <cellStyle name="Erklärender Text 5 7" xfId="26174" xr:uid="{00000000-0005-0000-0000-000023660000}"/>
    <cellStyle name="Erklärender Text 5 8" xfId="26175" xr:uid="{00000000-0005-0000-0000-000024660000}"/>
    <cellStyle name="Erklärender Text 5 9" xfId="26176" xr:uid="{00000000-0005-0000-0000-000025660000}"/>
    <cellStyle name="Erklärender Text 6" xfId="26177" xr:uid="{00000000-0005-0000-0000-000026660000}"/>
    <cellStyle name="Erklärender Text 6 10" xfId="26178" xr:uid="{00000000-0005-0000-0000-000027660000}"/>
    <cellStyle name="Erklärender Text 6 11" xfId="26179" xr:uid="{00000000-0005-0000-0000-000028660000}"/>
    <cellStyle name="Erklärender Text 6 12" xfId="26180" xr:uid="{00000000-0005-0000-0000-000029660000}"/>
    <cellStyle name="Erklärender Text 6 13" xfId="26181" xr:uid="{00000000-0005-0000-0000-00002A660000}"/>
    <cellStyle name="Erklärender Text 6 14" xfId="26182" xr:uid="{00000000-0005-0000-0000-00002B660000}"/>
    <cellStyle name="Erklärender Text 6 15" xfId="26183" xr:uid="{00000000-0005-0000-0000-00002C660000}"/>
    <cellStyle name="Erklärender Text 6 16" xfId="26184" xr:uid="{00000000-0005-0000-0000-00002D660000}"/>
    <cellStyle name="Erklärender Text 6 17" xfId="26185" xr:uid="{00000000-0005-0000-0000-00002E660000}"/>
    <cellStyle name="Erklärender Text 6 18" xfId="26186" xr:uid="{00000000-0005-0000-0000-00002F660000}"/>
    <cellStyle name="Erklärender Text 6 19" xfId="26187" xr:uid="{00000000-0005-0000-0000-000030660000}"/>
    <cellStyle name="Erklärender Text 6 2" xfId="26188" xr:uid="{00000000-0005-0000-0000-000031660000}"/>
    <cellStyle name="Erklärender Text 6 3" xfId="26189" xr:uid="{00000000-0005-0000-0000-000032660000}"/>
    <cellStyle name="Erklärender Text 6 4" xfId="26190" xr:uid="{00000000-0005-0000-0000-000033660000}"/>
    <cellStyle name="Erklärender Text 6 5" xfId="26191" xr:uid="{00000000-0005-0000-0000-000034660000}"/>
    <cellStyle name="Erklärender Text 6 6" xfId="26192" xr:uid="{00000000-0005-0000-0000-000035660000}"/>
    <cellStyle name="Erklärender Text 6 7" xfId="26193" xr:uid="{00000000-0005-0000-0000-000036660000}"/>
    <cellStyle name="Erklärender Text 6 8" xfId="26194" xr:uid="{00000000-0005-0000-0000-000037660000}"/>
    <cellStyle name="Erklärender Text 6 9" xfId="26195" xr:uid="{00000000-0005-0000-0000-000038660000}"/>
    <cellStyle name="Erklärender Text 7" xfId="26196" xr:uid="{00000000-0005-0000-0000-000039660000}"/>
    <cellStyle name="Erklärender Text 7 10" xfId="26197" xr:uid="{00000000-0005-0000-0000-00003A660000}"/>
    <cellStyle name="Erklärender Text 7 11" xfId="26198" xr:uid="{00000000-0005-0000-0000-00003B660000}"/>
    <cellStyle name="Erklärender Text 7 12" xfId="26199" xr:uid="{00000000-0005-0000-0000-00003C660000}"/>
    <cellStyle name="Erklärender Text 7 13" xfId="26200" xr:uid="{00000000-0005-0000-0000-00003D660000}"/>
    <cellStyle name="Erklärender Text 7 14" xfId="26201" xr:uid="{00000000-0005-0000-0000-00003E660000}"/>
    <cellStyle name="Erklärender Text 7 15" xfId="26202" xr:uid="{00000000-0005-0000-0000-00003F660000}"/>
    <cellStyle name="Erklärender Text 7 16" xfId="26203" xr:uid="{00000000-0005-0000-0000-000040660000}"/>
    <cellStyle name="Erklärender Text 7 17" xfId="26204" xr:uid="{00000000-0005-0000-0000-000041660000}"/>
    <cellStyle name="Erklärender Text 7 18" xfId="26205" xr:uid="{00000000-0005-0000-0000-000042660000}"/>
    <cellStyle name="Erklärender Text 7 19" xfId="26206" xr:uid="{00000000-0005-0000-0000-000043660000}"/>
    <cellStyle name="Erklärender Text 7 2" xfId="26207" xr:uid="{00000000-0005-0000-0000-000044660000}"/>
    <cellStyle name="Erklärender Text 7 3" xfId="26208" xr:uid="{00000000-0005-0000-0000-000045660000}"/>
    <cellStyle name="Erklärender Text 7 4" xfId="26209" xr:uid="{00000000-0005-0000-0000-000046660000}"/>
    <cellStyle name="Erklärender Text 7 5" xfId="26210" xr:uid="{00000000-0005-0000-0000-000047660000}"/>
    <cellStyle name="Erklärender Text 7 6" xfId="26211" xr:uid="{00000000-0005-0000-0000-000048660000}"/>
    <cellStyle name="Erklärender Text 7 7" xfId="26212" xr:uid="{00000000-0005-0000-0000-000049660000}"/>
    <cellStyle name="Erklärender Text 7 8" xfId="26213" xr:uid="{00000000-0005-0000-0000-00004A660000}"/>
    <cellStyle name="Erklärender Text 7 9" xfId="26214" xr:uid="{00000000-0005-0000-0000-00004B660000}"/>
    <cellStyle name="Erklärender Text 8" xfId="26215" xr:uid="{00000000-0005-0000-0000-00004C660000}"/>
    <cellStyle name="Erklärender Text 8 10" xfId="26216" xr:uid="{00000000-0005-0000-0000-00004D660000}"/>
    <cellStyle name="Erklärender Text 8 11" xfId="26217" xr:uid="{00000000-0005-0000-0000-00004E660000}"/>
    <cellStyle name="Erklärender Text 8 12" xfId="26218" xr:uid="{00000000-0005-0000-0000-00004F660000}"/>
    <cellStyle name="Erklärender Text 8 13" xfId="26219" xr:uid="{00000000-0005-0000-0000-000050660000}"/>
    <cellStyle name="Erklärender Text 8 14" xfId="26220" xr:uid="{00000000-0005-0000-0000-000051660000}"/>
    <cellStyle name="Erklärender Text 8 15" xfId="26221" xr:uid="{00000000-0005-0000-0000-000052660000}"/>
    <cellStyle name="Erklärender Text 8 16" xfId="26222" xr:uid="{00000000-0005-0000-0000-000053660000}"/>
    <cellStyle name="Erklärender Text 8 17" xfId="26223" xr:uid="{00000000-0005-0000-0000-000054660000}"/>
    <cellStyle name="Erklärender Text 8 18" xfId="26224" xr:uid="{00000000-0005-0000-0000-000055660000}"/>
    <cellStyle name="Erklärender Text 8 19" xfId="26225" xr:uid="{00000000-0005-0000-0000-000056660000}"/>
    <cellStyle name="Erklärender Text 8 2" xfId="26226" xr:uid="{00000000-0005-0000-0000-000057660000}"/>
    <cellStyle name="Erklärender Text 8 3" xfId="26227" xr:uid="{00000000-0005-0000-0000-000058660000}"/>
    <cellStyle name="Erklärender Text 8 4" xfId="26228" xr:uid="{00000000-0005-0000-0000-000059660000}"/>
    <cellStyle name="Erklärender Text 8 5" xfId="26229" xr:uid="{00000000-0005-0000-0000-00005A660000}"/>
    <cellStyle name="Erklärender Text 8 6" xfId="26230" xr:uid="{00000000-0005-0000-0000-00005B660000}"/>
    <cellStyle name="Erklärender Text 8 7" xfId="26231" xr:uid="{00000000-0005-0000-0000-00005C660000}"/>
    <cellStyle name="Erklärender Text 8 8" xfId="26232" xr:uid="{00000000-0005-0000-0000-00005D660000}"/>
    <cellStyle name="Erklärender Text 8 9" xfId="26233" xr:uid="{00000000-0005-0000-0000-00005E660000}"/>
    <cellStyle name="Erklärender Text 9" xfId="26234" xr:uid="{00000000-0005-0000-0000-00005F660000}"/>
    <cellStyle name="Erklärender Text 9 10" xfId="26235" xr:uid="{00000000-0005-0000-0000-000060660000}"/>
    <cellStyle name="Erklärender Text 9 11" xfId="26236" xr:uid="{00000000-0005-0000-0000-000061660000}"/>
    <cellStyle name="Erklärender Text 9 12" xfId="26237" xr:uid="{00000000-0005-0000-0000-000062660000}"/>
    <cellStyle name="Erklärender Text 9 13" xfId="26238" xr:uid="{00000000-0005-0000-0000-000063660000}"/>
    <cellStyle name="Erklärender Text 9 14" xfId="26239" xr:uid="{00000000-0005-0000-0000-000064660000}"/>
    <cellStyle name="Erklärender Text 9 15" xfId="26240" xr:uid="{00000000-0005-0000-0000-000065660000}"/>
    <cellStyle name="Erklärender Text 9 16" xfId="26241" xr:uid="{00000000-0005-0000-0000-000066660000}"/>
    <cellStyle name="Erklärender Text 9 17" xfId="26242" xr:uid="{00000000-0005-0000-0000-000067660000}"/>
    <cellStyle name="Erklärender Text 9 18" xfId="26243" xr:uid="{00000000-0005-0000-0000-000068660000}"/>
    <cellStyle name="Erklärender Text 9 19" xfId="26244" xr:uid="{00000000-0005-0000-0000-000069660000}"/>
    <cellStyle name="Erklärender Text 9 2" xfId="26245" xr:uid="{00000000-0005-0000-0000-00006A660000}"/>
    <cellStyle name="Erklärender Text 9 3" xfId="26246" xr:uid="{00000000-0005-0000-0000-00006B660000}"/>
    <cellStyle name="Erklärender Text 9 4" xfId="26247" xr:uid="{00000000-0005-0000-0000-00006C660000}"/>
    <cellStyle name="Erklärender Text 9 5" xfId="26248" xr:uid="{00000000-0005-0000-0000-00006D660000}"/>
    <cellStyle name="Erklärender Text 9 6" xfId="26249" xr:uid="{00000000-0005-0000-0000-00006E660000}"/>
    <cellStyle name="Erklärender Text 9 7" xfId="26250" xr:uid="{00000000-0005-0000-0000-00006F660000}"/>
    <cellStyle name="Erklärender Text 9 8" xfId="26251" xr:uid="{00000000-0005-0000-0000-000070660000}"/>
    <cellStyle name="Erklärender Text 9 9" xfId="26252" xr:uid="{00000000-0005-0000-0000-000071660000}"/>
    <cellStyle name="Euro" xfId="26253" xr:uid="{00000000-0005-0000-0000-000072660000}"/>
    <cellStyle name="Euro 10" xfId="26254" xr:uid="{00000000-0005-0000-0000-000073660000}"/>
    <cellStyle name="Euro 10 2" xfId="26255" xr:uid="{00000000-0005-0000-0000-000074660000}"/>
    <cellStyle name="Euro 10 3" xfId="26256" xr:uid="{00000000-0005-0000-0000-000075660000}"/>
    <cellStyle name="Euro 10 4" xfId="26257" xr:uid="{00000000-0005-0000-0000-000076660000}"/>
    <cellStyle name="Euro 10 5" xfId="26258" xr:uid="{00000000-0005-0000-0000-000077660000}"/>
    <cellStyle name="Euro 11" xfId="26259" xr:uid="{00000000-0005-0000-0000-000078660000}"/>
    <cellStyle name="Euro 12" xfId="26260" xr:uid="{00000000-0005-0000-0000-000079660000}"/>
    <cellStyle name="Euro 12 2" xfId="26261" xr:uid="{00000000-0005-0000-0000-00007A660000}"/>
    <cellStyle name="Euro 12 3" xfId="26262" xr:uid="{00000000-0005-0000-0000-00007B660000}"/>
    <cellStyle name="Euro 13" xfId="26263" xr:uid="{00000000-0005-0000-0000-00007C660000}"/>
    <cellStyle name="Euro 13 2" xfId="26264" xr:uid="{00000000-0005-0000-0000-00007D660000}"/>
    <cellStyle name="Euro 13 3" xfId="26265" xr:uid="{00000000-0005-0000-0000-00007E660000}"/>
    <cellStyle name="Euro 14" xfId="26266" xr:uid="{00000000-0005-0000-0000-00007F660000}"/>
    <cellStyle name="Euro 14 2" xfId="26267" xr:uid="{00000000-0005-0000-0000-000080660000}"/>
    <cellStyle name="Euro 14 3" xfId="26268" xr:uid="{00000000-0005-0000-0000-000081660000}"/>
    <cellStyle name="Euro 15" xfId="26269" xr:uid="{00000000-0005-0000-0000-000082660000}"/>
    <cellStyle name="Euro 16" xfId="26270" xr:uid="{00000000-0005-0000-0000-000083660000}"/>
    <cellStyle name="Euro 17" xfId="26271" xr:uid="{00000000-0005-0000-0000-000084660000}"/>
    <cellStyle name="Euro 18" xfId="26272" xr:uid="{00000000-0005-0000-0000-000085660000}"/>
    <cellStyle name="Euro 2" xfId="26273" xr:uid="{00000000-0005-0000-0000-000086660000}"/>
    <cellStyle name="Euro 2 10" xfId="26274" xr:uid="{00000000-0005-0000-0000-000087660000}"/>
    <cellStyle name="Euro 2 10 2" xfId="26275" xr:uid="{00000000-0005-0000-0000-000088660000}"/>
    <cellStyle name="Euro 2 10 3" xfId="26276" xr:uid="{00000000-0005-0000-0000-000089660000}"/>
    <cellStyle name="Euro 2 11" xfId="26277" xr:uid="{00000000-0005-0000-0000-00008A660000}"/>
    <cellStyle name="Euro 2 12" xfId="26278" xr:uid="{00000000-0005-0000-0000-00008B660000}"/>
    <cellStyle name="Euro 2 13" xfId="26279" xr:uid="{00000000-0005-0000-0000-00008C660000}"/>
    <cellStyle name="Euro 2 2" xfId="26280" xr:uid="{00000000-0005-0000-0000-00008D660000}"/>
    <cellStyle name="Euro 2 2 2" xfId="26281" xr:uid="{00000000-0005-0000-0000-00008E660000}"/>
    <cellStyle name="Euro 2 2 3" xfId="26282" xr:uid="{00000000-0005-0000-0000-00008F660000}"/>
    <cellStyle name="Euro 2 3" xfId="26283" xr:uid="{00000000-0005-0000-0000-000090660000}"/>
    <cellStyle name="Euro 2 3 2" xfId="26284" xr:uid="{00000000-0005-0000-0000-000091660000}"/>
    <cellStyle name="Euro 2 3 3" xfId="26285" xr:uid="{00000000-0005-0000-0000-000092660000}"/>
    <cellStyle name="Euro 2 4" xfId="26286" xr:uid="{00000000-0005-0000-0000-000093660000}"/>
    <cellStyle name="Euro 2 4 2" xfId="26287" xr:uid="{00000000-0005-0000-0000-000094660000}"/>
    <cellStyle name="Euro 2 4 3" xfId="26288" xr:uid="{00000000-0005-0000-0000-000095660000}"/>
    <cellStyle name="Euro 2 5" xfId="26289" xr:uid="{00000000-0005-0000-0000-000096660000}"/>
    <cellStyle name="Euro 2 5 2" xfId="26290" xr:uid="{00000000-0005-0000-0000-000097660000}"/>
    <cellStyle name="Euro 2 5 3" xfId="26291" xr:uid="{00000000-0005-0000-0000-000098660000}"/>
    <cellStyle name="Euro 2 6" xfId="26292" xr:uid="{00000000-0005-0000-0000-000099660000}"/>
    <cellStyle name="Euro 2 6 2" xfId="26293" xr:uid="{00000000-0005-0000-0000-00009A660000}"/>
    <cellStyle name="Euro 2 6 3" xfId="26294" xr:uid="{00000000-0005-0000-0000-00009B660000}"/>
    <cellStyle name="Euro 2 7" xfId="26295" xr:uid="{00000000-0005-0000-0000-00009C660000}"/>
    <cellStyle name="Euro 2 7 2" xfId="26296" xr:uid="{00000000-0005-0000-0000-00009D660000}"/>
    <cellStyle name="Euro 2 7 3" xfId="26297" xr:uid="{00000000-0005-0000-0000-00009E660000}"/>
    <cellStyle name="Euro 2 8" xfId="26298" xr:uid="{00000000-0005-0000-0000-00009F660000}"/>
    <cellStyle name="Euro 2 8 2" xfId="26299" xr:uid="{00000000-0005-0000-0000-0000A0660000}"/>
    <cellStyle name="Euro 2 8 3" xfId="26300" xr:uid="{00000000-0005-0000-0000-0000A1660000}"/>
    <cellStyle name="Euro 2 9" xfId="26301" xr:uid="{00000000-0005-0000-0000-0000A2660000}"/>
    <cellStyle name="Euro 2 9 2" xfId="26302" xr:uid="{00000000-0005-0000-0000-0000A3660000}"/>
    <cellStyle name="Euro 2 9 3" xfId="26303" xr:uid="{00000000-0005-0000-0000-0000A4660000}"/>
    <cellStyle name="Euro 3" xfId="26304" xr:uid="{00000000-0005-0000-0000-0000A5660000}"/>
    <cellStyle name="Euro 3 2" xfId="26305" xr:uid="{00000000-0005-0000-0000-0000A6660000}"/>
    <cellStyle name="Euro 3 2 2" xfId="26306" xr:uid="{00000000-0005-0000-0000-0000A7660000}"/>
    <cellStyle name="Euro 3 2 3" xfId="26307" xr:uid="{00000000-0005-0000-0000-0000A8660000}"/>
    <cellStyle name="Euro 3 3" xfId="26308" xr:uid="{00000000-0005-0000-0000-0000A9660000}"/>
    <cellStyle name="Euro 3 4" xfId="26309" xr:uid="{00000000-0005-0000-0000-0000AA660000}"/>
    <cellStyle name="Euro 3 5" xfId="26310" xr:uid="{00000000-0005-0000-0000-0000AB660000}"/>
    <cellStyle name="Euro 4" xfId="26311" xr:uid="{00000000-0005-0000-0000-0000AC660000}"/>
    <cellStyle name="Euro 4 2" xfId="26312" xr:uid="{00000000-0005-0000-0000-0000AD660000}"/>
    <cellStyle name="Euro 4 2 2" xfId="26313" xr:uid="{00000000-0005-0000-0000-0000AE660000}"/>
    <cellStyle name="Euro 4 2 3" xfId="26314" xr:uid="{00000000-0005-0000-0000-0000AF660000}"/>
    <cellStyle name="Euro 4 3" xfId="26315" xr:uid="{00000000-0005-0000-0000-0000B0660000}"/>
    <cellStyle name="Euro 4 4" xfId="26316" xr:uid="{00000000-0005-0000-0000-0000B1660000}"/>
    <cellStyle name="Euro 4 5" xfId="26317" xr:uid="{00000000-0005-0000-0000-0000B2660000}"/>
    <cellStyle name="Euro 5" xfId="26318" xr:uid="{00000000-0005-0000-0000-0000B3660000}"/>
    <cellStyle name="Euro 5 2" xfId="26319" xr:uid="{00000000-0005-0000-0000-0000B4660000}"/>
    <cellStyle name="Euro 5 2 2" xfId="26320" xr:uid="{00000000-0005-0000-0000-0000B5660000}"/>
    <cellStyle name="Euro 5 2 3" xfId="26321" xr:uid="{00000000-0005-0000-0000-0000B6660000}"/>
    <cellStyle name="Euro 5 3" xfId="26322" xr:uid="{00000000-0005-0000-0000-0000B7660000}"/>
    <cellStyle name="Euro 5 4" xfId="26323" xr:uid="{00000000-0005-0000-0000-0000B8660000}"/>
    <cellStyle name="Euro 5 5" xfId="26324" xr:uid="{00000000-0005-0000-0000-0000B9660000}"/>
    <cellStyle name="Euro 6" xfId="26325" xr:uid="{00000000-0005-0000-0000-0000BA660000}"/>
    <cellStyle name="Euro 6 2" xfId="26326" xr:uid="{00000000-0005-0000-0000-0000BB660000}"/>
    <cellStyle name="Euro 6 2 2" xfId="26327" xr:uid="{00000000-0005-0000-0000-0000BC660000}"/>
    <cellStyle name="Euro 6 2 3" xfId="26328" xr:uid="{00000000-0005-0000-0000-0000BD660000}"/>
    <cellStyle name="Euro 6 3" xfId="26329" xr:uid="{00000000-0005-0000-0000-0000BE660000}"/>
    <cellStyle name="Euro 6 4" xfId="26330" xr:uid="{00000000-0005-0000-0000-0000BF660000}"/>
    <cellStyle name="Euro 6 5" xfId="26331" xr:uid="{00000000-0005-0000-0000-0000C0660000}"/>
    <cellStyle name="Euro 7" xfId="26332" xr:uid="{00000000-0005-0000-0000-0000C1660000}"/>
    <cellStyle name="Euro 7 2" xfId="26333" xr:uid="{00000000-0005-0000-0000-0000C2660000}"/>
    <cellStyle name="Euro 7 2 2" xfId="26334" xr:uid="{00000000-0005-0000-0000-0000C3660000}"/>
    <cellStyle name="Euro 7 2 3" xfId="26335" xr:uid="{00000000-0005-0000-0000-0000C4660000}"/>
    <cellStyle name="Euro 7 3" xfId="26336" xr:uid="{00000000-0005-0000-0000-0000C5660000}"/>
    <cellStyle name="Euro 7 4" xfId="26337" xr:uid="{00000000-0005-0000-0000-0000C6660000}"/>
    <cellStyle name="Euro 7 5" xfId="26338" xr:uid="{00000000-0005-0000-0000-0000C7660000}"/>
    <cellStyle name="Euro 8" xfId="26339" xr:uid="{00000000-0005-0000-0000-0000C8660000}"/>
    <cellStyle name="Euro 8 2" xfId="26340" xr:uid="{00000000-0005-0000-0000-0000C9660000}"/>
    <cellStyle name="Euro 8 2 2" xfId="26341" xr:uid="{00000000-0005-0000-0000-0000CA660000}"/>
    <cellStyle name="Euro 8 2 3" xfId="26342" xr:uid="{00000000-0005-0000-0000-0000CB660000}"/>
    <cellStyle name="Euro 8 3" xfId="26343" xr:uid="{00000000-0005-0000-0000-0000CC660000}"/>
    <cellStyle name="Euro 8 4" xfId="26344" xr:uid="{00000000-0005-0000-0000-0000CD660000}"/>
    <cellStyle name="Euro 8 5" xfId="26345" xr:uid="{00000000-0005-0000-0000-0000CE660000}"/>
    <cellStyle name="Euro 9" xfId="26346" xr:uid="{00000000-0005-0000-0000-0000CF660000}"/>
    <cellStyle name="Euro 9 2" xfId="26347" xr:uid="{00000000-0005-0000-0000-0000D0660000}"/>
    <cellStyle name="Euro 9 2 2" xfId="26348" xr:uid="{00000000-0005-0000-0000-0000D1660000}"/>
    <cellStyle name="Euro 9 2 3" xfId="26349" xr:uid="{00000000-0005-0000-0000-0000D2660000}"/>
    <cellStyle name="Euro 9 3" xfId="26350" xr:uid="{00000000-0005-0000-0000-0000D3660000}"/>
    <cellStyle name="Euro 9 4" xfId="26351" xr:uid="{00000000-0005-0000-0000-0000D4660000}"/>
    <cellStyle name="Euro 9 5" xfId="26352" xr:uid="{00000000-0005-0000-0000-0000D5660000}"/>
    <cellStyle name="Euro_NT-Datenbank_Auftragsbestand_09_07_31_Verteiler" xfId="26353" xr:uid="{00000000-0005-0000-0000-0000D6660000}"/>
    <cellStyle name="Excel Built-in Currency" xfId="26354" xr:uid="{00000000-0005-0000-0000-0000D7660000}"/>
    <cellStyle name="Excel Built-in Hyperlink" xfId="26355" xr:uid="{00000000-0005-0000-0000-0000D8660000}"/>
    <cellStyle name="Excel Built-in Normal" xfId="26356" xr:uid="{00000000-0005-0000-0000-0000D9660000}"/>
    <cellStyle name="Excel Built-in Normal 1" xfId="26357" xr:uid="{00000000-0005-0000-0000-0000DA660000}"/>
    <cellStyle name="Excel Built-in Normal 2" xfId="26358" xr:uid="{00000000-0005-0000-0000-0000DB660000}"/>
    <cellStyle name="EY Narrative text" xfId="26359" xr:uid="{00000000-0005-0000-0000-0000DC660000}"/>
    <cellStyle name="EY%colcalc" xfId="26360" xr:uid="{00000000-0005-0000-0000-0000DD660000}"/>
    <cellStyle name="EY%input" xfId="26361" xr:uid="{00000000-0005-0000-0000-0000DE660000}"/>
    <cellStyle name="EY%rowcalc" xfId="26362" xr:uid="{00000000-0005-0000-0000-0000DF660000}"/>
    <cellStyle name="EY0dp" xfId="26363" xr:uid="{00000000-0005-0000-0000-0000E0660000}"/>
    <cellStyle name="EY1dp" xfId="26364" xr:uid="{00000000-0005-0000-0000-0000E1660000}"/>
    <cellStyle name="EY2dp" xfId="26365" xr:uid="{00000000-0005-0000-0000-0000E2660000}"/>
    <cellStyle name="EY3dp" xfId="26366" xr:uid="{00000000-0005-0000-0000-0000E3660000}"/>
    <cellStyle name="EYChartTitle" xfId="26367" xr:uid="{00000000-0005-0000-0000-0000E4660000}"/>
    <cellStyle name="EYColumnHeading" xfId="26368" xr:uid="{00000000-0005-0000-0000-0000E5660000}"/>
    <cellStyle name="EYColumnHeading 2" xfId="26369" xr:uid="{00000000-0005-0000-0000-0000E6660000}"/>
    <cellStyle name="EYColumnHeadingItalic" xfId="26370" xr:uid="{00000000-0005-0000-0000-0000E7660000}"/>
    <cellStyle name="EYCoverDatabookName" xfId="26371" xr:uid="{00000000-0005-0000-0000-0000E8660000}"/>
    <cellStyle name="EYCoverDate" xfId="26372" xr:uid="{00000000-0005-0000-0000-0000E9660000}"/>
    <cellStyle name="EYCoverDraft" xfId="26373" xr:uid="{00000000-0005-0000-0000-0000EA660000}"/>
    <cellStyle name="EYCoverProjectName" xfId="26374" xr:uid="{00000000-0005-0000-0000-0000EB660000}"/>
    <cellStyle name="EYCurrency" xfId="26375" xr:uid="{00000000-0005-0000-0000-0000EC660000}"/>
    <cellStyle name="EYCurrency 2" xfId="26376" xr:uid="{00000000-0005-0000-0000-0000ED660000}"/>
    <cellStyle name="EYNotes" xfId="26377" xr:uid="{00000000-0005-0000-0000-0000EE660000}"/>
    <cellStyle name="EYNotesHeading" xfId="26378" xr:uid="{00000000-0005-0000-0000-0000EF660000}"/>
    <cellStyle name="EYnumber" xfId="26379" xr:uid="{00000000-0005-0000-0000-0000F0660000}"/>
    <cellStyle name="EYnumber 2" xfId="26380" xr:uid="{00000000-0005-0000-0000-0000F1660000}"/>
    <cellStyle name="EYRelianceRestricted" xfId="26381" xr:uid="{00000000-0005-0000-0000-0000F2660000}"/>
    <cellStyle name="EYSectionHeading" xfId="26382" xr:uid="{00000000-0005-0000-0000-0000F3660000}"/>
    <cellStyle name="EYSheetHeader1" xfId="26383" xr:uid="{00000000-0005-0000-0000-0000F4660000}"/>
    <cellStyle name="EYSheetHeading" xfId="26384" xr:uid="{00000000-0005-0000-0000-0000F5660000}"/>
    <cellStyle name="EYsmallheading" xfId="26385" xr:uid="{00000000-0005-0000-0000-0000F6660000}"/>
    <cellStyle name="EYSource" xfId="26386" xr:uid="{00000000-0005-0000-0000-0000F7660000}"/>
    <cellStyle name="EYtext" xfId="26387" xr:uid="{00000000-0005-0000-0000-0000F8660000}"/>
    <cellStyle name="EYtext 2" xfId="26388" xr:uid="{00000000-0005-0000-0000-0000F9660000}"/>
    <cellStyle name="EYtextbold" xfId="26389" xr:uid="{00000000-0005-0000-0000-0000FA660000}"/>
    <cellStyle name="EYtextbolditalic" xfId="26390" xr:uid="{00000000-0005-0000-0000-0000FB660000}"/>
    <cellStyle name="EYtextitalic" xfId="26391" xr:uid="{00000000-0005-0000-0000-0000FC660000}"/>
    <cellStyle name="F.Daten" xfId="26392" xr:uid="{00000000-0005-0000-0000-0000FD660000}"/>
    <cellStyle name="F.Daten 2" xfId="26393" xr:uid="{00000000-0005-0000-0000-0000FE660000}"/>
    <cellStyle name="F.Daten 2 2" xfId="26394" xr:uid="{00000000-0005-0000-0000-0000FF660000}"/>
    <cellStyle name="F.Daten 2 3" xfId="26395" xr:uid="{00000000-0005-0000-0000-000000670000}"/>
    <cellStyle name="F.Daten 3" xfId="26396" xr:uid="{00000000-0005-0000-0000-000001670000}"/>
    <cellStyle name="F.Daten 3 2" xfId="26397" xr:uid="{00000000-0005-0000-0000-000002670000}"/>
    <cellStyle name="F.Daten 3 3" xfId="26398" xr:uid="{00000000-0005-0000-0000-000003670000}"/>
    <cellStyle name="F.Daten 4" xfId="26399" xr:uid="{00000000-0005-0000-0000-000004670000}"/>
    <cellStyle name="F.Daten 4 2" xfId="26400" xr:uid="{00000000-0005-0000-0000-000005670000}"/>
    <cellStyle name="F.Daten 4 3" xfId="26401" xr:uid="{00000000-0005-0000-0000-000006670000}"/>
    <cellStyle name="F.Daten 5" xfId="26402" xr:uid="{00000000-0005-0000-0000-000007670000}"/>
    <cellStyle name="F.Daten 6" xfId="26403" xr:uid="{00000000-0005-0000-0000-000008670000}"/>
    <cellStyle name="F.Daten 7" xfId="26404" xr:uid="{00000000-0005-0000-0000-000009670000}"/>
    <cellStyle name="F.Daten 8" xfId="26405" xr:uid="{00000000-0005-0000-0000-00000A670000}"/>
    <cellStyle name="F.DatenFlag" xfId="26406" xr:uid="{00000000-0005-0000-0000-00000B670000}"/>
    <cellStyle name="F.DatenFlag 10" xfId="26407" xr:uid="{00000000-0005-0000-0000-00000C670000}"/>
    <cellStyle name="F.DatenFlag 11" xfId="26408" xr:uid="{00000000-0005-0000-0000-00000D670000}"/>
    <cellStyle name="F.DatenFlag 12" xfId="26409" xr:uid="{00000000-0005-0000-0000-00000E670000}"/>
    <cellStyle name="F.DatenFlag 13" xfId="26410" xr:uid="{00000000-0005-0000-0000-00000F670000}"/>
    <cellStyle name="F.DatenFlag 14" xfId="26411" xr:uid="{00000000-0005-0000-0000-000010670000}"/>
    <cellStyle name="F.DatenFlag 15" xfId="26412" xr:uid="{00000000-0005-0000-0000-000011670000}"/>
    <cellStyle name="F.DatenFlag 16" xfId="26413" xr:uid="{00000000-0005-0000-0000-000012670000}"/>
    <cellStyle name="F.DatenFlag 16 2" xfId="26414" xr:uid="{00000000-0005-0000-0000-000013670000}"/>
    <cellStyle name="F.DatenFlag 16 3" xfId="26415" xr:uid="{00000000-0005-0000-0000-000014670000}"/>
    <cellStyle name="F.DatenFlag 17" xfId="26416" xr:uid="{00000000-0005-0000-0000-000015670000}"/>
    <cellStyle name="F.DatenFlag 17 2" xfId="26417" xr:uid="{00000000-0005-0000-0000-000016670000}"/>
    <cellStyle name="F.DatenFlag 17 3" xfId="26418" xr:uid="{00000000-0005-0000-0000-000017670000}"/>
    <cellStyle name="F.DatenFlag 18" xfId="26419" xr:uid="{00000000-0005-0000-0000-000018670000}"/>
    <cellStyle name="F.DatenFlag 18 2" xfId="26420" xr:uid="{00000000-0005-0000-0000-000019670000}"/>
    <cellStyle name="F.DatenFlag 18 3" xfId="26421" xr:uid="{00000000-0005-0000-0000-00001A670000}"/>
    <cellStyle name="F.DatenFlag 19" xfId="26422" xr:uid="{00000000-0005-0000-0000-00001B670000}"/>
    <cellStyle name="F.DatenFlag 2" xfId="26423" xr:uid="{00000000-0005-0000-0000-00001C670000}"/>
    <cellStyle name="F.DatenFlag 20" xfId="26424" xr:uid="{00000000-0005-0000-0000-00001D670000}"/>
    <cellStyle name="F.DatenFlag 21" xfId="26425" xr:uid="{00000000-0005-0000-0000-00001E670000}"/>
    <cellStyle name="F.DatenFlag 3" xfId="26426" xr:uid="{00000000-0005-0000-0000-00001F670000}"/>
    <cellStyle name="F.DatenFlag 4" xfId="26427" xr:uid="{00000000-0005-0000-0000-000020670000}"/>
    <cellStyle name="F.DatenFlag 5" xfId="26428" xr:uid="{00000000-0005-0000-0000-000021670000}"/>
    <cellStyle name="F.DatenFlag 6" xfId="26429" xr:uid="{00000000-0005-0000-0000-000022670000}"/>
    <cellStyle name="F.DatenFlag 7" xfId="26430" xr:uid="{00000000-0005-0000-0000-000023670000}"/>
    <cellStyle name="F.DatenFlag 8" xfId="26431" xr:uid="{00000000-0005-0000-0000-000024670000}"/>
    <cellStyle name="F.DatenFlag 9" xfId="26432" xr:uid="{00000000-0005-0000-0000-000025670000}"/>
    <cellStyle name="F.DatenFormel" xfId="26433" xr:uid="{00000000-0005-0000-0000-000026670000}"/>
    <cellStyle name="F.DatenFormel 10" xfId="26434" xr:uid="{00000000-0005-0000-0000-000027670000}"/>
    <cellStyle name="F.DatenFormel 11" xfId="26435" xr:uid="{00000000-0005-0000-0000-000028670000}"/>
    <cellStyle name="F.DatenFormel 12" xfId="26436" xr:uid="{00000000-0005-0000-0000-000029670000}"/>
    <cellStyle name="F.DatenFormel 13" xfId="26437" xr:uid="{00000000-0005-0000-0000-00002A670000}"/>
    <cellStyle name="F.DatenFormel 14" xfId="26438" xr:uid="{00000000-0005-0000-0000-00002B670000}"/>
    <cellStyle name="F.DatenFormel 15" xfId="26439" xr:uid="{00000000-0005-0000-0000-00002C670000}"/>
    <cellStyle name="F.DatenFormel 16" xfId="26440" xr:uid="{00000000-0005-0000-0000-00002D670000}"/>
    <cellStyle name="F.DatenFormel 16 2" xfId="26441" xr:uid="{00000000-0005-0000-0000-00002E670000}"/>
    <cellStyle name="F.DatenFormel 16 3" xfId="26442" xr:uid="{00000000-0005-0000-0000-00002F670000}"/>
    <cellStyle name="F.DatenFormel 17" xfId="26443" xr:uid="{00000000-0005-0000-0000-000030670000}"/>
    <cellStyle name="F.DatenFormel 17 2" xfId="26444" xr:uid="{00000000-0005-0000-0000-000031670000}"/>
    <cellStyle name="F.DatenFormel 17 3" xfId="26445" xr:uid="{00000000-0005-0000-0000-000032670000}"/>
    <cellStyle name="F.DatenFormel 18" xfId="26446" xr:uid="{00000000-0005-0000-0000-000033670000}"/>
    <cellStyle name="F.DatenFormel 18 2" xfId="26447" xr:uid="{00000000-0005-0000-0000-000034670000}"/>
    <cellStyle name="F.DatenFormel 18 3" xfId="26448" xr:uid="{00000000-0005-0000-0000-000035670000}"/>
    <cellStyle name="F.DatenFormel 19" xfId="26449" xr:uid="{00000000-0005-0000-0000-000036670000}"/>
    <cellStyle name="F.DatenFormel 2" xfId="26450" xr:uid="{00000000-0005-0000-0000-000037670000}"/>
    <cellStyle name="F.DatenFormel 20" xfId="26451" xr:uid="{00000000-0005-0000-0000-000038670000}"/>
    <cellStyle name="F.DatenFormel 21" xfId="26452" xr:uid="{00000000-0005-0000-0000-000039670000}"/>
    <cellStyle name="F.DatenFormel 3" xfId="26453" xr:uid="{00000000-0005-0000-0000-00003A670000}"/>
    <cellStyle name="F.DatenFormel 4" xfId="26454" xr:uid="{00000000-0005-0000-0000-00003B670000}"/>
    <cellStyle name="F.DatenFormel 5" xfId="26455" xr:uid="{00000000-0005-0000-0000-00003C670000}"/>
    <cellStyle name="F.DatenFormel 6" xfId="26456" xr:uid="{00000000-0005-0000-0000-00003D670000}"/>
    <cellStyle name="F.DatenFormel 7" xfId="26457" xr:uid="{00000000-0005-0000-0000-00003E670000}"/>
    <cellStyle name="F.DatenFormel 8" xfId="26458" xr:uid="{00000000-0005-0000-0000-00003F670000}"/>
    <cellStyle name="F.DatenFormel 9" xfId="26459" xr:uid="{00000000-0005-0000-0000-000040670000}"/>
    <cellStyle name="F.Hintergrund" xfId="26460" xr:uid="{00000000-0005-0000-0000-000041670000}"/>
    <cellStyle name="F.Hintergrund 2" xfId="26461" xr:uid="{00000000-0005-0000-0000-000042670000}"/>
    <cellStyle name="F.Hintergrund 2 2" xfId="26462" xr:uid="{00000000-0005-0000-0000-000043670000}"/>
    <cellStyle name="F.Hintergrund 2 3" xfId="26463" xr:uid="{00000000-0005-0000-0000-000044670000}"/>
    <cellStyle name="F.Hintergrund 3" xfId="26464" xr:uid="{00000000-0005-0000-0000-000045670000}"/>
    <cellStyle name="F.Hintergrund 3 2" xfId="26465" xr:uid="{00000000-0005-0000-0000-000046670000}"/>
    <cellStyle name="F.Hintergrund 3 3" xfId="26466" xr:uid="{00000000-0005-0000-0000-000047670000}"/>
    <cellStyle name="F.Hintergrund 4" xfId="26467" xr:uid="{00000000-0005-0000-0000-000048670000}"/>
    <cellStyle name="F.Hintergrund 4 2" xfId="26468" xr:uid="{00000000-0005-0000-0000-000049670000}"/>
    <cellStyle name="F.Hintergrund 4 3" xfId="26469" xr:uid="{00000000-0005-0000-0000-00004A670000}"/>
    <cellStyle name="F.Hintergrund 5" xfId="26470" xr:uid="{00000000-0005-0000-0000-00004B670000}"/>
    <cellStyle name="F.Hintergrund 6" xfId="26471" xr:uid="{00000000-0005-0000-0000-00004C670000}"/>
    <cellStyle name="F.Hintergrund 7" xfId="26472" xr:uid="{00000000-0005-0000-0000-00004D670000}"/>
    <cellStyle name="F.Hintergrund 8" xfId="26473" xr:uid="{00000000-0005-0000-0000-00004E670000}"/>
    <cellStyle name="F.KopfDaten" xfId="26474" xr:uid="{00000000-0005-0000-0000-00004F670000}"/>
    <cellStyle name="F.KopfDaten 2" xfId="26475" xr:uid="{00000000-0005-0000-0000-000050670000}"/>
    <cellStyle name="F.KopfDaten 2 2" xfId="26476" xr:uid="{00000000-0005-0000-0000-000051670000}"/>
    <cellStyle name="F.KopfDaten 2 3" xfId="26477" xr:uid="{00000000-0005-0000-0000-000052670000}"/>
    <cellStyle name="F.KopfDaten 3" xfId="26478" xr:uid="{00000000-0005-0000-0000-000053670000}"/>
    <cellStyle name="F.KopfDaten 3 2" xfId="26479" xr:uid="{00000000-0005-0000-0000-000054670000}"/>
    <cellStyle name="F.KopfDaten 3 3" xfId="26480" xr:uid="{00000000-0005-0000-0000-000055670000}"/>
    <cellStyle name="F.KopfDaten 4" xfId="26481" xr:uid="{00000000-0005-0000-0000-000056670000}"/>
    <cellStyle name="F.KopfDaten 4 2" xfId="26482" xr:uid="{00000000-0005-0000-0000-000057670000}"/>
    <cellStyle name="F.KopfDaten 4 3" xfId="26483" xr:uid="{00000000-0005-0000-0000-000058670000}"/>
    <cellStyle name="F.KopfDaten 5" xfId="26484" xr:uid="{00000000-0005-0000-0000-000059670000}"/>
    <cellStyle name="F.KopfDaten 6" xfId="26485" xr:uid="{00000000-0005-0000-0000-00005A670000}"/>
    <cellStyle name="F.KopfDaten 7" xfId="26486" xr:uid="{00000000-0005-0000-0000-00005B670000}"/>
    <cellStyle name="F.KopfDaten 8" xfId="26487" xr:uid="{00000000-0005-0000-0000-00005C670000}"/>
    <cellStyle name="F.ListeC" xfId="26488" xr:uid="{00000000-0005-0000-0000-00005D670000}"/>
    <cellStyle name="F.ListeC 10" xfId="26489" xr:uid="{00000000-0005-0000-0000-00005E670000}"/>
    <cellStyle name="F.ListeC 11" xfId="26490" xr:uid="{00000000-0005-0000-0000-00005F670000}"/>
    <cellStyle name="F.ListeC 12" xfId="26491" xr:uid="{00000000-0005-0000-0000-000060670000}"/>
    <cellStyle name="F.ListeC 13" xfId="26492" xr:uid="{00000000-0005-0000-0000-000061670000}"/>
    <cellStyle name="F.ListeC 14" xfId="26493" xr:uid="{00000000-0005-0000-0000-000062670000}"/>
    <cellStyle name="F.ListeC 15" xfId="26494" xr:uid="{00000000-0005-0000-0000-000063670000}"/>
    <cellStyle name="F.ListeC 2" xfId="26495" xr:uid="{00000000-0005-0000-0000-000064670000}"/>
    <cellStyle name="F.ListeC 3" xfId="26496" xr:uid="{00000000-0005-0000-0000-000065670000}"/>
    <cellStyle name="F.ListeC 4" xfId="26497" xr:uid="{00000000-0005-0000-0000-000066670000}"/>
    <cellStyle name="F.ListeC 5" xfId="26498" xr:uid="{00000000-0005-0000-0000-000067670000}"/>
    <cellStyle name="F.ListeC 6" xfId="26499" xr:uid="{00000000-0005-0000-0000-000068670000}"/>
    <cellStyle name="F.ListeC 7" xfId="26500" xr:uid="{00000000-0005-0000-0000-000069670000}"/>
    <cellStyle name="F.ListeC 8" xfId="26501" xr:uid="{00000000-0005-0000-0000-00006A670000}"/>
    <cellStyle name="F.ListeC 9" xfId="26502" xr:uid="{00000000-0005-0000-0000-00006B670000}"/>
    <cellStyle name="F.ListeN" xfId="26503" xr:uid="{00000000-0005-0000-0000-00006C670000}"/>
    <cellStyle name="F.ListeN 2" xfId="26504" xr:uid="{00000000-0005-0000-0000-00006D670000}"/>
    <cellStyle name="F.ListeN 3" xfId="26505" xr:uid="{00000000-0005-0000-0000-00006E670000}"/>
    <cellStyle name="F.ListeN 4" xfId="26506" xr:uid="{00000000-0005-0000-0000-00006F670000}"/>
    <cellStyle name="F.ListeW" xfId="26507" xr:uid="{00000000-0005-0000-0000-000070670000}"/>
    <cellStyle name="F.ListeX" xfId="26508" xr:uid="{00000000-0005-0000-0000-000071670000}"/>
    <cellStyle name="F.ListeX 2" xfId="26509" xr:uid="{00000000-0005-0000-0000-000072670000}"/>
    <cellStyle name="F.ListeX 3" xfId="26510" xr:uid="{00000000-0005-0000-0000-000073670000}"/>
    <cellStyle name="F.ListeX 4" xfId="26511" xr:uid="{00000000-0005-0000-0000-000074670000}"/>
    <cellStyle name="F.Titel" xfId="26512" xr:uid="{00000000-0005-0000-0000-000075670000}"/>
    <cellStyle name="F.Titel 2" xfId="26513" xr:uid="{00000000-0005-0000-0000-000076670000}"/>
    <cellStyle name="F.Titel 2 2" xfId="26514" xr:uid="{00000000-0005-0000-0000-000077670000}"/>
    <cellStyle name="F.Titel 2 3" xfId="26515" xr:uid="{00000000-0005-0000-0000-000078670000}"/>
    <cellStyle name="F.Titel 3" xfId="26516" xr:uid="{00000000-0005-0000-0000-000079670000}"/>
    <cellStyle name="F.Titel 3 2" xfId="26517" xr:uid="{00000000-0005-0000-0000-00007A670000}"/>
    <cellStyle name="F.Titel 3 3" xfId="26518" xr:uid="{00000000-0005-0000-0000-00007B670000}"/>
    <cellStyle name="F.Titel 4" xfId="26519" xr:uid="{00000000-0005-0000-0000-00007C670000}"/>
    <cellStyle name="F.Titel 4 2" xfId="26520" xr:uid="{00000000-0005-0000-0000-00007D670000}"/>
    <cellStyle name="F.Titel 4 3" xfId="26521" xr:uid="{00000000-0005-0000-0000-00007E670000}"/>
    <cellStyle name="F.Titel 5" xfId="26522" xr:uid="{00000000-0005-0000-0000-00007F670000}"/>
    <cellStyle name="F.Titel 6" xfId="26523" xr:uid="{00000000-0005-0000-0000-000080670000}"/>
    <cellStyle name="F.Titel 7" xfId="26524" xr:uid="{00000000-0005-0000-0000-000081670000}"/>
    <cellStyle name="F.Titel 8" xfId="26525" xr:uid="{00000000-0005-0000-0000-000082670000}"/>
    <cellStyle name="F.UnterTitel" xfId="26526" xr:uid="{00000000-0005-0000-0000-000083670000}"/>
    <cellStyle name="F.UnterTitel 10" xfId="26527" xr:uid="{00000000-0005-0000-0000-000084670000}"/>
    <cellStyle name="F.UnterTitel 11" xfId="26528" xr:uid="{00000000-0005-0000-0000-000085670000}"/>
    <cellStyle name="F.UnterTitel 12" xfId="26529" xr:uid="{00000000-0005-0000-0000-000086670000}"/>
    <cellStyle name="F.UnterTitel 13" xfId="26530" xr:uid="{00000000-0005-0000-0000-000087670000}"/>
    <cellStyle name="F.UnterTitel 14" xfId="26531" xr:uid="{00000000-0005-0000-0000-000088670000}"/>
    <cellStyle name="F.UnterTitel 15" xfId="26532" xr:uid="{00000000-0005-0000-0000-000089670000}"/>
    <cellStyle name="F.UnterTitel 16" xfId="26533" xr:uid="{00000000-0005-0000-0000-00008A670000}"/>
    <cellStyle name="F.UnterTitel 16 2" xfId="26534" xr:uid="{00000000-0005-0000-0000-00008B670000}"/>
    <cellStyle name="F.UnterTitel 16 3" xfId="26535" xr:uid="{00000000-0005-0000-0000-00008C670000}"/>
    <cellStyle name="F.UnterTitel 17" xfId="26536" xr:uid="{00000000-0005-0000-0000-00008D670000}"/>
    <cellStyle name="F.UnterTitel 17 2" xfId="26537" xr:uid="{00000000-0005-0000-0000-00008E670000}"/>
    <cellStyle name="F.UnterTitel 17 3" xfId="26538" xr:uid="{00000000-0005-0000-0000-00008F670000}"/>
    <cellStyle name="F.UnterTitel 18" xfId="26539" xr:uid="{00000000-0005-0000-0000-000090670000}"/>
    <cellStyle name="F.UnterTitel 18 2" xfId="26540" xr:uid="{00000000-0005-0000-0000-000091670000}"/>
    <cellStyle name="F.UnterTitel 18 3" xfId="26541" xr:uid="{00000000-0005-0000-0000-000092670000}"/>
    <cellStyle name="F.UnterTitel 19" xfId="26542" xr:uid="{00000000-0005-0000-0000-000093670000}"/>
    <cellStyle name="F.UnterTitel 2" xfId="26543" xr:uid="{00000000-0005-0000-0000-000094670000}"/>
    <cellStyle name="F.UnterTitel 20" xfId="26544" xr:uid="{00000000-0005-0000-0000-000095670000}"/>
    <cellStyle name="F.UnterTitel 21" xfId="26545" xr:uid="{00000000-0005-0000-0000-000096670000}"/>
    <cellStyle name="F.UnterTitel 3" xfId="26546" xr:uid="{00000000-0005-0000-0000-000097670000}"/>
    <cellStyle name="F.UnterTitel 4" xfId="26547" xr:uid="{00000000-0005-0000-0000-000098670000}"/>
    <cellStyle name="F.UnterTitel 5" xfId="26548" xr:uid="{00000000-0005-0000-0000-000099670000}"/>
    <cellStyle name="F.UnterTitel 6" xfId="26549" xr:uid="{00000000-0005-0000-0000-00009A670000}"/>
    <cellStyle name="F.UnterTitel 7" xfId="26550" xr:uid="{00000000-0005-0000-0000-00009B670000}"/>
    <cellStyle name="F.UnterTitel 8" xfId="26551" xr:uid="{00000000-0005-0000-0000-00009C670000}"/>
    <cellStyle name="F.UnterTitel 9" xfId="26552" xr:uid="{00000000-0005-0000-0000-00009D670000}"/>
    <cellStyle name="Gekoppelde cel" xfId="26553" xr:uid="{00000000-0005-0000-0000-00009E670000}"/>
    <cellStyle name="Goed" xfId="26554" xr:uid="{00000000-0005-0000-0000-00009F670000}"/>
    <cellStyle name="Good" xfId="26555" xr:uid="{00000000-0005-0000-0000-0000A0670000}"/>
    <cellStyle name="Good 2" xfId="26556" xr:uid="{00000000-0005-0000-0000-0000A1670000}"/>
    <cellStyle name="Good 3" xfId="26557" xr:uid="{00000000-0005-0000-0000-0000A2670000}"/>
    <cellStyle name="Good 4" xfId="26558" xr:uid="{00000000-0005-0000-0000-0000A3670000}"/>
    <cellStyle name="Grey" xfId="26559" xr:uid="{00000000-0005-0000-0000-0000A4670000}"/>
    <cellStyle name="Gut 10" xfId="26560" xr:uid="{00000000-0005-0000-0000-0000A5670000}"/>
    <cellStyle name="Gut 10 10" xfId="26561" xr:uid="{00000000-0005-0000-0000-0000A6670000}"/>
    <cellStyle name="Gut 10 11" xfId="26562" xr:uid="{00000000-0005-0000-0000-0000A7670000}"/>
    <cellStyle name="Gut 10 12" xfId="26563" xr:uid="{00000000-0005-0000-0000-0000A8670000}"/>
    <cellStyle name="Gut 10 13" xfId="26564" xr:uid="{00000000-0005-0000-0000-0000A9670000}"/>
    <cellStyle name="Gut 10 14" xfId="26565" xr:uid="{00000000-0005-0000-0000-0000AA670000}"/>
    <cellStyle name="Gut 10 15" xfId="26566" xr:uid="{00000000-0005-0000-0000-0000AB670000}"/>
    <cellStyle name="Gut 10 16" xfId="26567" xr:uid="{00000000-0005-0000-0000-0000AC670000}"/>
    <cellStyle name="Gut 10 17" xfId="26568" xr:uid="{00000000-0005-0000-0000-0000AD670000}"/>
    <cellStyle name="Gut 10 18" xfId="26569" xr:uid="{00000000-0005-0000-0000-0000AE670000}"/>
    <cellStyle name="Gut 10 19" xfId="26570" xr:uid="{00000000-0005-0000-0000-0000AF670000}"/>
    <cellStyle name="Gut 10 2" xfId="26571" xr:uid="{00000000-0005-0000-0000-0000B0670000}"/>
    <cellStyle name="Gut 10 3" xfId="26572" xr:uid="{00000000-0005-0000-0000-0000B1670000}"/>
    <cellStyle name="Gut 10 4" xfId="26573" xr:uid="{00000000-0005-0000-0000-0000B2670000}"/>
    <cellStyle name="Gut 10 5" xfId="26574" xr:uid="{00000000-0005-0000-0000-0000B3670000}"/>
    <cellStyle name="Gut 10 6" xfId="26575" xr:uid="{00000000-0005-0000-0000-0000B4670000}"/>
    <cellStyle name="Gut 10 7" xfId="26576" xr:uid="{00000000-0005-0000-0000-0000B5670000}"/>
    <cellStyle name="Gut 10 8" xfId="26577" xr:uid="{00000000-0005-0000-0000-0000B6670000}"/>
    <cellStyle name="Gut 10 9" xfId="26578" xr:uid="{00000000-0005-0000-0000-0000B7670000}"/>
    <cellStyle name="Gut 11" xfId="26579" xr:uid="{00000000-0005-0000-0000-0000B8670000}"/>
    <cellStyle name="Gut 11 10" xfId="26580" xr:uid="{00000000-0005-0000-0000-0000B9670000}"/>
    <cellStyle name="Gut 11 11" xfId="26581" xr:uid="{00000000-0005-0000-0000-0000BA670000}"/>
    <cellStyle name="Gut 11 12" xfId="26582" xr:uid="{00000000-0005-0000-0000-0000BB670000}"/>
    <cellStyle name="Gut 11 13" xfId="26583" xr:uid="{00000000-0005-0000-0000-0000BC670000}"/>
    <cellStyle name="Gut 11 14" xfId="26584" xr:uid="{00000000-0005-0000-0000-0000BD670000}"/>
    <cellStyle name="Gut 11 15" xfId="26585" xr:uid="{00000000-0005-0000-0000-0000BE670000}"/>
    <cellStyle name="Gut 11 16" xfId="26586" xr:uid="{00000000-0005-0000-0000-0000BF670000}"/>
    <cellStyle name="Gut 11 17" xfId="26587" xr:uid="{00000000-0005-0000-0000-0000C0670000}"/>
    <cellStyle name="Gut 11 18" xfId="26588" xr:uid="{00000000-0005-0000-0000-0000C1670000}"/>
    <cellStyle name="Gut 11 19" xfId="26589" xr:uid="{00000000-0005-0000-0000-0000C2670000}"/>
    <cellStyle name="Gut 11 2" xfId="26590" xr:uid="{00000000-0005-0000-0000-0000C3670000}"/>
    <cellStyle name="Gut 11 3" xfId="26591" xr:uid="{00000000-0005-0000-0000-0000C4670000}"/>
    <cellStyle name="Gut 11 4" xfId="26592" xr:uid="{00000000-0005-0000-0000-0000C5670000}"/>
    <cellStyle name="Gut 11 5" xfId="26593" xr:uid="{00000000-0005-0000-0000-0000C6670000}"/>
    <cellStyle name="Gut 11 6" xfId="26594" xr:uid="{00000000-0005-0000-0000-0000C7670000}"/>
    <cellStyle name="Gut 11 7" xfId="26595" xr:uid="{00000000-0005-0000-0000-0000C8670000}"/>
    <cellStyle name="Gut 11 8" xfId="26596" xr:uid="{00000000-0005-0000-0000-0000C9670000}"/>
    <cellStyle name="Gut 11 9" xfId="26597" xr:uid="{00000000-0005-0000-0000-0000CA670000}"/>
    <cellStyle name="Gut 12" xfId="26598" xr:uid="{00000000-0005-0000-0000-0000CB670000}"/>
    <cellStyle name="Gut 12 10" xfId="26599" xr:uid="{00000000-0005-0000-0000-0000CC670000}"/>
    <cellStyle name="Gut 12 11" xfId="26600" xr:uid="{00000000-0005-0000-0000-0000CD670000}"/>
    <cellStyle name="Gut 12 12" xfId="26601" xr:uid="{00000000-0005-0000-0000-0000CE670000}"/>
    <cellStyle name="Gut 12 13" xfId="26602" xr:uid="{00000000-0005-0000-0000-0000CF670000}"/>
    <cellStyle name="Gut 12 14" xfId="26603" xr:uid="{00000000-0005-0000-0000-0000D0670000}"/>
    <cellStyle name="Gut 12 15" xfId="26604" xr:uid="{00000000-0005-0000-0000-0000D1670000}"/>
    <cellStyle name="Gut 12 16" xfId="26605" xr:uid="{00000000-0005-0000-0000-0000D2670000}"/>
    <cellStyle name="Gut 12 17" xfId="26606" xr:uid="{00000000-0005-0000-0000-0000D3670000}"/>
    <cellStyle name="Gut 12 18" xfId="26607" xr:uid="{00000000-0005-0000-0000-0000D4670000}"/>
    <cellStyle name="Gut 12 19" xfId="26608" xr:uid="{00000000-0005-0000-0000-0000D5670000}"/>
    <cellStyle name="Gut 12 2" xfId="26609" xr:uid="{00000000-0005-0000-0000-0000D6670000}"/>
    <cellStyle name="Gut 12 3" xfId="26610" xr:uid="{00000000-0005-0000-0000-0000D7670000}"/>
    <cellStyle name="Gut 12 4" xfId="26611" xr:uid="{00000000-0005-0000-0000-0000D8670000}"/>
    <cellStyle name="Gut 12 5" xfId="26612" xr:uid="{00000000-0005-0000-0000-0000D9670000}"/>
    <cellStyle name="Gut 12 6" xfId="26613" xr:uid="{00000000-0005-0000-0000-0000DA670000}"/>
    <cellStyle name="Gut 12 7" xfId="26614" xr:uid="{00000000-0005-0000-0000-0000DB670000}"/>
    <cellStyle name="Gut 12 8" xfId="26615" xr:uid="{00000000-0005-0000-0000-0000DC670000}"/>
    <cellStyle name="Gut 12 9" xfId="26616" xr:uid="{00000000-0005-0000-0000-0000DD670000}"/>
    <cellStyle name="Gut 13" xfId="26617" xr:uid="{00000000-0005-0000-0000-0000DE670000}"/>
    <cellStyle name="Gut 13 10" xfId="26618" xr:uid="{00000000-0005-0000-0000-0000DF670000}"/>
    <cellStyle name="Gut 13 11" xfId="26619" xr:uid="{00000000-0005-0000-0000-0000E0670000}"/>
    <cellStyle name="Gut 13 12" xfId="26620" xr:uid="{00000000-0005-0000-0000-0000E1670000}"/>
    <cellStyle name="Gut 13 13" xfId="26621" xr:uid="{00000000-0005-0000-0000-0000E2670000}"/>
    <cellStyle name="Gut 13 14" xfId="26622" xr:uid="{00000000-0005-0000-0000-0000E3670000}"/>
    <cellStyle name="Gut 13 15" xfId="26623" xr:uid="{00000000-0005-0000-0000-0000E4670000}"/>
    <cellStyle name="Gut 13 16" xfId="26624" xr:uid="{00000000-0005-0000-0000-0000E5670000}"/>
    <cellStyle name="Gut 13 17" xfId="26625" xr:uid="{00000000-0005-0000-0000-0000E6670000}"/>
    <cellStyle name="Gut 13 18" xfId="26626" xr:uid="{00000000-0005-0000-0000-0000E7670000}"/>
    <cellStyle name="Gut 13 19" xfId="26627" xr:uid="{00000000-0005-0000-0000-0000E8670000}"/>
    <cellStyle name="Gut 13 2" xfId="26628" xr:uid="{00000000-0005-0000-0000-0000E9670000}"/>
    <cellStyle name="Gut 13 3" xfId="26629" xr:uid="{00000000-0005-0000-0000-0000EA670000}"/>
    <cellStyle name="Gut 13 4" xfId="26630" xr:uid="{00000000-0005-0000-0000-0000EB670000}"/>
    <cellStyle name="Gut 13 5" xfId="26631" xr:uid="{00000000-0005-0000-0000-0000EC670000}"/>
    <cellStyle name="Gut 13 6" xfId="26632" xr:uid="{00000000-0005-0000-0000-0000ED670000}"/>
    <cellStyle name="Gut 13 7" xfId="26633" xr:uid="{00000000-0005-0000-0000-0000EE670000}"/>
    <cellStyle name="Gut 13 8" xfId="26634" xr:uid="{00000000-0005-0000-0000-0000EF670000}"/>
    <cellStyle name="Gut 13 9" xfId="26635" xr:uid="{00000000-0005-0000-0000-0000F0670000}"/>
    <cellStyle name="Gut 14" xfId="26636" xr:uid="{00000000-0005-0000-0000-0000F1670000}"/>
    <cellStyle name="Gut 14 10" xfId="26637" xr:uid="{00000000-0005-0000-0000-0000F2670000}"/>
    <cellStyle name="Gut 14 11" xfId="26638" xr:uid="{00000000-0005-0000-0000-0000F3670000}"/>
    <cellStyle name="Gut 14 12" xfId="26639" xr:uid="{00000000-0005-0000-0000-0000F4670000}"/>
    <cellStyle name="Gut 14 13" xfId="26640" xr:uid="{00000000-0005-0000-0000-0000F5670000}"/>
    <cellStyle name="Gut 14 14" xfId="26641" xr:uid="{00000000-0005-0000-0000-0000F6670000}"/>
    <cellStyle name="Gut 14 15" xfId="26642" xr:uid="{00000000-0005-0000-0000-0000F7670000}"/>
    <cellStyle name="Gut 14 16" xfId="26643" xr:uid="{00000000-0005-0000-0000-0000F8670000}"/>
    <cellStyle name="Gut 14 17" xfId="26644" xr:uid="{00000000-0005-0000-0000-0000F9670000}"/>
    <cellStyle name="Gut 14 18" xfId="26645" xr:uid="{00000000-0005-0000-0000-0000FA670000}"/>
    <cellStyle name="Gut 14 19" xfId="26646" xr:uid="{00000000-0005-0000-0000-0000FB670000}"/>
    <cellStyle name="Gut 14 2" xfId="26647" xr:uid="{00000000-0005-0000-0000-0000FC670000}"/>
    <cellStyle name="Gut 14 3" xfId="26648" xr:uid="{00000000-0005-0000-0000-0000FD670000}"/>
    <cellStyle name="Gut 14 4" xfId="26649" xr:uid="{00000000-0005-0000-0000-0000FE670000}"/>
    <cellStyle name="Gut 14 5" xfId="26650" xr:uid="{00000000-0005-0000-0000-0000FF670000}"/>
    <cellStyle name="Gut 14 6" xfId="26651" xr:uid="{00000000-0005-0000-0000-000000680000}"/>
    <cellStyle name="Gut 14 7" xfId="26652" xr:uid="{00000000-0005-0000-0000-000001680000}"/>
    <cellStyle name="Gut 14 8" xfId="26653" xr:uid="{00000000-0005-0000-0000-000002680000}"/>
    <cellStyle name="Gut 14 9" xfId="26654" xr:uid="{00000000-0005-0000-0000-000003680000}"/>
    <cellStyle name="Gut 15" xfId="26655" xr:uid="{00000000-0005-0000-0000-000004680000}"/>
    <cellStyle name="Gut 15 10" xfId="26656" xr:uid="{00000000-0005-0000-0000-000005680000}"/>
    <cellStyle name="Gut 15 11" xfId="26657" xr:uid="{00000000-0005-0000-0000-000006680000}"/>
    <cellStyle name="Gut 15 12" xfId="26658" xr:uid="{00000000-0005-0000-0000-000007680000}"/>
    <cellStyle name="Gut 15 13" xfId="26659" xr:uid="{00000000-0005-0000-0000-000008680000}"/>
    <cellStyle name="Gut 15 14" xfId="26660" xr:uid="{00000000-0005-0000-0000-000009680000}"/>
    <cellStyle name="Gut 15 15" xfId="26661" xr:uid="{00000000-0005-0000-0000-00000A680000}"/>
    <cellStyle name="Gut 15 16" xfId="26662" xr:uid="{00000000-0005-0000-0000-00000B680000}"/>
    <cellStyle name="Gut 15 17" xfId="26663" xr:uid="{00000000-0005-0000-0000-00000C680000}"/>
    <cellStyle name="Gut 15 18" xfId="26664" xr:uid="{00000000-0005-0000-0000-00000D680000}"/>
    <cellStyle name="Gut 15 19" xfId="26665" xr:uid="{00000000-0005-0000-0000-00000E680000}"/>
    <cellStyle name="Gut 15 2" xfId="26666" xr:uid="{00000000-0005-0000-0000-00000F680000}"/>
    <cellStyle name="Gut 15 3" xfId="26667" xr:uid="{00000000-0005-0000-0000-000010680000}"/>
    <cellStyle name="Gut 15 4" xfId="26668" xr:uid="{00000000-0005-0000-0000-000011680000}"/>
    <cellStyle name="Gut 15 5" xfId="26669" xr:uid="{00000000-0005-0000-0000-000012680000}"/>
    <cellStyle name="Gut 15 6" xfId="26670" xr:uid="{00000000-0005-0000-0000-000013680000}"/>
    <cellStyle name="Gut 15 7" xfId="26671" xr:uid="{00000000-0005-0000-0000-000014680000}"/>
    <cellStyle name="Gut 15 8" xfId="26672" xr:uid="{00000000-0005-0000-0000-000015680000}"/>
    <cellStyle name="Gut 15 9" xfId="26673" xr:uid="{00000000-0005-0000-0000-000016680000}"/>
    <cellStyle name="Gut 16" xfId="26674" xr:uid="{00000000-0005-0000-0000-000017680000}"/>
    <cellStyle name="Gut 16 10" xfId="26675" xr:uid="{00000000-0005-0000-0000-000018680000}"/>
    <cellStyle name="Gut 16 11" xfId="26676" xr:uid="{00000000-0005-0000-0000-000019680000}"/>
    <cellStyle name="Gut 16 12" xfId="26677" xr:uid="{00000000-0005-0000-0000-00001A680000}"/>
    <cellStyle name="Gut 16 13" xfId="26678" xr:uid="{00000000-0005-0000-0000-00001B680000}"/>
    <cellStyle name="Gut 16 14" xfId="26679" xr:uid="{00000000-0005-0000-0000-00001C680000}"/>
    <cellStyle name="Gut 16 15" xfId="26680" xr:uid="{00000000-0005-0000-0000-00001D680000}"/>
    <cellStyle name="Gut 16 16" xfId="26681" xr:uid="{00000000-0005-0000-0000-00001E680000}"/>
    <cellStyle name="Gut 16 17" xfId="26682" xr:uid="{00000000-0005-0000-0000-00001F680000}"/>
    <cellStyle name="Gut 16 18" xfId="26683" xr:uid="{00000000-0005-0000-0000-000020680000}"/>
    <cellStyle name="Gut 16 19" xfId="26684" xr:uid="{00000000-0005-0000-0000-000021680000}"/>
    <cellStyle name="Gut 16 2" xfId="26685" xr:uid="{00000000-0005-0000-0000-000022680000}"/>
    <cellStyle name="Gut 16 3" xfId="26686" xr:uid="{00000000-0005-0000-0000-000023680000}"/>
    <cellStyle name="Gut 16 4" xfId="26687" xr:uid="{00000000-0005-0000-0000-000024680000}"/>
    <cellStyle name="Gut 16 5" xfId="26688" xr:uid="{00000000-0005-0000-0000-000025680000}"/>
    <cellStyle name="Gut 16 6" xfId="26689" xr:uid="{00000000-0005-0000-0000-000026680000}"/>
    <cellStyle name="Gut 16 7" xfId="26690" xr:uid="{00000000-0005-0000-0000-000027680000}"/>
    <cellStyle name="Gut 16 8" xfId="26691" xr:uid="{00000000-0005-0000-0000-000028680000}"/>
    <cellStyle name="Gut 16 9" xfId="26692" xr:uid="{00000000-0005-0000-0000-000029680000}"/>
    <cellStyle name="Gut 17" xfId="26693" xr:uid="{00000000-0005-0000-0000-00002A680000}"/>
    <cellStyle name="Gut 17 10" xfId="26694" xr:uid="{00000000-0005-0000-0000-00002B680000}"/>
    <cellStyle name="Gut 17 11" xfId="26695" xr:uid="{00000000-0005-0000-0000-00002C680000}"/>
    <cellStyle name="Gut 17 12" xfId="26696" xr:uid="{00000000-0005-0000-0000-00002D680000}"/>
    <cellStyle name="Gut 17 13" xfId="26697" xr:uid="{00000000-0005-0000-0000-00002E680000}"/>
    <cellStyle name="Gut 17 14" xfId="26698" xr:uid="{00000000-0005-0000-0000-00002F680000}"/>
    <cellStyle name="Gut 17 15" xfId="26699" xr:uid="{00000000-0005-0000-0000-000030680000}"/>
    <cellStyle name="Gut 17 16" xfId="26700" xr:uid="{00000000-0005-0000-0000-000031680000}"/>
    <cellStyle name="Gut 17 17" xfId="26701" xr:uid="{00000000-0005-0000-0000-000032680000}"/>
    <cellStyle name="Gut 17 18" xfId="26702" xr:uid="{00000000-0005-0000-0000-000033680000}"/>
    <cellStyle name="Gut 17 19" xfId="26703" xr:uid="{00000000-0005-0000-0000-000034680000}"/>
    <cellStyle name="Gut 17 2" xfId="26704" xr:uid="{00000000-0005-0000-0000-000035680000}"/>
    <cellStyle name="Gut 17 3" xfId="26705" xr:uid="{00000000-0005-0000-0000-000036680000}"/>
    <cellStyle name="Gut 17 4" xfId="26706" xr:uid="{00000000-0005-0000-0000-000037680000}"/>
    <cellStyle name="Gut 17 5" xfId="26707" xr:uid="{00000000-0005-0000-0000-000038680000}"/>
    <cellStyle name="Gut 17 6" xfId="26708" xr:uid="{00000000-0005-0000-0000-000039680000}"/>
    <cellStyle name="Gut 17 7" xfId="26709" xr:uid="{00000000-0005-0000-0000-00003A680000}"/>
    <cellStyle name="Gut 17 8" xfId="26710" xr:uid="{00000000-0005-0000-0000-00003B680000}"/>
    <cellStyle name="Gut 17 9" xfId="26711" xr:uid="{00000000-0005-0000-0000-00003C680000}"/>
    <cellStyle name="Gut 18" xfId="26712" xr:uid="{00000000-0005-0000-0000-00003D680000}"/>
    <cellStyle name="Gut 18 10" xfId="26713" xr:uid="{00000000-0005-0000-0000-00003E680000}"/>
    <cellStyle name="Gut 18 11" xfId="26714" xr:uid="{00000000-0005-0000-0000-00003F680000}"/>
    <cellStyle name="Gut 18 12" xfId="26715" xr:uid="{00000000-0005-0000-0000-000040680000}"/>
    <cellStyle name="Gut 18 13" xfId="26716" xr:uid="{00000000-0005-0000-0000-000041680000}"/>
    <cellStyle name="Gut 18 14" xfId="26717" xr:uid="{00000000-0005-0000-0000-000042680000}"/>
    <cellStyle name="Gut 18 15" xfId="26718" xr:uid="{00000000-0005-0000-0000-000043680000}"/>
    <cellStyle name="Gut 18 16" xfId="26719" xr:uid="{00000000-0005-0000-0000-000044680000}"/>
    <cellStyle name="Gut 18 17" xfId="26720" xr:uid="{00000000-0005-0000-0000-000045680000}"/>
    <cellStyle name="Gut 18 18" xfId="26721" xr:uid="{00000000-0005-0000-0000-000046680000}"/>
    <cellStyle name="Gut 18 19" xfId="26722" xr:uid="{00000000-0005-0000-0000-000047680000}"/>
    <cellStyle name="Gut 18 2" xfId="26723" xr:uid="{00000000-0005-0000-0000-000048680000}"/>
    <cellStyle name="Gut 18 3" xfId="26724" xr:uid="{00000000-0005-0000-0000-000049680000}"/>
    <cellStyle name="Gut 18 4" xfId="26725" xr:uid="{00000000-0005-0000-0000-00004A680000}"/>
    <cellStyle name="Gut 18 5" xfId="26726" xr:uid="{00000000-0005-0000-0000-00004B680000}"/>
    <cellStyle name="Gut 18 6" xfId="26727" xr:uid="{00000000-0005-0000-0000-00004C680000}"/>
    <cellStyle name="Gut 18 7" xfId="26728" xr:uid="{00000000-0005-0000-0000-00004D680000}"/>
    <cellStyle name="Gut 18 8" xfId="26729" xr:uid="{00000000-0005-0000-0000-00004E680000}"/>
    <cellStyle name="Gut 18 9" xfId="26730" xr:uid="{00000000-0005-0000-0000-00004F680000}"/>
    <cellStyle name="Gut 19" xfId="26731" xr:uid="{00000000-0005-0000-0000-000050680000}"/>
    <cellStyle name="Gut 19 10" xfId="26732" xr:uid="{00000000-0005-0000-0000-000051680000}"/>
    <cellStyle name="Gut 19 11" xfId="26733" xr:uid="{00000000-0005-0000-0000-000052680000}"/>
    <cellStyle name="Gut 19 12" xfId="26734" xr:uid="{00000000-0005-0000-0000-000053680000}"/>
    <cellStyle name="Gut 19 13" xfId="26735" xr:uid="{00000000-0005-0000-0000-000054680000}"/>
    <cellStyle name="Gut 19 14" xfId="26736" xr:uid="{00000000-0005-0000-0000-000055680000}"/>
    <cellStyle name="Gut 19 15" xfId="26737" xr:uid="{00000000-0005-0000-0000-000056680000}"/>
    <cellStyle name="Gut 19 16" xfId="26738" xr:uid="{00000000-0005-0000-0000-000057680000}"/>
    <cellStyle name="Gut 19 17" xfId="26739" xr:uid="{00000000-0005-0000-0000-000058680000}"/>
    <cellStyle name="Gut 19 18" xfId="26740" xr:uid="{00000000-0005-0000-0000-000059680000}"/>
    <cellStyle name="Gut 19 19" xfId="26741" xr:uid="{00000000-0005-0000-0000-00005A680000}"/>
    <cellStyle name="Gut 19 2" xfId="26742" xr:uid="{00000000-0005-0000-0000-00005B680000}"/>
    <cellStyle name="Gut 19 3" xfId="26743" xr:uid="{00000000-0005-0000-0000-00005C680000}"/>
    <cellStyle name="Gut 19 4" xfId="26744" xr:uid="{00000000-0005-0000-0000-00005D680000}"/>
    <cellStyle name="Gut 19 5" xfId="26745" xr:uid="{00000000-0005-0000-0000-00005E680000}"/>
    <cellStyle name="Gut 19 6" xfId="26746" xr:uid="{00000000-0005-0000-0000-00005F680000}"/>
    <cellStyle name="Gut 19 7" xfId="26747" xr:uid="{00000000-0005-0000-0000-000060680000}"/>
    <cellStyle name="Gut 19 8" xfId="26748" xr:uid="{00000000-0005-0000-0000-000061680000}"/>
    <cellStyle name="Gut 19 9" xfId="26749" xr:uid="{00000000-0005-0000-0000-000062680000}"/>
    <cellStyle name="Gut 2" xfId="37" xr:uid="{00000000-0005-0000-0000-000063680000}"/>
    <cellStyle name="Gut 2 10" xfId="26750" xr:uid="{00000000-0005-0000-0000-000064680000}"/>
    <cellStyle name="Gut 2 11" xfId="26751" xr:uid="{00000000-0005-0000-0000-000065680000}"/>
    <cellStyle name="Gut 2 12" xfId="26752" xr:uid="{00000000-0005-0000-0000-000066680000}"/>
    <cellStyle name="Gut 2 13" xfId="26753" xr:uid="{00000000-0005-0000-0000-000067680000}"/>
    <cellStyle name="Gut 2 14" xfId="26754" xr:uid="{00000000-0005-0000-0000-000068680000}"/>
    <cellStyle name="Gut 2 15" xfId="26755" xr:uid="{00000000-0005-0000-0000-000069680000}"/>
    <cellStyle name="Gut 2 15 10" xfId="26756" xr:uid="{00000000-0005-0000-0000-00006A680000}"/>
    <cellStyle name="Gut 2 15 11" xfId="26757" xr:uid="{00000000-0005-0000-0000-00006B680000}"/>
    <cellStyle name="Gut 2 15 12" xfId="26758" xr:uid="{00000000-0005-0000-0000-00006C680000}"/>
    <cellStyle name="Gut 2 15 13" xfId="26759" xr:uid="{00000000-0005-0000-0000-00006D680000}"/>
    <cellStyle name="Gut 2 15 14" xfId="26760" xr:uid="{00000000-0005-0000-0000-00006E680000}"/>
    <cellStyle name="Gut 2 15 15" xfId="26761" xr:uid="{00000000-0005-0000-0000-00006F680000}"/>
    <cellStyle name="Gut 2 15 16" xfId="26762" xr:uid="{00000000-0005-0000-0000-000070680000}"/>
    <cellStyle name="Gut 2 15 17" xfId="26763" xr:uid="{00000000-0005-0000-0000-000071680000}"/>
    <cellStyle name="Gut 2 15 18" xfId="26764" xr:uid="{00000000-0005-0000-0000-000072680000}"/>
    <cellStyle name="Gut 2 15 2" xfId="26765" xr:uid="{00000000-0005-0000-0000-000073680000}"/>
    <cellStyle name="Gut 2 15 2 10" xfId="26766" xr:uid="{00000000-0005-0000-0000-000074680000}"/>
    <cellStyle name="Gut 2 15 2 11" xfId="26767" xr:uid="{00000000-0005-0000-0000-000075680000}"/>
    <cellStyle name="Gut 2 15 2 12" xfId="26768" xr:uid="{00000000-0005-0000-0000-000076680000}"/>
    <cellStyle name="Gut 2 15 2 13" xfId="26769" xr:uid="{00000000-0005-0000-0000-000077680000}"/>
    <cellStyle name="Gut 2 15 2 14" xfId="26770" xr:uid="{00000000-0005-0000-0000-000078680000}"/>
    <cellStyle name="Gut 2 15 2 15" xfId="26771" xr:uid="{00000000-0005-0000-0000-000079680000}"/>
    <cellStyle name="Gut 2 15 2 16" xfId="26772" xr:uid="{00000000-0005-0000-0000-00007A680000}"/>
    <cellStyle name="Gut 2 15 2 17" xfId="26773" xr:uid="{00000000-0005-0000-0000-00007B680000}"/>
    <cellStyle name="Gut 2 15 2 18" xfId="26774" xr:uid="{00000000-0005-0000-0000-00007C680000}"/>
    <cellStyle name="Gut 2 15 2 2" xfId="26775" xr:uid="{00000000-0005-0000-0000-00007D680000}"/>
    <cellStyle name="Gut 2 15 2 2 2" xfId="26776" xr:uid="{00000000-0005-0000-0000-00007E680000}"/>
    <cellStyle name="Gut 2 15 2 2 2 2" xfId="26777" xr:uid="{00000000-0005-0000-0000-00007F680000}"/>
    <cellStyle name="Gut 2 15 2 2 2 2 2" xfId="26778" xr:uid="{00000000-0005-0000-0000-000080680000}"/>
    <cellStyle name="Gut 2 15 2 2 2 2 2 2" xfId="26779" xr:uid="{00000000-0005-0000-0000-000081680000}"/>
    <cellStyle name="Gut 2 15 2 2 2 2 2 3" xfId="26780" xr:uid="{00000000-0005-0000-0000-000082680000}"/>
    <cellStyle name="Gut 2 15 2 2 2 2 3" xfId="26781" xr:uid="{00000000-0005-0000-0000-000083680000}"/>
    <cellStyle name="Gut 2 15 2 2 2 3" xfId="26782" xr:uid="{00000000-0005-0000-0000-000084680000}"/>
    <cellStyle name="Gut 2 15 2 2 2 4" xfId="26783" xr:uid="{00000000-0005-0000-0000-000085680000}"/>
    <cellStyle name="Gut 2 15 2 2 3" xfId="26784" xr:uid="{00000000-0005-0000-0000-000086680000}"/>
    <cellStyle name="Gut 2 15 2 2 3 2" xfId="26785" xr:uid="{00000000-0005-0000-0000-000087680000}"/>
    <cellStyle name="Gut 2 15 2 2 3 3" xfId="26786" xr:uid="{00000000-0005-0000-0000-000088680000}"/>
    <cellStyle name="Gut 2 15 2 2 4" xfId="26787" xr:uid="{00000000-0005-0000-0000-000089680000}"/>
    <cellStyle name="Gut 2 15 2 3" xfId="26788" xr:uid="{00000000-0005-0000-0000-00008A680000}"/>
    <cellStyle name="Gut 2 15 2 4" xfId="26789" xr:uid="{00000000-0005-0000-0000-00008B680000}"/>
    <cellStyle name="Gut 2 15 2 5" xfId="26790" xr:uid="{00000000-0005-0000-0000-00008C680000}"/>
    <cellStyle name="Gut 2 15 2 5 2" xfId="26791" xr:uid="{00000000-0005-0000-0000-00008D680000}"/>
    <cellStyle name="Gut 2 15 2 5 2 2" xfId="26792" xr:uid="{00000000-0005-0000-0000-00008E680000}"/>
    <cellStyle name="Gut 2 15 2 5 2 3" xfId="26793" xr:uid="{00000000-0005-0000-0000-00008F680000}"/>
    <cellStyle name="Gut 2 15 2 5 3" xfId="26794" xr:uid="{00000000-0005-0000-0000-000090680000}"/>
    <cellStyle name="Gut 2 15 2 6" xfId="26795" xr:uid="{00000000-0005-0000-0000-000091680000}"/>
    <cellStyle name="Gut 2 15 2 7" xfId="26796" xr:uid="{00000000-0005-0000-0000-000092680000}"/>
    <cellStyle name="Gut 2 15 2 8" xfId="26797" xr:uid="{00000000-0005-0000-0000-000093680000}"/>
    <cellStyle name="Gut 2 15 2 9" xfId="26798" xr:uid="{00000000-0005-0000-0000-000094680000}"/>
    <cellStyle name="Gut 2 15 3" xfId="26799" xr:uid="{00000000-0005-0000-0000-000095680000}"/>
    <cellStyle name="Gut 2 15 3 2" xfId="26800" xr:uid="{00000000-0005-0000-0000-000096680000}"/>
    <cellStyle name="Gut 2 15 3 2 2" xfId="26801" xr:uid="{00000000-0005-0000-0000-000097680000}"/>
    <cellStyle name="Gut 2 15 3 2 2 2" xfId="26802" xr:uid="{00000000-0005-0000-0000-000098680000}"/>
    <cellStyle name="Gut 2 15 3 2 2 2 2" xfId="26803" xr:uid="{00000000-0005-0000-0000-000099680000}"/>
    <cellStyle name="Gut 2 15 3 2 2 2 3" xfId="26804" xr:uid="{00000000-0005-0000-0000-00009A680000}"/>
    <cellStyle name="Gut 2 15 3 2 2 3" xfId="26805" xr:uid="{00000000-0005-0000-0000-00009B680000}"/>
    <cellStyle name="Gut 2 15 3 2 3" xfId="26806" xr:uid="{00000000-0005-0000-0000-00009C680000}"/>
    <cellStyle name="Gut 2 15 3 2 4" xfId="26807" xr:uid="{00000000-0005-0000-0000-00009D680000}"/>
    <cellStyle name="Gut 2 15 3 3" xfId="26808" xr:uid="{00000000-0005-0000-0000-00009E680000}"/>
    <cellStyle name="Gut 2 15 3 3 2" xfId="26809" xr:uid="{00000000-0005-0000-0000-00009F680000}"/>
    <cellStyle name="Gut 2 15 3 3 3" xfId="26810" xr:uid="{00000000-0005-0000-0000-0000A0680000}"/>
    <cellStyle name="Gut 2 15 3 4" xfId="26811" xr:uid="{00000000-0005-0000-0000-0000A1680000}"/>
    <cellStyle name="Gut 2 15 4" xfId="26812" xr:uid="{00000000-0005-0000-0000-0000A2680000}"/>
    <cellStyle name="Gut 2 15 5" xfId="26813" xr:uid="{00000000-0005-0000-0000-0000A3680000}"/>
    <cellStyle name="Gut 2 15 5 2" xfId="26814" xr:uid="{00000000-0005-0000-0000-0000A4680000}"/>
    <cellStyle name="Gut 2 15 5 2 2" xfId="26815" xr:uid="{00000000-0005-0000-0000-0000A5680000}"/>
    <cellStyle name="Gut 2 15 5 2 3" xfId="26816" xr:uid="{00000000-0005-0000-0000-0000A6680000}"/>
    <cellStyle name="Gut 2 15 5 3" xfId="26817" xr:uid="{00000000-0005-0000-0000-0000A7680000}"/>
    <cellStyle name="Gut 2 15 6" xfId="26818" xr:uid="{00000000-0005-0000-0000-0000A8680000}"/>
    <cellStyle name="Gut 2 15 7" xfId="26819" xr:uid="{00000000-0005-0000-0000-0000A9680000}"/>
    <cellStyle name="Gut 2 15 8" xfId="26820" xr:uid="{00000000-0005-0000-0000-0000AA680000}"/>
    <cellStyle name="Gut 2 15 9" xfId="26821" xr:uid="{00000000-0005-0000-0000-0000AB680000}"/>
    <cellStyle name="Gut 2 16" xfId="26822" xr:uid="{00000000-0005-0000-0000-0000AC680000}"/>
    <cellStyle name="Gut 2 17" xfId="26823" xr:uid="{00000000-0005-0000-0000-0000AD680000}"/>
    <cellStyle name="Gut 2 18" xfId="26824" xr:uid="{00000000-0005-0000-0000-0000AE680000}"/>
    <cellStyle name="Gut 2 19" xfId="26825" xr:uid="{00000000-0005-0000-0000-0000AF680000}"/>
    <cellStyle name="Gut 2 2" xfId="26826" xr:uid="{00000000-0005-0000-0000-0000B0680000}"/>
    <cellStyle name="Gut 2 2 2" xfId="26827" xr:uid="{00000000-0005-0000-0000-0000B1680000}"/>
    <cellStyle name="Gut 2 20" xfId="26828" xr:uid="{00000000-0005-0000-0000-0000B2680000}"/>
    <cellStyle name="Gut 2 21" xfId="26829" xr:uid="{00000000-0005-0000-0000-0000B3680000}"/>
    <cellStyle name="Gut 2 22" xfId="26830" xr:uid="{00000000-0005-0000-0000-0000B4680000}"/>
    <cellStyle name="Gut 2 23" xfId="26831" xr:uid="{00000000-0005-0000-0000-0000B5680000}"/>
    <cellStyle name="Gut 2 24" xfId="26832" xr:uid="{00000000-0005-0000-0000-0000B6680000}"/>
    <cellStyle name="Gut 2 25" xfId="26833" xr:uid="{00000000-0005-0000-0000-0000B7680000}"/>
    <cellStyle name="Gut 2 26" xfId="26834" xr:uid="{00000000-0005-0000-0000-0000B8680000}"/>
    <cellStyle name="Gut 2 27" xfId="26835" xr:uid="{00000000-0005-0000-0000-0000B9680000}"/>
    <cellStyle name="Gut 2 28" xfId="26836" xr:uid="{00000000-0005-0000-0000-0000BA680000}"/>
    <cellStyle name="Gut 2 28 10" xfId="26837" xr:uid="{00000000-0005-0000-0000-0000BB680000}"/>
    <cellStyle name="Gut 2 28 10 2" xfId="26838" xr:uid="{00000000-0005-0000-0000-0000BC680000}"/>
    <cellStyle name="Gut 2 28 10 3" xfId="26839" xr:uid="{00000000-0005-0000-0000-0000BD680000}"/>
    <cellStyle name="Gut 2 28 11" xfId="26840" xr:uid="{00000000-0005-0000-0000-0000BE680000}"/>
    <cellStyle name="Gut 2 28 2" xfId="26841" xr:uid="{00000000-0005-0000-0000-0000BF680000}"/>
    <cellStyle name="Gut 2 28 2 2" xfId="26842" xr:uid="{00000000-0005-0000-0000-0000C0680000}"/>
    <cellStyle name="Gut 2 28 2 2 2" xfId="26843" xr:uid="{00000000-0005-0000-0000-0000C1680000}"/>
    <cellStyle name="Gut 2 28 2 2 2 2" xfId="26844" xr:uid="{00000000-0005-0000-0000-0000C2680000}"/>
    <cellStyle name="Gut 2 28 2 2 2 2 2" xfId="26845" xr:uid="{00000000-0005-0000-0000-0000C3680000}"/>
    <cellStyle name="Gut 2 28 2 2 2 2 2 2" xfId="26846" xr:uid="{00000000-0005-0000-0000-0000C4680000}"/>
    <cellStyle name="Gut 2 28 2 2 2 2 2 3" xfId="26847" xr:uid="{00000000-0005-0000-0000-0000C5680000}"/>
    <cellStyle name="Gut 2 28 2 2 2 2 3" xfId="26848" xr:uid="{00000000-0005-0000-0000-0000C6680000}"/>
    <cellStyle name="Gut 2 28 2 2 2 3" xfId="26849" xr:uid="{00000000-0005-0000-0000-0000C7680000}"/>
    <cellStyle name="Gut 2 28 2 2 2 4" xfId="26850" xr:uid="{00000000-0005-0000-0000-0000C8680000}"/>
    <cellStyle name="Gut 2 28 2 2 3" xfId="26851" xr:uid="{00000000-0005-0000-0000-0000C9680000}"/>
    <cellStyle name="Gut 2 28 2 2 3 2" xfId="26852" xr:uid="{00000000-0005-0000-0000-0000CA680000}"/>
    <cellStyle name="Gut 2 28 2 2 3 3" xfId="26853" xr:uid="{00000000-0005-0000-0000-0000CB680000}"/>
    <cellStyle name="Gut 2 28 2 2 4" xfId="26854" xr:uid="{00000000-0005-0000-0000-0000CC680000}"/>
    <cellStyle name="Gut 2 28 2 3" xfId="26855" xr:uid="{00000000-0005-0000-0000-0000CD680000}"/>
    <cellStyle name="Gut 2 28 2 3 2" xfId="26856" xr:uid="{00000000-0005-0000-0000-0000CE680000}"/>
    <cellStyle name="Gut 2 28 2 3 2 2" xfId="26857" xr:uid="{00000000-0005-0000-0000-0000CF680000}"/>
    <cellStyle name="Gut 2 28 2 3 2 3" xfId="26858" xr:uid="{00000000-0005-0000-0000-0000D0680000}"/>
    <cellStyle name="Gut 2 28 2 3 3" xfId="26859" xr:uid="{00000000-0005-0000-0000-0000D1680000}"/>
    <cellStyle name="Gut 2 28 2 4" xfId="26860" xr:uid="{00000000-0005-0000-0000-0000D2680000}"/>
    <cellStyle name="Gut 2 28 2 5" xfId="26861" xr:uid="{00000000-0005-0000-0000-0000D3680000}"/>
    <cellStyle name="Gut 2 28 3" xfId="26862" xr:uid="{00000000-0005-0000-0000-0000D4680000}"/>
    <cellStyle name="Gut 2 28 4" xfId="26863" xr:uid="{00000000-0005-0000-0000-0000D5680000}"/>
    <cellStyle name="Gut 2 28 5" xfId="26864" xr:uid="{00000000-0005-0000-0000-0000D6680000}"/>
    <cellStyle name="Gut 2 28 6" xfId="26865" xr:uid="{00000000-0005-0000-0000-0000D7680000}"/>
    <cellStyle name="Gut 2 28 7" xfId="26866" xr:uid="{00000000-0005-0000-0000-0000D8680000}"/>
    <cellStyle name="Gut 2 28 8" xfId="26867" xr:uid="{00000000-0005-0000-0000-0000D9680000}"/>
    <cellStyle name="Gut 2 28 9" xfId="26868" xr:uid="{00000000-0005-0000-0000-0000DA680000}"/>
    <cellStyle name="Gut 2 28 9 2" xfId="26869" xr:uid="{00000000-0005-0000-0000-0000DB680000}"/>
    <cellStyle name="Gut 2 28 9 2 2" xfId="26870" xr:uid="{00000000-0005-0000-0000-0000DC680000}"/>
    <cellStyle name="Gut 2 28 9 2 2 2" xfId="26871" xr:uid="{00000000-0005-0000-0000-0000DD680000}"/>
    <cellStyle name="Gut 2 28 9 2 2 3" xfId="26872" xr:uid="{00000000-0005-0000-0000-0000DE680000}"/>
    <cellStyle name="Gut 2 28 9 2 3" xfId="26873" xr:uid="{00000000-0005-0000-0000-0000DF680000}"/>
    <cellStyle name="Gut 2 28 9 3" xfId="26874" xr:uid="{00000000-0005-0000-0000-0000E0680000}"/>
    <cellStyle name="Gut 2 28 9 4" xfId="26875" xr:uid="{00000000-0005-0000-0000-0000E1680000}"/>
    <cellStyle name="Gut 2 29" xfId="26876" xr:uid="{00000000-0005-0000-0000-0000E2680000}"/>
    <cellStyle name="Gut 2 29 2" xfId="26877" xr:uid="{00000000-0005-0000-0000-0000E3680000}"/>
    <cellStyle name="Gut 2 29 2 2" xfId="26878" xr:uid="{00000000-0005-0000-0000-0000E4680000}"/>
    <cellStyle name="Gut 2 29 2 2 2" xfId="26879" xr:uid="{00000000-0005-0000-0000-0000E5680000}"/>
    <cellStyle name="Gut 2 29 2 2 2 2" xfId="26880" xr:uid="{00000000-0005-0000-0000-0000E6680000}"/>
    <cellStyle name="Gut 2 29 2 2 2 2 2" xfId="26881" xr:uid="{00000000-0005-0000-0000-0000E7680000}"/>
    <cellStyle name="Gut 2 29 2 2 2 2 3" xfId="26882" xr:uid="{00000000-0005-0000-0000-0000E8680000}"/>
    <cellStyle name="Gut 2 29 2 2 2 3" xfId="26883" xr:uid="{00000000-0005-0000-0000-0000E9680000}"/>
    <cellStyle name="Gut 2 29 2 2 3" xfId="26884" xr:uid="{00000000-0005-0000-0000-0000EA680000}"/>
    <cellStyle name="Gut 2 29 2 2 4" xfId="26885" xr:uid="{00000000-0005-0000-0000-0000EB680000}"/>
    <cellStyle name="Gut 2 29 2 3" xfId="26886" xr:uid="{00000000-0005-0000-0000-0000EC680000}"/>
    <cellStyle name="Gut 2 29 2 3 2" xfId="26887" xr:uid="{00000000-0005-0000-0000-0000ED680000}"/>
    <cellStyle name="Gut 2 29 2 3 3" xfId="26888" xr:uid="{00000000-0005-0000-0000-0000EE680000}"/>
    <cellStyle name="Gut 2 29 2 4" xfId="26889" xr:uid="{00000000-0005-0000-0000-0000EF680000}"/>
    <cellStyle name="Gut 2 29 3" xfId="26890" xr:uid="{00000000-0005-0000-0000-0000F0680000}"/>
    <cellStyle name="Gut 2 29 3 2" xfId="26891" xr:uid="{00000000-0005-0000-0000-0000F1680000}"/>
    <cellStyle name="Gut 2 29 3 2 2" xfId="26892" xr:uid="{00000000-0005-0000-0000-0000F2680000}"/>
    <cellStyle name="Gut 2 29 3 2 3" xfId="26893" xr:uid="{00000000-0005-0000-0000-0000F3680000}"/>
    <cellStyle name="Gut 2 29 3 3" xfId="26894" xr:uid="{00000000-0005-0000-0000-0000F4680000}"/>
    <cellStyle name="Gut 2 29 4" xfId="26895" xr:uid="{00000000-0005-0000-0000-0000F5680000}"/>
    <cellStyle name="Gut 2 29 5" xfId="26896" xr:uid="{00000000-0005-0000-0000-0000F6680000}"/>
    <cellStyle name="Gut 2 3" xfId="26897" xr:uid="{00000000-0005-0000-0000-0000F7680000}"/>
    <cellStyle name="Gut 2 30" xfId="26898" xr:uid="{00000000-0005-0000-0000-0000F8680000}"/>
    <cellStyle name="Gut 2 30 2" xfId="26899" xr:uid="{00000000-0005-0000-0000-0000F9680000}"/>
    <cellStyle name="Gut 2 31" xfId="26900" xr:uid="{00000000-0005-0000-0000-0000FA680000}"/>
    <cellStyle name="Gut 2 31 2" xfId="26901" xr:uid="{00000000-0005-0000-0000-0000FB680000}"/>
    <cellStyle name="Gut 2 32" xfId="26902" xr:uid="{00000000-0005-0000-0000-0000FC680000}"/>
    <cellStyle name="Gut 2 32 2" xfId="26903" xr:uid="{00000000-0005-0000-0000-0000FD680000}"/>
    <cellStyle name="Gut 2 33" xfId="26904" xr:uid="{00000000-0005-0000-0000-0000FE680000}"/>
    <cellStyle name="Gut 2 33 2" xfId="26905" xr:uid="{00000000-0005-0000-0000-0000FF680000}"/>
    <cellStyle name="Gut 2 34" xfId="26906" xr:uid="{00000000-0005-0000-0000-000000690000}"/>
    <cellStyle name="Gut 2 34 2" xfId="26907" xr:uid="{00000000-0005-0000-0000-000001690000}"/>
    <cellStyle name="Gut 2 35" xfId="26908" xr:uid="{00000000-0005-0000-0000-000002690000}"/>
    <cellStyle name="Gut 2 35 2" xfId="26909" xr:uid="{00000000-0005-0000-0000-000003690000}"/>
    <cellStyle name="Gut 2 35 2 2" xfId="26910" xr:uid="{00000000-0005-0000-0000-000004690000}"/>
    <cellStyle name="Gut 2 35 2 2 2" xfId="26911" xr:uid="{00000000-0005-0000-0000-000005690000}"/>
    <cellStyle name="Gut 2 35 2 2 3" xfId="26912" xr:uid="{00000000-0005-0000-0000-000006690000}"/>
    <cellStyle name="Gut 2 35 2 3" xfId="26913" xr:uid="{00000000-0005-0000-0000-000007690000}"/>
    <cellStyle name="Gut 2 35 3" xfId="26914" xr:uid="{00000000-0005-0000-0000-000008690000}"/>
    <cellStyle name="Gut 2 35 4" xfId="26915" xr:uid="{00000000-0005-0000-0000-000009690000}"/>
    <cellStyle name="Gut 2 36" xfId="26916" xr:uid="{00000000-0005-0000-0000-00000A690000}"/>
    <cellStyle name="Gut 2 36 2" xfId="26917" xr:uid="{00000000-0005-0000-0000-00000B690000}"/>
    <cellStyle name="Gut 2 36 3" xfId="26918" xr:uid="{00000000-0005-0000-0000-00000C690000}"/>
    <cellStyle name="Gut 2 37" xfId="26919" xr:uid="{00000000-0005-0000-0000-00000D690000}"/>
    <cellStyle name="Gut 2 38" xfId="26920" xr:uid="{00000000-0005-0000-0000-00000E690000}"/>
    <cellStyle name="Gut 2 39" xfId="26921" xr:uid="{00000000-0005-0000-0000-00000F690000}"/>
    <cellStyle name="Gut 2 4" xfId="26922" xr:uid="{00000000-0005-0000-0000-000010690000}"/>
    <cellStyle name="Gut 2 40" xfId="26923" xr:uid="{00000000-0005-0000-0000-000011690000}"/>
    <cellStyle name="Gut 2 41" xfId="26924" xr:uid="{00000000-0005-0000-0000-000012690000}"/>
    <cellStyle name="Gut 2 42" xfId="26925" xr:uid="{00000000-0005-0000-0000-000013690000}"/>
    <cellStyle name="Gut 2 43" xfId="26926" xr:uid="{00000000-0005-0000-0000-000014690000}"/>
    <cellStyle name="Gut 2 44" xfId="26927" xr:uid="{00000000-0005-0000-0000-000015690000}"/>
    <cellStyle name="Gut 2 45" xfId="26928" xr:uid="{00000000-0005-0000-0000-000016690000}"/>
    <cellStyle name="Gut 2 46" xfId="26929" xr:uid="{00000000-0005-0000-0000-000017690000}"/>
    <cellStyle name="Gut 2 47" xfId="26930" xr:uid="{00000000-0005-0000-0000-000018690000}"/>
    <cellStyle name="Gut 2 48" xfId="26931" xr:uid="{00000000-0005-0000-0000-000019690000}"/>
    <cellStyle name="Gut 2 5" xfId="26932" xr:uid="{00000000-0005-0000-0000-00001A690000}"/>
    <cellStyle name="Gut 2 6" xfId="26933" xr:uid="{00000000-0005-0000-0000-00001B690000}"/>
    <cellStyle name="Gut 2 7" xfId="26934" xr:uid="{00000000-0005-0000-0000-00001C690000}"/>
    <cellStyle name="Gut 2 8" xfId="26935" xr:uid="{00000000-0005-0000-0000-00001D690000}"/>
    <cellStyle name="Gut 2 9" xfId="26936" xr:uid="{00000000-0005-0000-0000-00001E690000}"/>
    <cellStyle name="Gut 20" xfId="26937" xr:uid="{00000000-0005-0000-0000-00001F690000}"/>
    <cellStyle name="Gut 20 10" xfId="26938" xr:uid="{00000000-0005-0000-0000-000020690000}"/>
    <cellStyle name="Gut 20 11" xfId="26939" xr:uid="{00000000-0005-0000-0000-000021690000}"/>
    <cellStyle name="Gut 20 12" xfId="26940" xr:uid="{00000000-0005-0000-0000-000022690000}"/>
    <cellStyle name="Gut 20 13" xfId="26941" xr:uid="{00000000-0005-0000-0000-000023690000}"/>
    <cellStyle name="Gut 20 14" xfId="26942" xr:uid="{00000000-0005-0000-0000-000024690000}"/>
    <cellStyle name="Gut 20 15" xfId="26943" xr:uid="{00000000-0005-0000-0000-000025690000}"/>
    <cellStyle name="Gut 20 16" xfId="26944" xr:uid="{00000000-0005-0000-0000-000026690000}"/>
    <cellStyle name="Gut 20 17" xfId="26945" xr:uid="{00000000-0005-0000-0000-000027690000}"/>
    <cellStyle name="Gut 20 18" xfId="26946" xr:uid="{00000000-0005-0000-0000-000028690000}"/>
    <cellStyle name="Gut 20 19" xfId="26947" xr:uid="{00000000-0005-0000-0000-000029690000}"/>
    <cellStyle name="Gut 20 2" xfId="26948" xr:uid="{00000000-0005-0000-0000-00002A690000}"/>
    <cellStyle name="Gut 20 3" xfId="26949" xr:uid="{00000000-0005-0000-0000-00002B690000}"/>
    <cellStyle name="Gut 20 4" xfId="26950" xr:uid="{00000000-0005-0000-0000-00002C690000}"/>
    <cellStyle name="Gut 20 5" xfId="26951" xr:uid="{00000000-0005-0000-0000-00002D690000}"/>
    <cellStyle name="Gut 20 6" xfId="26952" xr:uid="{00000000-0005-0000-0000-00002E690000}"/>
    <cellStyle name="Gut 20 7" xfId="26953" xr:uid="{00000000-0005-0000-0000-00002F690000}"/>
    <cellStyle name="Gut 20 8" xfId="26954" xr:uid="{00000000-0005-0000-0000-000030690000}"/>
    <cellStyle name="Gut 20 9" xfId="26955" xr:uid="{00000000-0005-0000-0000-000031690000}"/>
    <cellStyle name="Gut 21" xfId="26956" xr:uid="{00000000-0005-0000-0000-000032690000}"/>
    <cellStyle name="Gut 21 10" xfId="26957" xr:uid="{00000000-0005-0000-0000-000033690000}"/>
    <cellStyle name="Gut 21 11" xfId="26958" xr:uid="{00000000-0005-0000-0000-000034690000}"/>
    <cellStyle name="Gut 21 12" xfId="26959" xr:uid="{00000000-0005-0000-0000-000035690000}"/>
    <cellStyle name="Gut 21 13" xfId="26960" xr:uid="{00000000-0005-0000-0000-000036690000}"/>
    <cellStyle name="Gut 21 14" xfId="26961" xr:uid="{00000000-0005-0000-0000-000037690000}"/>
    <cellStyle name="Gut 21 15" xfId="26962" xr:uid="{00000000-0005-0000-0000-000038690000}"/>
    <cellStyle name="Gut 21 16" xfId="26963" xr:uid="{00000000-0005-0000-0000-000039690000}"/>
    <cellStyle name="Gut 21 17" xfId="26964" xr:uid="{00000000-0005-0000-0000-00003A690000}"/>
    <cellStyle name="Gut 21 18" xfId="26965" xr:uid="{00000000-0005-0000-0000-00003B690000}"/>
    <cellStyle name="Gut 21 19" xfId="26966" xr:uid="{00000000-0005-0000-0000-00003C690000}"/>
    <cellStyle name="Gut 21 2" xfId="26967" xr:uid="{00000000-0005-0000-0000-00003D690000}"/>
    <cellStyle name="Gut 21 3" xfId="26968" xr:uid="{00000000-0005-0000-0000-00003E690000}"/>
    <cellStyle name="Gut 21 4" xfId="26969" xr:uid="{00000000-0005-0000-0000-00003F690000}"/>
    <cellStyle name="Gut 21 5" xfId="26970" xr:uid="{00000000-0005-0000-0000-000040690000}"/>
    <cellStyle name="Gut 21 6" xfId="26971" xr:uid="{00000000-0005-0000-0000-000041690000}"/>
    <cellStyle name="Gut 21 7" xfId="26972" xr:uid="{00000000-0005-0000-0000-000042690000}"/>
    <cellStyle name="Gut 21 8" xfId="26973" xr:uid="{00000000-0005-0000-0000-000043690000}"/>
    <cellStyle name="Gut 21 9" xfId="26974" xr:uid="{00000000-0005-0000-0000-000044690000}"/>
    <cellStyle name="Gut 22" xfId="26975" xr:uid="{00000000-0005-0000-0000-000045690000}"/>
    <cellStyle name="Gut 22 10" xfId="26976" xr:uid="{00000000-0005-0000-0000-000046690000}"/>
    <cellStyle name="Gut 22 11" xfId="26977" xr:uid="{00000000-0005-0000-0000-000047690000}"/>
    <cellStyle name="Gut 22 12" xfId="26978" xr:uid="{00000000-0005-0000-0000-000048690000}"/>
    <cellStyle name="Gut 22 13" xfId="26979" xr:uid="{00000000-0005-0000-0000-000049690000}"/>
    <cellStyle name="Gut 22 14" xfId="26980" xr:uid="{00000000-0005-0000-0000-00004A690000}"/>
    <cellStyle name="Gut 22 15" xfId="26981" xr:uid="{00000000-0005-0000-0000-00004B690000}"/>
    <cellStyle name="Gut 22 16" xfId="26982" xr:uid="{00000000-0005-0000-0000-00004C690000}"/>
    <cellStyle name="Gut 22 17" xfId="26983" xr:uid="{00000000-0005-0000-0000-00004D690000}"/>
    <cellStyle name="Gut 22 18" xfId="26984" xr:uid="{00000000-0005-0000-0000-00004E690000}"/>
    <cellStyle name="Gut 22 19" xfId="26985" xr:uid="{00000000-0005-0000-0000-00004F690000}"/>
    <cellStyle name="Gut 22 2" xfId="26986" xr:uid="{00000000-0005-0000-0000-000050690000}"/>
    <cellStyle name="Gut 22 3" xfId="26987" xr:uid="{00000000-0005-0000-0000-000051690000}"/>
    <cellStyle name="Gut 22 4" xfId="26988" xr:uid="{00000000-0005-0000-0000-000052690000}"/>
    <cellStyle name="Gut 22 5" xfId="26989" xr:uid="{00000000-0005-0000-0000-000053690000}"/>
    <cellStyle name="Gut 22 6" xfId="26990" xr:uid="{00000000-0005-0000-0000-000054690000}"/>
    <cellStyle name="Gut 22 7" xfId="26991" xr:uid="{00000000-0005-0000-0000-000055690000}"/>
    <cellStyle name="Gut 22 8" xfId="26992" xr:uid="{00000000-0005-0000-0000-000056690000}"/>
    <cellStyle name="Gut 22 9" xfId="26993" xr:uid="{00000000-0005-0000-0000-000057690000}"/>
    <cellStyle name="Gut 23" xfId="26994" xr:uid="{00000000-0005-0000-0000-000058690000}"/>
    <cellStyle name="Gut 23 10" xfId="26995" xr:uid="{00000000-0005-0000-0000-000059690000}"/>
    <cellStyle name="Gut 23 11" xfId="26996" xr:uid="{00000000-0005-0000-0000-00005A690000}"/>
    <cellStyle name="Gut 23 12" xfId="26997" xr:uid="{00000000-0005-0000-0000-00005B690000}"/>
    <cellStyle name="Gut 23 13" xfId="26998" xr:uid="{00000000-0005-0000-0000-00005C690000}"/>
    <cellStyle name="Gut 23 14" xfId="26999" xr:uid="{00000000-0005-0000-0000-00005D690000}"/>
    <cellStyle name="Gut 23 15" xfId="27000" xr:uid="{00000000-0005-0000-0000-00005E690000}"/>
    <cellStyle name="Gut 23 16" xfId="27001" xr:uid="{00000000-0005-0000-0000-00005F690000}"/>
    <cellStyle name="Gut 23 17" xfId="27002" xr:uid="{00000000-0005-0000-0000-000060690000}"/>
    <cellStyle name="Gut 23 18" xfId="27003" xr:uid="{00000000-0005-0000-0000-000061690000}"/>
    <cellStyle name="Gut 23 19" xfId="27004" xr:uid="{00000000-0005-0000-0000-000062690000}"/>
    <cellStyle name="Gut 23 2" xfId="27005" xr:uid="{00000000-0005-0000-0000-000063690000}"/>
    <cellStyle name="Gut 23 3" xfId="27006" xr:uid="{00000000-0005-0000-0000-000064690000}"/>
    <cellStyle name="Gut 23 4" xfId="27007" xr:uid="{00000000-0005-0000-0000-000065690000}"/>
    <cellStyle name="Gut 23 5" xfId="27008" xr:uid="{00000000-0005-0000-0000-000066690000}"/>
    <cellStyle name="Gut 23 6" xfId="27009" xr:uid="{00000000-0005-0000-0000-000067690000}"/>
    <cellStyle name="Gut 23 7" xfId="27010" xr:uid="{00000000-0005-0000-0000-000068690000}"/>
    <cellStyle name="Gut 23 8" xfId="27011" xr:uid="{00000000-0005-0000-0000-000069690000}"/>
    <cellStyle name="Gut 23 9" xfId="27012" xr:uid="{00000000-0005-0000-0000-00006A690000}"/>
    <cellStyle name="Gut 24" xfId="27013" xr:uid="{00000000-0005-0000-0000-00006B690000}"/>
    <cellStyle name="Gut 24 10" xfId="27014" xr:uid="{00000000-0005-0000-0000-00006C690000}"/>
    <cellStyle name="Gut 24 11" xfId="27015" xr:uid="{00000000-0005-0000-0000-00006D690000}"/>
    <cellStyle name="Gut 24 12" xfId="27016" xr:uid="{00000000-0005-0000-0000-00006E690000}"/>
    <cellStyle name="Gut 24 13" xfId="27017" xr:uid="{00000000-0005-0000-0000-00006F690000}"/>
    <cellStyle name="Gut 24 14" xfId="27018" xr:uid="{00000000-0005-0000-0000-000070690000}"/>
    <cellStyle name="Gut 24 15" xfId="27019" xr:uid="{00000000-0005-0000-0000-000071690000}"/>
    <cellStyle name="Gut 24 16" xfId="27020" xr:uid="{00000000-0005-0000-0000-000072690000}"/>
    <cellStyle name="Gut 24 17" xfId="27021" xr:uid="{00000000-0005-0000-0000-000073690000}"/>
    <cellStyle name="Gut 24 18" xfId="27022" xr:uid="{00000000-0005-0000-0000-000074690000}"/>
    <cellStyle name="Gut 24 19" xfId="27023" xr:uid="{00000000-0005-0000-0000-000075690000}"/>
    <cellStyle name="Gut 24 2" xfId="27024" xr:uid="{00000000-0005-0000-0000-000076690000}"/>
    <cellStyle name="Gut 24 3" xfId="27025" xr:uid="{00000000-0005-0000-0000-000077690000}"/>
    <cellStyle name="Gut 24 4" xfId="27026" xr:uid="{00000000-0005-0000-0000-000078690000}"/>
    <cellStyle name="Gut 24 5" xfId="27027" xr:uid="{00000000-0005-0000-0000-000079690000}"/>
    <cellStyle name="Gut 24 6" xfId="27028" xr:uid="{00000000-0005-0000-0000-00007A690000}"/>
    <cellStyle name="Gut 24 7" xfId="27029" xr:uid="{00000000-0005-0000-0000-00007B690000}"/>
    <cellStyle name="Gut 24 8" xfId="27030" xr:uid="{00000000-0005-0000-0000-00007C690000}"/>
    <cellStyle name="Gut 24 9" xfId="27031" xr:uid="{00000000-0005-0000-0000-00007D690000}"/>
    <cellStyle name="Gut 25" xfId="27032" xr:uid="{00000000-0005-0000-0000-00007E690000}"/>
    <cellStyle name="Gut 25 10" xfId="27033" xr:uid="{00000000-0005-0000-0000-00007F690000}"/>
    <cellStyle name="Gut 25 11" xfId="27034" xr:uid="{00000000-0005-0000-0000-000080690000}"/>
    <cellStyle name="Gut 25 12" xfId="27035" xr:uid="{00000000-0005-0000-0000-000081690000}"/>
    <cellStyle name="Gut 25 13" xfId="27036" xr:uid="{00000000-0005-0000-0000-000082690000}"/>
    <cellStyle name="Gut 25 14" xfId="27037" xr:uid="{00000000-0005-0000-0000-000083690000}"/>
    <cellStyle name="Gut 25 15" xfId="27038" xr:uid="{00000000-0005-0000-0000-000084690000}"/>
    <cellStyle name="Gut 25 16" xfId="27039" xr:uid="{00000000-0005-0000-0000-000085690000}"/>
    <cellStyle name="Gut 25 17" xfId="27040" xr:uid="{00000000-0005-0000-0000-000086690000}"/>
    <cellStyle name="Gut 25 18" xfId="27041" xr:uid="{00000000-0005-0000-0000-000087690000}"/>
    <cellStyle name="Gut 25 19" xfId="27042" xr:uid="{00000000-0005-0000-0000-000088690000}"/>
    <cellStyle name="Gut 25 2" xfId="27043" xr:uid="{00000000-0005-0000-0000-000089690000}"/>
    <cellStyle name="Gut 25 3" xfId="27044" xr:uid="{00000000-0005-0000-0000-00008A690000}"/>
    <cellStyle name="Gut 25 4" xfId="27045" xr:uid="{00000000-0005-0000-0000-00008B690000}"/>
    <cellStyle name="Gut 25 5" xfId="27046" xr:uid="{00000000-0005-0000-0000-00008C690000}"/>
    <cellStyle name="Gut 25 6" xfId="27047" xr:uid="{00000000-0005-0000-0000-00008D690000}"/>
    <cellStyle name="Gut 25 7" xfId="27048" xr:uid="{00000000-0005-0000-0000-00008E690000}"/>
    <cellStyle name="Gut 25 8" xfId="27049" xr:uid="{00000000-0005-0000-0000-00008F690000}"/>
    <cellStyle name="Gut 25 9" xfId="27050" xr:uid="{00000000-0005-0000-0000-000090690000}"/>
    <cellStyle name="Gut 26" xfId="27051" xr:uid="{00000000-0005-0000-0000-000091690000}"/>
    <cellStyle name="Gut 26 10" xfId="27052" xr:uid="{00000000-0005-0000-0000-000092690000}"/>
    <cellStyle name="Gut 26 11" xfId="27053" xr:uid="{00000000-0005-0000-0000-000093690000}"/>
    <cellStyle name="Gut 26 12" xfId="27054" xr:uid="{00000000-0005-0000-0000-000094690000}"/>
    <cellStyle name="Gut 26 13" xfId="27055" xr:uid="{00000000-0005-0000-0000-000095690000}"/>
    <cellStyle name="Gut 26 14" xfId="27056" xr:uid="{00000000-0005-0000-0000-000096690000}"/>
    <cellStyle name="Gut 26 15" xfId="27057" xr:uid="{00000000-0005-0000-0000-000097690000}"/>
    <cellStyle name="Gut 26 16" xfId="27058" xr:uid="{00000000-0005-0000-0000-000098690000}"/>
    <cellStyle name="Gut 26 17" xfId="27059" xr:uid="{00000000-0005-0000-0000-000099690000}"/>
    <cellStyle name="Gut 26 18" xfId="27060" xr:uid="{00000000-0005-0000-0000-00009A690000}"/>
    <cellStyle name="Gut 26 19" xfId="27061" xr:uid="{00000000-0005-0000-0000-00009B690000}"/>
    <cellStyle name="Gut 26 2" xfId="27062" xr:uid="{00000000-0005-0000-0000-00009C690000}"/>
    <cellStyle name="Gut 26 3" xfId="27063" xr:uid="{00000000-0005-0000-0000-00009D690000}"/>
    <cellStyle name="Gut 26 4" xfId="27064" xr:uid="{00000000-0005-0000-0000-00009E690000}"/>
    <cellStyle name="Gut 26 5" xfId="27065" xr:uid="{00000000-0005-0000-0000-00009F690000}"/>
    <cellStyle name="Gut 26 6" xfId="27066" xr:uid="{00000000-0005-0000-0000-0000A0690000}"/>
    <cellStyle name="Gut 26 7" xfId="27067" xr:uid="{00000000-0005-0000-0000-0000A1690000}"/>
    <cellStyle name="Gut 26 8" xfId="27068" xr:uid="{00000000-0005-0000-0000-0000A2690000}"/>
    <cellStyle name="Gut 26 9" xfId="27069" xr:uid="{00000000-0005-0000-0000-0000A3690000}"/>
    <cellStyle name="Gut 27" xfId="27070" xr:uid="{00000000-0005-0000-0000-0000A4690000}"/>
    <cellStyle name="Gut 27 10" xfId="27071" xr:uid="{00000000-0005-0000-0000-0000A5690000}"/>
    <cellStyle name="Gut 27 11" xfId="27072" xr:uid="{00000000-0005-0000-0000-0000A6690000}"/>
    <cellStyle name="Gut 27 12" xfId="27073" xr:uid="{00000000-0005-0000-0000-0000A7690000}"/>
    <cellStyle name="Gut 27 13" xfId="27074" xr:uid="{00000000-0005-0000-0000-0000A8690000}"/>
    <cellStyle name="Gut 27 14" xfId="27075" xr:uid="{00000000-0005-0000-0000-0000A9690000}"/>
    <cellStyle name="Gut 27 15" xfId="27076" xr:uid="{00000000-0005-0000-0000-0000AA690000}"/>
    <cellStyle name="Gut 27 16" xfId="27077" xr:uid="{00000000-0005-0000-0000-0000AB690000}"/>
    <cellStyle name="Gut 27 17" xfId="27078" xr:uid="{00000000-0005-0000-0000-0000AC690000}"/>
    <cellStyle name="Gut 27 18" xfId="27079" xr:uid="{00000000-0005-0000-0000-0000AD690000}"/>
    <cellStyle name="Gut 27 2" xfId="27080" xr:uid="{00000000-0005-0000-0000-0000AE690000}"/>
    <cellStyle name="Gut 27 3" xfId="27081" xr:uid="{00000000-0005-0000-0000-0000AF690000}"/>
    <cellStyle name="Gut 27 4" xfId="27082" xr:uid="{00000000-0005-0000-0000-0000B0690000}"/>
    <cellStyle name="Gut 27 5" xfId="27083" xr:uid="{00000000-0005-0000-0000-0000B1690000}"/>
    <cellStyle name="Gut 27 6" xfId="27084" xr:uid="{00000000-0005-0000-0000-0000B2690000}"/>
    <cellStyle name="Gut 27 7" xfId="27085" xr:uid="{00000000-0005-0000-0000-0000B3690000}"/>
    <cellStyle name="Gut 27 8" xfId="27086" xr:uid="{00000000-0005-0000-0000-0000B4690000}"/>
    <cellStyle name="Gut 27 9" xfId="27087" xr:uid="{00000000-0005-0000-0000-0000B5690000}"/>
    <cellStyle name="Gut 28" xfId="27088" xr:uid="{00000000-0005-0000-0000-0000B6690000}"/>
    <cellStyle name="Gut 28 10" xfId="27089" xr:uid="{00000000-0005-0000-0000-0000B7690000}"/>
    <cellStyle name="Gut 28 11" xfId="27090" xr:uid="{00000000-0005-0000-0000-0000B8690000}"/>
    <cellStyle name="Gut 28 12" xfId="27091" xr:uid="{00000000-0005-0000-0000-0000B9690000}"/>
    <cellStyle name="Gut 28 13" xfId="27092" xr:uid="{00000000-0005-0000-0000-0000BA690000}"/>
    <cellStyle name="Gut 28 14" xfId="27093" xr:uid="{00000000-0005-0000-0000-0000BB690000}"/>
    <cellStyle name="Gut 28 15" xfId="27094" xr:uid="{00000000-0005-0000-0000-0000BC690000}"/>
    <cellStyle name="Gut 28 16" xfId="27095" xr:uid="{00000000-0005-0000-0000-0000BD690000}"/>
    <cellStyle name="Gut 28 17" xfId="27096" xr:uid="{00000000-0005-0000-0000-0000BE690000}"/>
    <cellStyle name="Gut 28 18" xfId="27097" xr:uid="{00000000-0005-0000-0000-0000BF690000}"/>
    <cellStyle name="Gut 28 2" xfId="27098" xr:uid="{00000000-0005-0000-0000-0000C0690000}"/>
    <cellStyle name="Gut 28 3" xfId="27099" xr:uid="{00000000-0005-0000-0000-0000C1690000}"/>
    <cellStyle name="Gut 28 4" xfId="27100" xr:uid="{00000000-0005-0000-0000-0000C2690000}"/>
    <cellStyle name="Gut 28 5" xfId="27101" xr:uid="{00000000-0005-0000-0000-0000C3690000}"/>
    <cellStyle name="Gut 28 6" xfId="27102" xr:uid="{00000000-0005-0000-0000-0000C4690000}"/>
    <cellStyle name="Gut 28 7" xfId="27103" xr:uid="{00000000-0005-0000-0000-0000C5690000}"/>
    <cellStyle name="Gut 28 8" xfId="27104" xr:uid="{00000000-0005-0000-0000-0000C6690000}"/>
    <cellStyle name="Gut 28 9" xfId="27105" xr:uid="{00000000-0005-0000-0000-0000C7690000}"/>
    <cellStyle name="Gut 29" xfId="27106" xr:uid="{00000000-0005-0000-0000-0000C8690000}"/>
    <cellStyle name="Gut 29 10" xfId="27107" xr:uid="{00000000-0005-0000-0000-0000C9690000}"/>
    <cellStyle name="Gut 29 11" xfId="27108" xr:uid="{00000000-0005-0000-0000-0000CA690000}"/>
    <cellStyle name="Gut 29 12" xfId="27109" xr:uid="{00000000-0005-0000-0000-0000CB690000}"/>
    <cellStyle name="Gut 29 13" xfId="27110" xr:uid="{00000000-0005-0000-0000-0000CC690000}"/>
    <cellStyle name="Gut 29 14" xfId="27111" xr:uid="{00000000-0005-0000-0000-0000CD690000}"/>
    <cellStyle name="Gut 29 15" xfId="27112" xr:uid="{00000000-0005-0000-0000-0000CE690000}"/>
    <cellStyle name="Gut 29 16" xfId="27113" xr:uid="{00000000-0005-0000-0000-0000CF690000}"/>
    <cellStyle name="Gut 29 17" xfId="27114" xr:uid="{00000000-0005-0000-0000-0000D0690000}"/>
    <cellStyle name="Gut 29 18" xfId="27115" xr:uid="{00000000-0005-0000-0000-0000D1690000}"/>
    <cellStyle name="Gut 29 2" xfId="27116" xr:uid="{00000000-0005-0000-0000-0000D2690000}"/>
    <cellStyle name="Gut 29 3" xfId="27117" xr:uid="{00000000-0005-0000-0000-0000D3690000}"/>
    <cellStyle name="Gut 29 4" xfId="27118" xr:uid="{00000000-0005-0000-0000-0000D4690000}"/>
    <cellStyle name="Gut 29 5" xfId="27119" xr:uid="{00000000-0005-0000-0000-0000D5690000}"/>
    <cellStyle name="Gut 29 6" xfId="27120" xr:uid="{00000000-0005-0000-0000-0000D6690000}"/>
    <cellStyle name="Gut 29 7" xfId="27121" xr:uid="{00000000-0005-0000-0000-0000D7690000}"/>
    <cellStyle name="Gut 29 8" xfId="27122" xr:uid="{00000000-0005-0000-0000-0000D8690000}"/>
    <cellStyle name="Gut 29 9" xfId="27123" xr:uid="{00000000-0005-0000-0000-0000D9690000}"/>
    <cellStyle name="Gut 3" xfId="27124" xr:uid="{00000000-0005-0000-0000-0000DA690000}"/>
    <cellStyle name="Gut 3 10" xfId="27125" xr:uid="{00000000-0005-0000-0000-0000DB690000}"/>
    <cellStyle name="Gut 3 11" xfId="27126" xr:uid="{00000000-0005-0000-0000-0000DC690000}"/>
    <cellStyle name="Gut 3 12" xfId="27127" xr:uid="{00000000-0005-0000-0000-0000DD690000}"/>
    <cellStyle name="Gut 3 13" xfId="27128" xr:uid="{00000000-0005-0000-0000-0000DE690000}"/>
    <cellStyle name="Gut 3 14" xfId="27129" xr:uid="{00000000-0005-0000-0000-0000DF690000}"/>
    <cellStyle name="Gut 3 15" xfId="27130" xr:uid="{00000000-0005-0000-0000-0000E0690000}"/>
    <cellStyle name="Gut 3 16" xfId="27131" xr:uid="{00000000-0005-0000-0000-0000E1690000}"/>
    <cellStyle name="Gut 3 17" xfId="27132" xr:uid="{00000000-0005-0000-0000-0000E2690000}"/>
    <cellStyle name="Gut 3 18" xfId="27133" xr:uid="{00000000-0005-0000-0000-0000E3690000}"/>
    <cellStyle name="Gut 3 19" xfId="27134" xr:uid="{00000000-0005-0000-0000-0000E4690000}"/>
    <cellStyle name="Gut 3 2" xfId="27135" xr:uid="{00000000-0005-0000-0000-0000E5690000}"/>
    <cellStyle name="Gut 3 20" xfId="27136" xr:uid="{00000000-0005-0000-0000-0000E6690000}"/>
    <cellStyle name="Gut 3 21" xfId="27137" xr:uid="{00000000-0005-0000-0000-0000E7690000}"/>
    <cellStyle name="Gut 3 22" xfId="27138" xr:uid="{00000000-0005-0000-0000-0000E8690000}"/>
    <cellStyle name="Gut 3 23" xfId="27139" xr:uid="{00000000-0005-0000-0000-0000E9690000}"/>
    <cellStyle name="Gut 3 24" xfId="27140" xr:uid="{00000000-0005-0000-0000-0000EA690000}"/>
    <cellStyle name="Gut 3 25" xfId="27141" xr:uid="{00000000-0005-0000-0000-0000EB690000}"/>
    <cellStyle name="Gut 3 26" xfId="27142" xr:uid="{00000000-0005-0000-0000-0000EC690000}"/>
    <cellStyle name="Gut 3 3" xfId="27143" xr:uid="{00000000-0005-0000-0000-0000ED690000}"/>
    <cellStyle name="Gut 3 4" xfId="27144" xr:uid="{00000000-0005-0000-0000-0000EE690000}"/>
    <cellStyle name="Gut 3 5" xfId="27145" xr:uid="{00000000-0005-0000-0000-0000EF690000}"/>
    <cellStyle name="Gut 3 6" xfId="27146" xr:uid="{00000000-0005-0000-0000-0000F0690000}"/>
    <cellStyle name="Gut 3 7" xfId="27147" xr:uid="{00000000-0005-0000-0000-0000F1690000}"/>
    <cellStyle name="Gut 3 8" xfId="27148" xr:uid="{00000000-0005-0000-0000-0000F2690000}"/>
    <cellStyle name="Gut 3 9" xfId="27149" xr:uid="{00000000-0005-0000-0000-0000F3690000}"/>
    <cellStyle name="Gut 30" xfId="27150" xr:uid="{00000000-0005-0000-0000-0000F4690000}"/>
    <cellStyle name="Gut 30 10" xfId="27151" xr:uid="{00000000-0005-0000-0000-0000F5690000}"/>
    <cellStyle name="Gut 30 11" xfId="27152" xr:uid="{00000000-0005-0000-0000-0000F6690000}"/>
    <cellStyle name="Gut 30 12" xfId="27153" xr:uid="{00000000-0005-0000-0000-0000F7690000}"/>
    <cellStyle name="Gut 30 13" xfId="27154" xr:uid="{00000000-0005-0000-0000-0000F8690000}"/>
    <cellStyle name="Gut 30 14" xfId="27155" xr:uid="{00000000-0005-0000-0000-0000F9690000}"/>
    <cellStyle name="Gut 30 15" xfId="27156" xr:uid="{00000000-0005-0000-0000-0000FA690000}"/>
    <cellStyle name="Gut 30 16" xfId="27157" xr:uid="{00000000-0005-0000-0000-0000FB690000}"/>
    <cellStyle name="Gut 30 17" xfId="27158" xr:uid="{00000000-0005-0000-0000-0000FC690000}"/>
    <cellStyle name="Gut 30 18" xfId="27159" xr:uid="{00000000-0005-0000-0000-0000FD690000}"/>
    <cellStyle name="Gut 30 2" xfId="27160" xr:uid="{00000000-0005-0000-0000-0000FE690000}"/>
    <cellStyle name="Gut 30 3" xfId="27161" xr:uid="{00000000-0005-0000-0000-0000FF690000}"/>
    <cellStyle name="Gut 30 4" xfId="27162" xr:uid="{00000000-0005-0000-0000-0000006A0000}"/>
    <cellStyle name="Gut 30 5" xfId="27163" xr:uid="{00000000-0005-0000-0000-0000016A0000}"/>
    <cellStyle name="Gut 30 6" xfId="27164" xr:uid="{00000000-0005-0000-0000-0000026A0000}"/>
    <cellStyle name="Gut 30 7" xfId="27165" xr:uid="{00000000-0005-0000-0000-0000036A0000}"/>
    <cellStyle name="Gut 30 8" xfId="27166" xr:uid="{00000000-0005-0000-0000-0000046A0000}"/>
    <cellStyle name="Gut 30 9" xfId="27167" xr:uid="{00000000-0005-0000-0000-0000056A0000}"/>
    <cellStyle name="Gut 31" xfId="27168" xr:uid="{00000000-0005-0000-0000-0000066A0000}"/>
    <cellStyle name="Gut 31 10" xfId="27169" xr:uid="{00000000-0005-0000-0000-0000076A0000}"/>
    <cellStyle name="Gut 31 11" xfId="27170" xr:uid="{00000000-0005-0000-0000-0000086A0000}"/>
    <cellStyle name="Gut 31 12" xfId="27171" xr:uid="{00000000-0005-0000-0000-0000096A0000}"/>
    <cellStyle name="Gut 31 13" xfId="27172" xr:uid="{00000000-0005-0000-0000-00000A6A0000}"/>
    <cellStyle name="Gut 31 14" xfId="27173" xr:uid="{00000000-0005-0000-0000-00000B6A0000}"/>
    <cellStyle name="Gut 31 15" xfId="27174" xr:uid="{00000000-0005-0000-0000-00000C6A0000}"/>
    <cellStyle name="Gut 31 16" xfId="27175" xr:uid="{00000000-0005-0000-0000-00000D6A0000}"/>
    <cellStyle name="Gut 31 17" xfId="27176" xr:uid="{00000000-0005-0000-0000-00000E6A0000}"/>
    <cellStyle name="Gut 31 18" xfId="27177" xr:uid="{00000000-0005-0000-0000-00000F6A0000}"/>
    <cellStyle name="Gut 31 2" xfId="27178" xr:uid="{00000000-0005-0000-0000-0000106A0000}"/>
    <cellStyle name="Gut 31 3" xfId="27179" xr:uid="{00000000-0005-0000-0000-0000116A0000}"/>
    <cellStyle name="Gut 31 4" xfId="27180" xr:uid="{00000000-0005-0000-0000-0000126A0000}"/>
    <cellStyle name="Gut 31 5" xfId="27181" xr:uid="{00000000-0005-0000-0000-0000136A0000}"/>
    <cellStyle name="Gut 31 6" xfId="27182" xr:uid="{00000000-0005-0000-0000-0000146A0000}"/>
    <cellStyle name="Gut 31 7" xfId="27183" xr:uid="{00000000-0005-0000-0000-0000156A0000}"/>
    <cellStyle name="Gut 31 8" xfId="27184" xr:uid="{00000000-0005-0000-0000-0000166A0000}"/>
    <cellStyle name="Gut 31 9" xfId="27185" xr:uid="{00000000-0005-0000-0000-0000176A0000}"/>
    <cellStyle name="Gut 32" xfId="27186" xr:uid="{00000000-0005-0000-0000-0000186A0000}"/>
    <cellStyle name="Gut 32 10" xfId="27187" xr:uid="{00000000-0005-0000-0000-0000196A0000}"/>
    <cellStyle name="Gut 32 11" xfId="27188" xr:uid="{00000000-0005-0000-0000-00001A6A0000}"/>
    <cellStyle name="Gut 32 12" xfId="27189" xr:uid="{00000000-0005-0000-0000-00001B6A0000}"/>
    <cellStyle name="Gut 32 13" xfId="27190" xr:uid="{00000000-0005-0000-0000-00001C6A0000}"/>
    <cellStyle name="Gut 32 14" xfId="27191" xr:uid="{00000000-0005-0000-0000-00001D6A0000}"/>
    <cellStyle name="Gut 32 15" xfId="27192" xr:uid="{00000000-0005-0000-0000-00001E6A0000}"/>
    <cellStyle name="Gut 32 16" xfId="27193" xr:uid="{00000000-0005-0000-0000-00001F6A0000}"/>
    <cellStyle name="Gut 32 17" xfId="27194" xr:uid="{00000000-0005-0000-0000-0000206A0000}"/>
    <cellStyle name="Gut 32 18" xfId="27195" xr:uid="{00000000-0005-0000-0000-0000216A0000}"/>
    <cellStyle name="Gut 32 2" xfId="27196" xr:uid="{00000000-0005-0000-0000-0000226A0000}"/>
    <cellStyle name="Gut 32 3" xfId="27197" xr:uid="{00000000-0005-0000-0000-0000236A0000}"/>
    <cellStyle name="Gut 32 4" xfId="27198" xr:uid="{00000000-0005-0000-0000-0000246A0000}"/>
    <cellStyle name="Gut 32 5" xfId="27199" xr:uid="{00000000-0005-0000-0000-0000256A0000}"/>
    <cellStyle name="Gut 32 6" xfId="27200" xr:uid="{00000000-0005-0000-0000-0000266A0000}"/>
    <cellStyle name="Gut 32 7" xfId="27201" xr:uid="{00000000-0005-0000-0000-0000276A0000}"/>
    <cellStyle name="Gut 32 8" xfId="27202" xr:uid="{00000000-0005-0000-0000-0000286A0000}"/>
    <cellStyle name="Gut 32 9" xfId="27203" xr:uid="{00000000-0005-0000-0000-0000296A0000}"/>
    <cellStyle name="Gut 33" xfId="27204" xr:uid="{00000000-0005-0000-0000-00002A6A0000}"/>
    <cellStyle name="Gut 33 10" xfId="27205" xr:uid="{00000000-0005-0000-0000-00002B6A0000}"/>
    <cellStyle name="Gut 33 11" xfId="27206" xr:uid="{00000000-0005-0000-0000-00002C6A0000}"/>
    <cellStyle name="Gut 33 12" xfId="27207" xr:uid="{00000000-0005-0000-0000-00002D6A0000}"/>
    <cellStyle name="Gut 33 13" xfId="27208" xr:uid="{00000000-0005-0000-0000-00002E6A0000}"/>
    <cellStyle name="Gut 33 14" xfId="27209" xr:uid="{00000000-0005-0000-0000-00002F6A0000}"/>
    <cellStyle name="Gut 33 15" xfId="27210" xr:uid="{00000000-0005-0000-0000-0000306A0000}"/>
    <cellStyle name="Gut 33 16" xfId="27211" xr:uid="{00000000-0005-0000-0000-0000316A0000}"/>
    <cellStyle name="Gut 33 17" xfId="27212" xr:uid="{00000000-0005-0000-0000-0000326A0000}"/>
    <cellStyle name="Gut 33 18" xfId="27213" xr:uid="{00000000-0005-0000-0000-0000336A0000}"/>
    <cellStyle name="Gut 33 2" xfId="27214" xr:uid="{00000000-0005-0000-0000-0000346A0000}"/>
    <cellStyle name="Gut 33 3" xfId="27215" xr:uid="{00000000-0005-0000-0000-0000356A0000}"/>
    <cellStyle name="Gut 33 4" xfId="27216" xr:uid="{00000000-0005-0000-0000-0000366A0000}"/>
    <cellStyle name="Gut 33 5" xfId="27217" xr:uid="{00000000-0005-0000-0000-0000376A0000}"/>
    <cellStyle name="Gut 33 6" xfId="27218" xr:uid="{00000000-0005-0000-0000-0000386A0000}"/>
    <cellStyle name="Gut 33 7" xfId="27219" xr:uid="{00000000-0005-0000-0000-0000396A0000}"/>
    <cellStyle name="Gut 33 8" xfId="27220" xr:uid="{00000000-0005-0000-0000-00003A6A0000}"/>
    <cellStyle name="Gut 33 9" xfId="27221" xr:uid="{00000000-0005-0000-0000-00003B6A0000}"/>
    <cellStyle name="Gut 34" xfId="27222" xr:uid="{00000000-0005-0000-0000-00003C6A0000}"/>
    <cellStyle name="Gut 34 10" xfId="27223" xr:uid="{00000000-0005-0000-0000-00003D6A0000}"/>
    <cellStyle name="Gut 34 11" xfId="27224" xr:uid="{00000000-0005-0000-0000-00003E6A0000}"/>
    <cellStyle name="Gut 34 12" xfId="27225" xr:uid="{00000000-0005-0000-0000-00003F6A0000}"/>
    <cellStyle name="Gut 34 13" xfId="27226" xr:uid="{00000000-0005-0000-0000-0000406A0000}"/>
    <cellStyle name="Gut 34 14" xfId="27227" xr:uid="{00000000-0005-0000-0000-0000416A0000}"/>
    <cellStyle name="Gut 34 15" xfId="27228" xr:uid="{00000000-0005-0000-0000-0000426A0000}"/>
    <cellStyle name="Gut 34 16" xfId="27229" xr:uid="{00000000-0005-0000-0000-0000436A0000}"/>
    <cellStyle name="Gut 34 17" xfId="27230" xr:uid="{00000000-0005-0000-0000-0000446A0000}"/>
    <cellStyle name="Gut 34 18" xfId="27231" xr:uid="{00000000-0005-0000-0000-0000456A0000}"/>
    <cellStyle name="Gut 34 2" xfId="27232" xr:uid="{00000000-0005-0000-0000-0000466A0000}"/>
    <cellStyle name="Gut 34 3" xfId="27233" xr:uid="{00000000-0005-0000-0000-0000476A0000}"/>
    <cellStyle name="Gut 34 4" xfId="27234" xr:uid="{00000000-0005-0000-0000-0000486A0000}"/>
    <cellStyle name="Gut 34 5" xfId="27235" xr:uid="{00000000-0005-0000-0000-0000496A0000}"/>
    <cellStyle name="Gut 34 6" xfId="27236" xr:uid="{00000000-0005-0000-0000-00004A6A0000}"/>
    <cellStyle name="Gut 34 7" xfId="27237" xr:uid="{00000000-0005-0000-0000-00004B6A0000}"/>
    <cellStyle name="Gut 34 8" xfId="27238" xr:uid="{00000000-0005-0000-0000-00004C6A0000}"/>
    <cellStyle name="Gut 34 9" xfId="27239" xr:uid="{00000000-0005-0000-0000-00004D6A0000}"/>
    <cellStyle name="Gut 35" xfId="27240" xr:uid="{00000000-0005-0000-0000-00004E6A0000}"/>
    <cellStyle name="Gut 35 10" xfId="27241" xr:uid="{00000000-0005-0000-0000-00004F6A0000}"/>
    <cellStyle name="Gut 35 11" xfId="27242" xr:uid="{00000000-0005-0000-0000-0000506A0000}"/>
    <cellStyle name="Gut 35 12" xfId="27243" xr:uid="{00000000-0005-0000-0000-0000516A0000}"/>
    <cellStyle name="Gut 35 13" xfId="27244" xr:uid="{00000000-0005-0000-0000-0000526A0000}"/>
    <cellStyle name="Gut 35 14" xfId="27245" xr:uid="{00000000-0005-0000-0000-0000536A0000}"/>
    <cellStyle name="Gut 35 15" xfId="27246" xr:uid="{00000000-0005-0000-0000-0000546A0000}"/>
    <cellStyle name="Gut 35 16" xfId="27247" xr:uid="{00000000-0005-0000-0000-0000556A0000}"/>
    <cellStyle name="Gut 35 17" xfId="27248" xr:uid="{00000000-0005-0000-0000-0000566A0000}"/>
    <cellStyle name="Gut 35 18" xfId="27249" xr:uid="{00000000-0005-0000-0000-0000576A0000}"/>
    <cellStyle name="Gut 35 2" xfId="27250" xr:uid="{00000000-0005-0000-0000-0000586A0000}"/>
    <cellStyle name="Gut 35 3" xfId="27251" xr:uid="{00000000-0005-0000-0000-0000596A0000}"/>
    <cellStyle name="Gut 35 4" xfId="27252" xr:uid="{00000000-0005-0000-0000-00005A6A0000}"/>
    <cellStyle name="Gut 35 5" xfId="27253" xr:uid="{00000000-0005-0000-0000-00005B6A0000}"/>
    <cellStyle name="Gut 35 6" xfId="27254" xr:uid="{00000000-0005-0000-0000-00005C6A0000}"/>
    <cellStyle name="Gut 35 7" xfId="27255" xr:uid="{00000000-0005-0000-0000-00005D6A0000}"/>
    <cellStyle name="Gut 35 8" xfId="27256" xr:uid="{00000000-0005-0000-0000-00005E6A0000}"/>
    <cellStyle name="Gut 35 9" xfId="27257" xr:uid="{00000000-0005-0000-0000-00005F6A0000}"/>
    <cellStyle name="Gut 36" xfId="27258" xr:uid="{00000000-0005-0000-0000-0000606A0000}"/>
    <cellStyle name="Gut 36 10" xfId="27259" xr:uid="{00000000-0005-0000-0000-0000616A0000}"/>
    <cellStyle name="Gut 36 11" xfId="27260" xr:uid="{00000000-0005-0000-0000-0000626A0000}"/>
    <cellStyle name="Gut 36 12" xfId="27261" xr:uid="{00000000-0005-0000-0000-0000636A0000}"/>
    <cellStyle name="Gut 36 13" xfId="27262" xr:uid="{00000000-0005-0000-0000-0000646A0000}"/>
    <cellStyle name="Gut 36 14" xfId="27263" xr:uid="{00000000-0005-0000-0000-0000656A0000}"/>
    <cellStyle name="Gut 36 15" xfId="27264" xr:uid="{00000000-0005-0000-0000-0000666A0000}"/>
    <cellStyle name="Gut 36 16" xfId="27265" xr:uid="{00000000-0005-0000-0000-0000676A0000}"/>
    <cellStyle name="Gut 36 17" xfId="27266" xr:uid="{00000000-0005-0000-0000-0000686A0000}"/>
    <cellStyle name="Gut 36 18" xfId="27267" xr:uid="{00000000-0005-0000-0000-0000696A0000}"/>
    <cellStyle name="Gut 36 2" xfId="27268" xr:uid="{00000000-0005-0000-0000-00006A6A0000}"/>
    <cellStyle name="Gut 36 3" xfId="27269" xr:uid="{00000000-0005-0000-0000-00006B6A0000}"/>
    <cellStyle name="Gut 36 4" xfId="27270" xr:uid="{00000000-0005-0000-0000-00006C6A0000}"/>
    <cellStyle name="Gut 36 5" xfId="27271" xr:uid="{00000000-0005-0000-0000-00006D6A0000}"/>
    <cellStyle name="Gut 36 6" xfId="27272" xr:uid="{00000000-0005-0000-0000-00006E6A0000}"/>
    <cellStyle name="Gut 36 7" xfId="27273" xr:uid="{00000000-0005-0000-0000-00006F6A0000}"/>
    <cellStyle name="Gut 36 8" xfId="27274" xr:uid="{00000000-0005-0000-0000-0000706A0000}"/>
    <cellStyle name="Gut 36 9" xfId="27275" xr:uid="{00000000-0005-0000-0000-0000716A0000}"/>
    <cellStyle name="Gut 37" xfId="27276" xr:uid="{00000000-0005-0000-0000-0000726A0000}"/>
    <cellStyle name="Gut 37 10" xfId="27277" xr:uid="{00000000-0005-0000-0000-0000736A0000}"/>
    <cellStyle name="Gut 37 11" xfId="27278" xr:uid="{00000000-0005-0000-0000-0000746A0000}"/>
    <cellStyle name="Gut 37 12" xfId="27279" xr:uid="{00000000-0005-0000-0000-0000756A0000}"/>
    <cellStyle name="Gut 37 13" xfId="27280" xr:uid="{00000000-0005-0000-0000-0000766A0000}"/>
    <cellStyle name="Gut 37 14" xfId="27281" xr:uid="{00000000-0005-0000-0000-0000776A0000}"/>
    <cellStyle name="Gut 37 15" xfId="27282" xr:uid="{00000000-0005-0000-0000-0000786A0000}"/>
    <cellStyle name="Gut 37 16" xfId="27283" xr:uid="{00000000-0005-0000-0000-0000796A0000}"/>
    <cellStyle name="Gut 37 17" xfId="27284" xr:uid="{00000000-0005-0000-0000-00007A6A0000}"/>
    <cellStyle name="Gut 37 18" xfId="27285" xr:uid="{00000000-0005-0000-0000-00007B6A0000}"/>
    <cellStyle name="Gut 37 2" xfId="27286" xr:uid="{00000000-0005-0000-0000-00007C6A0000}"/>
    <cellStyle name="Gut 37 3" xfId="27287" xr:uid="{00000000-0005-0000-0000-00007D6A0000}"/>
    <cellStyle name="Gut 37 4" xfId="27288" xr:uid="{00000000-0005-0000-0000-00007E6A0000}"/>
    <cellStyle name="Gut 37 5" xfId="27289" xr:uid="{00000000-0005-0000-0000-00007F6A0000}"/>
    <cellStyle name="Gut 37 6" xfId="27290" xr:uid="{00000000-0005-0000-0000-0000806A0000}"/>
    <cellStyle name="Gut 37 7" xfId="27291" xr:uid="{00000000-0005-0000-0000-0000816A0000}"/>
    <cellStyle name="Gut 37 8" xfId="27292" xr:uid="{00000000-0005-0000-0000-0000826A0000}"/>
    <cellStyle name="Gut 37 9" xfId="27293" xr:uid="{00000000-0005-0000-0000-0000836A0000}"/>
    <cellStyle name="Gut 38" xfId="27294" xr:uid="{00000000-0005-0000-0000-0000846A0000}"/>
    <cellStyle name="Gut 38 10" xfId="27295" xr:uid="{00000000-0005-0000-0000-0000856A0000}"/>
    <cellStyle name="Gut 38 11" xfId="27296" xr:uid="{00000000-0005-0000-0000-0000866A0000}"/>
    <cellStyle name="Gut 38 12" xfId="27297" xr:uid="{00000000-0005-0000-0000-0000876A0000}"/>
    <cellStyle name="Gut 38 13" xfId="27298" xr:uid="{00000000-0005-0000-0000-0000886A0000}"/>
    <cellStyle name="Gut 38 14" xfId="27299" xr:uid="{00000000-0005-0000-0000-0000896A0000}"/>
    <cellStyle name="Gut 38 15" xfId="27300" xr:uid="{00000000-0005-0000-0000-00008A6A0000}"/>
    <cellStyle name="Gut 38 16" xfId="27301" xr:uid="{00000000-0005-0000-0000-00008B6A0000}"/>
    <cellStyle name="Gut 38 17" xfId="27302" xr:uid="{00000000-0005-0000-0000-00008C6A0000}"/>
    <cellStyle name="Gut 38 18" xfId="27303" xr:uid="{00000000-0005-0000-0000-00008D6A0000}"/>
    <cellStyle name="Gut 38 2" xfId="27304" xr:uid="{00000000-0005-0000-0000-00008E6A0000}"/>
    <cellStyle name="Gut 38 3" xfId="27305" xr:uid="{00000000-0005-0000-0000-00008F6A0000}"/>
    <cellStyle name="Gut 38 4" xfId="27306" xr:uid="{00000000-0005-0000-0000-0000906A0000}"/>
    <cellStyle name="Gut 38 5" xfId="27307" xr:uid="{00000000-0005-0000-0000-0000916A0000}"/>
    <cellStyle name="Gut 38 6" xfId="27308" xr:uid="{00000000-0005-0000-0000-0000926A0000}"/>
    <cellStyle name="Gut 38 7" xfId="27309" xr:uid="{00000000-0005-0000-0000-0000936A0000}"/>
    <cellStyle name="Gut 38 8" xfId="27310" xr:uid="{00000000-0005-0000-0000-0000946A0000}"/>
    <cellStyle name="Gut 38 9" xfId="27311" xr:uid="{00000000-0005-0000-0000-0000956A0000}"/>
    <cellStyle name="Gut 39" xfId="27312" xr:uid="{00000000-0005-0000-0000-0000966A0000}"/>
    <cellStyle name="Gut 39 10" xfId="27313" xr:uid="{00000000-0005-0000-0000-0000976A0000}"/>
    <cellStyle name="Gut 39 11" xfId="27314" xr:uid="{00000000-0005-0000-0000-0000986A0000}"/>
    <cellStyle name="Gut 39 12" xfId="27315" xr:uid="{00000000-0005-0000-0000-0000996A0000}"/>
    <cellStyle name="Gut 39 13" xfId="27316" xr:uid="{00000000-0005-0000-0000-00009A6A0000}"/>
    <cellStyle name="Gut 39 14" xfId="27317" xr:uid="{00000000-0005-0000-0000-00009B6A0000}"/>
    <cellStyle name="Gut 39 15" xfId="27318" xr:uid="{00000000-0005-0000-0000-00009C6A0000}"/>
    <cellStyle name="Gut 39 16" xfId="27319" xr:uid="{00000000-0005-0000-0000-00009D6A0000}"/>
    <cellStyle name="Gut 39 17" xfId="27320" xr:uid="{00000000-0005-0000-0000-00009E6A0000}"/>
    <cellStyle name="Gut 39 18" xfId="27321" xr:uid="{00000000-0005-0000-0000-00009F6A0000}"/>
    <cellStyle name="Gut 39 2" xfId="27322" xr:uid="{00000000-0005-0000-0000-0000A06A0000}"/>
    <cellStyle name="Gut 39 3" xfId="27323" xr:uid="{00000000-0005-0000-0000-0000A16A0000}"/>
    <cellStyle name="Gut 39 4" xfId="27324" xr:uid="{00000000-0005-0000-0000-0000A26A0000}"/>
    <cellStyle name="Gut 39 5" xfId="27325" xr:uid="{00000000-0005-0000-0000-0000A36A0000}"/>
    <cellStyle name="Gut 39 6" xfId="27326" xr:uid="{00000000-0005-0000-0000-0000A46A0000}"/>
    <cellStyle name="Gut 39 7" xfId="27327" xr:uid="{00000000-0005-0000-0000-0000A56A0000}"/>
    <cellStyle name="Gut 39 8" xfId="27328" xr:uid="{00000000-0005-0000-0000-0000A66A0000}"/>
    <cellStyle name="Gut 39 9" xfId="27329" xr:uid="{00000000-0005-0000-0000-0000A76A0000}"/>
    <cellStyle name="Gut 4" xfId="27330" xr:uid="{00000000-0005-0000-0000-0000A86A0000}"/>
    <cellStyle name="Gut 4 10" xfId="27331" xr:uid="{00000000-0005-0000-0000-0000A96A0000}"/>
    <cellStyle name="Gut 4 11" xfId="27332" xr:uid="{00000000-0005-0000-0000-0000AA6A0000}"/>
    <cellStyle name="Gut 4 12" xfId="27333" xr:uid="{00000000-0005-0000-0000-0000AB6A0000}"/>
    <cellStyle name="Gut 4 13" xfId="27334" xr:uid="{00000000-0005-0000-0000-0000AC6A0000}"/>
    <cellStyle name="Gut 4 14" xfId="27335" xr:uid="{00000000-0005-0000-0000-0000AD6A0000}"/>
    <cellStyle name="Gut 4 15" xfId="27336" xr:uid="{00000000-0005-0000-0000-0000AE6A0000}"/>
    <cellStyle name="Gut 4 16" xfId="27337" xr:uid="{00000000-0005-0000-0000-0000AF6A0000}"/>
    <cellStyle name="Gut 4 17" xfId="27338" xr:uid="{00000000-0005-0000-0000-0000B06A0000}"/>
    <cellStyle name="Gut 4 18" xfId="27339" xr:uid="{00000000-0005-0000-0000-0000B16A0000}"/>
    <cellStyle name="Gut 4 19" xfId="27340" xr:uid="{00000000-0005-0000-0000-0000B26A0000}"/>
    <cellStyle name="Gut 4 2" xfId="27341" xr:uid="{00000000-0005-0000-0000-0000B36A0000}"/>
    <cellStyle name="Gut 4 20" xfId="27342" xr:uid="{00000000-0005-0000-0000-0000B46A0000}"/>
    <cellStyle name="Gut 4 21" xfId="27343" xr:uid="{00000000-0005-0000-0000-0000B56A0000}"/>
    <cellStyle name="Gut 4 22" xfId="27344" xr:uid="{00000000-0005-0000-0000-0000B66A0000}"/>
    <cellStyle name="Gut 4 23" xfId="27345" xr:uid="{00000000-0005-0000-0000-0000B76A0000}"/>
    <cellStyle name="Gut 4 24" xfId="27346" xr:uid="{00000000-0005-0000-0000-0000B86A0000}"/>
    <cellStyle name="Gut 4 25" xfId="27347" xr:uid="{00000000-0005-0000-0000-0000B96A0000}"/>
    <cellStyle name="Gut 4 26" xfId="27348" xr:uid="{00000000-0005-0000-0000-0000BA6A0000}"/>
    <cellStyle name="Gut 4 3" xfId="27349" xr:uid="{00000000-0005-0000-0000-0000BB6A0000}"/>
    <cellStyle name="Gut 4 4" xfId="27350" xr:uid="{00000000-0005-0000-0000-0000BC6A0000}"/>
    <cellStyle name="Gut 4 5" xfId="27351" xr:uid="{00000000-0005-0000-0000-0000BD6A0000}"/>
    <cellStyle name="Gut 4 6" xfId="27352" xr:uid="{00000000-0005-0000-0000-0000BE6A0000}"/>
    <cellStyle name="Gut 4 7" xfId="27353" xr:uid="{00000000-0005-0000-0000-0000BF6A0000}"/>
    <cellStyle name="Gut 4 8" xfId="27354" xr:uid="{00000000-0005-0000-0000-0000C06A0000}"/>
    <cellStyle name="Gut 4 9" xfId="27355" xr:uid="{00000000-0005-0000-0000-0000C16A0000}"/>
    <cellStyle name="Gut 40" xfId="27356" xr:uid="{00000000-0005-0000-0000-0000C26A0000}"/>
    <cellStyle name="Gut 40 10" xfId="27357" xr:uid="{00000000-0005-0000-0000-0000C36A0000}"/>
    <cellStyle name="Gut 40 11" xfId="27358" xr:uid="{00000000-0005-0000-0000-0000C46A0000}"/>
    <cellStyle name="Gut 40 12" xfId="27359" xr:uid="{00000000-0005-0000-0000-0000C56A0000}"/>
    <cellStyle name="Gut 40 13" xfId="27360" xr:uid="{00000000-0005-0000-0000-0000C66A0000}"/>
    <cellStyle name="Gut 40 14" xfId="27361" xr:uid="{00000000-0005-0000-0000-0000C76A0000}"/>
    <cellStyle name="Gut 40 15" xfId="27362" xr:uid="{00000000-0005-0000-0000-0000C86A0000}"/>
    <cellStyle name="Gut 40 16" xfId="27363" xr:uid="{00000000-0005-0000-0000-0000C96A0000}"/>
    <cellStyle name="Gut 40 17" xfId="27364" xr:uid="{00000000-0005-0000-0000-0000CA6A0000}"/>
    <cellStyle name="Gut 40 18" xfId="27365" xr:uid="{00000000-0005-0000-0000-0000CB6A0000}"/>
    <cellStyle name="Gut 40 2" xfId="27366" xr:uid="{00000000-0005-0000-0000-0000CC6A0000}"/>
    <cellStyle name="Gut 40 3" xfId="27367" xr:uid="{00000000-0005-0000-0000-0000CD6A0000}"/>
    <cellStyle name="Gut 40 4" xfId="27368" xr:uid="{00000000-0005-0000-0000-0000CE6A0000}"/>
    <cellStyle name="Gut 40 5" xfId="27369" xr:uid="{00000000-0005-0000-0000-0000CF6A0000}"/>
    <cellStyle name="Gut 40 6" xfId="27370" xr:uid="{00000000-0005-0000-0000-0000D06A0000}"/>
    <cellStyle name="Gut 40 7" xfId="27371" xr:uid="{00000000-0005-0000-0000-0000D16A0000}"/>
    <cellStyle name="Gut 40 8" xfId="27372" xr:uid="{00000000-0005-0000-0000-0000D26A0000}"/>
    <cellStyle name="Gut 40 9" xfId="27373" xr:uid="{00000000-0005-0000-0000-0000D36A0000}"/>
    <cellStyle name="Gut 41" xfId="27374" xr:uid="{00000000-0005-0000-0000-0000D46A0000}"/>
    <cellStyle name="Gut 41 10" xfId="27375" xr:uid="{00000000-0005-0000-0000-0000D56A0000}"/>
    <cellStyle name="Gut 41 11" xfId="27376" xr:uid="{00000000-0005-0000-0000-0000D66A0000}"/>
    <cellStyle name="Gut 41 12" xfId="27377" xr:uid="{00000000-0005-0000-0000-0000D76A0000}"/>
    <cellStyle name="Gut 41 13" xfId="27378" xr:uid="{00000000-0005-0000-0000-0000D86A0000}"/>
    <cellStyle name="Gut 41 14" xfId="27379" xr:uid="{00000000-0005-0000-0000-0000D96A0000}"/>
    <cellStyle name="Gut 41 15" xfId="27380" xr:uid="{00000000-0005-0000-0000-0000DA6A0000}"/>
    <cellStyle name="Gut 41 16" xfId="27381" xr:uid="{00000000-0005-0000-0000-0000DB6A0000}"/>
    <cellStyle name="Gut 41 17" xfId="27382" xr:uid="{00000000-0005-0000-0000-0000DC6A0000}"/>
    <cellStyle name="Gut 41 18" xfId="27383" xr:uid="{00000000-0005-0000-0000-0000DD6A0000}"/>
    <cellStyle name="Gut 41 2" xfId="27384" xr:uid="{00000000-0005-0000-0000-0000DE6A0000}"/>
    <cellStyle name="Gut 41 3" xfId="27385" xr:uid="{00000000-0005-0000-0000-0000DF6A0000}"/>
    <cellStyle name="Gut 41 4" xfId="27386" xr:uid="{00000000-0005-0000-0000-0000E06A0000}"/>
    <cellStyle name="Gut 41 5" xfId="27387" xr:uid="{00000000-0005-0000-0000-0000E16A0000}"/>
    <cellStyle name="Gut 41 6" xfId="27388" xr:uid="{00000000-0005-0000-0000-0000E26A0000}"/>
    <cellStyle name="Gut 41 7" xfId="27389" xr:uid="{00000000-0005-0000-0000-0000E36A0000}"/>
    <cellStyle name="Gut 41 8" xfId="27390" xr:uid="{00000000-0005-0000-0000-0000E46A0000}"/>
    <cellStyle name="Gut 41 9" xfId="27391" xr:uid="{00000000-0005-0000-0000-0000E56A0000}"/>
    <cellStyle name="Gut 42" xfId="27392" xr:uid="{00000000-0005-0000-0000-0000E66A0000}"/>
    <cellStyle name="Gut 42 10" xfId="27393" xr:uid="{00000000-0005-0000-0000-0000E76A0000}"/>
    <cellStyle name="Gut 42 11" xfId="27394" xr:uid="{00000000-0005-0000-0000-0000E86A0000}"/>
    <cellStyle name="Gut 42 12" xfId="27395" xr:uid="{00000000-0005-0000-0000-0000E96A0000}"/>
    <cellStyle name="Gut 42 13" xfId="27396" xr:uid="{00000000-0005-0000-0000-0000EA6A0000}"/>
    <cellStyle name="Gut 42 14" xfId="27397" xr:uid="{00000000-0005-0000-0000-0000EB6A0000}"/>
    <cellStyle name="Gut 42 15" xfId="27398" xr:uid="{00000000-0005-0000-0000-0000EC6A0000}"/>
    <cellStyle name="Gut 42 16" xfId="27399" xr:uid="{00000000-0005-0000-0000-0000ED6A0000}"/>
    <cellStyle name="Gut 42 17" xfId="27400" xr:uid="{00000000-0005-0000-0000-0000EE6A0000}"/>
    <cellStyle name="Gut 42 18" xfId="27401" xr:uid="{00000000-0005-0000-0000-0000EF6A0000}"/>
    <cellStyle name="Gut 42 2" xfId="27402" xr:uid="{00000000-0005-0000-0000-0000F06A0000}"/>
    <cellStyle name="Gut 42 3" xfId="27403" xr:uid="{00000000-0005-0000-0000-0000F16A0000}"/>
    <cellStyle name="Gut 42 4" xfId="27404" xr:uid="{00000000-0005-0000-0000-0000F26A0000}"/>
    <cellStyle name="Gut 42 5" xfId="27405" xr:uid="{00000000-0005-0000-0000-0000F36A0000}"/>
    <cellStyle name="Gut 42 6" xfId="27406" xr:uid="{00000000-0005-0000-0000-0000F46A0000}"/>
    <cellStyle name="Gut 42 7" xfId="27407" xr:uid="{00000000-0005-0000-0000-0000F56A0000}"/>
    <cellStyle name="Gut 42 8" xfId="27408" xr:uid="{00000000-0005-0000-0000-0000F66A0000}"/>
    <cellStyle name="Gut 42 9" xfId="27409" xr:uid="{00000000-0005-0000-0000-0000F76A0000}"/>
    <cellStyle name="Gut 43" xfId="27410" xr:uid="{00000000-0005-0000-0000-0000F86A0000}"/>
    <cellStyle name="Gut 44" xfId="27411" xr:uid="{00000000-0005-0000-0000-0000F96A0000}"/>
    <cellStyle name="Gut 45" xfId="27412" xr:uid="{00000000-0005-0000-0000-0000FA6A0000}"/>
    <cellStyle name="Gut 46" xfId="27413" xr:uid="{00000000-0005-0000-0000-0000FB6A0000}"/>
    <cellStyle name="Gut 47" xfId="27414" xr:uid="{00000000-0005-0000-0000-0000FC6A0000}"/>
    <cellStyle name="Gut 48" xfId="27415" xr:uid="{00000000-0005-0000-0000-0000FD6A0000}"/>
    <cellStyle name="Gut 49" xfId="27416" xr:uid="{00000000-0005-0000-0000-0000FE6A0000}"/>
    <cellStyle name="Gut 5" xfId="27417" xr:uid="{00000000-0005-0000-0000-0000FF6A0000}"/>
    <cellStyle name="Gut 5 10" xfId="27418" xr:uid="{00000000-0005-0000-0000-0000006B0000}"/>
    <cellStyle name="Gut 5 11" xfId="27419" xr:uid="{00000000-0005-0000-0000-0000016B0000}"/>
    <cellStyle name="Gut 5 12" xfId="27420" xr:uid="{00000000-0005-0000-0000-0000026B0000}"/>
    <cellStyle name="Gut 5 13" xfId="27421" xr:uid="{00000000-0005-0000-0000-0000036B0000}"/>
    <cellStyle name="Gut 5 14" xfId="27422" xr:uid="{00000000-0005-0000-0000-0000046B0000}"/>
    <cellStyle name="Gut 5 15" xfId="27423" xr:uid="{00000000-0005-0000-0000-0000056B0000}"/>
    <cellStyle name="Gut 5 16" xfId="27424" xr:uid="{00000000-0005-0000-0000-0000066B0000}"/>
    <cellStyle name="Gut 5 17" xfId="27425" xr:uid="{00000000-0005-0000-0000-0000076B0000}"/>
    <cellStyle name="Gut 5 18" xfId="27426" xr:uid="{00000000-0005-0000-0000-0000086B0000}"/>
    <cellStyle name="Gut 5 19" xfId="27427" xr:uid="{00000000-0005-0000-0000-0000096B0000}"/>
    <cellStyle name="Gut 5 2" xfId="27428" xr:uid="{00000000-0005-0000-0000-00000A6B0000}"/>
    <cellStyle name="Gut 5 3" xfId="27429" xr:uid="{00000000-0005-0000-0000-00000B6B0000}"/>
    <cellStyle name="Gut 5 4" xfId="27430" xr:uid="{00000000-0005-0000-0000-00000C6B0000}"/>
    <cellStyle name="Gut 5 5" xfId="27431" xr:uid="{00000000-0005-0000-0000-00000D6B0000}"/>
    <cellStyle name="Gut 5 6" xfId="27432" xr:uid="{00000000-0005-0000-0000-00000E6B0000}"/>
    <cellStyle name="Gut 5 7" xfId="27433" xr:uid="{00000000-0005-0000-0000-00000F6B0000}"/>
    <cellStyle name="Gut 5 8" xfId="27434" xr:uid="{00000000-0005-0000-0000-0000106B0000}"/>
    <cellStyle name="Gut 5 9" xfId="27435" xr:uid="{00000000-0005-0000-0000-0000116B0000}"/>
    <cellStyle name="Gut 50" xfId="27436" xr:uid="{00000000-0005-0000-0000-0000126B0000}"/>
    <cellStyle name="Gut 51" xfId="27437" xr:uid="{00000000-0005-0000-0000-0000136B0000}"/>
    <cellStyle name="Gut 52" xfId="27438" xr:uid="{00000000-0005-0000-0000-0000146B0000}"/>
    <cellStyle name="Gut 53" xfId="27439" xr:uid="{00000000-0005-0000-0000-0000156B0000}"/>
    <cellStyle name="Gut 54" xfId="27440" xr:uid="{00000000-0005-0000-0000-0000166B0000}"/>
    <cellStyle name="Gut 55" xfId="27441" xr:uid="{00000000-0005-0000-0000-0000176B0000}"/>
    <cellStyle name="Gut 56" xfId="27442" xr:uid="{00000000-0005-0000-0000-0000186B0000}"/>
    <cellStyle name="Gut 57" xfId="27443" xr:uid="{00000000-0005-0000-0000-0000196B0000}"/>
    <cellStyle name="Gut 58" xfId="27444" xr:uid="{00000000-0005-0000-0000-00001A6B0000}"/>
    <cellStyle name="Gut 59" xfId="27445" xr:uid="{00000000-0005-0000-0000-00001B6B0000}"/>
    <cellStyle name="Gut 6" xfId="27446" xr:uid="{00000000-0005-0000-0000-00001C6B0000}"/>
    <cellStyle name="Gut 6 10" xfId="27447" xr:uid="{00000000-0005-0000-0000-00001D6B0000}"/>
    <cellStyle name="Gut 6 11" xfId="27448" xr:uid="{00000000-0005-0000-0000-00001E6B0000}"/>
    <cellStyle name="Gut 6 12" xfId="27449" xr:uid="{00000000-0005-0000-0000-00001F6B0000}"/>
    <cellStyle name="Gut 6 13" xfId="27450" xr:uid="{00000000-0005-0000-0000-0000206B0000}"/>
    <cellStyle name="Gut 6 14" xfId="27451" xr:uid="{00000000-0005-0000-0000-0000216B0000}"/>
    <cellStyle name="Gut 6 15" xfId="27452" xr:uid="{00000000-0005-0000-0000-0000226B0000}"/>
    <cellStyle name="Gut 6 16" xfId="27453" xr:uid="{00000000-0005-0000-0000-0000236B0000}"/>
    <cellStyle name="Gut 6 17" xfId="27454" xr:uid="{00000000-0005-0000-0000-0000246B0000}"/>
    <cellStyle name="Gut 6 18" xfId="27455" xr:uid="{00000000-0005-0000-0000-0000256B0000}"/>
    <cellStyle name="Gut 6 19" xfId="27456" xr:uid="{00000000-0005-0000-0000-0000266B0000}"/>
    <cellStyle name="Gut 6 2" xfId="27457" xr:uid="{00000000-0005-0000-0000-0000276B0000}"/>
    <cellStyle name="Gut 6 3" xfId="27458" xr:uid="{00000000-0005-0000-0000-0000286B0000}"/>
    <cellStyle name="Gut 6 4" xfId="27459" xr:uid="{00000000-0005-0000-0000-0000296B0000}"/>
    <cellStyle name="Gut 6 5" xfId="27460" xr:uid="{00000000-0005-0000-0000-00002A6B0000}"/>
    <cellStyle name="Gut 6 6" xfId="27461" xr:uid="{00000000-0005-0000-0000-00002B6B0000}"/>
    <cellStyle name="Gut 6 7" xfId="27462" xr:uid="{00000000-0005-0000-0000-00002C6B0000}"/>
    <cellStyle name="Gut 6 8" xfId="27463" xr:uid="{00000000-0005-0000-0000-00002D6B0000}"/>
    <cellStyle name="Gut 6 9" xfId="27464" xr:uid="{00000000-0005-0000-0000-00002E6B0000}"/>
    <cellStyle name="Gut 60" xfId="45990" xr:uid="{00000000-0005-0000-0000-00002F6B0000}"/>
    <cellStyle name="Gut 7" xfId="27465" xr:uid="{00000000-0005-0000-0000-0000306B0000}"/>
    <cellStyle name="Gut 7 10" xfId="27466" xr:uid="{00000000-0005-0000-0000-0000316B0000}"/>
    <cellStyle name="Gut 7 11" xfId="27467" xr:uid="{00000000-0005-0000-0000-0000326B0000}"/>
    <cellStyle name="Gut 7 12" xfId="27468" xr:uid="{00000000-0005-0000-0000-0000336B0000}"/>
    <cellStyle name="Gut 7 13" xfId="27469" xr:uid="{00000000-0005-0000-0000-0000346B0000}"/>
    <cellStyle name="Gut 7 14" xfId="27470" xr:uid="{00000000-0005-0000-0000-0000356B0000}"/>
    <cellStyle name="Gut 7 15" xfId="27471" xr:uid="{00000000-0005-0000-0000-0000366B0000}"/>
    <cellStyle name="Gut 7 16" xfId="27472" xr:uid="{00000000-0005-0000-0000-0000376B0000}"/>
    <cellStyle name="Gut 7 17" xfId="27473" xr:uid="{00000000-0005-0000-0000-0000386B0000}"/>
    <cellStyle name="Gut 7 18" xfId="27474" xr:uid="{00000000-0005-0000-0000-0000396B0000}"/>
    <cellStyle name="Gut 7 19" xfId="27475" xr:uid="{00000000-0005-0000-0000-00003A6B0000}"/>
    <cellStyle name="Gut 7 2" xfId="27476" xr:uid="{00000000-0005-0000-0000-00003B6B0000}"/>
    <cellStyle name="Gut 7 3" xfId="27477" xr:uid="{00000000-0005-0000-0000-00003C6B0000}"/>
    <cellStyle name="Gut 7 4" xfId="27478" xr:uid="{00000000-0005-0000-0000-00003D6B0000}"/>
    <cellStyle name="Gut 7 5" xfId="27479" xr:uid="{00000000-0005-0000-0000-00003E6B0000}"/>
    <cellStyle name="Gut 7 6" xfId="27480" xr:uid="{00000000-0005-0000-0000-00003F6B0000}"/>
    <cellStyle name="Gut 7 7" xfId="27481" xr:uid="{00000000-0005-0000-0000-0000406B0000}"/>
    <cellStyle name="Gut 7 8" xfId="27482" xr:uid="{00000000-0005-0000-0000-0000416B0000}"/>
    <cellStyle name="Gut 7 9" xfId="27483" xr:uid="{00000000-0005-0000-0000-0000426B0000}"/>
    <cellStyle name="Gut 8" xfId="27484" xr:uid="{00000000-0005-0000-0000-0000436B0000}"/>
    <cellStyle name="Gut 8 10" xfId="27485" xr:uid="{00000000-0005-0000-0000-0000446B0000}"/>
    <cellStyle name="Gut 8 11" xfId="27486" xr:uid="{00000000-0005-0000-0000-0000456B0000}"/>
    <cellStyle name="Gut 8 12" xfId="27487" xr:uid="{00000000-0005-0000-0000-0000466B0000}"/>
    <cellStyle name="Gut 8 13" xfId="27488" xr:uid="{00000000-0005-0000-0000-0000476B0000}"/>
    <cellStyle name="Gut 8 14" xfId="27489" xr:uid="{00000000-0005-0000-0000-0000486B0000}"/>
    <cellStyle name="Gut 8 15" xfId="27490" xr:uid="{00000000-0005-0000-0000-0000496B0000}"/>
    <cellStyle name="Gut 8 16" xfId="27491" xr:uid="{00000000-0005-0000-0000-00004A6B0000}"/>
    <cellStyle name="Gut 8 17" xfId="27492" xr:uid="{00000000-0005-0000-0000-00004B6B0000}"/>
    <cellStyle name="Gut 8 18" xfId="27493" xr:uid="{00000000-0005-0000-0000-00004C6B0000}"/>
    <cellStyle name="Gut 8 19" xfId="27494" xr:uid="{00000000-0005-0000-0000-00004D6B0000}"/>
    <cellStyle name="Gut 8 2" xfId="27495" xr:uid="{00000000-0005-0000-0000-00004E6B0000}"/>
    <cellStyle name="Gut 8 3" xfId="27496" xr:uid="{00000000-0005-0000-0000-00004F6B0000}"/>
    <cellStyle name="Gut 8 4" xfId="27497" xr:uid="{00000000-0005-0000-0000-0000506B0000}"/>
    <cellStyle name="Gut 8 5" xfId="27498" xr:uid="{00000000-0005-0000-0000-0000516B0000}"/>
    <cellStyle name="Gut 8 6" xfId="27499" xr:uid="{00000000-0005-0000-0000-0000526B0000}"/>
    <cellStyle name="Gut 8 7" xfId="27500" xr:uid="{00000000-0005-0000-0000-0000536B0000}"/>
    <cellStyle name="Gut 8 8" xfId="27501" xr:uid="{00000000-0005-0000-0000-0000546B0000}"/>
    <cellStyle name="Gut 8 9" xfId="27502" xr:uid="{00000000-0005-0000-0000-0000556B0000}"/>
    <cellStyle name="Gut 9" xfId="27503" xr:uid="{00000000-0005-0000-0000-0000566B0000}"/>
    <cellStyle name="Gut 9 10" xfId="27504" xr:uid="{00000000-0005-0000-0000-0000576B0000}"/>
    <cellStyle name="Gut 9 11" xfId="27505" xr:uid="{00000000-0005-0000-0000-0000586B0000}"/>
    <cellStyle name="Gut 9 12" xfId="27506" xr:uid="{00000000-0005-0000-0000-0000596B0000}"/>
    <cellStyle name="Gut 9 13" xfId="27507" xr:uid="{00000000-0005-0000-0000-00005A6B0000}"/>
    <cellStyle name="Gut 9 14" xfId="27508" xr:uid="{00000000-0005-0000-0000-00005B6B0000}"/>
    <cellStyle name="Gut 9 15" xfId="27509" xr:uid="{00000000-0005-0000-0000-00005C6B0000}"/>
    <cellStyle name="Gut 9 16" xfId="27510" xr:uid="{00000000-0005-0000-0000-00005D6B0000}"/>
    <cellStyle name="Gut 9 17" xfId="27511" xr:uid="{00000000-0005-0000-0000-00005E6B0000}"/>
    <cellStyle name="Gut 9 18" xfId="27512" xr:uid="{00000000-0005-0000-0000-00005F6B0000}"/>
    <cellStyle name="Gut 9 19" xfId="27513" xr:uid="{00000000-0005-0000-0000-0000606B0000}"/>
    <cellStyle name="Gut 9 2" xfId="27514" xr:uid="{00000000-0005-0000-0000-0000616B0000}"/>
    <cellStyle name="Gut 9 3" xfId="27515" xr:uid="{00000000-0005-0000-0000-0000626B0000}"/>
    <cellStyle name="Gut 9 4" xfId="27516" xr:uid="{00000000-0005-0000-0000-0000636B0000}"/>
    <cellStyle name="Gut 9 5" xfId="27517" xr:uid="{00000000-0005-0000-0000-0000646B0000}"/>
    <cellStyle name="Gut 9 6" xfId="27518" xr:uid="{00000000-0005-0000-0000-0000656B0000}"/>
    <cellStyle name="Gut 9 7" xfId="27519" xr:uid="{00000000-0005-0000-0000-0000666B0000}"/>
    <cellStyle name="Gut 9 8" xfId="27520" xr:uid="{00000000-0005-0000-0000-0000676B0000}"/>
    <cellStyle name="Gut 9 9" xfId="27521" xr:uid="{00000000-0005-0000-0000-0000686B0000}"/>
    <cellStyle name="GuV" xfId="27522" xr:uid="{00000000-0005-0000-0000-0000696B0000}"/>
    <cellStyle name="Header1" xfId="27523" xr:uid="{00000000-0005-0000-0000-00006A6B0000}"/>
    <cellStyle name="Header2" xfId="27524" xr:uid="{00000000-0005-0000-0000-00006B6B0000}"/>
    <cellStyle name="Heading" xfId="27525" xr:uid="{00000000-0005-0000-0000-00006C6B0000}"/>
    <cellStyle name="Heading 1" xfId="27526" xr:uid="{00000000-0005-0000-0000-00006D6B0000}"/>
    <cellStyle name="Heading 1 10" xfId="27527" xr:uid="{00000000-0005-0000-0000-00006E6B0000}"/>
    <cellStyle name="Heading 1 11" xfId="27528" xr:uid="{00000000-0005-0000-0000-00006F6B0000}"/>
    <cellStyle name="Heading 1 2" xfId="27529" xr:uid="{00000000-0005-0000-0000-0000706B0000}"/>
    <cellStyle name="Heading 1 2 2" xfId="27530" xr:uid="{00000000-0005-0000-0000-0000716B0000}"/>
    <cellStyle name="Heading 1 2 3" xfId="27531" xr:uid="{00000000-0005-0000-0000-0000726B0000}"/>
    <cellStyle name="Heading 1 3" xfId="27532" xr:uid="{00000000-0005-0000-0000-0000736B0000}"/>
    <cellStyle name="Heading 1 3 2" xfId="27533" xr:uid="{00000000-0005-0000-0000-0000746B0000}"/>
    <cellStyle name="Heading 1 3 3" xfId="27534" xr:uid="{00000000-0005-0000-0000-0000756B0000}"/>
    <cellStyle name="Heading 1 4" xfId="27535" xr:uid="{00000000-0005-0000-0000-0000766B0000}"/>
    <cellStyle name="Heading 1 4 2" xfId="27536" xr:uid="{00000000-0005-0000-0000-0000776B0000}"/>
    <cellStyle name="Heading 1 4 3" xfId="27537" xr:uid="{00000000-0005-0000-0000-0000786B0000}"/>
    <cellStyle name="Heading 1 5" xfId="27538" xr:uid="{00000000-0005-0000-0000-0000796B0000}"/>
    <cellStyle name="Heading 1 5 2" xfId="27539" xr:uid="{00000000-0005-0000-0000-00007A6B0000}"/>
    <cellStyle name="Heading 1 5 3" xfId="27540" xr:uid="{00000000-0005-0000-0000-00007B6B0000}"/>
    <cellStyle name="Heading 1 6" xfId="27541" xr:uid="{00000000-0005-0000-0000-00007C6B0000}"/>
    <cellStyle name="Heading 1 6 2" xfId="27542" xr:uid="{00000000-0005-0000-0000-00007D6B0000}"/>
    <cellStyle name="Heading 1 6 3" xfId="27543" xr:uid="{00000000-0005-0000-0000-00007E6B0000}"/>
    <cellStyle name="Heading 1 7" xfId="27544" xr:uid="{00000000-0005-0000-0000-00007F6B0000}"/>
    <cellStyle name="Heading 1 7 2" xfId="27545" xr:uid="{00000000-0005-0000-0000-0000806B0000}"/>
    <cellStyle name="Heading 1 7 3" xfId="27546" xr:uid="{00000000-0005-0000-0000-0000816B0000}"/>
    <cellStyle name="Heading 1 8" xfId="27547" xr:uid="{00000000-0005-0000-0000-0000826B0000}"/>
    <cellStyle name="Heading 1 8 2" xfId="27548" xr:uid="{00000000-0005-0000-0000-0000836B0000}"/>
    <cellStyle name="Heading 1 8 3" xfId="27549" xr:uid="{00000000-0005-0000-0000-0000846B0000}"/>
    <cellStyle name="Heading 1 9" xfId="27550" xr:uid="{00000000-0005-0000-0000-0000856B0000}"/>
    <cellStyle name="Heading 2" xfId="27551" xr:uid="{00000000-0005-0000-0000-0000866B0000}"/>
    <cellStyle name="Heading 2 10" xfId="27552" xr:uid="{00000000-0005-0000-0000-0000876B0000}"/>
    <cellStyle name="Heading 2 11" xfId="27553" xr:uid="{00000000-0005-0000-0000-0000886B0000}"/>
    <cellStyle name="Heading 2 2" xfId="27554" xr:uid="{00000000-0005-0000-0000-0000896B0000}"/>
    <cellStyle name="Heading 2 2 2" xfId="27555" xr:uid="{00000000-0005-0000-0000-00008A6B0000}"/>
    <cellStyle name="Heading 2 2 3" xfId="27556" xr:uid="{00000000-0005-0000-0000-00008B6B0000}"/>
    <cellStyle name="Heading 2 3" xfId="27557" xr:uid="{00000000-0005-0000-0000-00008C6B0000}"/>
    <cellStyle name="Heading 2 3 2" xfId="27558" xr:uid="{00000000-0005-0000-0000-00008D6B0000}"/>
    <cellStyle name="Heading 2 3 3" xfId="27559" xr:uid="{00000000-0005-0000-0000-00008E6B0000}"/>
    <cellStyle name="Heading 2 4" xfId="27560" xr:uid="{00000000-0005-0000-0000-00008F6B0000}"/>
    <cellStyle name="Heading 2 4 2" xfId="27561" xr:uid="{00000000-0005-0000-0000-0000906B0000}"/>
    <cellStyle name="Heading 2 4 3" xfId="27562" xr:uid="{00000000-0005-0000-0000-0000916B0000}"/>
    <cellStyle name="Heading 2 5" xfId="27563" xr:uid="{00000000-0005-0000-0000-0000926B0000}"/>
    <cellStyle name="Heading 2 5 2" xfId="27564" xr:uid="{00000000-0005-0000-0000-0000936B0000}"/>
    <cellStyle name="Heading 2 5 3" xfId="27565" xr:uid="{00000000-0005-0000-0000-0000946B0000}"/>
    <cellStyle name="Heading 2 6" xfId="27566" xr:uid="{00000000-0005-0000-0000-0000956B0000}"/>
    <cellStyle name="Heading 2 6 2" xfId="27567" xr:uid="{00000000-0005-0000-0000-0000966B0000}"/>
    <cellStyle name="Heading 2 6 3" xfId="27568" xr:uid="{00000000-0005-0000-0000-0000976B0000}"/>
    <cellStyle name="Heading 2 7" xfId="27569" xr:uid="{00000000-0005-0000-0000-0000986B0000}"/>
    <cellStyle name="Heading 2 7 2" xfId="27570" xr:uid="{00000000-0005-0000-0000-0000996B0000}"/>
    <cellStyle name="Heading 2 7 3" xfId="27571" xr:uid="{00000000-0005-0000-0000-00009A6B0000}"/>
    <cellStyle name="Heading 2 8" xfId="27572" xr:uid="{00000000-0005-0000-0000-00009B6B0000}"/>
    <cellStyle name="Heading 2 8 2" xfId="27573" xr:uid="{00000000-0005-0000-0000-00009C6B0000}"/>
    <cellStyle name="Heading 2 8 3" xfId="27574" xr:uid="{00000000-0005-0000-0000-00009D6B0000}"/>
    <cellStyle name="Heading 2 9" xfId="27575" xr:uid="{00000000-0005-0000-0000-00009E6B0000}"/>
    <cellStyle name="Heading 3" xfId="27576" xr:uid="{00000000-0005-0000-0000-00009F6B0000}"/>
    <cellStyle name="Heading 3 10" xfId="27577" xr:uid="{00000000-0005-0000-0000-0000A06B0000}"/>
    <cellStyle name="Heading 3 11" xfId="27578" xr:uid="{00000000-0005-0000-0000-0000A16B0000}"/>
    <cellStyle name="Heading 3 2" xfId="27579" xr:uid="{00000000-0005-0000-0000-0000A26B0000}"/>
    <cellStyle name="Heading 3 2 2" xfId="27580" xr:uid="{00000000-0005-0000-0000-0000A36B0000}"/>
    <cellStyle name="Heading 3 2 3" xfId="27581" xr:uid="{00000000-0005-0000-0000-0000A46B0000}"/>
    <cellStyle name="Heading 3 3" xfId="27582" xr:uid="{00000000-0005-0000-0000-0000A56B0000}"/>
    <cellStyle name="Heading 3 3 2" xfId="27583" xr:uid="{00000000-0005-0000-0000-0000A66B0000}"/>
    <cellStyle name="Heading 3 3 3" xfId="27584" xr:uid="{00000000-0005-0000-0000-0000A76B0000}"/>
    <cellStyle name="Heading 3 4" xfId="27585" xr:uid="{00000000-0005-0000-0000-0000A86B0000}"/>
    <cellStyle name="Heading 3 4 2" xfId="27586" xr:uid="{00000000-0005-0000-0000-0000A96B0000}"/>
    <cellStyle name="Heading 3 4 3" xfId="27587" xr:uid="{00000000-0005-0000-0000-0000AA6B0000}"/>
    <cellStyle name="Heading 3 5" xfId="27588" xr:uid="{00000000-0005-0000-0000-0000AB6B0000}"/>
    <cellStyle name="Heading 3 5 2" xfId="27589" xr:uid="{00000000-0005-0000-0000-0000AC6B0000}"/>
    <cellStyle name="Heading 3 5 3" xfId="27590" xr:uid="{00000000-0005-0000-0000-0000AD6B0000}"/>
    <cellStyle name="Heading 3 6" xfId="27591" xr:uid="{00000000-0005-0000-0000-0000AE6B0000}"/>
    <cellStyle name="Heading 3 6 2" xfId="27592" xr:uid="{00000000-0005-0000-0000-0000AF6B0000}"/>
    <cellStyle name="Heading 3 6 3" xfId="27593" xr:uid="{00000000-0005-0000-0000-0000B06B0000}"/>
    <cellStyle name="Heading 3 7" xfId="27594" xr:uid="{00000000-0005-0000-0000-0000B16B0000}"/>
    <cellStyle name="Heading 3 7 2" xfId="27595" xr:uid="{00000000-0005-0000-0000-0000B26B0000}"/>
    <cellStyle name="Heading 3 7 3" xfId="27596" xr:uid="{00000000-0005-0000-0000-0000B36B0000}"/>
    <cellStyle name="Heading 3 8" xfId="27597" xr:uid="{00000000-0005-0000-0000-0000B46B0000}"/>
    <cellStyle name="Heading 3 8 2" xfId="27598" xr:uid="{00000000-0005-0000-0000-0000B56B0000}"/>
    <cellStyle name="Heading 3 8 3" xfId="27599" xr:uid="{00000000-0005-0000-0000-0000B66B0000}"/>
    <cellStyle name="Heading 3 9" xfId="27600" xr:uid="{00000000-0005-0000-0000-0000B76B0000}"/>
    <cellStyle name="Heading 4" xfId="27601" xr:uid="{00000000-0005-0000-0000-0000B86B0000}"/>
    <cellStyle name="Heading 4 10" xfId="27602" xr:uid="{00000000-0005-0000-0000-0000B96B0000}"/>
    <cellStyle name="Heading 4 11" xfId="27603" xr:uid="{00000000-0005-0000-0000-0000BA6B0000}"/>
    <cellStyle name="Heading 4 2" xfId="27604" xr:uid="{00000000-0005-0000-0000-0000BB6B0000}"/>
    <cellStyle name="Heading 4 2 2" xfId="27605" xr:uid="{00000000-0005-0000-0000-0000BC6B0000}"/>
    <cellStyle name="Heading 4 2 3" xfId="27606" xr:uid="{00000000-0005-0000-0000-0000BD6B0000}"/>
    <cellStyle name="Heading 4 3" xfId="27607" xr:uid="{00000000-0005-0000-0000-0000BE6B0000}"/>
    <cellStyle name="Heading 4 3 2" xfId="27608" xr:uid="{00000000-0005-0000-0000-0000BF6B0000}"/>
    <cellStyle name="Heading 4 3 3" xfId="27609" xr:uid="{00000000-0005-0000-0000-0000C06B0000}"/>
    <cellStyle name="Heading 4 4" xfId="27610" xr:uid="{00000000-0005-0000-0000-0000C16B0000}"/>
    <cellStyle name="Heading 4 4 2" xfId="27611" xr:uid="{00000000-0005-0000-0000-0000C26B0000}"/>
    <cellStyle name="Heading 4 4 3" xfId="27612" xr:uid="{00000000-0005-0000-0000-0000C36B0000}"/>
    <cellStyle name="Heading 4 5" xfId="27613" xr:uid="{00000000-0005-0000-0000-0000C46B0000}"/>
    <cellStyle name="Heading 4 5 2" xfId="27614" xr:uid="{00000000-0005-0000-0000-0000C56B0000}"/>
    <cellStyle name="Heading 4 5 3" xfId="27615" xr:uid="{00000000-0005-0000-0000-0000C66B0000}"/>
    <cellStyle name="Heading 4 6" xfId="27616" xr:uid="{00000000-0005-0000-0000-0000C76B0000}"/>
    <cellStyle name="Heading 4 6 2" xfId="27617" xr:uid="{00000000-0005-0000-0000-0000C86B0000}"/>
    <cellStyle name="Heading 4 6 3" xfId="27618" xr:uid="{00000000-0005-0000-0000-0000C96B0000}"/>
    <cellStyle name="Heading 4 7" xfId="27619" xr:uid="{00000000-0005-0000-0000-0000CA6B0000}"/>
    <cellStyle name="Heading 4 7 2" xfId="27620" xr:uid="{00000000-0005-0000-0000-0000CB6B0000}"/>
    <cellStyle name="Heading 4 7 3" xfId="27621" xr:uid="{00000000-0005-0000-0000-0000CC6B0000}"/>
    <cellStyle name="Heading 4 8" xfId="27622" xr:uid="{00000000-0005-0000-0000-0000CD6B0000}"/>
    <cellStyle name="Heading 4 8 2" xfId="27623" xr:uid="{00000000-0005-0000-0000-0000CE6B0000}"/>
    <cellStyle name="Heading 4 8 3" xfId="27624" xr:uid="{00000000-0005-0000-0000-0000CF6B0000}"/>
    <cellStyle name="Heading 4 9" xfId="27625" xr:uid="{00000000-0005-0000-0000-0000D06B0000}"/>
    <cellStyle name="Heading1" xfId="27626" xr:uid="{00000000-0005-0000-0000-0000D16B0000}"/>
    <cellStyle name="Hyperlink 10" xfId="45991" xr:uid="{00000000-0005-0000-0000-0000D26B0000}"/>
    <cellStyle name="Hyperlink 2" xfId="27627" xr:uid="{00000000-0005-0000-0000-0000D36B0000}"/>
    <cellStyle name="Hyperlink 2 2" xfId="27628" xr:uid="{00000000-0005-0000-0000-0000D46B0000}"/>
    <cellStyle name="Hyperlink 2 3" xfId="27629" xr:uid="{00000000-0005-0000-0000-0000D56B0000}"/>
    <cellStyle name="Hyperlink 2 4" xfId="27630" xr:uid="{00000000-0005-0000-0000-0000D66B0000}"/>
    <cellStyle name="Hyperlink 3" xfId="27631" xr:uid="{00000000-0005-0000-0000-0000D76B0000}"/>
    <cellStyle name="Hyperlink 3 2" xfId="27632" xr:uid="{00000000-0005-0000-0000-0000D86B0000}"/>
    <cellStyle name="Hyperlink 3 3" xfId="27633" xr:uid="{00000000-0005-0000-0000-0000D96B0000}"/>
    <cellStyle name="Hyperlink 3 4" xfId="27634" xr:uid="{00000000-0005-0000-0000-0000DA6B0000}"/>
    <cellStyle name="Hyperlink 4" xfId="27635" xr:uid="{00000000-0005-0000-0000-0000DB6B0000}"/>
    <cellStyle name="Hyperlink 4 2" xfId="27636" xr:uid="{00000000-0005-0000-0000-0000DC6B0000}"/>
    <cellStyle name="Hyperlink 4 3" xfId="27637" xr:uid="{00000000-0005-0000-0000-0000DD6B0000}"/>
    <cellStyle name="Hyperlink 4 4" xfId="27638" xr:uid="{00000000-0005-0000-0000-0000DE6B0000}"/>
    <cellStyle name="Hyperlink 5" xfId="27639" xr:uid="{00000000-0005-0000-0000-0000DF6B0000}"/>
    <cellStyle name="Hyperlink 5 2" xfId="27640" xr:uid="{00000000-0005-0000-0000-0000E06B0000}"/>
    <cellStyle name="Hyperlink 5 3" xfId="27641" xr:uid="{00000000-0005-0000-0000-0000E16B0000}"/>
    <cellStyle name="Hyperlink 5 4" xfId="27642" xr:uid="{00000000-0005-0000-0000-0000E26B0000}"/>
    <cellStyle name="Hyperlink 6" xfId="27643" xr:uid="{00000000-0005-0000-0000-0000E36B0000}"/>
    <cellStyle name="Hyperlink 6 2" xfId="27644" xr:uid="{00000000-0005-0000-0000-0000E46B0000}"/>
    <cellStyle name="Hyperlink 6 3" xfId="27645" xr:uid="{00000000-0005-0000-0000-0000E56B0000}"/>
    <cellStyle name="Hyperlink 6 4" xfId="27646" xr:uid="{00000000-0005-0000-0000-0000E66B0000}"/>
    <cellStyle name="Hyperlink 7" xfId="27647" xr:uid="{00000000-0005-0000-0000-0000E76B0000}"/>
    <cellStyle name="Hyperlink 7 2" xfId="27648" xr:uid="{00000000-0005-0000-0000-0000E86B0000}"/>
    <cellStyle name="Hyperlink 7 3" xfId="27649" xr:uid="{00000000-0005-0000-0000-0000E96B0000}"/>
    <cellStyle name="Hyperlink 7 4" xfId="27650" xr:uid="{00000000-0005-0000-0000-0000EA6B0000}"/>
    <cellStyle name="Hyperlink 8" xfId="27651" xr:uid="{00000000-0005-0000-0000-0000EB6B0000}"/>
    <cellStyle name="Hyperlink 8 2" xfId="27652" xr:uid="{00000000-0005-0000-0000-0000EC6B0000}"/>
    <cellStyle name="Hyperlink 8 3" xfId="27653" xr:uid="{00000000-0005-0000-0000-0000ED6B0000}"/>
    <cellStyle name="Hyperlink 8 4" xfId="27654" xr:uid="{00000000-0005-0000-0000-0000EE6B0000}"/>
    <cellStyle name="Hyperlink 9" xfId="27655" xr:uid="{00000000-0005-0000-0000-0000EF6B0000}"/>
    <cellStyle name="Hyperlink 9 2" xfId="27656" xr:uid="{00000000-0005-0000-0000-0000F06B0000}"/>
    <cellStyle name="Hyperlink 9 3" xfId="27657" xr:uid="{00000000-0005-0000-0000-0000F16B0000}"/>
    <cellStyle name="Hyperlink 9 4" xfId="27658" xr:uid="{00000000-0005-0000-0000-0000F26B0000}"/>
    <cellStyle name="Indent" xfId="27659" xr:uid="{00000000-0005-0000-0000-0000F36B0000}"/>
    <cellStyle name="Input" xfId="27660" xr:uid="{00000000-0005-0000-0000-0000F46B0000}"/>
    <cellStyle name="Input [yellow]" xfId="27661" xr:uid="{00000000-0005-0000-0000-0000F56B0000}"/>
    <cellStyle name="Input 2" xfId="27662" xr:uid="{00000000-0005-0000-0000-0000F66B0000}"/>
    <cellStyle name="Input 3" xfId="27663" xr:uid="{00000000-0005-0000-0000-0000F76B0000}"/>
    <cellStyle name="Input 4" xfId="27664" xr:uid="{00000000-0005-0000-0000-0000F86B0000}"/>
    <cellStyle name="Invoer" xfId="27665" xr:uid="{00000000-0005-0000-0000-0000F96B0000}"/>
    <cellStyle name="Komma" xfId="1" builtinId="3"/>
    <cellStyle name="Kop 1" xfId="27666" xr:uid="{00000000-0005-0000-0000-0000FB6B0000}"/>
    <cellStyle name="Kop 2" xfId="27667" xr:uid="{00000000-0005-0000-0000-0000FC6B0000}"/>
    <cellStyle name="Kop 3" xfId="27668" xr:uid="{00000000-0005-0000-0000-0000FD6B0000}"/>
    <cellStyle name="Kop 4" xfId="27669" xr:uid="{00000000-0005-0000-0000-0000FE6B0000}"/>
    <cellStyle name="Linked Cell" xfId="27670" xr:uid="{00000000-0005-0000-0000-0000FF6B0000}"/>
    <cellStyle name="Linked Cell 10" xfId="27671" xr:uid="{00000000-0005-0000-0000-0000006C0000}"/>
    <cellStyle name="Linked Cell 11" xfId="27672" xr:uid="{00000000-0005-0000-0000-0000016C0000}"/>
    <cellStyle name="Linked Cell 2" xfId="27673" xr:uid="{00000000-0005-0000-0000-0000026C0000}"/>
    <cellStyle name="Linked Cell 2 2" xfId="27674" xr:uid="{00000000-0005-0000-0000-0000036C0000}"/>
    <cellStyle name="Linked Cell 2 3" xfId="27675" xr:uid="{00000000-0005-0000-0000-0000046C0000}"/>
    <cellStyle name="Linked Cell 3" xfId="27676" xr:uid="{00000000-0005-0000-0000-0000056C0000}"/>
    <cellStyle name="Linked Cell 3 2" xfId="27677" xr:uid="{00000000-0005-0000-0000-0000066C0000}"/>
    <cellStyle name="Linked Cell 3 3" xfId="27678" xr:uid="{00000000-0005-0000-0000-0000076C0000}"/>
    <cellStyle name="Linked Cell 4" xfId="27679" xr:uid="{00000000-0005-0000-0000-0000086C0000}"/>
    <cellStyle name="Linked Cell 4 2" xfId="27680" xr:uid="{00000000-0005-0000-0000-0000096C0000}"/>
    <cellStyle name="Linked Cell 4 3" xfId="27681" xr:uid="{00000000-0005-0000-0000-00000A6C0000}"/>
    <cellStyle name="Linked Cell 5" xfId="27682" xr:uid="{00000000-0005-0000-0000-00000B6C0000}"/>
    <cellStyle name="Linked Cell 5 2" xfId="27683" xr:uid="{00000000-0005-0000-0000-00000C6C0000}"/>
    <cellStyle name="Linked Cell 5 3" xfId="27684" xr:uid="{00000000-0005-0000-0000-00000D6C0000}"/>
    <cellStyle name="Linked Cell 6" xfId="27685" xr:uid="{00000000-0005-0000-0000-00000E6C0000}"/>
    <cellStyle name="Linked Cell 6 2" xfId="27686" xr:uid="{00000000-0005-0000-0000-00000F6C0000}"/>
    <cellStyle name="Linked Cell 6 3" xfId="27687" xr:uid="{00000000-0005-0000-0000-0000106C0000}"/>
    <cellStyle name="Linked Cell 7" xfId="27688" xr:uid="{00000000-0005-0000-0000-0000116C0000}"/>
    <cellStyle name="Linked Cell 7 2" xfId="27689" xr:uid="{00000000-0005-0000-0000-0000126C0000}"/>
    <cellStyle name="Linked Cell 7 3" xfId="27690" xr:uid="{00000000-0005-0000-0000-0000136C0000}"/>
    <cellStyle name="Linked Cell 8" xfId="27691" xr:uid="{00000000-0005-0000-0000-0000146C0000}"/>
    <cellStyle name="Linked Cell 8 2" xfId="27692" xr:uid="{00000000-0005-0000-0000-0000156C0000}"/>
    <cellStyle name="Linked Cell 8 3" xfId="27693" xr:uid="{00000000-0005-0000-0000-0000166C0000}"/>
    <cellStyle name="Linked Cell 9" xfId="27694" xr:uid="{00000000-0005-0000-0000-0000176C0000}"/>
    <cellStyle name="Multiple" xfId="27695" xr:uid="{00000000-0005-0000-0000-0000186C0000}"/>
    <cellStyle name="Neutraal" xfId="27696" xr:uid="{00000000-0005-0000-0000-0000196C0000}"/>
    <cellStyle name="Neutral 10" xfId="27697" xr:uid="{00000000-0005-0000-0000-00001A6C0000}"/>
    <cellStyle name="Neutral 10 10" xfId="27698" xr:uid="{00000000-0005-0000-0000-00001B6C0000}"/>
    <cellStyle name="Neutral 10 11" xfId="27699" xr:uid="{00000000-0005-0000-0000-00001C6C0000}"/>
    <cellStyle name="Neutral 10 12" xfId="27700" xr:uid="{00000000-0005-0000-0000-00001D6C0000}"/>
    <cellStyle name="Neutral 10 13" xfId="27701" xr:uid="{00000000-0005-0000-0000-00001E6C0000}"/>
    <cellStyle name="Neutral 10 14" xfId="27702" xr:uid="{00000000-0005-0000-0000-00001F6C0000}"/>
    <cellStyle name="Neutral 10 15" xfId="27703" xr:uid="{00000000-0005-0000-0000-0000206C0000}"/>
    <cellStyle name="Neutral 10 16" xfId="27704" xr:uid="{00000000-0005-0000-0000-0000216C0000}"/>
    <cellStyle name="Neutral 10 17" xfId="27705" xr:uid="{00000000-0005-0000-0000-0000226C0000}"/>
    <cellStyle name="Neutral 10 18" xfId="27706" xr:uid="{00000000-0005-0000-0000-0000236C0000}"/>
    <cellStyle name="Neutral 10 19" xfId="27707" xr:uid="{00000000-0005-0000-0000-0000246C0000}"/>
    <cellStyle name="Neutral 10 2" xfId="27708" xr:uid="{00000000-0005-0000-0000-0000256C0000}"/>
    <cellStyle name="Neutral 10 3" xfId="27709" xr:uid="{00000000-0005-0000-0000-0000266C0000}"/>
    <cellStyle name="Neutral 10 4" xfId="27710" xr:uid="{00000000-0005-0000-0000-0000276C0000}"/>
    <cellStyle name="Neutral 10 5" xfId="27711" xr:uid="{00000000-0005-0000-0000-0000286C0000}"/>
    <cellStyle name="Neutral 10 6" xfId="27712" xr:uid="{00000000-0005-0000-0000-0000296C0000}"/>
    <cellStyle name="Neutral 10 7" xfId="27713" xr:uid="{00000000-0005-0000-0000-00002A6C0000}"/>
    <cellStyle name="Neutral 10 8" xfId="27714" xr:uid="{00000000-0005-0000-0000-00002B6C0000}"/>
    <cellStyle name="Neutral 10 9" xfId="27715" xr:uid="{00000000-0005-0000-0000-00002C6C0000}"/>
    <cellStyle name="Neutral 11" xfId="27716" xr:uid="{00000000-0005-0000-0000-00002D6C0000}"/>
    <cellStyle name="Neutral 11 10" xfId="27717" xr:uid="{00000000-0005-0000-0000-00002E6C0000}"/>
    <cellStyle name="Neutral 11 11" xfId="27718" xr:uid="{00000000-0005-0000-0000-00002F6C0000}"/>
    <cellStyle name="Neutral 11 12" xfId="27719" xr:uid="{00000000-0005-0000-0000-0000306C0000}"/>
    <cellStyle name="Neutral 11 13" xfId="27720" xr:uid="{00000000-0005-0000-0000-0000316C0000}"/>
    <cellStyle name="Neutral 11 14" xfId="27721" xr:uid="{00000000-0005-0000-0000-0000326C0000}"/>
    <cellStyle name="Neutral 11 15" xfId="27722" xr:uid="{00000000-0005-0000-0000-0000336C0000}"/>
    <cellStyle name="Neutral 11 16" xfId="27723" xr:uid="{00000000-0005-0000-0000-0000346C0000}"/>
    <cellStyle name="Neutral 11 17" xfId="27724" xr:uid="{00000000-0005-0000-0000-0000356C0000}"/>
    <cellStyle name="Neutral 11 18" xfId="27725" xr:uid="{00000000-0005-0000-0000-0000366C0000}"/>
    <cellStyle name="Neutral 11 19" xfId="27726" xr:uid="{00000000-0005-0000-0000-0000376C0000}"/>
    <cellStyle name="Neutral 11 2" xfId="27727" xr:uid="{00000000-0005-0000-0000-0000386C0000}"/>
    <cellStyle name="Neutral 11 3" xfId="27728" xr:uid="{00000000-0005-0000-0000-0000396C0000}"/>
    <cellStyle name="Neutral 11 4" xfId="27729" xr:uid="{00000000-0005-0000-0000-00003A6C0000}"/>
    <cellStyle name="Neutral 11 5" xfId="27730" xr:uid="{00000000-0005-0000-0000-00003B6C0000}"/>
    <cellStyle name="Neutral 11 6" xfId="27731" xr:uid="{00000000-0005-0000-0000-00003C6C0000}"/>
    <cellStyle name="Neutral 11 7" xfId="27732" xr:uid="{00000000-0005-0000-0000-00003D6C0000}"/>
    <cellStyle name="Neutral 11 8" xfId="27733" xr:uid="{00000000-0005-0000-0000-00003E6C0000}"/>
    <cellStyle name="Neutral 11 9" xfId="27734" xr:uid="{00000000-0005-0000-0000-00003F6C0000}"/>
    <cellStyle name="Neutral 12" xfId="27735" xr:uid="{00000000-0005-0000-0000-0000406C0000}"/>
    <cellStyle name="Neutral 12 10" xfId="27736" xr:uid="{00000000-0005-0000-0000-0000416C0000}"/>
    <cellStyle name="Neutral 12 11" xfId="27737" xr:uid="{00000000-0005-0000-0000-0000426C0000}"/>
    <cellStyle name="Neutral 12 12" xfId="27738" xr:uid="{00000000-0005-0000-0000-0000436C0000}"/>
    <cellStyle name="Neutral 12 13" xfId="27739" xr:uid="{00000000-0005-0000-0000-0000446C0000}"/>
    <cellStyle name="Neutral 12 14" xfId="27740" xr:uid="{00000000-0005-0000-0000-0000456C0000}"/>
    <cellStyle name="Neutral 12 15" xfId="27741" xr:uid="{00000000-0005-0000-0000-0000466C0000}"/>
    <cellStyle name="Neutral 12 16" xfId="27742" xr:uid="{00000000-0005-0000-0000-0000476C0000}"/>
    <cellStyle name="Neutral 12 17" xfId="27743" xr:uid="{00000000-0005-0000-0000-0000486C0000}"/>
    <cellStyle name="Neutral 12 18" xfId="27744" xr:uid="{00000000-0005-0000-0000-0000496C0000}"/>
    <cellStyle name="Neutral 12 19" xfId="27745" xr:uid="{00000000-0005-0000-0000-00004A6C0000}"/>
    <cellStyle name="Neutral 12 2" xfId="27746" xr:uid="{00000000-0005-0000-0000-00004B6C0000}"/>
    <cellStyle name="Neutral 12 3" xfId="27747" xr:uid="{00000000-0005-0000-0000-00004C6C0000}"/>
    <cellStyle name="Neutral 12 4" xfId="27748" xr:uid="{00000000-0005-0000-0000-00004D6C0000}"/>
    <cellStyle name="Neutral 12 5" xfId="27749" xr:uid="{00000000-0005-0000-0000-00004E6C0000}"/>
    <cellStyle name="Neutral 12 6" xfId="27750" xr:uid="{00000000-0005-0000-0000-00004F6C0000}"/>
    <cellStyle name="Neutral 12 7" xfId="27751" xr:uid="{00000000-0005-0000-0000-0000506C0000}"/>
    <cellStyle name="Neutral 12 8" xfId="27752" xr:uid="{00000000-0005-0000-0000-0000516C0000}"/>
    <cellStyle name="Neutral 12 9" xfId="27753" xr:uid="{00000000-0005-0000-0000-0000526C0000}"/>
    <cellStyle name="Neutral 13" xfId="27754" xr:uid="{00000000-0005-0000-0000-0000536C0000}"/>
    <cellStyle name="Neutral 13 10" xfId="27755" xr:uid="{00000000-0005-0000-0000-0000546C0000}"/>
    <cellStyle name="Neutral 13 11" xfId="27756" xr:uid="{00000000-0005-0000-0000-0000556C0000}"/>
    <cellStyle name="Neutral 13 12" xfId="27757" xr:uid="{00000000-0005-0000-0000-0000566C0000}"/>
    <cellStyle name="Neutral 13 13" xfId="27758" xr:uid="{00000000-0005-0000-0000-0000576C0000}"/>
    <cellStyle name="Neutral 13 14" xfId="27759" xr:uid="{00000000-0005-0000-0000-0000586C0000}"/>
    <cellStyle name="Neutral 13 15" xfId="27760" xr:uid="{00000000-0005-0000-0000-0000596C0000}"/>
    <cellStyle name="Neutral 13 16" xfId="27761" xr:uid="{00000000-0005-0000-0000-00005A6C0000}"/>
    <cellStyle name="Neutral 13 17" xfId="27762" xr:uid="{00000000-0005-0000-0000-00005B6C0000}"/>
    <cellStyle name="Neutral 13 18" xfId="27763" xr:uid="{00000000-0005-0000-0000-00005C6C0000}"/>
    <cellStyle name="Neutral 13 19" xfId="27764" xr:uid="{00000000-0005-0000-0000-00005D6C0000}"/>
    <cellStyle name="Neutral 13 2" xfId="27765" xr:uid="{00000000-0005-0000-0000-00005E6C0000}"/>
    <cellStyle name="Neutral 13 3" xfId="27766" xr:uid="{00000000-0005-0000-0000-00005F6C0000}"/>
    <cellStyle name="Neutral 13 4" xfId="27767" xr:uid="{00000000-0005-0000-0000-0000606C0000}"/>
    <cellStyle name="Neutral 13 5" xfId="27768" xr:uid="{00000000-0005-0000-0000-0000616C0000}"/>
    <cellStyle name="Neutral 13 6" xfId="27769" xr:uid="{00000000-0005-0000-0000-0000626C0000}"/>
    <cellStyle name="Neutral 13 7" xfId="27770" xr:uid="{00000000-0005-0000-0000-0000636C0000}"/>
    <cellStyle name="Neutral 13 8" xfId="27771" xr:uid="{00000000-0005-0000-0000-0000646C0000}"/>
    <cellStyle name="Neutral 13 9" xfId="27772" xr:uid="{00000000-0005-0000-0000-0000656C0000}"/>
    <cellStyle name="Neutral 14" xfId="27773" xr:uid="{00000000-0005-0000-0000-0000666C0000}"/>
    <cellStyle name="Neutral 14 10" xfId="27774" xr:uid="{00000000-0005-0000-0000-0000676C0000}"/>
    <cellStyle name="Neutral 14 11" xfId="27775" xr:uid="{00000000-0005-0000-0000-0000686C0000}"/>
    <cellStyle name="Neutral 14 12" xfId="27776" xr:uid="{00000000-0005-0000-0000-0000696C0000}"/>
    <cellStyle name="Neutral 14 13" xfId="27777" xr:uid="{00000000-0005-0000-0000-00006A6C0000}"/>
    <cellStyle name="Neutral 14 14" xfId="27778" xr:uid="{00000000-0005-0000-0000-00006B6C0000}"/>
    <cellStyle name="Neutral 14 15" xfId="27779" xr:uid="{00000000-0005-0000-0000-00006C6C0000}"/>
    <cellStyle name="Neutral 14 16" xfId="27780" xr:uid="{00000000-0005-0000-0000-00006D6C0000}"/>
    <cellStyle name="Neutral 14 17" xfId="27781" xr:uid="{00000000-0005-0000-0000-00006E6C0000}"/>
    <cellStyle name="Neutral 14 18" xfId="27782" xr:uid="{00000000-0005-0000-0000-00006F6C0000}"/>
    <cellStyle name="Neutral 14 19" xfId="27783" xr:uid="{00000000-0005-0000-0000-0000706C0000}"/>
    <cellStyle name="Neutral 14 2" xfId="27784" xr:uid="{00000000-0005-0000-0000-0000716C0000}"/>
    <cellStyle name="Neutral 14 3" xfId="27785" xr:uid="{00000000-0005-0000-0000-0000726C0000}"/>
    <cellStyle name="Neutral 14 4" xfId="27786" xr:uid="{00000000-0005-0000-0000-0000736C0000}"/>
    <cellStyle name="Neutral 14 5" xfId="27787" xr:uid="{00000000-0005-0000-0000-0000746C0000}"/>
    <cellStyle name="Neutral 14 6" xfId="27788" xr:uid="{00000000-0005-0000-0000-0000756C0000}"/>
    <cellStyle name="Neutral 14 7" xfId="27789" xr:uid="{00000000-0005-0000-0000-0000766C0000}"/>
    <cellStyle name="Neutral 14 8" xfId="27790" xr:uid="{00000000-0005-0000-0000-0000776C0000}"/>
    <cellStyle name="Neutral 14 9" xfId="27791" xr:uid="{00000000-0005-0000-0000-0000786C0000}"/>
    <cellStyle name="Neutral 15" xfId="27792" xr:uid="{00000000-0005-0000-0000-0000796C0000}"/>
    <cellStyle name="Neutral 15 10" xfId="27793" xr:uid="{00000000-0005-0000-0000-00007A6C0000}"/>
    <cellStyle name="Neutral 15 11" xfId="27794" xr:uid="{00000000-0005-0000-0000-00007B6C0000}"/>
    <cellStyle name="Neutral 15 12" xfId="27795" xr:uid="{00000000-0005-0000-0000-00007C6C0000}"/>
    <cellStyle name="Neutral 15 13" xfId="27796" xr:uid="{00000000-0005-0000-0000-00007D6C0000}"/>
    <cellStyle name="Neutral 15 14" xfId="27797" xr:uid="{00000000-0005-0000-0000-00007E6C0000}"/>
    <cellStyle name="Neutral 15 15" xfId="27798" xr:uid="{00000000-0005-0000-0000-00007F6C0000}"/>
    <cellStyle name="Neutral 15 16" xfId="27799" xr:uid="{00000000-0005-0000-0000-0000806C0000}"/>
    <cellStyle name="Neutral 15 17" xfId="27800" xr:uid="{00000000-0005-0000-0000-0000816C0000}"/>
    <cellStyle name="Neutral 15 18" xfId="27801" xr:uid="{00000000-0005-0000-0000-0000826C0000}"/>
    <cellStyle name="Neutral 15 2" xfId="27802" xr:uid="{00000000-0005-0000-0000-0000836C0000}"/>
    <cellStyle name="Neutral 15 3" xfId="27803" xr:uid="{00000000-0005-0000-0000-0000846C0000}"/>
    <cellStyle name="Neutral 15 4" xfId="27804" xr:uid="{00000000-0005-0000-0000-0000856C0000}"/>
    <cellStyle name="Neutral 15 5" xfId="27805" xr:uid="{00000000-0005-0000-0000-0000866C0000}"/>
    <cellStyle name="Neutral 15 6" xfId="27806" xr:uid="{00000000-0005-0000-0000-0000876C0000}"/>
    <cellStyle name="Neutral 15 7" xfId="27807" xr:uid="{00000000-0005-0000-0000-0000886C0000}"/>
    <cellStyle name="Neutral 15 8" xfId="27808" xr:uid="{00000000-0005-0000-0000-0000896C0000}"/>
    <cellStyle name="Neutral 15 9" xfId="27809" xr:uid="{00000000-0005-0000-0000-00008A6C0000}"/>
    <cellStyle name="Neutral 16" xfId="27810" xr:uid="{00000000-0005-0000-0000-00008B6C0000}"/>
    <cellStyle name="Neutral 16 10" xfId="27811" xr:uid="{00000000-0005-0000-0000-00008C6C0000}"/>
    <cellStyle name="Neutral 16 11" xfId="27812" xr:uid="{00000000-0005-0000-0000-00008D6C0000}"/>
    <cellStyle name="Neutral 16 12" xfId="27813" xr:uid="{00000000-0005-0000-0000-00008E6C0000}"/>
    <cellStyle name="Neutral 16 13" xfId="27814" xr:uid="{00000000-0005-0000-0000-00008F6C0000}"/>
    <cellStyle name="Neutral 16 14" xfId="27815" xr:uid="{00000000-0005-0000-0000-0000906C0000}"/>
    <cellStyle name="Neutral 16 15" xfId="27816" xr:uid="{00000000-0005-0000-0000-0000916C0000}"/>
    <cellStyle name="Neutral 16 16" xfId="27817" xr:uid="{00000000-0005-0000-0000-0000926C0000}"/>
    <cellStyle name="Neutral 16 17" xfId="27818" xr:uid="{00000000-0005-0000-0000-0000936C0000}"/>
    <cellStyle name="Neutral 16 18" xfId="27819" xr:uid="{00000000-0005-0000-0000-0000946C0000}"/>
    <cellStyle name="Neutral 16 2" xfId="27820" xr:uid="{00000000-0005-0000-0000-0000956C0000}"/>
    <cellStyle name="Neutral 16 3" xfId="27821" xr:uid="{00000000-0005-0000-0000-0000966C0000}"/>
    <cellStyle name="Neutral 16 4" xfId="27822" xr:uid="{00000000-0005-0000-0000-0000976C0000}"/>
    <cellStyle name="Neutral 16 5" xfId="27823" xr:uid="{00000000-0005-0000-0000-0000986C0000}"/>
    <cellStyle name="Neutral 16 6" xfId="27824" xr:uid="{00000000-0005-0000-0000-0000996C0000}"/>
    <cellStyle name="Neutral 16 7" xfId="27825" xr:uid="{00000000-0005-0000-0000-00009A6C0000}"/>
    <cellStyle name="Neutral 16 8" xfId="27826" xr:uid="{00000000-0005-0000-0000-00009B6C0000}"/>
    <cellStyle name="Neutral 16 9" xfId="27827" xr:uid="{00000000-0005-0000-0000-00009C6C0000}"/>
    <cellStyle name="Neutral 17" xfId="27828" xr:uid="{00000000-0005-0000-0000-00009D6C0000}"/>
    <cellStyle name="Neutral 17 10" xfId="27829" xr:uid="{00000000-0005-0000-0000-00009E6C0000}"/>
    <cellStyle name="Neutral 17 11" xfId="27830" xr:uid="{00000000-0005-0000-0000-00009F6C0000}"/>
    <cellStyle name="Neutral 17 12" xfId="27831" xr:uid="{00000000-0005-0000-0000-0000A06C0000}"/>
    <cellStyle name="Neutral 17 13" xfId="27832" xr:uid="{00000000-0005-0000-0000-0000A16C0000}"/>
    <cellStyle name="Neutral 17 14" xfId="27833" xr:uid="{00000000-0005-0000-0000-0000A26C0000}"/>
    <cellStyle name="Neutral 17 15" xfId="27834" xr:uid="{00000000-0005-0000-0000-0000A36C0000}"/>
    <cellStyle name="Neutral 17 16" xfId="27835" xr:uid="{00000000-0005-0000-0000-0000A46C0000}"/>
    <cellStyle name="Neutral 17 17" xfId="27836" xr:uid="{00000000-0005-0000-0000-0000A56C0000}"/>
    <cellStyle name="Neutral 17 18" xfId="27837" xr:uid="{00000000-0005-0000-0000-0000A66C0000}"/>
    <cellStyle name="Neutral 17 2" xfId="27838" xr:uid="{00000000-0005-0000-0000-0000A76C0000}"/>
    <cellStyle name="Neutral 17 3" xfId="27839" xr:uid="{00000000-0005-0000-0000-0000A86C0000}"/>
    <cellStyle name="Neutral 17 4" xfId="27840" xr:uid="{00000000-0005-0000-0000-0000A96C0000}"/>
    <cellStyle name="Neutral 17 5" xfId="27841" xr:uid="{00000000-0005-0000-0000-0000AA6C0000}"/>
    <cellStyle name="Neutral 17 6" xfId="27842" xr:uid="{00000000-0005-0000-0000-0000AB6C0000}"/>
    <cellStyle name="Neutral 17 7" xfId="27843" xr:uid="{00000000-0005-0000-0000-0000AC6C0000}"/>
    <cellStyle name="Neutral 17 8" xfId="27844" xr:uid="{00000000-0005-0000-0000-0000AD6C0000}"/>
    <cellStyle name="Neutral 17 9" xfId="27845" xr:uid="{00000000-0005-0000-0000-0000AE6C0000}"/>
    <cellStyle name="Neutral 18" xfId="27846" xr:uid="{00000000-0005-0000-0000-0000AF6C0000}"/>
    <cellStyle name="Neutral 18 10" xfId="27847" xr:uid="{00000000-0005-0000-0000-0000B06C0000}"/>
    <cellStyle name="Neutral 18 11" xfId="27848" xr:uid="{00000000-0005-0000-0000-0000B16C0000}"/>
    <cellStyle name="Neutral 18 12" xfId="27849" xr:uid="{00000000-0005-0000-0000-0000B26C0000}"/>
    <cellStyle name="Neutral 18 13" xfId="27850" xr:uid="{00000000-0005-0000-0000-0000B36C0000}"/>
    <cellStyle name="Neutral 18 14" xfId="27851" xr:uid="{00000000-0005-0000-0000-0000B46C0000}"/>
    <cellStyle name="Neutral 18 15" xfId="27852" xr:uid="{00000000-0005-0000-0000-0000B56C0000}"/>
    <cellStyle name="Neutral 18 16" xfId="27853" xr:uid="{00000000-0005-0000-0000-0000B66C0000}"/>
    <cellStyle name="Neutral 18 17" xfId="27854" xr:uid="{00000000-0005-0000-0000-0000B76C0000}"/>
    <cellStyle name="Neutral 18 18" xfId="27855" xr:uid="{00000000-0005-0000-0000-0000B86C0000}"/>
    <cellStyle name="Neutral 18 2" xfId="27856" xr:uid="{00000000-0005-0000-0000-0000B96C0000}"/>
    <cellStyle name="Neutral 18 3" xfId="27857" xr:uid="{00000000-0005-0000-0000-0000BA6C0000}"/>
    <cellStyle name="Neutral 18 4" xfId="27858" xr:uid="{00000000-0005-0000-0000-0000BB6C0000}"/>
    <cellStyle name="Neutral 18 5" xfId="27859" xr:uid="{00000000-0005-0000-0000-0000BC6C0000}"/>
    <cellStyle name="Neutral 18 6" xfId="27860" xr:uid="{00000000-0005-0000-0000-0000BD6C0000}"/>
    <cellStyle name="Neutral 18 7" xfId="27861" xr:uid="{00000000-0005-0000-0000-0000BE6C0000}"/>
    <cellStyle name="Neutral 18 8" xfId="27862" xr:uid="{00000000-0005-0000-0000-0000BF6C0000}"/>
    <cellStyle name="Neutral 18 9" xfId="27863" xr:uid="{00000000-0005-0000-0000-0000C06C0000}"/>
    <cellStyle name="Neutral 19" xfId="27864" xr:uid="{00000000-0005-0000-0000-0000C16C0000}"/>
    <cellStyle name="Neutral 19 10" xfId="27865" xr:uid="{00000000-0005-0000-0000-0000C26C0000}"/>
    <cellStyle name="Neutral 19 11" xfId="27866" xr:uid="{00000000-0005-0000-0000-0000C36C0000}"/>
    <cellStyle name="Neutral 19 12" xfId="27867" xr:uid="{00000000-0005-0000-0000-0000C46C0000}"/>
    <cellStyle name="Neutral 19 13" xfId="27868" xr:uid="{00000000-0005-0000-0000-0000C56C0000}"/>
    <cellStyle name="Neutral 19 14" xfId="27869" xr:uid="{00000000-0005-0000-0000-0000C66C0000}"/>
    <cellStyle name="Neutral 19 15" xfId="27870" xr:uid="{00000000-0005-0000-0000-0000C76C0000}"/>
    <cellStyle name="Neutral 19 16" xfId="27871" xr:uid="{00000000-0005-0000-0000-0000C86C0000}"/>
    <cellStyle name="Neutral 19 17" xfId="27872" xr:uid="{00000000-0005-0000-0000-0000C96C0000}"/>
    <cellStyle name="Neutral 19 18" xfId="27873" xr:uid="{00000000-0005-0000-0000-0000CA6C0000}"/>
    <cellStyle name="Neutral 19 2" xfId="27874" xr:uid="{00000000-0005-0000-0000-0000CB6C0000}"/>
    <cellStyle name="Neutral 19 3" xfId="27875" xr:uid="{00000000-0005-0000-0000-0000CC6C0000}"/>
    <cellStyle name="Neutral 19 4" xfId="27876" xr:uid="{00000000-0005-0000-0000-0000CD6C0000}"/>
    <cellStyle name="Neutral 19 5" xfId="27877" xr:uid="{00000000-0005-0000-0000-0000CE6C0000}"/>
    <cellStyle name="Neutral 19 6" xfId="27878" xr:uid="{00000000-0005-0000-0000-0000CF6C0000}"/>
    <cellStyle name="Neutral 19 7" xfId="27879" xr:uid="{00000000-0005-0000-0000-0000D06C0000}"/>
    <cellStyle name="Neutral 19 8" xfId="27880" xr:uid="{00000000-0005-0000-0000-0000D16C0000}"/>
    <cellStyle name="Neutral 19 9" xfId="27881" xr:uid="{00000000-0005-0000-0000-0000D26C0000}"/>
    <cellStyle name="Neutral 2" xfId="44" xr:uid="{00000000-0005-0000-0000-0000D36C0000}"/>
    <cellStyle name="Neutral 2 10" xfId="27882" xr:uid="{00000000-0005-0000-0000-0000D46C0000}"/>
    <cellStyle name="Neutral 2 11" xfId="27883" xr:uid="{00000000-0005-0000-0000-0000D56C0000}"/>
    <cellStyle name="Neutral 2 12" xfId="27884" xr:uid="{00000000-0005-0000-0000-0000D66C0000}"/>
    <cellStyle name="Neutral 2 13" xfId="27885" xr:uid="{00000000-0005-0000-0000-0000D76C0000}"/>
    <cellStyle name="Neutral 2 14" xfId="27886" xr:uid="{00000000-0005-0000-0000-0000D86C0000}"/>
    <cellStyle name="Neutral 2 15" xfId="27887" xr:uid="{00000000-0005-0000-0000-0000D96C0000}"/>
    <cellStyle name="Neutral 2 15 10" xfId="27888" xr:uid="{00000000-0005-0000-0000-0000DA6C0000}"/>
    <cellStyle name="Neutral 2 15 11" xfId="27889" xr:uid="{00000000-0005-0000-0000-0000DB6C0000}"/>
    <cellStyle name="Neutral 2 15 12" xfId="27890" xr:uid="{00000000-0005-0000-0000-0000DC6C0000}"/>
    <cellStyle name="Neutral 2 15 13" xfId="27891" xr:uid="{00000000-0005-0000-0000-0000DD6C0000}"/>
    <cellStyle name="Neutral 2 15 14" xfId="27892" xr:uid="{00000000-0005-0000-0000-0000DE6C0000}"/>
    <cellStyle name="Neutral 2 15 15" xfId="27893" xr:uid="{00000000-0005-0000-0000-0000DF6C0000}"/>
    <cellStyle name="Neutral 2 15 16" xfId="27894" xr:uid="{00000000-0005-0000-0000-0000E06C0000}"/>
    <cellStyle name="Neutral 2 15 17" xfId="27895" xr:uid="{00000000-0005-0000-0000-0000E16C0000}"/>
    <cellStyle name="Neutral 2 15 18" xfId="27896" xr:uid="{00000000-0005-0000-0000-0000E26C0000}"/>
    <cellStyle name="Neutral 2 15 2" xfId="27897" xr:uid="{00000000-0005-0000-0000-0000E36C0000}"/>
    <cellStyle name="Neutral 2 15 2 10" xfId="27898" xr:uid="{00000000-0005-0000-0000-0000E46C0000}"/>
    <cellStyle name="Neutral 2 15 2 11" xfId="27899" xr:uid="{00000000-0005-0000-0000-0000E56C0000}"/>
    <cellStyle name="Neutral 2 15 2 12" xfId="27900" xr:uid="{00000000-0005-0000-0000-0000E66C0000}"/>
    <cellStyle name="Neutral 2 15 2 13" xfId="27901" xr:uid="{00000000-0005-0000-0000-0000E76C0000}"/>
    <cellStyle name="Neutral 2 15 2 14" xfId="27902" xr:uid="{00000000-0005-0000-0000-0000E86C0000}"/>
    <cellStyle name="Neutral 2 15 2 15" xfId="27903" xr:uid="{00000000-0005-0000-0000-0000E96C0000}"/>
    <cellStyle name="Neutral 2 15 2 16" xfId="27904" xr:uid="{00000000-0005-0000-0000-0000EA6C0000}"/>
    <cellStyle name="Neutral 2 15 2 17" xfId="27905" xr:uid="{00000000-0005-0000-0000-0000EB6C0000}"/>
    <cellStyle name="Neutral 2 15 2 18" xfId="27906" xr:uid="{00000000-0005-0000-0000-0000EC6C0000}"/>
    <cellStyle name="Neutral 2 15 2 2" xfId="27907" xr:uid="{00000000-0005-0000-0000-0000ED6C0000}"/>
    <cellStyle name="Neutral 2 15 2 2 2" xfId="27908" xr:uid="{00000000-0005-0000-0000-0000EE6C0000}"/>
    <cellStyle name="Neutral 2 15 2 2 2 2" xfId="27909" xr:uid="{00000000-0005-0000-0000-0000EF6C0000}"/>
    <cellStyle name="Neutral 2 15 2 2 2 2 2" xfId="27910" xr:uid="{00000000-0005-0000-0000-0000F06C0000}"/>
    <cellStyle name="Neutral 2 15 2 2 2 2 2 2" xfId="27911" xr:uid="{00000000-0005-0000-0000-0000F16C0000}"/>
    <cellStyle name="Neutral 2 15 2 2 2 2 2 3" xfId="27912" xr:uid="{00000000-0005-0000-0000-0000F26C0000}"/>
    <cellStyle name="Neutral 2 15 2 2 2 2 3" xfId="27913" xr:uid="{00000000-0005-0000-0000-0000F36C0000}"/>
    <cellStyle name="Neutral 2 15 2 2 2 3" xfId="27914" xr:uid="{00000000-0005-0000-0000-0000F46C0000}"/>
    <cellStyle name="Neutral 2 15 2 2 2 4" xfId="27915" xr:uid="{00000000-0005-0000-0000-0000F56C0000}"/>
    <cellStyle name="Neutral 2 15 2 2 3" xfId="27916" xr:uid="{00000000-0005-0000-0000-0000F66C0000}"/>
    <cellStyle name="Neutral 2 15 2 2 3 2" xfId="27917" xr:uid="{00000000-0005-0000-0000-0000F76C0000}"/>
    <cellStyle name="Neutral 2 15 2 2 3 3" xfId="27918" xr:uid="{00000000-0005-0000-0000-0000F86C0000}"/>
    <cellStyle name="Neutral 2 15 2 2 4" xfId="27919" xr:uid="{00000000-0005-0000-0000-0000F96C0000}"/>
    <cellStyle name="Neutral 2 15 2 3" xfId="27920" xr:uid="{00000000-0005-0000-0000-0000FA6C0000}"/>
    <cellStyle name="Neutral 2 15 2 4" xfId="27921" xr:uid="{00000000-0005-0000-0000-0000FB6C0000}"/>
    <cellStyle name="Neutral 2 15 2 5" xfId="27922" xr:uid="{00000000-0005-0000-0000-0000FC6C0000}"/>
    <cellStyle name="Neutral 2 15 2 5 2" xfId="27923" xr:uid="{00000000-0005-0000-0000-0000FD6C0000}"/>
    <cellStyle name="Neutral 2 15 2 5 2 2" xfId="27924" xr:uid="{00000000-0005-0000-0000-0000FE6C0000}"/>
    <cellStyle name="Neutral 2 15 2 5 2 3" xfId="27925" xr:uid="{00000000-0005-0000-0000-0000FF6C0000}"/>
    <cellStyle name="Neutral 2 15 2 5 3" xfId="27926" xr:uid="{00000000-0005-0000-0000-0000006D0000}"/>
    <cellStyle name="Neutral 2 15 2 6" xfId="27927" xr:uid="{00000000-0005-0000-0000-0000016D0000}"/>
    <cellStyle name="Neutral 2 15 2 7" xfId="27928" xr:uid="{00000000-0005-0000-0000-0000026D0000}"/>
    <cellStyle name="Neutral 2 15 2 8" xfId="27929" xr:uid="{00000000-0005-0000-0000-0000036D0000}"/>
    <cellStyle name="Neutral 2 15 2 9" xfId="27930" xr:uid="{00000000-0005-0000-0000-0000046D0000}"/>
    <cellStyle name="Neutral 2 15 3" xfId="27931" xr:uid="{00000000-0005-0000-0000-0000056D0000}"/>
    <cellStyle name="Neutral 2 15 3 2" xfId="27932" xr:uid="{00000000-0005-0000-0000-0000066D0000}"/>
    <cellStyle name="Neutral 2 15 3 2 2" xfId="27933" xr:uid="{00000000-0005-0000-0000-0000076D0000}"/>
    <cellStyle name="Neutral 2 15 3 2 2 2" xfId="27934" xr:uid="{00000000-0005-0000-0000-0000086D0000}"/>
    <cellStyle name="Neutral 2 15 3 2 2 2 2" xfId="27935" xr:uid="{00000000-0005-0000-0000-0000096D0000}"/>
    <cellStyle name="Neutral 2 15 3 2 2 2 3" xfId="27936" xr:uid="{00000000-0005-0000-0000-00000A6D0000}"/>
    <cellStyle name="Neutral 2 15 3 2 2 3" xfId="27937" xr:uid="{00000000-0005-0000-0000-00000B6D0000}"/>
    <cellStyle name="Neutral 2 15 3 2 3" xfId="27938" xr:uid="{00000000-0005-0000-0000-00000C6D0000}"/>
    <cellStyle name="Neutral 2 15 3 2 4" xfId="27939" xr:uid="{00000000-0005-0000-0000-00000D6D0000}"/>
    <cellStyle name="Neutral 2 15 3 3" xfId="27940" xr:uid="{00000000-0005-0000-0000-00000E6D0000}"/>
    <cellStyle name="Neutral 2 15 3 3 2" xfId="27941" xr:uid="{00000000-0005-0000-0000-00000F6D0000}"/>
    <cellStyle name="Neutral 2 15 3 3 3" xfId="27942" xr:uid="{00000000-0005-0000-0000-0000106D0000}"/>
    <cellStyle name="Neutral 2 15 3 4" xfId="27943" xr:uid="{00000000-0005-0000-0000-0000116D0000}"/>
    <cellStyle name="Neutral 2 15 4" xfId="27944" xr:uid="{00000000-0005-0000-0000-0000126D0000}"/>
    <cellStyle name="Neutral 2 15 5" xfId="27945" xr:uid="{00000000-0005-0000-0000-0000136D0000}"/>
    <cellStyle name="Neutral 2 15 5 2" xfId="27946" xr:uid="{00000000-0005-0000-0000-0000146D0000}"/>
    <cellStyle name="Neutral 2 15 5 2 2" xfId="27947" xr:uid="{00000000-0005-0000-0000-0000156D0000}"/>
    <cellStyle name="Neutral 2 15 5 2 3" xfId="27948" xr:uid="{00000000-0005-0000-0000-0000166D0000}"/>
    <cellStyle name="Neutral 2 15 5 3" xfId="27949" xr:uid="{00000000-0005-0000-0000-0000176D0000}"/>
    <cellStyle name="Neutral 2 15 6" xfId="27950" xr:uid="{00000000-0005-0000-0000-0000186D0000}"/>
    <cellStyle name="Neutral 2 15 7" xfId="27951" xr:uid="{00000000-0005-0000-0000-0000196D0000}"/>
    <cellStyle name="Neutral 2 15 8" xfId="27952" xr:uid="{00000000-0005-0000-0000-00001A6D0000}"/>
    <cellStyle name="Neutral 2 15 9" xfId="27953" xr:uid="{00000000-0005-0000-0000-00001B6D0000}"/>
    <cellStyle name="Neutral 2 16" xfId="27954" xr:uid="{00000000-0005-0000-0000-00001C6D0000}"/>
    <cellStyle name="Neutral 2 17" xfId="27955" xr:uid="{00000000-0005-0000-0000-00001D6D0000}"/>
    <cellStyle name="Neutral 2 18" xfId="27956" xr:uid="{00000000-0005-0000-0000-00001E6D0000}"/>
    <cellStyle name="Neutral 2 19" xfId="27957" xr:uid="{00000000-0005-0000-0000-00001F6D0000}"/>
    <cellStyle name="Neutral 2 2" xfId="27958" xr:uid="{00000000-0005-0000-0000-0000206D0000}"/>
    <cellStyle name="Neutral 2 2 2" xfId="27959" xr:uid="{00000000-0005-0000-0000-0000216D0000}"/>
    <cellStyle name="Neutral 2 2 2 2" xfId="27960" xr:uid="{00000000-0005-0000-0000-0000226D0000}"/>
    <cellStyle name="Neutral 2 2 2 2 2" xfId="27961" xr:uid="{00000000-0005-0000-0000-0000236D0000}"/>
    <cellStyle name="Neutral 2 2 2 2 3" xfId="27962" xr:uid="{00000000-0005-0000-0000-0000246D0000}"/>
    <cellStyle name="Neutral 2 2 2 3" xfId="27963" xr:uid="{00000000-0005-0000-0000-0000256D0000}"/>
    <cellStyle name="Neutral 2 2 3" xfId="27964" xr:uid="{00000000-0005-0000-0000-0000266D0000}"/>
    <cellStyle name="Neutral 2 20" xfId="27965" xr:uid="{00000000-0005-0000-0000-0000276D0000}"/>
    <cellStyle name="Neutral 2 21" xfId="27966" xr:uid="{00000000-0005-0000-0000-0000286D0000}"/>
    <cellStyle name="Neutral 2 22" xfId="27967" xr:uid="{00000000-0005-0000-0000-0000296D0000}"/>
    <cellStyle name="Neutral 2 23" xfId="27968" xr:uid="{00000000-0005-0000-0000-00002A6D0000}"/>
    <cellStyle name="Neutral 2 24" xfId="27969" xr:uid="{00000000-0005-0000-0000-00002B6D0000}"/>
    <cellStyle name="Neutral 2 25" xfId="27970" xr:uid="{00000000-0005-0000-0000-00002C6D0000}"/>
    <cellStyle name="Neutral 2 26" xfId="27971" xr:uid="{00000000-0005-0000-0000-00002D6D0000}"/>
    <cellStyle name="Neutral 2 27" xfId="27972" xr:uid="{00000000-0005-0000-0000-00002E6D0000}"/>
    <cellStyle name="Neutral 2 28" xfId="27973" xr:uid="{00000000-0005-0000-0000-00002F6D0000}"/>
    <cellStyle name="Neutral 2 28 10" xfId="27974" xr:uid="{00000000-0005-0000-0000-0000306D0000}"/>
    <cellStyle name="Neutral 2 28 10 2" xfId="27975" xr:uid="{00000000-0005-0000-0000-0000316D0000}"/>
    <cellStyle name="Neutral 2 28 10 3" xfId="27976" xr:uid="{00000000-0005-0000-0000-0000326D0000}"/>
    <cellStyle name="Neutral 2 28 11" xfId="27977" xr:uid="{00000000-0005-0000-0000-0000336D0000}"/>
    <cellStyle name="Neutral 2 28 2" xfId="27978" xr:uid="{00000000-0005-0000-0000-0000346D0000}"/>
    <cellStyle name="Neutral 2 28 2 2" xfId="27979" xr:uid="{00000000-0005-0000-0000-0000356D0000}"/>
    <cellStyle name="Neutral 2 28 2 2 2" xfId="27980" xr:uid="{00000000-0005-0000-0000-0000366D0000}"/>
    <cellStyle name="Neutral 2 28 2 2 2 2" xfId="27981" xr:uid="{00000000-0005-0000-0000-0000376D0000}"/>
    <cellStyle name="Neutral 2 28 2 2 2 2 2" xfId="27982" xr:uid="{00000000-0005-0000-0000-0000386D0000}"/>
    <cellStyle name="Neutral 2 28 2 2 2 2 2 2" xfId="27983" xr:uid="{00000000-0005-0000-0000-0000396D0000}"/>
    <cellStyle name="Neutral 2 28 2 2 2 2 2 3" xfId="27984" xr:uid="{00000000-0005-0000-0000-00003A6D0000}"/>
    <cellStyle name="Neutral 2 28 2 2 2 2 3" xfId="27985" xr:uid="{00000000-0005-0000-0000-00003B6D0000}"/>
    <cellStyle name="Neutral 2 28 2 2 2 3" xfId="27986" xr:uid="{00000000-0005-0000-0000-00003C6D0000}"/>
    <cellStyle name="Neutral 2 28 2 2 2 4" xfId="27987" xr:uid="{00000000-0005-0000-0000-00003D6D0000}"/>
    <cellStyle name="Neutral 2 28 2 2 3" xfId="27988" xr:uid="{00000000-0005-0000-0000-00003E6D0000}"/>
    <cellStyle name="Neutral 2 28 2 2 3 2" xfId="27989" xr:uid="{00000000-0005-0000-0000-00003F6D0000}"/>
    <cellStyle name="Neutral 2 28 2 2 3 3" xfId="27990" xr:uid="{00000000-0005-0000-0000-0000406D0000}"/>
    <cellStyle name="Neutral 2 28 2 2 4" xfId="27991" xr:uid="{00000000-0005-0000-0000-0000416D0000}"/>
    <cellStyle name="Neutral 2 28 2 3" xfId="27992" xr:uid="{00000000-0005-0000-0000-0000426D0000}"/>
    <cellStyle name="Neutral 2 28 2 3 2" xfId="27993" xr:uid="{00000000-0005-0000-0000-0000436D0000}"/>
    <cellStyle name="Neutral 2 28 2 3 2 2" xfId="27994" xr:uid="{00000000-0005-0000-0000-0000446D0000}"/>
    <cellStyle name="Neutral 2 28 2 3 2 3" xfId="27995" xr:uid="{00000000-0005-0000-0000-0000456D0000}"/>
    <cellStyle name="Neutral 2 28 2 3 3" xfId="27996" xr:uid="{00000000-0005-0000-0000-0000466D0000}"/>
    <cellStyle name="Neutral 2 28 2 4" xfId="27997" xr:uid="{00000000-0005-0000-0000-0000476D0000}"/>
    <cellStyle name="Neutral 2 28 2 5" xfId="27998" xr:uid="{00000000-0005-0000-0000-0000486D0000}"/>
    <cellStyle name="Neutral 2 28 3" xfId="27999" xr:uid="{00000000-0005-0000-0000-0000496D0000}"/>
    <cellStyle name="Neutral 2 28 4" xfId="28000" xr:uid="{00000000-0005-0000-0000-00004A6D0000}"/>
    <cellStyle name="Neutral 2 28 5" xfId="28001" xr:uid="{00000000-0005-0000-0000-00004B6D0000}"/>
    <cellStyle name="Neutral 2 28 6" xfId="28002" xr:uid="{00000000-0005-0000-0000-00004C6D0000}"/>
    <cellStyle name="Neutral 2 28 7" xfId="28003" xr:uid="{00000000-0005-0000-0000-00004D6D0000}"/>
    <cellStyle name="Neutral 2 28 8" xfId="28004" xr:uid="{00000000-0005-0000-0000-00004E6D0000}"/>
    <cellStyle name="Neutral 2 28 9" xfId="28005" xr:uid="{00000000-0005-0000-0000-00004F6D0000}"/>
    <cellStyle name="Neutral 2 28 9 2" xfId="28006" xr:uid="{00000000-0005-0000-0000-0000506D0000}"/>
    <cellStyle name="Neutral 2 28 9 2 2" xfId="28007" xr:uid="{00000000-0005-0000-0000-0000516D0000}"/>
    <cellStyle name="Neutral 2 28 9 2 2 2" xfId="28008" xr:uid="{00000000-0005-0000-0000-0000526D0000}"/>
    <cellStyle name="Neutral 2 28 9 2 2 3" xfId="28009" xr:uid="{00000000-0005-0000-0000-0000536D0000}"/>
    <cellStyle name="Neutral 2 28 9 2 3" xfId="28010" xr:uid="{00000000-0005-0000-0000-0000546D0000}"/>
    <cellStyle name="Neutral 2 28 9 3" xfId="28011" xr:uid="{00000000-0005-0000-0000-0000556D0000}"/>
    <cellStyle name="Neutral 2 28 9 4" xfId="28012" xr:uid="{00000000-0005-0000-0000-0000566D0000}"/>
    <cellStyle name="Neutral 2 29" xfId="28013" xr:uid="{00000000-0005-0000-0000-0000576D0000}"/>
    <cellStyle name="Neutral 2 29 2" xfId="28014" xr:uid="{00000000-0005-0000-0000-0000586D0000}"/>
    <cellStyle name="Neutral 2 29 2 2" xfId="28015" xr:uid="{00000000-0005-0000-0000-0000596D0000}"/>
    <cellStyle name="Neutral 2 29 2 2 2" xfId="28016" xr:uid="{00000000-0005-0000-0000-00005A6D0000}"/>
    <cellStyle name="Neutral 2 29 2 2 2 2" xfId="28017" xr:uid="{00000000-0005-0000-0000-00005B6D0000}"/>
    <cellStyle name="Neutral 2 29 2 2 2 2 2" xfId="28018" xr:uid="{00000000-0005-0000-0000-00005C6D0000}"/>
    <cellStyle name="Neutral 2 29 2 2 2 2 3" xfId="28019" xr:uid="{00000000-0005-0000-0000-00005D6D0000}"/>
    <cellStyle name="Neutral 2 29 2 2 2 3" xfId="28020" xr:uid="{00000000-0005-0000-0000-00005E6D0000}"/>
    <cellStyle name="Neutral 2 29 2 2 3" xfId="28021" xr:uid="{00000000-0005-0000-0000-00005F6D0000}"/>
    <cellStyle name="Neutral 2 29 2 2 4" xfId="28022" xr:uid="{00000000-0005-0000-0000-0000606D0000}"/>
    <cellStyle name="Neutral 2 29 2 3" xfId="28023" xr:uid="{00000000-0005-0000-0000-0000616D0000}"/>
    <cellStyle name="Neutral 2 29 2 3 2" xfId="28024" xr:uid="{00000000-0005-0000-0000-0000626D0000}"/>
    <cellStyle name="Neutral 2 29 2 3 3" xfId="28025" xr:uid="{00000000-0005-0000-0000-0000636D0000}"/>
    <cellStyle name="Neutral 2 29 2 4" xfId="28026" xr:uid="{00000000-0005-0000-0000-0000646D0000}"/>
    <cellStyle name="Neutral 2 29 3" xfId="28027" xr:uid="{00000000-0005-0000-0000-0000656D0000}"/>
    <cellStyle name="Neutral 2 29 3 2" xfId="28028" xr:uid="{00000000-0005-0000-0000-0000666D0000}"/>
    <cellStyle name="Neutral 2 29 3 2 2" xfId="28029" xr:uid="{00000000-0005-0000-0000-0000676D0000}"/>
    <cellStyle name="Neutral 2 29 3 2 3" xfId="28030" xr:uid="{00000000-0005-0000-0000-0000686D0000}"/>
    <cellStyle name="Neutral 2 29 3 3" xfId="28031" xr:uid="{00000000-0005-0000-0000-0000696D0000}"/>
    <cellStyle name="Neutral 2 29 4" xfId="28032" xr:uid="{00000000-0005-0000-0000-00006A6D0000}"/>
    <cellStyle name="Neutral 2 29 5" xfId="28033" xr:uid="{00000000-0005-0000-0000-00006B6D0000}"/>
    <cellStyle name="Neutral 2 3" xfId="28034" xr:uid="{00000000-0005-0000-0000-00006C6D0000}"/>
    <cellStyle name="Neutral 2 30" xfId="28035" xr:uid="{00000000-0005-0000-0000-00006D6D0000}"/>
    <cellStyle name="Neutral 2 30 2" xfId="28036" xr:uid="{00000000-0005-0000-0000-00006E6D0000}"/>
    <cellStyle name="Neutral 2 31" xfId="28037" xr:uid="{00000000-0005-0000-0000-00006F6D0000}"/>
    <cellStyle name="Neutral 2 31 2" xfId="28038" xr:uid="{00000000-0005-0000-0000-0000706D0000}"/>
    <cellStyle name="Neutral 2 32" xfId="28039" xr:uid="{00000000-0005-0000-0000-0000716D0000}"/>
    <cellStyle name="Neutral 2 32 2" xfId="28040" xr:uid="{00000000-0005-0000-0000-0000726D0000}"/>
    <cellStyle name="Neutral 2 33" xfId="28041" xr:uid="{00000000-0005-0000-0000-0000736D0000}"/>
    <cellStyle name="Neutral 2 33 2" xfId="28042" xr:uid="{00000000-0005-0000-0000-0000746D0000}"/>
    <cellStyle name="Neutral 2 34" xfId="28043" xr:uid="{00000000-0005-0000-0000-0000756D0000}"/>
    <cellStyle name="Neutral 2 34 2" xfId="28044" xr:uid="{00000000-0005-0000-0000-0000766D0000}"/>
    <cellStyle name="Neutral 2 35" xfId="28045" xr:uid="{00000000-0005-0000-0000-0000776D0000}"/>
    <cellStyle name="Neutral 2 35 2" xfId="28046" xr:uid="{00000000-0005-0000-0000-0000786D0000}"/>
    <cellStyle name="Neutral 2 35 2 2" xfId="28047" xr:uid="{00000000-0005-0000-0000-0000796D0000}"/>
    <cellStyle name="Neutral 2 35 2 2 2" xfId="28048" xr:uid="{00000000-0005-0000-0000-00007A6D0000}"/>
    <cellStyle name="Neutral 2 35 2 2 3" xfId="28049" xr:uid="{00000000-0005-0000-0000-00007B6D0000}"/>
    <cellStyle name="Neutral 2 35 2 3" xfId="28050" xr:uid="{00000000-0005-0000-0000-00007C6D0000}"/>
    <cellStyle name="Neutral 2 35 3" xfId="28051" xr:uid="{00000000-0005-0000-0000-00007D6D0000}"/>
    <cellStyle name="Neutral 2 35 4" xfId="28052" xr:uid="{00000000-0005-0000-0000-00007E6D0000}"/>
    <cellStyle name="Neutral 2 36" xfId="28053" xr:uid="{00000000-0005-0000-0000-00007F6D0000}"/>
    <cellStyle name="Neutral 2 36 2" xfId="28054" xr:uid="{00000000-0005-0000-0000-0000806D0000}"/>
    <cellStyle name="Neutral 2 36 3" xfId="28055" xr:uid="{00000000-0005-0000-0000-0000816D0000}"/>
    <cellStyle name="Neutral 2 37" xfId="28056" xr:uid="{00000000-0005-0000-0000-0000826D0000}"/>
    <cellStyle name="Neutral 2 38" xfId="28057" xr:uid="{00000000-0005-0000-0000-0000836D0000}"/>
    <cellStyle name="Neutral 2 39" xfId="28058" xr:uid="{00000000-0005-0000-0000-0000846D0000}"/>
    <cellStyle name="Neutral 2 4" xfId="28059" xr:uid="{00000000-0005-0000-0000-0000856D0000}"/>
    <cellStyle name="Neutral 2 40" xfId="28060" xr:uid="{00000000-0005-0000-0000-0000866D0000}"/>
    <cellStyle name="Neutral 2 41" xfId="28061" xr:uid="{00000000-0005-0000-0000-0000876D0000}"/>
    <cellStyle name="Neutral 2 42" xfId="28062" xr:uid="{00000000-0005-0000-0000-0000886D0000}"/>
    <cellStyle name="Neutral 2 43" xfId="28063" xr:uid="{00000000-0005-0000-0000-0000896D0000}"/>
    <cellStyle name="Neutral 2 44" xfId="28064" xr:uid="{00000000-0005-0000-0000-00008A6D0000}"/>
    <cellStyle name="Neutral 2 45" xfId="28065" xr:uid="{00000000-0005-0000-0000-00008B6D0000}"/>
    <cellStyle name="Neutral 2 46" xfId="28066" xr:uid="{00000000-0005-0000-0000-00008C6D0000}"/>
    <cellStyle name="Neutral 2 47" xfId="28067" xr:uid="{00000000-0005-0000-0000-00008D6D0000}"/>
    <cellStyle name="Neutral 2 48" xfId="28068" xr:uid="{00000000-0005-0000-0000-00008E6D0000}"/>
    <cellStyle name="Neutral 2 5" xfId="28069" xr:uid="{00000000-0005-0000-0000-00008F6D0000}"/>
    <cellStyle name="Neutral 2 6" xfId="28070" xr:uid="{00000000-0005-0000-0000-0000906D0000}"/>
    <cellStyle name="Neutral 2 7" xfId="28071" xr:uid="{00000000-0005-0000-0000-0000916D0000}"/>
    <cellStyle name="Neutral 2 8" xfId="28072" xr:uid="{00000000-0005-0000-0000-0000926D0000}"/>
    <cellStyle name="Neutral 2 9" xfId="28073" xr:uid="{00000000-0005-0000-0000-0000936D0000}"/>
    <cellStyle name="Neutral 20" xfId="28074" xr:uid="{00000000-0005-0000-0000-0000946D0000}"/>
    <cellStyle name="Neutral 20 10" xfId="28075" xr:uid="{00000000-0005-0000-0000-0000956D0000}"/>
    <cellStyle name="Neutral 20 11" xfId="28076" xr:uid="{00000000-0005-0000-0000-0000966D0000}"/>
    <cellStyle name="Neutral 20 12" xfId="28077" xr:uid="{00000000-0005-0000-0000-0000976D0000}"/>
    <cellStyle name="Neutral 20 13" xfId="28078" xr:uid="{00000000-0005-0000-0000-0000986D0000}"/>
    <cellStyle name="Neutral 20 14" xfId="28079" xr:uid="{00000000-0005-0000-0000-0000996D0000}"/>
    <cellStyle name="Neutral 20 15" xfId="28080" xr:uid="{00000000-0005-0000-0000-00009A6D0000}"/>
    <cellStyle name="Neutral 20 16" xfId="28081" xr:uid="{00000000-0005-0000-0000-00009B6D0000}"/>
    <cellStyle name="Neutral 20 17" xfId="28082" xr:uid="{00000000-0005-0000-0000-00009C6D0000}"/>
    <cellStyle name="Neutral 20 18" xfId="28083" xr:uid="{00000000-0005-0000-0000-00009D6D0000}"/>
    <cellStyle name="Neutral 20 2" xfId="28084" xr:uid="{00000000-0005-0000-0000-00009E6D0000}"/>
    <cellStyle name="Neutral 20 3" xfId="28085" xr:uid="{00000000-0005-0000-0000-00009F6D0000}"/>
    <cellStyle name="Neutral 20 4" xfId="28086" xr:uid="{00000000-0005-0000-0000-0000A06D0000}"/>
    <cellStyle name="Neutral 20 5" xfId="28087" xr:uid="{00000000-0005-0000-0000-0000A16D0000}"/>
    <cellStyle name="Neutral 20 6" xfId="28088" xr:uid="{00000000-0005-0000-0000-0000A26D0000}"/>
    <cellStyle name="Neutral 20 7" xfId="28089" xr:uid="{00000000-0005-0000-0000-0000A36D0000}"/>
    <cellStyle name="Neutral 20 8" xfId="28090" xr:uid="{00000000-0005-0000-0000-0000A46D0000}"/>
    <cellStyle name="Neutral 20 9" xfId="28091" xr:uid="{00000000-0005-0000-0000-0000A56D0000}"/>
    <cellStyle name="Neutral 21" xfId="28092" xr:uid="{00000000-0005-0000-0000-0000A66D0000}"/>
    <cellStyle name="Neutral 21 10" xfId="28093" xr:uid="{00000000-0005-0000-0000-0000A76D0000}"/>
    <cellStyle name="Neutral 21 11" xfId="28094" xr:uid="{00000000-0005-0000-0000-0000A86D0000}"/>
    <cellStyle name="Neutral 21 12" xfId="28095" xr:uid="{00000000-0005-0000-0000-0000A96D0000}"/>
    <cellStyle name="Neutral 21 13" xfId="28096" xr:uid="{00000000-0005-0000-0000-0000AA6D0000}"/>
    <cellStyle name="Neutral 21 14" xfId="28097" xr:uid="{00000000-0005-0000-0000-0000AB6D0000}"/>
    <cellStyle name="Neutral 21 15" xfId="28098" xr:uid="{00000000-0005-0000-0000-0000AC6D0000}"/>
    <cellStyle name="Neutral 21 16" xfId="28099" xr:uid="{00000000-0005-0000-0000-0000AD6D0000}"/>
    <cellStyle name="Neutral 21 17" xfId="28100" xr:uid="{00000000-0005-0000-0000-0000AE6D0000}"/>
    <cellStyle name="Neutral 21 18" xfId="28101" xr:uid="{00000000-0005-0000-0000-0000AF6D0000}"/>
    <cellStyle name="Neutral 21 2" xfId="28102" xr:uid="{00000000-0005-0000-0000-0000B06D0000}"/>
    <cellStyle name="Neutral 21 3" xfId="28103" xr:uid="{00000000-0005-0000-0000-0000B16D0000}"/>
    <cellStyle name="Neutral 21 4" xfId="28104" xr:uid="{00000000-0005-0000-0000-0000B26D0000}"/>
    <cellStyle name="Neutral 21 5" xfId="28105" xr:uid="{00000000-0005-0000-0000-0000B36D0000}"/>
    <cellStyle name="Neutral 21 6" xfId="28106" xr:uid="{00000000-0005-0000-0000-0000B46D0000}"/>
    <cellStyle name="Neutral 21 7" xfId="28107" xr:uid="{00000000-0005-0000-0000-0000B56D0000}"/>
    <cellStyle name="Neutral 21 8" xfId="28108" xr:uid="{00000000-0005-0000-0000-0000B66D0000}"/>
    <cellStyle name="Neutral 21 9" xfId="28109" xr:uid="{00000000-0005-0000-0000-0000B76D0000}"/>
    <cellStyle name="Neutral 22" xfId="28110" xr:uid="{00000000-0005-0000-0000-0000B86D0000}"/>
    <cellStyle name="Neutral 22 10" xfId="28111" xr:uid="{00000000-0005-0000-0000-0000B96D0000}"/>
    <cellStyle name="Neutral 22 11" xfId="28112" xr:uid="{00000000-0005-0000-0000-0000BA6D0000}"/>
    <cellStyle name="Neutral 22 12" xfId="28113" xr:uid="{00000000-0005-0000-0000-0000BB6D0000}"/>
    <cellStyle name="Neutral 22 13" xfId="28114" xr:uid="{00000000-0005-0000-0000-0000BC6D0000}"/>
    <cellStyle name="Neutral 22 14" xfId="28115" xr:uid="{00000000-0005-0000-0000-0000BD6D0000}"/>
    <cellStyle name="Neutral 22 15" xfId="28116" xr:uid="{00000000-0005-0000-0000-0000BE6D0000}"/>
    <cellStyle name="Neutral 22 16" xfId="28117" xr:uid="{00000000-0005-0000-0000-0000BF6D0000}"/>
    <cellStyle name="Neutral 22 17" xfId="28118" xr:uid="{00000000-0005-0000-0000-0000C06D0000}"/>
    <cellStyle name="Neutral 22 18" xfId="28119" xr:uid="{00000000-0005-0000-0000-0000C16D0000}"/>
    <cellStyle name="Neutral 22 2" xfId="28120" xr:uid="{00000000-0005-0000-0000-0000C26D0000}"/>
    <cellStyle name="Neutral 22 3" xfId="28121" xr:uid="{00000000-0005-0000-0000-0000C36D0000}"/>
    <cellStyle name="Neutral 22 4" xfId="28122" xr:uid="{00000000-0005-0000-0000-0000C46D0000}"/>
    <cellStyle name="Neutral 22 5" xfId="28123" xr:uid="{00000000-0005-0000-0000-0000C56D0000}"/>
    <cellStyle name="Neutral 22 6" xfId="28124" xr:uid="{00000000-0005-0000-0000-0000C66D0000}"/>
    <cellStyle name="Neutral 22 7" xfId="28125" xr:uid="{00000000-0005-0000-0000-0000C76D0000}"/>
    <cellStyle name="Neutral 22 8" xfId="28126" xr:uid="{00000000-0005-0000-0000-0000C86D0000}"/>
    <cellStyle name="Neutral 22 9" xfId="28127" xr:uid="{00000000-0005-0000-0000-0000C96D0000}"/>
    <cellStyle name="Neutral 23" xfId="28128" xr:uid="{00000000-0005-0000-0000-0000CA6D0000}"/>
    <cellStyle name="Neutral 23 10" xfId="28129" xr:uid="{00000000-0005-0000-0000-0000CB6D0000}"/>
    <cellStyle name="Neutral 23 11" xfId="28130" xr:uid="{00000000-0005-0000-0000-0000CC6D0000}"/>
    <cellStyle name="Neutral 23 12" xfId="28131" xr:uid="{00000000-0005-0000-0000-0000CD6D0000}"/>
    <cellStyle name="Neutral 23 13" xfId="28132" xr:uid="{00000000-0005-0000-0000-0000CE6D0000}"/>
    <cellStyle name="Neutral 23 14" xfId="28133" xr:uid="{00000000-0005-0000-0000-0000CF6D0000}"/>
    <cellStyle name="Neutral 23 15" xfId="28134" xr:uid="{00000000-0005-0000-0000-0000D06D0000}"/>
    <cellStyle name="Neutral 23 16" xfId="28135" xr:uid="{00000000-0005-0000-0000-0000D16D0000}"/>
    <cellStyle name="Neutral 23 17" xfId="28136" xr:uid="{00000000-0005-0000-0000-0000D26D0000}"/>
    <cellStyle name="Neutral 23 18" xfId="28137" xr:uid="{00000000-0005-0000-0000-0000D36D0000}"/>
    <cellStyle name="Neutral 23 2" xfId="28138" xr:uid="{00000000-0005-0000-0000-0000D46D0000}"/>
    <cellStyle name="Neutral 23 3" xfId="28139" xr:uid="{00000000-0005-0000-0000-0000D56D0000}"/>
    <cellStyle name="Neutral 23 4" xfId="28140" xr:uid="{00000000-0005-0000-0000-0000D66D0000}"/>
    <cellStyle name="Neutral 23 5" xfId="28141" xr:uid="{00000000-0005-0000-0000-0000D76D0000}"/>
    <cellStyle name="Neutral 23 6" xfId="28142" xr:uid="{00000000-0005-0000-0000-0000D86D0000}"/>
    <cellStyle name="Neutral 23 7" xfId="28143" xr:uid="{00000000-0005-0000-0000-0000D96D0000}"/>
    <cellStyle name="Neutral 23 8" xfId="28144" xr:uid="{00000000-0005-0000-0000-0000DA6D0000}"/>
    <cellStyle name="Neutral 23 9" xfId="28145" xr:uid="{00000000-0005-0000-0000-0000DB6D0000}"/>
    <cellStyle name="Neutral 24" xfId="28146" xr:uid="{00000000-0005-0000-0000-0000DC6D0000}"/>
    <cellStyle name="Neutral 24 10" xfId="28147" xr:uid="{00000000-0005-0000-0000-0000DD6D0000}"/>
    <cellStyle name="Neutral 24 11" xfId="28148" xr:uid="{00000000-0005-0000-0000-0000DE6D0000}"/>
    <cellStyle name="Neutral 24 12" xfId="28149" xr:uid="{00000000-0005-0000-0000-0000DF6D0000}"/>
    <cellStyle name="Neutral 24 13" xfId="28150" xr:uid="{00000000-0005-0000-0000-0000E06D0000}"/>
    <cellStyle name="Neutral 24 14" xfId="28151" xr:uid="{00000000-0005-0000-0000-0000E16D0000}"/>
    <cellStyle name="Neutral 24 15" xfId="28152" xr:uid="{00000000-0005-0000-0000-0000E26D0000}"/>
    <cellStyle name="Neutral 24 16" xfId="28153" xr:uid="{00000000-0005-0000-0000-0000E36D0000}"/>
    <cellStyle name="Neutral 24 17" xfId="28154" xr:uid="{00000000-0005-0000-0000-0000E46D0000}"/>
    <cellStyle name="Neutral 24 18" xfId="28155" xr:uid="{00000000-0005-0000-0000-0000E56D0000}"/>
    <cellStyle name="Neutral 24 2" xfId="28156" xr:uid="{00000000-0005-0000-0000-0000E66D0000}"/>
    <cellStyle name="Neutral 24 3" xfId="28157" xr:uid="{00000000-0005-0000-0000-0000E76D0000}"/>
    <cellStyle name="Neutral 24 4" xfId="28158" xr:uid="{00000000-0005-0000-0000-0000E86D0000}"/>
    <cellStyle name="Neutral 24 5" xfId="28159" xr:uid="{00000000-0005-0000-0000-0000E96D0000}"/>
    <cellStyle name="Neutral 24 6" xfId="28160" xr:uid="{00000000-0005-0000-0000-0000EA6D0000}"/>
    <cellStyle name="Neutral 24 7" xfId="28161" xr:uid="{00000000-0005-0000-0000-0000EB6D0000}"/>
    <cellStyle name="Neutral 24 8" xfId="28162" xr:uid="{00000000-0005-0000-0000-0000EC6D0000}"/>
    <cellStyle name="Neutral 24 9" xfId="28163" xr:uid="{00000000-0005-0000-0000-0000ED6D0000}"/>
    <cellStyle name="Neutral 25" xfId="28164" xr:uid="{00000000-0005-0000-0000-0000EE6D0000}"/>
    <cellStyle name="Neutral 25 10" xfId="28165" xr:uid="{00000000-0005-0000-0000-0000EF6D0000}"/>
    <cellStyle name="Neutral 25 11" xfId="28166" xr:uid="{00000000-0005-0000-0000-0000F06D0000}"/>
    <cellStyle name="Neutral 25 12" xfId="28167" xr:uid="{00000000-0005-0000-0000-0000F16D0000}"/>
    <cellStyle name="Neutral 25 13" xfId="28168" xr:uid="{00000000-0005-0000-0000-0000F26D0000}"/>
    <cellStyle name="Neutral 25 14" xfId="28169" xr:uid="{00000000-0005-0000-0000-0000F36D0000}"/>
    <cellStyle name="Neutral 25 15" xfId="28170" xr:uid="{00000000-0005-0000-0000-0000F46D0000}"/>
    <cellStyle name="Neutral 25 16" xfId="28171" xr:uid="{00000000-0005-0000-0000-0000F56D0000}"/>
    <cellStyle name="Neutral 25 17" xfId="28172" xr:uid="{00000000-0005-0000-0000-0000F66D0000}"/>
    <cellStyle name="Neutral 25 18" xfId="28173" xr:uid="{00000000-0005-0000-0000-0000F76D0000}"/>
    <cellStyle name="Neutral 25 2" xfId="28174" xr:uid="{00000000-0005-0000-0000-0000F86D0000}"/>
    <cellStyle name="Neutral 25 3" xfId="28175" xr:uid="{00000000-0005-0000-0000-0000F96D0000}"/>
    <cellStyle name="Neutral 25 4" xfId="28176" xr:uid="{00000000-0005-0000-0000-0000FA6D0000}"/>
    <cellStyle name="Neutral 25 5" xfId="28177" xr:uid="{00000000-0005-0000-0000-0000FB6D0000}"/>
    <cellStyle name="Neutral 25 6" xfId="28178" xr:uid="{00000000-0005-0000-0000-0000FC6D0000}"/>
    <cellStyle name="Neutral 25 7" xfId="28179" xr:uid="{00000000-0005-0000-0000-0000FD6D0000}"/>
    <cellStyle name="Neutral 25 8" xfId="28180" xr:uid="{00000000-0005-0000-0000-0000FE6D0000}"/>
    <cellStyle name="Neutral 25 9" xfId="28181" xr:uid="{00000000-0005-0000-0000-0000FF6D0000}"/>
    <cellStyle name="Neutral 26" xfId="28182" xr:uid="{00000000-0005-0000-0000-0000006E0000}"/>
    <cellStyle name="Neutral 26 10" xfId="28183" xr:uid="{00000000-0005-0000-0000-0000016E0000}"/>
    <cellStyle name="Neutral 26 11" xfId="28184" xr:uid="{00000000-0005-0000-0000-0000026E0000}"/>
    <cellStyle name="Neutral 26 12" xfId="28185" xr:uid="{00000000-0005-0000-0000-0000036E0000}"/>
    <cellStyle name="Neutral 26 13" xfId="28186" xr:uid="{00000000-0005-0000-0000-0000046E0000}"/>
    <cellStyle name="Neutral 26 14" xfId="28187" xr:uid="{00000000-0005-0000-0000-0000056E0000}"/>
    <cellStyle name="Neutral 26 15" xfId="28188" xr:uid="{00000000-0005-0000-0000-0000066E0000}"/>
    <cellStyle name="Neutral 26 16" xfId="28189" xr:uid="{00000000-0005-0000-0000-0000076E0000}"/>
    <cellStyle name="Neutral 26 17" xfId="28190" xr:uid="{00000000-0005-0000-0000-0000086E0000}"/>
    <cellStyle name="Neutral 26 18" xfId="28191" xr:uid="{00000000-0005-0000-0000-0000096E0000}"/>
    <cellStyle name="Neutral 26 2" xfId="28192" xr:uid="{00000000-0005-0000-0000-00000A6E0000}"/>
    <cellStyle name="Neutral 26 3" xfId="28193" xr:uid="{00000000-0005-0000-0000-00000B6E0000}"/>
    <cellStyle name="Neutral 26 4" xfId="28194" xr:uid="{00000000-0005-0000-0000-00000C6E0000}"/>
    <cellStyle name="Neutral 26 5" xfId="28195" xr:uid="{00000000-0005-0000-0000-00000D6E0000}"/>
    <cellStyle name="Neutral 26 6" xfId="28196" xr:uid="{00000000-0005-0000-0000-00000E6E0000}"/>
    <cellStyle name="Neutral 26 7" xfId="28197" xr:uid="{00000000-0005-0000-0000-00000F6E0000}"/>
    <cellStyle name="Neutral 26 8" xfId="28198" xr:uid="{00000000-0005-0000-0000-0000106E0000}"/>
    <cellStyle name="Neutral 26 9" xfId="28199" xr:uid="{00000000-0005-0000-0000-0000116E0000}"/>
    <cellStyle name="Neutral 27" xfId="28200" xr:uid="{00000000-0005-0000-0000-0000126E0000}"/>
    <cellStyle name="Neutral 27 10" xfId="28201" xr:uid="{00000000-0005-0000-0000-0000136E0000}"/>
    <cellStyle name="Neutral 27 11" xfId="28202" xr:uid="{00000000-0005-0000-0000-0000146E0000}"/>
    <cellStyle name="Neutral 27 12" xfId="28203" xr:uid="{00000000-0005-0000-0000-0000156E0000}"/>
    <cellStyle name="Neutral 27 13" xfId="28204" xr:uid="{00000000-0005-0000-0000-0000166E0000}"/>
    <cellStyle name="Neutral 27 14" xfId="28205" xr:uid="{00000000-0005-0000-0000-0000176E0000}"/>
    <cellStyle name="Neutral 27 15" xfId="28206" xr:uid="{00000000-0005-0000-0000-0000186E0000}"/>
    <cellStyle name="Neutral 27 16" xfId="28207" xr:uid="{00000000-0005-0000-0000-0000196E0000}"/>
    <cellStyle name="Neutral 27 17" xfId="28208" xr:uid="{00000000-0005-0000-0000-00001A6E0000}"/>
    <cellStyle name="Neutral 27 18" xfId="28209" xr:uid="{00000000-0005-0000-0000-00001B6E0000}"/>
    <cellStyle name="Neutral 27 2" xfId="28210" xr:uid="{00000000-0005-0000-0000-00001C6E0000}"/>
    <cellStyle name="Neutral 27 3" xfId="28211" xr:uid="{00000000-0005-0000-0000-00001D6E0000}"/>
    <cellStyle name="Neutral 27 4" xfId="28212" xr:uid="{00000000-0005-0000-0000-00001E6E0000}"/>
    <cellStyle name="Neutral 27 5" xfId="28213" xr:uid="{00000000-0005-0000-0000-00001F6E0000}"/>
    <cellStyle name="Neutral 27 6" xfId="28214" xr:uid="{00000000-0005-0000-0000-0000206E0000}"/>
    <cellStyle name="Neutral 27 7" xfId="28215" xr:uid="{00000000-0005-0000-0000-0000216E0000}"/>
    <cellStyle name="Neutral 27 8" xfId="28216" xr:uid="{00000000-0005-0000-0000-0000226E0000}"/>
    <cellStyle name="Neutral 27 9" xfId="28217" xr:uid="{00000000-0005-0000-0000-0000236E0000}"/>
    <cellStyle name="Neutral 28" xfId="28218" xr:uid="{00000000-0005-0000-0000-0000246E0000}"/>
    <cellStyle name="Neutral 28 10" xfId="28219" xr:uid="{00000000-0005-0000-0000-0000256E0000}"/>
    <cellStyle name="Neutral 28 11" xfId="28220" xr:uid="{00000000-0005-0000-0000-0000266E0000}"/>
    <cellStyle name="Neutral 28 12" xfId="28221" xr:uid="{00000000-0005-0000-0000-0000276E0000}"/>
    <cellStyle name="Neutral 28 13" xfId="28222" xr:uid="{00000000-0005-0000-0000-0000286E0000}"/>
    <cellStyle name="Neutral 28 14" xfId="28223" xr:uid="{00000000-0005-0000-0000-0000296E0000}"/>
    <cellStyle name="Neutral 28 15" xfId="28224" xr:uid="{00000000-0005-0000-0000-00002A6E0000}"/>
    <cellStyle name="Neutral 28 16" xfId="28225" xr:uid="{00000000-0005-0000-0000-00002B6E0000}"/>
    <cellStyle name="Neutral 28 17" xfId="28226" xr:uid="{00000000-0005-0000-0000-00002C6E0000}"/>
    <cellStyle name="Neutral 28 18" xfId="28227" xr:uid="{00000000-0005-0000-0000-00002D6E0000}"/>
    <cellStyle name="Neutral 28 2" xfId="28228" xr:uid="{00000000-0005-0000-0000-00002E6E0000}"/>
    <cellStyle name="Neutral 28 3" xfId="28229" xr:uid="{00000000-0005-0000-0000-00002F6E0000}"/>
    <cellStyle name="Neutral 28 4" xfId="28230" xr:uid="{00000000-0005-0000-0000-0000306E0000}"/>
    <cellStyle name="Neutral 28 5" xfId="28231" xr:uid="{00000000-0005-0000-0000-0000316E0000}"/>
    <cellStyle name="Neutral 28 6" xfId="28232" xr:uid="{00000000-0005-0000-0000-0000326E0000}"/>
    <cellStyle name="Neutral 28 7" xfId="28233" xr:uid="{00000000-0005-0000-0000-0000336E0000}"/>
    <cellStyle name="Neutral 28 8" xfId="28234" xr:uid="{00000000-0005-0000-0000-0000346E0000}"/>
    <cellStyle name="Neutral 28 9" xfId="28235" xr:uid="{00000000-0005-0000-0000-0000356E0000}"/>
    <cellStyle name="Neutral 29" xfId="28236" xr:uid="{00000000-0005-0000-0000-0000366E0000}"/>
    <cellStyle name="Neutral 29 10" xfId="28237" xr:uid="{00000000-0005-0000-0000-0000376E0000}"/>
    <cellStyle name="Neutral 29 11" xfId="28238" xr:uid="{00000000-0005-0000-0000-0000386E0000}"/>
    <cellStyle name="Neutral 29 12" xfId="28239" xr:uid="{00000000-0005-0000-0000-0000396E0000}"/>
    <cellStyle name="Neutral 29 13" xfId="28240" xr:uid="{00000000-0005-0000-0000-00003A6E0000}"/>
    <cellStyle name="Neutral 29 14" xfId="28241" xr:uid="{00000000-0005-0000-0000-00003B6E0000}"/>
    <cellStyle name="Neutral 29 15" xfId="28242" xr:uid="{00000000-0005-0000-0000-00003C6E0000}"/>
    <cellStyle name="Neutral 29 16" xfId="28243" xr:uid="{00000000-0005-0000-0000-00003D6E0000}"/>
    <cellStyle name="Neutral 29 17" xfId="28244" xr:uid="{00000000-0005-0000-0000-00003E6E0000}"/>
    <cellStyle name="Neutral 29 18" xfId="28245" xr:uid="{00000000-0005-0000-0000-00003F6E0000}"/>
    <cellStyle name="Neutral 29 2" xfId="28246" xr:uid="{00000000-0005-0000-0000-0000406E0000}"/>
    <cellStyle name="Neutral 29 3" xfId="28247" xr:uid="{00000000-0005-0000-0000-0000416E0000}"/>
    <cellStyle name="Neutral 29 4" xfId="28248" xr:uid="{00000000-0005-0000-0000-0000426E0000}"/>
    <cellStyle name="Neutral 29 5" xfId="28249" xr:uid="{00000000-0005-0000-0000-0000436E0000}"/>
    <cellStyle name="Neutral 29 6" xfId="28250" xr:uid="{00000000-0005-0000-0000-0000446E0000}"/>
    <cellStyle name="Neutral 29 7" xfId="28251" xr:uid="{00000000-0005-0000-0000-0000456E0000}"/>
    <cellStyle name="Neutral 29 8" xfId="28252" xr:uid="{00000000-0005-0000-0000-0000466E0000}"/>
    <cellStyle name="Neutral 29 9" xfId="28253" xr:uid="{00000000-0005-0000-0000-0000476E0000}"/>
    <cellStyle name="Neutral 3" xfId="28254" xr:uid="{00000000-0005-0000-0000-0000486E0000}"/>
    <cellStyle name="Neutral 3 10" xfId="28255" xr:uid="{00000000-0005-0000-0000-0000496E0000}"/>
    <cellStyle name="Neutral 3 11" xfId="28256" xr:uid="{00000000-0005-0000-0000-00004A6E0000}"/>
    <cellStyle name="Neutral 3 12" xfId="28257" xr:uid="{00000000-0005-0000-0000-00004B6E0000}"/>
    <cellStyle name="Neutral 3 13" xfId="28258" xr:uid="{00000000-0005-0000-0000-00004C6E0000}"/>
    <cellStyle name="Neutral 3 14" xfId="28259" xr:uid="{00000000-0005-0000-0000-00004D6E0000}"/>
    <cellStyle name="Neutral 3 15" xfId="28260" xr:uid="{00000000-0005-0000-0000-00004E6E0000}"/>
    <cellStyle name="Neutral 3 16" xfId="28261" xr:uid="{00000000-0005-0000-0000-00004F6E0000}"/>
    <cellStyle name="Neutral 3 17" xfId="28262" xr:uid="{00000000-0005-0000-0000-0000506E0000}"/>
    <cellStyle name="Neutral 3 18" xfId="28263" xr:uid="{00000000-0005-0000-0000-0000516E0000}"/>
    <cellStyle name="Neutral 3 19" xfId="28264" xr:uid="{00000000-0005-0000-0000-0000526E0000}"/>
    <cellStyle name="Neutral 3 2" xfId="28265" xr:uid="{00000000-0005-0000-0000-0000536E0000}"/>
    <cellStyle name="Neutral 3 20" xfId="28266" xr:uid="{00000000-0005-0000-0000-0000546E0000}"/>
    <cellStyle name="Neutral 3 21" xfId="28267" xr:uid="{00000000-0005-0000-0000-0000556E0000}"/>
    <cellStyle name="Neutral 3 22" xfId="28268" xr:uid="{00000000-0005-0000-0000-0000566E0000}"/>
    <cellStyle name="Neutral 3 23" xfId="28269" xr:uid="{00000000-0005-0000-0000-0000576E0000}"/>
    <cellStyle name="Neutral 3 24" xfId="28270" xr:uid="{00000000-0005-0000-0000-0000586E0000}"/>
    <cellStyle name="Neutral 3 25" xfId="28271" xr:uid="{00000000-0005-0000-0000-0000596E0000}"/>
    <cellStyle name="Neutral 3 26" xfId="28272" xr:uid="{00000000-0005-0000-0000-00005A6E0000}"/>
    <cellStyle name="Neutral 3 3" xfId="28273" xr:uid="{00000000-0005-0000-0000-00005B6E0000}"/>
    <cellStyle name="Neutral 3 4" xfId="28274" xr:uid="{00000000-0005-0000-0000-00005C6E0000}"/>
    <cellStyle name="Neutral 3 5" xfId="28275" xr:uid="{00000000-0005-0000-0000-00005D6E0000}"/>
    <cellStyle name="Neutral 3 6" xfId="28276" xr:uid="{00000000-0005-0000-0000-00005E6E0000}"/>
    <cellStyle name="Neutral 3 7" xfId="28277" xr:uid="{00000000-0005-0000-0000-00005F6E0000}"/>
    <cellStyle name="Neutral 3 8" xfId="28278" xr:uid="{00000000-0005-0000-0000-0000606E0000}"/>
    <cellStyle name="Neutral 3 9" xfId="28279" xr:uid="{00000000-0005-0000-0000-0000616E0000}"/>
    <cellStyle name="Neutral 30" xfId="28280" xr:uid="{00000000-0005-0000-0000-0000626E0000}"/>
    <cellStyle name="Neutral 30 10" xfId="28281" xr:uid="{00000000-0005-0000-0000-0000636E0000}"/>
    <cellStyle name="Neutral 30 11" xfId="28282" xr:uid="{00000000-0005-0000-0000-0000646E0000}"/>
    <cellStyle name="Neutral 30 12" xfId="28283" xr:uid="{00000000-0005-0000-0000-0000656E0000}"/>
    <cellStyle name="Neutral 30 13" xfId="28284" xr:uid="{00000000-0005-0000-0000-0000666E0000}"/>
    <cellStyle name="Neutral 30 14" xfId="28285" xr:uid="{00000000-0005-0000-0000-0000676E0000}"/>
    <cellStyle name="Neutral 30 15" xfId="28286" xr:uid="{00000000-0005-0000-0000-0000686E0000}"/>
    <cellStyle name="Neutral 30 16" xfId="28287" xr:uid="{00000000-0005-0000-0000-0000696E0000}"/>
    <cellStyle name="Neutral 30 17" xfId="28288" xr:uid="{00000000-0005-0000-0000-00006A6E0000}"/>
    <cellStyle name="Neutral 30 18" xfId="28289" xr:uid="{00000000-0005-0000-0000-00006B6E0000}"/>
    <cellStyle name="Neutral 30 2" xfId="28290" xr:uid="{00000000-0005-0000-0000-00006C6E0000}"/>
    <cellStyle name="Neutral 30 3" xfId="28291" xr:uid="{00000000-0005-0000-0000-00006D6E0000}"/>
    <cellStyle name="Neutral 30 4" xfId="28292" xr:uid="{00000000-0005-0000-0000-00006E6E0000}"/>
    <cellStyle name="Neutral 30 5" xfId="28293" xr:uid="{00000000-0005-0000-0000-00006F6E0000}"/>
    <cellStyle name="Neutral 30 6" xfId="28294" xr:uid="{00000000-0005-0000-0000-0000706E0000}"/>
    <cellStyle name="Neutral 30 7" xfId="28295" xr:uid="{00000000-0005-0000-0000-0000716E0000}"/>
    <cellStyle name="Neutral 30 8" xfId="28296" xr:uid="{00000000-0005-0000-0000-0000726E0000}"/>
    <cellStyle name="Neutral 30 9" xfId="28297" xr:uid="{00000000-0005-0000-0000-0000736E0000}"/>
    <cellStyle name="Neutral 31" xfId="28298" xr:uid="{00000000-0005-0000-0000-0000746E0000}"/>
    <cellStyle name="Neutral 32" xfId="28299" xr:uid="{00000000-0005-0000-0000-0000756E0000}"/>
    <cellStyle name="Neutral 33" xfId="28300" xr:uid="{00000000-0005-0000-0000-0000766E0000}"/>
    <cellStyle name="Neutral 34" xfId="28301" xr:uid="{00000000-0005-0000-0000-0000776E0000}"/>
    <cellStyle name="Neutral 35" xfId="28302" xr:uid="{00000000-0005-0000-0000-0000786E0000}"/>
    <cellStyle name="Neutral 36" xfId="28303" xr:uid="{00000000-0005-0000-0000-0000796E0000}"/>
    <cellStyle name="Neutral 37" xfId="28304" xr:uid="{00000000-0005-0000-0000-00007A6E0000}"/>
    <cellStyle name="Neutral 38" xfId="28305" xr:uid="{00000000-0005-0000-0000-00007B6E0000}"/>
    <cellStyle name="Neutral 39" xfId="28306" xr:uid="{00000000-0005-0000-0000-00007C6E0000}"/>
    <cellStyle name="Neutral 4" xfId="28307" xr:uid="{00000000-0005-0000-0000-00007D6E0000}"/>
    <cellStyle name="Neutral 4 10" xfId="28308" xr:uid="{00000000-0005-0000-0000-00007E6E0000}"/>
    <cellStyle name="Neutral 4 11" xfId="28309" xr:uid="{00000000-0005-0000-0000-00007F6E0000}"/>
    <cellStyle name="Neutral 4 12" xfId="28310" xr:uid="{00000000-0005-0000-0000-0000806E0000}"/>
    <cellStyle name="Neutral 4 13" xfId="28311" xr:uid="{00000000-0005-0000-0000-0000816E0000}"/>
    <cellStyle name="Neutral 4 14" xfId="28312" xr:uid="{00000000-0005-0000-0000-0000826E0000}"/>
    <cellStyle name="Neutral 4 15" xfId="28313" xr:uid="{00000000-0005-0000-0000-0000836E0000}"/>
    <cellStyle name="Neutral 4 16" xfId="28314" xr:uid="{00000000-0005-0000-0000-0000846E0000}"/>
    <cellStyle name="Neutral 4 17" xfId="28315" xr:uid="{00000000-0005-0000-0000-0000856E0000}"/>
    <cellStyle name="Neutral 4 18" xfId="28316" xr:uid="{00000000-0005-0000-0000-0000866E0000}"/>
    <cellStyle name="Neutral 4 19" xfId="28317" xr:uid="{00000000-0005-0000-0000-0000876E0000}"/>
    <cellStyle name="Neutral 4 2" xfId="28318" xr:uid="{00000000-0005-0000-0000-0000886E0000}"/>
    <cellStyle name="Neutral 4 20" xfId="28319" xr:uid="{00000000-0005-0000-0000-0000896E0000}"/>
    <cellStyle name="Neutral 4 21" xfId="28320" xr:uid="{00000000-0005-0000-0000-00008A6E0000}"/>
    <cellStyle name="Neutral 4 22" xfId="28321" xr:uid="{00000000-0005-0000-0000-00008B6E0000}"/>
    <cellStyle name="Neutral 4 23" xfId="28322" xr:uid="{00000000-0005-0000-0000-00008C6E0000}"/>
    <cellStyle name="Neutral 4 24" xfId="28323" xr:uid="{00000000-0005-0000-0000-00008D6E0000}"/>
    <cellStyle name="Neutral 4 25" xfId="28324" xr:uid="{00000000-0005-0000-0000-00008E6E0000}"/>
    <cellStyle name="Neutral 4 26" xfId="28325" xr:uid="{00000000-0005-0000-0000-00008F6E0000}"/>
    <cellStyle name="Neutral 4 3" xfId="28326" xr:uid="{00000000-0005-0000-0000-0000906E0000}"/>
    <cellStyle name="Neutral 4 4" xfId="28327" xr:uid="{00000000-0005-0000-0000-0000916E0000}"/>
    <cellStyle name="Neutral 4 5" xfId="28328" xr:uid="{00000000-0005-0000-0000-0000926E0000}"/>
    <cellStyle name="Neutral 4 6" xfId="28329" xr:uid="{00000000-0005-0000-0000-0000936E0000}"/>
    <cellStyle name="Neutral 4 7" xfId="28330" xr:uid="{00000000-0005-0000-0000-0000946E0000}"/>
    <cellStyle name="Neutral 4 8" xfId="28331" xr:uid="{00000000-0005-0000-0000-0000956E0000}"/>
    <cellStyle name="Neutral 4 9" xfId="28332" xr:uid="{00000000-0005-0000-0000-0000966E0000}"/>
    <cellStyle name="Neutral 40" xfId="28333" xr:uid="{00000000-0005-0000-0000-0000976E0000}"/>
    <cellStyle name="Neutral 41" xfId="28334" xr:uid="{00000000-0005-0000-0000-0000986E0000}"/>
    <cellStyle name="Neutral 42" xfId="28335" xr:uid="{00000000-0005-0000-0000-0000996E0000}"/>
    <cellStyle name="Neutral 43" xfId="28336" xr:uid="{00000000-0005-0000-0000-00009A6E0000}"/>
    <cellStyle name="Neutral 44" xfId="28337" xr:uid="{00000000-0005-0000-0000-00009B6E0000}"/>
    <cellStyle name="Neutral 45" xfId="28338" xr:uid="{00000000-0005-0000-0000-00009C6E0000}"/>
    <cellStyle name="Neutral 46" xfId="28339" xr:uid="{00000000-0005-0000-0000-00009D6E0000}"/>
    <cellStyle name="Neutral 47" xfId="28340" xr:uid="{00000000-0005-0000-0000-00009E6E0000}"/>
    <cellStyle name="Neutral 48" xfId="45992" xr:uid="{00000000-0005-0000-0000-00009F6E0000}"/>
    <cellStyle name="Neutral 5" xfId="28341" xr:uid="{00000000-0005-0000-0000-0000A06E0000}"/>
    <cellStyle name="Neutral 5 10" xfId="28342" xr:uid="{00000000-0005-0000-0000-0000A16E0000}"/>
    <cellStyle name="Neutral 5 11" xfId="28343" xr:uid="{00000000-0005-0000-0000-0000A26E0000}"/>
    <cellStyle name="Neutral 5 12" xfId="28344" xr:uid="{00000000-0005-0000-0000-0000A36E0000}"/>
    <cellStyle name="Neutral 5 13" xfId="28345" xr:uid="{00000000-0005-0000-0000-0000A46E0000}"/>
    <cellStyle name="Neutral 5 14" xfId="28346" xr:uid="{00000000-0005-0000-0000-0000A56E0000}"/>
    <cellStyle name="Neutral 5 15" xfId="28347" xr:uid="{00000000-0005-0000-0000-0000A66E0000}"/>
    <cellStyle name="Neutral 5 16" xfId="28348" xr:uid="{00000000-0005-0000-0000-0000A76E0000}"/>
    <cellStyle name="Neutral 5 17" xfId="28349" xr:uid="{00000000-0005-0000-0000-0000A86E0000}"/>
    <cellStyle name="Neutral 5 18" xfId="28350" xr:uid="{00000000-0005-0000-0000-0000A96E0000}"/>
    <cellStyle name="Neutral 5 19" xfId="28351" xr:uid="{00000000-0005-0000-0000-0000AA6E0000}"/>
    <cellStyle name="Neutral 5 2" xfId="28352" xr:uid="{00000000-0005-0000-0000-0000AB6E0000}"/>
    <cellStyle name="Neutral 5 3" xfId="28353" xr:uid="{00000000-0005-0000-0000-0000AC6E0000}"/>
    <cellStyle name="Neutral 5 4" xfId="28354" xr:uid="{00000000-0005-0000-0000-0000AD6E0000}"/>
    <cellStyle name="Neutral 5 5" xfId="28355" xr:uid="{00000000-0005-0000-0000-0000AE6E0000}"/>
    <cellStyle name="Neutral 5 6" xfId="28356" xr:uid="{00000000-0005-0000-0000-0000AF6E0000}"/>
    <cellStyle name="Neutral 5 7" xfId="28357" xr:uid="{00000000-0005-0000-0000-0000B06E0000}"/>
    <cellStyle name="Neutral 5 8" xfId="28358" xr:uid="{00000000-0005-0000-0000-0000B16E0000}"/>
    <cellStyle name="Neutral 5 9" xfId="28359" xr:uid="{00000000-0005-0000-0000-0000B26E0000}"/>
    <cellStyle name="Neutral 6" xfId="28360" xr:uid="{00000000-0005-0000-0000-0000B36E0000}"/>
    <cellStyle name="Neutral 6 10" xfId="28361" xr:uid="{00000000-0005-0000-0000-0000B46E0000}"/>
    <cellStyle name="Neutral 6 11" xfId="28362" xr:uid="{00000000-0005-0000-0000-0000B56E0000}"/>
    <cellStyle name="Neutral 6 12" xfId="28363" xr:uid="{00000000-0005-0000-0000-0000B66E0000}"/>
    <cellStyle name="Neutral 6 13" xfId="28364" xr:uid="{00000000-0005-0000-0000-0000B76E0000}"/>
    <cellStyle name="Neutral 6 14" xfId="28365" xr:uid="{00000000-0005-0000-0000-0000B86E0000}"/>
    <cellStyle name="Neutral 6 15" xfId="28366" xr:uid="{00000000-0005-0000-0000-0000B96E0000}"/>
    <cellStyle name="Neutral 6 16" xfId="28367" xr:uid="{00000000-0005-0000-0000-0000BA6E0000}"/>
    <cellStyle name="Neutral 6 17" xfId="28368" xr:uid="{00000000-0005-0000-0000-0000BB6E0000}"/>
    <cellStyle name="Neutral 6 18" xfId="28369" xr:uid="{00000000-0005-0000-0000-0000BC6E0000}"/>
    <cellStyle name="Neutral 6 19" xfId="28370" xr:uid="{00000000-0005-0000-0000-0000BD6E0000}"/>
    <cellStyle name="Neutral 6 2" xfId="28371" xr:uid="{00000000-0005-0000-0000-0000BE6E0000}"/>
    <cellStyle name="Neutral 6 3" xfId="28372" xr:uid="{00000000-0005-0000-0000-0000BF6E0000}"/>
    <cellStyle name="Neutral 6 4" xfId="28373" xr:uid="{00000000-0005-0000-0000-0000C06E0000}"/>
    <cellStyle name="Neutral 6 5" xfId="28374" xr:uid="{00000000-0005-0000-0000-0000C16E0000}"/>
    <cellStyle name="Neutral 6 6" xfId="28375" xr:uid="{00000000-0005-0000-0000-0000C26E0000}"/>
    <cellStyle name="Neutral 6 7" xfId="28376" xr:uid="{00000000-0005-0000-0000-0000C36E0000}"/>
    <cellStyle name="Neutral 6 8" xfId="28377" xr:uid="{00000000-0005-0000-0000-0000C46E0000}"/>
    <cellStyle name="Neutral 6 9" xfId="28378" xr:uid="{00000000-0005-0000-0000-0000C56E0000}"/>
    <cellStyle name="Neutral 7" xfId="28379" xr:uid="{00000000-0005-0000-0000-0000C66E0000}"/>
    <cellStyle name="Neutral 7 10" xfId="28380" xr:uid="{00000000-0005-0000-0000-0000C76E0000}"/>
    <cellStyle name="Neutral 7 11" xfId="28381" xr:uid="{00000000-0005-0000-0000-0000C86E0000}"/>
    <cellStyle name="Neutral 7 12" xfId="28382" xr:uid="{00000000-0005-0000-0000-0000C96E0000}"/>
    <cellStyle name="Neutral 7 13" xfId="28383" xr:uid="{00000000-0005-0000-0000-0000CA6E0000}"/>
    <cellStyle name="Neutral 7 14" xfId="28384" xr:uid="{00000000-0005-0000-0000-0000CB6E0000}"/>
    <cellStyle name="Neutral 7 15" xfId="28385" xr:uid="{00000000-0005-0000-0000-0000CC6E0000}"/>
    <cellStyle name="Neutral 7 16" xfId="28386" xr:uid="{00000000-0005-0000-0000-0000CD6E0000}"/>
    <cellStyle name="Neutral 7 17" xfId="28387" xr:uid="{00000000-0005-0000-0000-0000CE6E0000}"/>
    <cellStyle name="Neutral 7 18" xfId="28388" xr:uid="{00000000-0005-0000-0000-0000CF6E0000}"/>
    <cellStyle name="Neutral 7 19" xfId="28389" xr:uid="{00000000-0005-0000-0000-0000D06E0000}"/>
    <cellStyle name="Neutral 7 2" xfId="28390" xr:uid="{00000000-0005-0000-0000-0000D16E0000}"/>
    <cellStyle name="Neutral 7 3" xfId="28391" xr:uid="{00000000-0005-0000-0000-0000D26E0000}"/>
    <cellStyle name="Neutral 7 4" xfId="28392" xr:uid="{00000000-0005-0000-0000-0000D36E0000}"/>
    <cellStyle name="Neutral 7 5" xfId="28393" xr:uid="{00000000-0005-0000-0000-0000D46E0000}"/>
    <cellStyle name="Neutral 7 6" xfId="28394" xr:uid="{00000000-0005-0000-0000-0000D56E0000}"/>
    <cellStyle name="Neutral 7 7" xfId="28395" xr:uid="{00000000-0005-0000-0000-0000D66E0000}"/>
    <cellStyle name="Neutral 7 8" xfId="28396" xr:uid="{00000000-0005-0000-0000-0000D76E0000}"/>
    <cellStyle name="Neutral 7 9" xfId="28397" xr:uid="{00000000-0005-0000-0000-0000D86E0000}"/>
    <cellStyle name="Neutral 8" xfId="28398" xr:uid="{00000000-0005-0000-0000-0000D96E0000}"/>
    <cellStyle name="Neutral 8 10" xfId="28399" xr:uid="{00000000-0005-0000-0000-0000DA6E0000}"/>
    <cellStyle name="Neutral 8 11" xfId="28400" xr:uid="{00000000-0005-0000-0000-0000DB6E0000}"/>
    <cellStyle name="Neutral 8 12" xfId="28401" xr:uid="{00000000-0005-0000-0000-0000DC6E0000}"/>
    <cellStyle name="Neutral 8 13" xfId="28402" xr:uid="{00000000-0005-0000-0000-0000DD6E0000}"/>
    <cellStyle name="Neutral 8 14" xfId="28403" xr:uid="{00000000-0005-0000-0000-0000DE6E0000}"/>
    <cellStyle name="Neutral 8 15" xfId="28404" xr:uid="{00000000-0005-0000-0000-0000DF6E0000}"/>
    <cellStyle name="Neutral 8 16" xfId="28405" xr:uid="{00000000-0005-0000-0000-0000E06E0000}"/>
    <cellStyle name="Neutral 8 17" xfId="28406" xr:uid="{00000000-0005-0000-0000-0000E16E0000}"/>
    <cellStyle name="Neutral 8 18" xfId="28407" xr:uid="{00000000-0005-0000-0000-0000E26E0000}"/>
    <cellStyle name="Neutral 8 19" xfId="28408" xr:uid="{00000000-0005-0000-0000-0000E36E0000}"/>
    <cellStyle name="Neutral 8 2" xfId="28409" xr:uid="{00000000-0005-0000-0000-0000E46E0000}"/>
    <cellStyle name="Neutral 8 3" xfId="28410" xr:uid="{00000000-0005-0000-0000-0000E56E0000}"/>
    <cellStyle name="Neutral 8 4" xfId="28411" xr:uid="{00000000-0005-0000-0000-0000E66E0000}"/>
    <cellStyle name="Neutral 8 5" xfId="28412" xr:uid="{00000000-0005-0000-0000-0000E76E0000}"/>
    <cellStyle name="Neutral 8 6" xfId="28413" xr:uid="{00000000-0005-0000-0000-0000E86E0000}"/>
    <cellStyle name="Neutral 8 7" xfId="28414" xr:uid="{00000000-0005-0000-0000-0000E96E0000}"/>
    <cellStyle name="Neutral 8 8" xfId="28415" xr:uid="{00000000-0005-0000-0000-0000EA6E0000}"/>
    <cellStyle name="Neutral 8 9" xfId="28416" xr:uid="{00000000-0005-0000-0000-0000EB6E0000}"/>
    <cellStyle name="Neutral 9" xfId="28417" xr:uid="{00000000-0005-0000-0000-0000EC6E0000}"/>
    <cellStyle name="Neutral 9 10" xfId="28418" xr:uid="{00000000-0005-0000-0000-0000ED6E0000}"/>
    <cellStyle name="Neutral 9 11" xfId="28419" xr:uid="{00000000-0005-0000-0000-0000EE6E0000}"/>
    <cellStyle name="Neutral 9 12" xfId="28420" xr:uid="{00000000-0005-0000-0000-0000EF6E0000}"/>
    <cellStyle name="Neutral 9 13" xfId="28421" xr:uid="{00000000-0005-0000-0000-0000F06E0000}"/>
    <cellStyle name="Neutral 9 14" xfId="28422" xr:uid="{00000000-0005-0000-0000-0000F16E0000}"/>
    <cellStyle name="Neutral 9 15" xfId="28423" xr:uid="{00000000-0005-0000-0000-0000F26E0000}"/>
    <cellStyle name="Neutral 9 16" xfId="28424" xr:uid="{00000000-0005-0000-0000-0000F36E0000}"/>
    <cellStyle name="Neutral 9 17" xfId="28425" xr:uid="{00000000-0005-0000-0000-0000F46E0000}"/>
    <cellStyle name="Neutral 9 18" xfId="28426" xr:uid="{00000000-0005-0000-0000-0000F56E0000}"/>
    <cellStyle name="Neutral 9 19" xfId="28427" xr:uid="{00000000-0005-0000-0000-0000F66E0000}"/>
    <cellStyle name="Neutral 9 2" xfId="28428" xr:uid="{00000000-0005-0000-0000-0000F76E0000}"/>
    <cellStyle name="Neutral 9 3" xfId="28429" xr:uid="{00000000-0005-0000-0000-0000F86E0000}"/>
    <cellStyle name="Neutral 9 4" xfId="28430" xr:uid="{00000000-0005-0000-0000-0000F96E0000}"/>
    <cellStyle name="Neutral 9 5" xfId="28431" xr:uid="{00000000-0005-0000-0000-0000FA6E0000}"/>
    <cellStyle name="Neutral 9 6" xfId="28432" xr:uid="{00000000-0005-0000-0000-0000FB6E0000}"/>
    <cellStyle name="Neutral 9 7" xfId="28433" xr:uid="{00000000-0005-0000-0000-0000FC6E0000}"/>
    <cellStyle name="Neutral 9 8" xfId="28434" xr:uid="{00000000-0005-0000-0000-0000FD6E0000}"/>
    <cellStyle name="Neutral 9 9" xfId="28435" xr:uid="{00000000-0005-0000-0000-0000FE6E0000}"/>
    <cellStyle name="Normal - Style1" xfId="28436" xr:uid="{00000000-0005-0000-0000-0000FF6E0000}"/>
    <cellStyle name="Normal 10" xfId="28437" xr:uid="{00000000-0005-0000-0000-0000006F0000}"/>
    <cellStyle name="Normal 11" xfId="28438" xr:uid="{00000000-0005-0000-0000-0000016F0000}"/>
    <cellStyle name="Normal 12" xfId="28439" xr:uid="{00000000-0005-0000-0000-0000026F0000}"/>
    <cellStyle name="Normal 13" xfId="28440" xr:uid="{00000000-0005-0000-0000-0000036F0000}"/>
    <cellStyle name="Normal 14" xfId="28441" xr:uid="{00000000-0005-0000-0000-0000046F0000}"/>
    <cellStyle name="Normal 15" xfId="28442" xr:uid="{00000000-0005-0000-0000-0000056F0000}"/>
    <cellStyle name="Normal 16" xfId="28443" xr:uid="{00000000-0005-0000-0000-0000066F0000}"/>
    <cellStyle name="Normal 17" xfId="28444" xr:uid="{00000000-0005-0000-0000-0000076F0000}"/>
    <cellStyle name="Normal 18" xfId="28445" xr:uid="{00000000-0005-0000-0000-0000086F0000}"/>
    <cellStyle name="Normal 19" xfId="28446" xr:uid="{00000000-0005-0000-0000-0000096F0000}"/>
    <cellStyle name="Normal 2" xfId="28447" xr:uid="{00000000-0005-0000-0000-00000A6F0000}"/>
    <cellStyle name="Normal 2 2" xfId="28448" xr:uid="{00000000-0005-0000-0000-00000B6F0000}"/>
    <cellStyle name="Normal 2 2 2" xfId="28449" xr:uid="{00000000-0005-0000-0000-00000C6F0000}"/>
    <cellStyle name="Normal 2 3" xfId="28450" xr:uid="{00000000-0005-0000-0000-00000D6F0000}"/>
    <cellStyle name="Normal 2 3 2" xfId="28451" xr:uid="{00000000-0005-0000-0000-00000E6F0000}"/>
    <cellStyle name="Normal 2 3 2 2" xfId="45925" xr:uid="{00000000-0005-0000-0000-00000F6F0000}"/>
    <cellStyle name="Normal 2 3 2 3" xfId="45926" xr:uid="{00000000-0005-0000-0000-0000106F0000}"/>
    <cellStyle name="Normal 2 3 2 3 2" xfId="45927" xr:uid="{00000000-0005-0000-0000-0000116F0000}"/>
    <cellStyle name="Normal 2 4" xfId="28452" xr:uid="{00000000-0005-0000-0000-0000126F0000}"/>
    <cellStyle name="Normal 2 4 2" xfId="28453" xr:uid="{00000000-0005-0000-0000-0000136F0000}"/>
    <cellStyle name="Normal 2 5" xfId="28454" xr:uid="{00000000-0005-0000-0000-0000146F0000}"/>
    <cellStyle name="Normal 2 6" xfId="28455" xr:uid="{00000000-0005-0000-0000-0000156F0000}"/>
    <cellStyle name="Normal 2 6 2" xfId="28456" xr:uid="{00000000-0005-0000-0000-0000166F0000}"/>
    <cellStyle name="Normal 20" xfId="28457" xr:uid="{00000000-0005-0000-0000-0000176F0000}"/>
    <cellStyle name="Normal 21" xfId="28458" xr:uid="{00000000-0005-0000-0000-0000186F0000}"/>
    <cellStyle name="Normal 22" xfId="28459" xr:uid="{00000000-0005-0000-0000-0000196F0000}"/>
    <cellStyle name="Normal 23" xfId="28460" xr:uid="{00000000-0005-0000-0000-00001A6F0000}"/>
    <cellStyle name="Normal 24" xfId="28461" xr:uid="{00000000-0005-0000-0000-00001B6F0000}"/>
    <cellStyle name="Normal 3" xfId="28462" xr:uid="{00000000-0005-0000-0000-00001C6F0000}"/>
    <cellStyle name="Normal 3 2" xfId="28463" xr:uid="{00000000-0005-0000-0000-00001D6F0000}"/>
    <cellStyle name="Normal 3 2 2" xfId="28464" xr:uid="{00000000-0005-0000-0000-00001E6F0000}"/>
    <cellStyle name="Normal 4" xfId="28465" xr:uid="{00000000-0005-0000-0000-00001F6F0000}"/>
    <cellStyle name="Normal 4 2" xfId="28466" xr:uid="{00000000-0005-0000-0000-0000206F0000}"/>
    <cellStyle name="Normal 5" xfId="28467" xr:uid="{00000000-0005-0000-0000-0000216F0000}"/>
    <cellStyle name="Normal 6" xfId="28468" xr:uid="{00000000-0005-0000-0000-0000226F0000}"/>
    <cellStyle name="Normal 7" xfId="28469" xr:uid="{00000000-0005-0000-0000-0000236F0000}"/>
    <cellStyle name="Normal 8" xfId="28470" xr:uid="{00000000-0005-0000-0000-0000246F0000}"/>
    <cellStyle name="Normal 9" xfId="28471" xr:uid="{00000000-0005-0000-0000-0000256F0000}"/>
    <cellStyle name="Normal_anlageng" xfId="28472" xr:uid="{00000000-0005-0000-0000-0000266F0000}"/>
    <cellStyle name="Note" xfId="28473" xr:uid="{00000000-0005-0000-0000-0000276F0000}"/>
    <cellStyle name="Note 2" xfId="28474" xr:uid="{00000000-0005-0000-0000-0000286F0000}"/>
    <cellStyle name="Note 3" xfId="28475" xr:uid="{00000000-0005-0000-0000-0000296F0000}"/>
    <cellStyle name="Note 4" xfId="28476" xr:uid="{00000000-0005-0000-0000-00002A6F0000}"/>
    <cellStyle name="Note 5" xfId="28477" xr:uid="{00000000-0005-0000-0000-00002B6F0000}"/>
    <cellStyle name="Note 6" xfId="28478" xr:uid="{00000000-0005-0000-0000-00002C6F0000}"/>
    <cellStyle name="Notitie" xfId="28479" xr:uid="{00000000-0005-0000-0000-00002D6F0000}"/>
    <cellStyle name="Notitie 2" xfId="45993" xr:uid="{00000000-0005-0000-0000-00002E6F0000}"/>
    <cellStyle name="Notiz 10" xfId="28480" xr:uid="{00000000-0005-0000-0000-00002F6F0000}"/>
    <cellStyle name="Notiz 10 10" xfId="28481" xr:uid="{00000000-0005-0000-0000-0000306F0000}"/>
    <cellStyle name="Notiz 10 10 2" xfId="28482" xr:uid="{00000000-0005-0000-0000-0000316F0000}"/>
    <cellStyle name="Notiz 10 10 3" xfId="28483" xr:uid="{00000000-0005-0000-0000-0000326F0000}"/>
    <cellStyle name="Notiz 10 11" xfId="28484" xr:uid="{00000000-0005-0000-0000-0000336F0000}"/>
    <cellStyle name="Notiz 10 11 2" xfId="28485" xr:uid="{00000000-0005-0000-0000-0000346F0000}"/>
    <cellStyle name="Notiz 10 11 3" xfId="28486" xr:uid="{00000000-0005-0000-0000-0000356F0000}"/>
    <cellStyle name="Notiz 10 12" xfId="28487" xr:uid="{00000000-0005-0000-0000-0000366F0000}"/>
    <cellStyle name="Notiz 10 12 2" xfId="28488" xr:uid="{00000000-0005-0000-0000-0000376F0000}"/>
    <cellStyle name="Notiz 10 12 3" xfId="28489" xr:uid="{00000000-0005-0000-0000-0000386F0000}"/>
    <cellStyle name="Notiz 10 13" xfId="28490" xr:uid="{00000000-0005-0000-0000-0000396F0000}"/>
    <cellStyle name="Notiz 10 13 2" xfId="28491" xr:uid="{00000000-0005-0000-0000-00003A6F0000}"/>
    <cellStyle name="Notiz 10 13 3" xfId="28492" xr:uid="{00000000-0005-0000-0000-00003B6F0000}"/>
    <cellStyle name="Notiz 10 14" xfId="28493" xr:uid="{00000000-0005-0000-0000-00003C6F0000}"/>
    <cellStyle name="Notiz 10 14 2" xfId="28494" xr:uid="{00000000-0005-0000-0000-00003D6F0000}"/>
    <cellStyle name="Notiz 10 14 3" xfId="28495" xr:uid="{00000000-0005-0000-0000-00003E6F0000}"/>
    <cellStyle name="Notiz 10 15" xfId="28496" xr:uid="{00000000-0005-0000-0000-00003F6F0000}"/>
    <cellStyle name="Notiz 10 15 2" xfId="28497" xr:uid="{00000000-0005-0000-0000-0000406F0000}"/>
    <cellStyle name="Notiz 10 15 3" xfId="28498" xr:uid="{00000000-0005-0000-0000-0000416F0000}"/>
    <cellStyle name="Notiz 10 16" xfId="28499" xr:uid="{00000000-0005-0000-0000-0000426F0000}"/>
    <cellStyle name="Notiz 10 17" xfId="28500" xr:uid="{00000000-0005-0000-0000-0000436F0000}"/>
    <cellStyle name="Notiz 10 18" xfId="28501" xr:uid="{00000000-0005-0000-0000-0000446F0000}"/>
    <cellStyle name="Notiz 10 19" xfId="28502" xr:uid="{00000000-0005-0000-0000-0000456F0000}"/>
    <cellStyle name="Notiz 10 2" xfId="28503" xr:uid="{00000000-0005-0000-0000-0000466F0000}"/>
    <cellStyle name="Notiz 10 2 2" xfId="28504" xr:uid="{00000000-0005-0000-0000-0000476F0000}"/>
    <cellStyle name="Notiz 10 3" xfId="28505" xr:uid="{00000000-0005-0000-0000-0000486F0000}"/>
    <cellStyle name="Notiz 10 3 2" xfId="28506" xr:uid="{00000000-0005-0000-0000-0000496F0000}"/>
    <cellStyle name="Notiz 10 4" xfId="28507" xr:uid="{00000000-0005-0000-0000-00004A6F0000}"/>
    <cellStyle name="Notiz 10 4 2" xfId="28508" xr:uid="{00000000-0005-0000-0000-00004B6F0000}"/>
    <cellStyle name="Notiz 10 5" xfId="28509" xr:uid="{00000000-0005-0000-0000-00004C6F0000}"/>
    <cellStyle name="Notiz 10 5 2" xfId="28510" xr:uid="{00000000-0005-0000-0000-00004D6F0000}"/>
    <cellStyle name="Notiz 10 5 3" xfId="28511" xr:uid="{00000000-0005-0000-0000-00004E6F0000}"/>
    <cellStyle name="Notiz 10 5 4" xfId="28512" xr:uid="{00000000-0005-0000-0000-00004F6F0000}"/>
    <cellStyle name="Notiz 10 6" xfId="28513" xr:uid="{00000000-0005-0000-0000-0000506F0000}"/>
    <cellStyle name="Notiz 10 6 2" xfId="28514" xr:uid="{00000000-0005-0000-0000-0000516F0000}"/>
    <cellStyle name="Notiz 10 6 3" xfId="28515" xr:uid="{00000000-0005-0000-0000-0000526F0000}"/>
    <cellStyle name="Notiz 10 6 4" xfId="28516" xr:uid="{00000000-0005-0000-0000-0000536F0000}"/>
    <cellStyle name="Notiz 10 7" xfId="28517" xr:uid="{00000000-0005-0000-0000-0000546F0000}"/>
    <cellStyle name="Notiz 10 7 2" xfId="28518" xr:uid="{00000000-0005-0000-0000-0000556F0000}"/>
    <cellStyle name="Notiz 10 7 2 2" xfId="28519" xr:uid="{00000000-0005-0000-0000-0000566F0000}"/>
    <cellStyle name="Notiz 10 7 3" xfId="28520" xr:uid="{00000000-0005-0000-0000-0000576F0000}"/>
    <cellStyle name="Notiz 10 7 4" xfId="28521" xr:uid="{00000000-0005-0000-0000-0000586F0000}"/>
    <cellStyle name="Notiz 10 8" xfId="28522" xr:uid="{00000000-0005-0000-0000-0000596F0000}"/>
    <cellStyle name="Notiz 10 8 2" xfId="28523" xr:uid="{00000000-0005-0000-0000-00005A6F0000}"/>
    <cellStyle name="Notiz 10 9" xfId="28524" xr:uid="{00000000-0005-0000-0000-00005B6F0000}"/>
    <cellStyle name="Notiz 10 9 2" xfId="28525" xr:uid="{00000000-0005-0000-0000-00005C6F0000}"/>
    <cellStyle name="Notiz 10 9 3" xfId="28526" xr:uid="{00000000-0005-0000-0000-00005D6F0000}"/>
    <cellStyle name="Notiz 11" xfId="28527" xr:uid="{00000000-0005-0000-0000-00005E6F0000}"/>
    <cellStyle name="Notiz 11 10" xfId="28528" xr:uid="{00000000-0005-0000-0000-00005F6F0000}"/>
    <cellStyle name="Notiz 11 10 2" xfId="28529" xr:uid="{00000000-0005-0000-0000-0000606F0000}"/>
    <cellStyle name="Notiz 11 10 3" xfId="28530" xr:uid="{00000000-0005-0000-0000-0000616F0000}"/>
    <cellStyle name="Notiz 11 11" xfId="28531" xr:uid="{00000000-0005-0000-0000-0000626F0000}"/>
    <cellStyle name="Notiz 11 11 2" xfId="28532" xr:uid="{00000000-0005-0000-0000-0000636F0000}"/>
    <cellStyle name="Notiz 11 11 3" xfId="28533" xr:uid="{00000000-0005-0000-0000-0000646F0000}"/>
    <cellStyle name="Notiz 11 12" xfId="28534" xr:uid="{00000000-0005-0000-0000-0000656F0000}"/>
    <cellStyle name="Notiz 11 12 2" xfId="28535" xr:uid="{00000000-0005-0000-0000-0000666F0000}"/>
    <cellStyle name="Notiz 11 12 3" xfId="28536" xr:uid="{00000000-0005-0000-0000-0000676F0000}"/>
    <cellStyle name="Notiz 11 13" xfId="28537" xr:uid="{00000000-0005-0000-0000-0000686F0000}"/>
    <cellStyle name="Notiz 11 13 2" xfId="28538" xr:uid="{00000000-0005-0000-0000-0000696F0000}"/>
    <cellStyle name="Notiz 11 13 3" xfId="28539" xr:uid="{00000000-0005-0000-0000-00006A6F0000}"/>
    <cellStyle name="Notiz 11 14" xfId="28540" xr:uid="{00000000-0005-0000-0000-00006B6F0000}"/>
    <cellStyle name="Notiz 11 14 2" xfId="28541" xr:uid="{00000000-0005-0000-0000-00006C6F0000}"/>
    <cellStyle name="Notiz 11 14 3" xfId="28542" xr:uid="{00000000-0005-0000-0000-00006D6F0000}"/>
    <cellStyle name="Notiz 11 15" xfId="28543" xr:uid="{00000000-0005-0000-0000-00006E6F0000}"/>
    <cellStyle name="Notiz 11 15 2" xfId="28544" xr:uid="{00000000-0005-0000-0000-00006F6F0000}"/>
    <cellStyle name="Notiz 11 15 3" xfId="28545" xr:uid="{00000000-0005-0000-0000-0000706F0000}"/>
    <cellStyle name="Notiz 11 16" xfId="28546" xr:uid="{00000000-0005-0000-0000-0000716F0000}"/>
    <cellStyle name="Notiz 11 17" xfId="28547" xr:uid="{00000000-0005-0000-0000-0000726F0000}"/>
    <cellStyle name="Notiz 11 18" xfId="28548" xr:uid="{00000000-0005-0000-0000-0000736F0000}"/>
    <cellStyle name="Notiz 11 19" xfId="28549" xr:uid="{00000000-0005-0000-0000-0000746F0000}"/>
    <cellStyle name="Notiz 11 2" xfId="28550" xr:uid="{00000000-0005-0000-0000-0000756F0000}"/>
    <cellStyle name="Notiz 11 2 2" xfId="28551" xr:uid="{00000000-0005-0000-0000-0000766F0000}"/>
    <cellStyle name="Notiz 11 3" xfId="28552" xr:uid="{00000000-0005-0000-0000-0000776F0000}"/>
    <cellStyle name="Notiz 11 3 2" xfId="28553" xr:uid="{00000000-0005-0000-0000-0000786F0000}"/>
    <cellStyle name="Notiz 11 4" xfId="28554" xr:uid="{00000000-0005-0000-0000-0000796F0000}"/>
    <cellStyle name="Notiz 11 4 2" xfId="28555" xr:uid="{00000000-0005-0000-0000-00007A6F0000}"/>
    <cellStyle name="Notiz 11 5" xfId="28556" xr:uid="{00000000-0005-0000-0000-00007B6F0000}"/>
    <cellStyle name="Notiz 11 5 2" xfId="28557" xr:uid="{00000000-0005-0000-0000-00007C6F0000}"/>
    <cellStyle name="Notiz 11 5 3" xfId="28558" xr:uid="{00000000-0005-0000-0000-00007D6F0000}"/>
    <cellStyle name="Notiz 11 5 4" xfId="28559" xr:uid="{00000000-0005-0000-0000-00007E6F0000}"/>
    <cellStyle name="Notiz 11 6" xfId="28560" xr:uid="{00000000-0005-0000-0000-00007F6F0000}"/>
    <cellStyle name="Notiz 11 6 2" xfId="28561" xr:uid="{00000000-0005-0000-0000-0000806F0000}"/>
    <cellStyle name="Notiz 11 6 3" xfId="28562" xr:uid="{00000000-0005-0000-0000-0000816F0000}"/>
    <cellStyle name="Notiz 11 6 4" xfId="28563" xr:uid="{00000000-0005-0000-0000-0000826F0000}"/>
    <cellStyle name="Notiz 11 7" xfId="28564" xr:uid="{00000000-0005-0000-0000-0000836F0000}"/>
    <cellStyle name="Notiz 11 7 2" xfId="28565" xr:uid="{00000000-0005-0000-0000-0000846F0000}"/>
    <cellStyle name="Notiz 11 7 2 2" xfId="28566" xr:uid="{00000000-0005-0000-0000-0000856F0000}"/>
    <cellStyle name="Notiz 11 7 3" xfId="28567" xr:uid="{00000000-0005-0000-0000-0000866F0000}"/>
    <cellStyle name="Notiz 11 7 4" xfId="28568" xr:uid="{00000000-0005-0000-0000-0000876F0000}"/>
    <cellStyle name="Notiz 11 8" xfId="28569" xr:uid="{00000000-0005-0000-0000-0000886F0000}"/>
    <cellStyle name="Notiz 11 8 2" xfId="28570" xr:uid="{00000000-0005-0000-0000-0000896F0000}"/>
    <cellStyle name="Notiz 11 9" xfId="28571" xr:uid="{00000000-0005-0000-0000-00008A6F0000}"/>
    <cellStyle name="Notiz 11 9 2" xfId="28572" xr:uid="{00000000-0005-0000-0000-00008B6F0000}"/>
    <cellStyle name="Notiz 11 9 3" xfId="28573" xr:uid="{00000000-0005-0000-0000-00008C6F0000}"/>
    <cellStyle name="Notiz 12" xfId="28574" xr:uid="{00000000-0005-0000-0000-00008D6F0000}"/>
    <cellStyle name="Notiz 12 10" xfId="28575" xr:uid="{00000000-0005-0000-0000-00008E6F0000}"/>
    <cellStyle name="Notiz 12 10 2" xfId="28576" xr:uid="{00000000-0005-0000-0000-00008F6F0000}"/>
    <cellStyle name="Notiz 12 10 3" xfId="28577" xr:uid="{00000000-0005-0000-0000-0000906F0000}"/>
    <cellStyle name="Notiz 12 11" xfId="28578" xr:uid="{00000000-0005-0000-0000-0000916F0000}"/>
    <cellStyle name="Notiz 12 11 2" xfId="28579" xr:uid="{00000000-0005-0000-0000-0000926F0000}"/>
    <cellStyle name="Notiz 12 11 3" xfId="28580" xr:uid="{00000000-0005-0000-0000-0000936F0000}"/>
    <cellStyle name="Notiz 12 12" xfId="28581" xr:uid="{00000000-0005-0000-0000-0000946F0000}"/>
    <cellStyle name="Notiz 12 12 2" xfId="28582" xr:uid="{00000000-0005-0000-0000-0000956F0000}"/>
    <cellStyle name="Notiz 12 12 3" xfId="28583" xr:uid="{00000000-0005-0000-0000-0000966F0000}"/>
    <cellStyle name="Notiz 12 13" xfId="28584" xr:uid="{00000000-0005-0000-0000-0000976F0000}"/>
    <cellStyle name="Notiz 12 13 2" xfId="28585" xr:uid="{00000000-0005-0000-0000-0000986F0000}"/>
    <cellStyle name="Notiz 12 13 3" xfId="28586" xr:uid="{00000000-0005-0000-0000-0000996F0000}"/>
    <cellStyle name="Notiz 12 14" xfId="28587" xr:uid="{00000000-0005-0000-0000-00009A6F0000}"/>
    <cellStyle name="Notiz 12 14 2" xfId="28588" xr:uid="{00000000-0005-0000-0000-00009B6F0000}"/>
    <cellStyle name="Notiz 12 14 3" xfId="28589" xr:uid="{00000000-0005-0000-0000-00009C6F0000}"/>
    <cellStyle name="Notiz 12 15" xfId="28590" xr:uid="{00000000-0005-0000-0000-00009D6F0000}"/>
    <cellStyle name="Notiz 12 15 2" xfId="28591" xr:uid="{00000000-0005-0000-0000-00009E6F0000}"/>
    <cellStyle name="Notiz 12 15 3" xfId="28592" xr:uid="{00000000-0005-0000-0000-00009F6F0000}"/>
    <cellStyle name="Notiz 12 16" xfId="28593" xr:uid="{00000000-0005-0000-0000-0000A06F0000}"/>
    <cellStyle name="Notiz 12 17" xfId="28594" xr:uid="{00000000-0005-0000-0000-0000A16F0000}"/>
    <cellStyle name="Notiz 12 18" xfId="28595" xr:uid="{00000000-0005-0000-0000-0000A26F0000}"/>
    <cellStyle name="Notiz 12 19" xfId="28596" xr:uid="{00000000-0005-0000-0000-0000A36F0000}"/>
    <cellStyle name="Notiz 12 2" xfId="28597" xr:uid="{00000000-0005-0000-0000-0000A46F0000}"/>
    <cellStyle name="Notiz 12 2 2" xfId="28598" xr:uid="{00000000-0005-0000-0000-0000A56F0000}"/>
    <cellStyle name="Notiz 12 3" xfId="28599" xr:uid="{00000000-0005-0000-0000-0000A66F0000}"/>
    <cellStyle name="Notiz 12 3 2" xfId="28600" xr:uid="{00000000-0005-0000-0000-0000A76F0000}"/>
    <cellStyle name="Notiz 12 4" xfId="28601" xr:uid="{00000000-0005-0000-0000-0000A86F0000}"/>
    <cellStyle name="Notiz 12 4 2" xfId="28602" xr:uid="{00000000-0005-0000-0000-0000A96F0000}"/>
    <cellStyle name="Notiz 12 5" xfId="28603" xr:uid="{00000000-0005-0000-0000-0000AA6F0000}"/>
    <cellStyle name="Notiz 12 5 2" xfId="28604" xr:uid="{00000000-0005-0000-0000-0000AB6F0000}"/>
    <cellStyle name="Notiz 12 5 3" xfId="28605" xr:uid="{00000000-0005-0000-0000-0000AC6F0000}"/>
    <cellStyle name="Notiz 12 5 4" xfId="28606" xr:uid="{00000000-0005-0000-0000-0000AD6F0000}"/>
    <cellStyle name="Notiz 12 6" xfId="28607" xr:uid="{00000000-0005-0000-0000-0000AE6F0000}"/>
    <cellStyle name="Notiz 12 6 2" xfId="28608" xr:uid="{00000000-0005-0000-0000-0000AF6F0000}"/>
    <cellStyle name="Notiz 12 6 3" xfId="28609" xr:uid="{00000000-0005-0000-0000-0000B06F0000}"/>
    <cellStyle name="Notiz 12 6 4" xfId="28610" xr:uid="{00000000-0005-0000-0000-0000B16F0000}"/>
    <cellStyle name="Notiz 12 7" xfId="28611" xr:uid="{00000000-0005-0000-0000-0000B26F0000}"/>
    <cellStyle name="Notiz 12 7 2" xfId="28612" xr:uid="{00000000-0005-0000-0000-0000B36F0000}"/>
    <cellStyle name="Notiz 12 7 2 2" xfId="28613" xr:uid="{00000000-0005-0000-0000-0000B46F0000}"/>
    <cellStyle name="Notiz 12 7 3" xfId="28614" xr:uid="{00000000-0005-0000-0000-0000B56F0000}"/>
    <cellStyle name="Notiz 12 7 4" xfId="28615" xr:uid="{00000000-0005-0000-0000-0000B66F0000}"/>
    <cellStyle name="Notiz 12 8" xfId="28616" xr:uid="{00000000-0005-0000-0000-0000B76F0000}"/>
    <cellStyle name="Notiz 12 8 2" xfId="28617" xr:uid="{00000000-0005-0000-0000-0000B86F0000}"/>
    <cellStyle name="Notiz 12 9" xfId="28618" xr:uid="{00000000-0005-0000-0000-0000B96F0000}"/>
    <cellStyle name="Notiz 12 9 2" xfId="28619" xr:uid="{00000000-0005-0000-0000-0000BA6F0000}"/>
    <cellStyle name="Notiz 12 9 3" xfId="28620" xr:uid="{00000000-0005-0000-0000-0000BB6F0000}"/>
    <cellStyle name="Notiz 13" xfId="28621" xr:uid="{00000000-0005-0000-0000-0000BC6F0000}"/>
    <cellStyle name="Notiz 13 10" xfId="28622" xr:uid="{00000000-0005-0000-0000-0000BD6F0000}"/>
    <cellStyle name="Notiz 13 10 2" xfId="28623" xr:uid="{00000000-0005-0000-0000-0000BE6F0000}"/>
    <cellStyle name="Notiz 13 10 3" xfId="28624" xr:uid="{00000000-0005-0000-0000-0000BF6F0000}"/>
    <cellStyle name="Notiz 13 11" xfId="28625" xr:uid="{00000000-0005-0000-0000-0000C06F0000}"/>
    <cellStyle name="Notiz 13 11 2" xfId="28626" xr:uid="{00000000-0005-0000-0000-0000C16F0000}"/>
    <cellStyle name="Notiz 13 11 3" xfId="28627" xr:uid="{00000000-0005-0000-0000-0000C26F0000}"/>
    <cellStyle name="Notiz 13 12" xfId="28628" xr:uid="{00000000-0005-0000-0000-0000C36F0000}"/>
    <cellStyle name="Notiz 13 12 2" xfId="28629" xr:uid="{00000000-0005-0000-0000-0000C46F0000}"/>
    <cellStyle name="Notiz 13 12 3" xfId="28630" xr:uid="{00000000-0005-0000-0000-0000C56F0000}"/>
    <cellStyle name="Notiz 13 13" xfId="28631" xr:uid="{00000000-0005-0000-0000-0000C66F0000}"/>
    <cellStyle name="Notiz 13 13 2" xfId="28632" xr:uid="{00000000-0005-0000-0000-0000C76F0000}"/>
    <cellStyle name="Notiz 13 13 3" xfId="28633" xr:uid="{00000000-0005-0000-0000-0000C86F0000}"/>
    <cellStyle name="Notiz 13 14" xfId="28634" xr:uid="{00000000-0005-0000-0000-0000C96F0000}"/>
    <cellStyle name="Notiz 13 14 2" xfId="28635" xr:uid="{00000000-0005-0000-0000-0000CA6F0000}"/>
    <cellStyle name="Notiz 13 14 3" xfId="28636" xr:uid="{00000000-0005-0000-0000-0000CB6F0000}"/>
    <cellStyle name="Notiz 13 15" xfId="28637" xr:uid="{00000000-0005-0000-0000-0000CC6F0000}"/>
    <cellStyle name="Notiz 13 15 2" xfId="28638" xr:uid="{00000000-0005-0000-0000-0000CD6F0000}"/>
    <cellStyle name="Notiz 13 15 3" xfId="28639" xr:uid="{00000000-0005-0000-0000-0000CE6F0000}"/>
    <cellStyle name="Notiz 13 16" xfId="28640" xr:uid="{00000000-0005-0000-0000-0000CF6F0000}"/>
    <cellStyle name="Notiz 13 17" xfId="28641" xr:uid="{00000000-0005-0000-0000-0000D06F0000}"/>
    <cellStyle name="Notiz 13 18" xfId="28642" xr:uid="{00000000-0005-0000-0000-0000D16F0000}"/>
    <cellStyle name="Notiz 13 19" xfId="28643" xr:uid="{00000000-0005-0000-0000-0000D26F0000}"/>
    <cellStyle name="Notiz 13 2" xfId="28644" xr:uid="{00000000-0005-0000-0000-0000D36F0000}"/>
    <cellStyle name="Notiz 13 2 2" xfId="28645" xr:uid="{00000000-0005-0000-0000-0000D46F0000}"/>
    <cellStyle name="Notiz 13 3" xfId="28646" xr:uid="{00000000-0005-0000-0000-0000D56F0000}"/>
    <cellStyle name="Notiz 13 3 2" xfId="28647" xr:uid="{00000000-0005-0000-0000-0000D66F0000}"/>
    <cellStyle name="Notiz 13 4" xfId="28648" xr:uid="{00000000-0005-0000-0000-0000D76F0000}"/>
    <cellStyle name="Notiz 13 4 2" xfId="28649" xr:uid="{00000000-0005-0000-0000-0000D86F0000}"/>
    <cellStyle name="Notiz 13 5" xfId="28650" xr:uid="{00000000-0005-0000-0000-0000D96F0000}"/>
    <cellStyle name="Notiz 13 5 2" xfId="28651" xr:uid="{00000000-0005-0000-0000-0000DA6F0000}"/>
    <cellStyle name="Notiz 13 5 3" xfId="28652" xr:uid="{00000000-0005-0000-0000-0000DB6F0000}"/>
    <cellStyle name="Notiz 13 5 4" xfId="28653" xr:uid="{00000000-0005-0000-0000-0000DC6F0000}"/>
    <cellStyle name="Notiz 13 6" xfId="28654" xr:uid="{00000000-0005-0000-0000-0000DD6F0000}"/>
    <cellStyle name="Notiz 13 6 2" xfId="28655" xr:uid="{00000000-0005-0000-0000-0000DE6F0000}"/>
    <cellStyle name="Notiz 13 6 3" xfId="28656" xr:uid="{00000000-0005-0000-0000-0000DF6F0000}"/>
    <cellStyle name="Notiz 13 6 4" xfId="28657" xr:uid="{00000000-0005-0000-0000-0000E06F0000}"/>
    <cellStyle name="Notiz 13 7" xfId="28658" xr:uid="{00000000-0005-0000-0000-0000E16F0000}"/>
    <cellStyle name="Notiz 13 7 2" xfId="28659" xr:uid="{00000000-0005-0000-0000-0000E26F0000}"/>
    <cellStyle name="Notiz 13 7 2 2" xfId="28660" xr:uid="{00000000-0005-0000-0000-0000E36F0000}"/>
    <cellStyle name="Notiz 13 7 3" xfId="28661" xr:uid="{00000000-0005-0000-0000-0000E46F0000}"/>
    <cellStyle name="Notiz 13 7 4" xfId="28662" xr:uid="{00000000-0005-0000-0000-0000E56F0000}"/>
    <cellStyle name="Notiz 13 8" xfId="28663" xr:uid="{00000000-0005-0000-0000-0000E66F0000}"/>
    <cellStyle name="Notiz 13 8 2" xfId="28664" xr:uid="{00000000-0005-0000-0000-0000E76F0000}"/>
    <cellStyle name="Notiz 13 9" xfId="28665" xr:uid="{00000000-0005-0000-0000-0000E86F0000}"/>
    <cellStyle name="Notiz 13 9 2" xfId="28666" xr:uid="{00000000-0005-0000-0000-0000E96F0000}"/>
    <cellStyle name="Notiz 13 9 3" xfId="28667" xr:uid="{00000000-0005-0000-0000-0000EA6F0000}"/>
    <cellStyle name="Notiz 14" xfId="28668" xr:uid="{00000000-0005-0000-0000-0000EB6F0000}"/>
    <cellStyle name="Notiz 14 10" xfId="28669" xr:uid="{00000000-0005-0000-0000-0000EC6F0000}"/>
    <cellStyle name="Notiz 14 10 2" xfId="28670" xr:uid="{00000000-0005-0000-0000-0000ED6F0000}"/>
    <cellStyle name="Notiz 14 10 3" xfId="28671" xr:uid="{00000000-0005-0000-0000-0000EE6F0000}"/>
    <cellStyle name="Notiz 14 11" xfId="28672" xr:uid="{00000000-0005-0000-0000-0000EF6F0000}"/>
    <cellStyle name="Notiz 14 11 2" xfId="28673" xr:uid="{00000000-0005-0000-0000-0000F06F0000}"/>
    <cellStyle name="Notiz 14 11 3" xfId="28674" xr:uid="{00000000-0005-0000-0000-0000F16F0000}"/>
    <cellStyle name="Notiz 14 12" xfId="28675" xr:uid="{00000000-0005-0000-0000-0000F26F0000}"/>
    <cellStyle name="Notiz 14 12 2" xfId="28676" xr:uid="{00000000-0005-0000-0000-0000F36F0000}"/>
    <cellStyle name="Notiz 14 12 3" xfId="28677" xr:uid="{00000000-0005-0000-0000-0000F46F0000}"/>
    <cellStyle name="Notiz 14 13" xfId="28678" xr:uid="{00000000-0005-0000-0000-0000F56F0000}"/>
    <cellStyle name="Notiz 14 13 2" xfId="28679" xr:uid="{00000000-0005-0000-0000-0000F66F0000}"/>
    <cellStyle name="Notiz 14 13 3" xfId="28680" xr:uid="{00000000-0005-0000-0000-0000F76F0000}"/>
    <cellStyle name="Notiz 14 14" xfId="28681" xr:uid="{00000000-0005-0000-0000-0000F86F0000}"/>
    <cellStyle name="Notiz 14 14 2" xfId="28682" xr:uid="{00000000-0005-0000-0000-0000F96F0000}"/>
    <cellStyle name="Notiz 14 14 3" xfId="28683" xr:uid="{00000000-0005-0000-0000-0000FA6F0000}"/>
    <cellStyle name="Notiz 14 15" xfId="28684" xr:uid="{00000000-0005-0000-0000-0000FB6F0000}"/>
    <cellStyle name="Notiz 14 15 2" xfId="28685" xr:uid="{00000000-0005-0000-0000-0000FC6F0000}"/>
    <cellStyle name="Notiz 14 15 3" xfId="28686" xr:uid="{00000000-0005-0000-0000-0000FD6F0000}"/>
    <cellStyle name="Notiz 14 16" xfId="28687" xr:uid="{00000000-0005-0000-0000-0000FE6F0000}"/>
    <cellStyle name="Notiz 14 17" xfId="28688" xr:uid="{00000000-0005-0000-0000-0000FF6F0000}"/>
    <cellStyle name="Notiz 14 18" xfId="28689" xr:uid="{00000000-0005-0000-0000-000000700000}"/>
    <cellStyle name="Notiz 14 19" xfId="28690" xr:uid="{00000000-0005-0000-0000-000001700000}"/>
    <cellStyle name="Notiz 14 2" xfId="28691" xr:uid="{00000000-0005-0000-0000-000002700000}"/>
    <cellStyle name="Notiz 14 2 2" xfId="28692" xr:uid="{00000000-0005-0000-0000-000003700000}"/>
    <cellStyle name="Notiz 14 3" xfId="28693" xr:uid="{00000000-0005-0000-0000-000004700000}"/>
    <cellStyle name="Notiz 14 3 2" xfId="28694" xr:uid="{00000000-0005-0000-0000-000005700000}"/>
    <cellStyle name="Notiz 14 4" xfId="28695" xr:uid="{00000000-0005-0000-0000-000006700000}"/>
    <cellStyle name="Notiz 14 4 2" xfId="28696" xr:uid="{00000000-0005-0000-0000-000007700000}"/>
    <cellStyle name="Notiz 14 5" xfId="28697" xr:uid="{00000000-0005-0000-0000-000008700000}"/>
    <cellStyle name="Notiz 14 5 2" xfId="28698" xr:uid="{00000000-0005-0000-0000-000009700000}"/>
    <cellStyle name="Notiz 14 5 3" xfId="28699" xr:uid="{00000000-0005-0000-0000-00000A700000}"/>
    <cellStyle name="Notiz 14 5 4" xfId="28700" xr:uid="{00000000-0005-0000-0000-00000B700000}"/>
    <cellStyle name="Notiz 14 6" xfId="28701" xr:uid="{00000000-0005-0000-0000-00000C700000}"/>
    <cellStyle name="Notiz 14 6 2" xfId="28702" xr:uid="{00000000-0005-0000-0000-00000D700000}"/>
    <cellStyle name="Notiz 14 6 3" xfId="28703" xr:uid="{00000000-0005-0000-0000-00000E700000}"/>
    <cellStyle name="Notiz 14 6 4" xfId="28704" xr:uid="{00000000-0005-0000-0000-00000F700000}"/>
    <cellStyle name="Notiz 14 7" xfId="28705" xr:uid="{00000000-0005-0000-0000-000010700000}"/>
    <cellStyle name="Notiz 14 7 2" xfId="28706" xr:uid="{00000000-0005-0000-0000-000011700000}"/>
    <cellStyle name="Notiz 14 7 2 2" xfId="28707" xr:uid="{00000000-0005-0000-0000-000012700000}"/>
    <cellStyle name="Notiz 14 7 3" xfId="28708" xr:uid="{00000000-0005-0000-0000-000013700000}"/>
    <cellStyle name="Notiz 14 7 4" xfId="28709" xr:uid="{00000000-0005-0000-0000-000014700000}"/>
    <cellStyle name="Notiz 14 8" xfId="28710" xr:uid="{00000000-0005-0000-0000-000015700000}"/>
    <cellStyle name="Notiz 14 8 2" xfId="28711" xr:uid="{00000000-0005-0000-0000-000016700000}"/>
    <cellStyle name="Notiz 14 9" xfId="28712" xr:uid="{00000000-0005-0000-0000-000017700000}"/>
    <cellStyle name="Notiz 14 9 2" xfId="28713" xr:uid="{00000000-0005-0000-0000-000018700000}"/>
    <cellStyle name="Notiz 14 9 3" xfId="28714" xr:uid="{00000000-0005-0000-0000-000019700000}"/>
    <cellStyle name="Notiz 15" xfId="28715" xr:uid="{00000000-0005-0000-0000-00001A700000}"/>
    <cellStyle name="Notiz 15 10" xfId="28716" xr:uid="{00000000-0005-0000-0000-00001B700000}"/>
    <cellStyle name="Notiz 15 11" xfId="28717" xr:uid="{00000000-0005-0000-0000-00001C700000}"/>
    <cellStyle name="Notiz 15 12" xfId="28718" xr:uid="{00000000-0005-0000-0000-00001D700000}"/>
    <cellStyle name="Notiz 15 13" xfId="28719" xr:uid="{00000000-0005-0000-0000-00001E700000}"/>
    <cellStyle name="Notiz 15 14" xfId="28720" xr:uid="{00000000-0005-0000-0000-00001F700000}"/>
    <cellStyle name="Notiz 15 15" xfId="28721" xr:uid="{00000000-0005-0000-0000-000020700000}"/>
    <cellStyle name="Notiz 15 16" xfId="28722" xr:uid="{00000000-0005-0000-0000-000021700000}"/>
    <cellStyle name="Notiz 15 17" xfId="28723" xr:uid="{00000000-0005-0000-0000-000022700000}"/>
    <cellStyle name="Notiz 15 18" xfId="28724" xr:uid="{00000000-0005-0000-0000-000023700000}"/>
    <cellStyle name="Notiz 15 2" xfId="28725" xr:uid="{00000000-0005-0000-0000-000024700000}"/>
    <cellStyle name="Notiz 15 2 2" xfId="28726" xr:uid="{00000000-0005-0000-0000-000025700000}"/>
    <cellStyle name="Notiz 15 3" xfId="28727" xr:uid="{00000000-0005-0000-0000-000026700000}"/>
    <cellStyle name="Notiz 15 4" xfId="28728" xr:uid="{00000000-0005-0000-0000-000027700000}"/>
    <cellStyle name="Notiz 15 5" xfId="28729" xr:uid="{00000000-0005-0000-0000-000028700000}"/>
    <cellStyle name="Notiz 15 6" xfId="28730" xr:uid="{00000000-0005-0000-0000-000029700000}"/>
    <cellStyle name="Notiz 15 7" xfId="28731" xr:uid="{00000000-0005-0000-0000-00002A700000}"/>
    <cellStyle name="Notiz 15 8" xfId="28732" xr:uid="{00000000-0005-0000-0000-00002B700000}"/>
    <cellStyle name="Notiz 15 9" xfId="28733" xr:uid="{00000000-0005-0000-0000-00002C700000}"/>
    <cellStyle name="Notiz 16" xfId="28734" xr:uid="{00000000-0005-0000-0000-00002D700000}"/>
    <cellStyle name="Notiz 16 10" xfId="28735" xr:uid="{00000000-0005-0000-0000-00002E700000}"/>
    <cellStyle name="Notiz 16 11" xfId="28736" xr:uid="{00000000-0005-0000-0000-00002F700000}"/>
    <cellStyle name="Notiz 16 12" xfId="28737" xr:uid="{00000000-0005-0000-0000-000030700000}"/>
    <cellStyle name="Notiz 16 13" xfId="28738" xr:uid="{00000000-0005-0000-0000-000031700000}"/>
    <cellStyle name="Notiz 16 14" xfId="28739" xr:uid="{00000000-0005-0000-0000-000032700000}"/>
    <cellStyle name="Notiz 16 15" xfId="28740" xr:uid="{00000000-0005-0000-0000-000033700000}"/>
    <cellStyle name="Notiz 16 16" xfId="28741" xr:uid="{00000000-0005-0000-0000-000034700000}"/>
    <cellStyle name="Notiz 16 17" xfId="28742" xr:uid="{00000000-0005-0000-0000-000035700000}"/>
    <cellStyle name="Notiz 16 18" xfId="28743" xr:uid="{00000000-0005-0000-0000-000036700000}"/>
    <cellStyle name="Notiz 16 2" xfId="28744" xr:uid="{00000000-0005-0000-0000-000037700000}"/>
    <cellStyle name="Notiz 16 2 2" xfId="28745" xr:uid="{00000000-0005-0000-0000-000038700000}"/>
    <cellStyle name="Notiz 16 3" xfId="28746" xr:uid="{00000000-0005-0000-0000-000039700000}"/>
    <cellStyle name="Notiz 16 4" xfId="28747" xr:uid="{00000000-0005-0000-0000-00003A700000}"/>
    <cellStyle name="Notiz 16 5" xfId="28748" xr:uid="{00000000-0005-0000-0000-00003B700000}"/>
    <cellStyle name="Notiz 16 6" xfId="28749" xr:uid="{00000000-0005-0000-0000-00003C700000}"/>
    <cellStyle name="Notiz 16 7" xfId="28750" xr:uid="{00000000-0005-0000-0000-00003D700000}"/>
    <cellStyle name="Notiz 16 8" xfId="28751" xr:uid="{00000000-0005-0000-0000-00003E700000}"/>
    <cellStyle name="Notiz 16 9" xfId="28752" xr:uid="{00000000-0005-0000-0000-00003F700000}"/>
    <cellStyle name="Notiz 17" xfId="28753" xr:uid="{00000000-0005-0000-0000-000040700000}"/>
    <cellStyle name="Notiz 17 10" xfId="28754" xr:uid="{00000000-0005-0000-0000-000041700000}"/>
    <cellStyle name="Notiz 17 11" xfId="28755" xr:uid="{00000000-0005-0000-0000-000042700000}"/>
    <cellStyle name="Notiz 17 12" xfId="28756" xr:uid="{00000000-0005-0000-0000-000043700000}"/>
    <cellStyle name="Notiz 17 13" xfId="28757" xr:uid="{00000000-0005-0000-0000-000044700000}"/>
    <cellStyle name="Notiz 17 14" xfId="28758" xr:uid="{00000000-0005-0000-0000-000045700000}"/>
    <cellStyle name="Notiz 17 15" xfId="28759" xr:uid="{00000000-0005-0000-0000-000046700000}"/>
    <cellStyle name="Notiz 17 16" xfId="28760" xr:uid="{00000000-0005-0000-0000-000047700000}"/>
    <cellStyle name="Notiz 17 17" xfId="28761" xr:uid="{00000000-0005-0000-0000-000048700000}"/>
    <cellStyle name="Notiz 17 18" xfId="28762" xr:uid="{00000000-0005-0000-0000-000049700000}"/>
    <cellStyle name="Notiz 17 2" xfId="28763" xr:uid="{00000000-0005-0000-0000-00004A700000}"/>
    <cellStyle name="Notiz 17 2 2" xfId="28764" xr:uid="{00000000-0005-0000-0000-00004B700000}"/>
    <cellStyle name="Notiz 17 3" xfId="28765" xr:uid="{00000000-0005-0000-0000-00004C700000}"/>
    <cellStyle name="Notiz 17 4" xfId="28766" xr:uid="{00000000-0005-0000-0000-00004D700000}"/>
    <cellStyle name="Notiz 17 5" xfId="28767" xr:uid="{00000000-0005-0000-0000-00004E700000}"/>
    <cellStyle name="Notiz 17 6" xfId="28768" xr:uid="{00000000-0005-0000-0000-00004F700000}"/>
    <cellStyle name="Notiz 17 7" xfId="28769" xr:uid="{00000000-0005-0000-0000-000050700000}"/>
    <cellStyle name="Notiz 17 8" xfId="28770" xr:uid="{00000000-0005-0000-0000-000051700000}"/>
    <cellStyle name="Notiz 17 9" xfId="28771" xr:uid="{00000000-0005-0000-0000-000052700000}"/>
    <cellStyle name="Notiz 18" xfId="28772" xr:uid="{00000000-0005-0000-0000-000053700000}"/>
    <cellStyle name="Notiz 18 10" xfId="28773" xr:uid="{00000000-0005-0000-0000-000054700000}"/>
    <cellStyle name="Notiz 18 11" xfId="28774" xr:uid="{00000000-0005-0000-0000-000055700000}"/>
    <cellStyle name="Notiz 18 12" xfId="28775" xr:uid="{00000000-0005-0000-0000-000056700000}"/>
    <cellStyle name="Notiz 18 13" xfId="28776" xr:uid="{00000000-0005-0000-0000-000057700000}"/>
    <cellStyle name="Notiz 18 14" xfId="28777" xr:uid="{00000000-0005-0000-0000-000058700000}"/>
    <cellStyle name="Notiz 18 15" xfId="28778" xr:uid="{00000000-0005-0000-0000-000059700000}"/>
    <cellStyle name="Notiz 18 16" xfId="28779" xr:uid="{00000000-0005-0000-0000-00005A700000}"/>
    <cellStyle name="Notiz 18 17" xfId="28780" xr:uid="{00000000-0005-0000-0000-00005B700000}"/>
    <cellStyle name="Notiz 18 18" xfId="28781" xr:uid="{00000000-0005-0000-0000-00005C700000}"/>
    <cellStyle name="Notiz 18 2" xfId="28782" xr:uid="{00000000-0005-0000-0000-00005D700000}"/>
    <cellStyle name="Notiz 18 2 2" xfId="28783" xr:uid="{00000000-0005-0000-0000-00005E700000}"/>
    <cellStyle name="Notiz 18 3" xfId="28784" xr:uid="{00000000-0005-0000-0000-00005F700000}"/>
    <cellStyle name="Notiz 18 4" xfId="28785" xr:uid="{00000000-0005-0000-0000-000060700000}"/>
    <cellStyle name="Notiz 18 5" xfId="28786" xr:uid="{00000000-0005-0000-0000-000061700000}"/>
    <cellStyle name="Notiz 18 6" xfId="28787" xr:uid="{00000000-0005-0000-0000-000062700000}"/>
    <cellStyle name="Notiz 18 7" xfId="28788" xr:uid="{00000000-0005-0000-0000-000063700000}"/>
    <cellStyle name="Notiz 18 8" xfId="28789" xr:uid="{00000000-0005-0000-0000-000064700000}"/>
    <cellStyle name="Notiz 18 9" xfId="28790" xr:uid="{00000000-0005-0000-0000-000065700000}"/>
    <cellStyle name="Notiz 19" xfId="28791" xr:uid="{00000000-0005-0000-0000-000066700000}"/>
    <cellStyle name="Notiz 19 10" xfId="28792" xr:uid="{00000000-0005-0000-0000-000067700000}"/>
    <cellStyle name="Notiz 19 11" xfId="28793" xr:uid="{00000000-0005-0000-0000-000068700000}"/>
    <cellStyle name="Notiz 19 12" xfId="28794" xr:uid="{00000000-0005-0000-0000-000069700000}"/>
    <cellStyle name="Notiz 19 13" xfId="28795" xr:uid="{00000000-0005-0000-0000-00006A700000}"/>
    <cellStyle name="Notiz 19 14" xfId="28796" xr:uid="{00000000-0005-0000-0000-00006B700000}"/>
    <cellStyle name="Notiz 19 15" xfId="28797" xr:uid="{00000000-0005-0000-0000-00006C700000}"/>
    <cellStyle name="Notiz 19 16" xfId="28798" xr:uid="{00000000-0005-0000-0000-00006D700000}"/>
    <cellStyle name="Notiz 19 17" xfId="28799" xr:uid="{00000000-0005-0000-0000-00006E700000}"/>
    <cellStyle name="Notiz 19 18" xfId="28800" xr:uid="{00000000-0005-0000-0000-00006F700000}"/>
    <cellStyle name="Notiz 19 2" xfId="28801" xr:uid="{00000000-0005-0000-0000-000070700000}"/>
    <cellStyle name="Notiz 19 2 2" xfId="28802" xr:uid="{00000000-0005-0000-0000-000071700000}"/>
    <cellStyle name="Notiz 19 3" xfId="28803" xr:uid="{00000000-0005-0000-0000-000072700000}"/>
    <cellStyle name="Notiz 19 4" xfId="28804" xr:uid="{00000000-0005-0000-0000-000073700000}"/>
    <cellStyle name="Notiz 19 5" xfId="28805" xr:uid="{00000000-0005-0000-0000-000074700000}"/>
    <cellStyle name="Notiz 19 6" xfId="28806" xr:uid="{00000000-0005-0000-0000-000075700000}"/>
    <cellStyle name="Notiz 19 7" xfId="28807" xr:uid="{00000000-0005-0000-0000-000076700000}"/>
    <cellStyle name="Notiz 19 8" xfId="28808" xr:uid="{00000000-0005-0000-0000-000077700000}"/>
    <cellStyle name="Notiz 19 9" xfId="28809" xr:uid="{00000000-0005-0000-0000-000078700000}"/>
    <cellStyle name="Notiz 2" xfId="45" xr:uid="{00000000-0005-0000-0000-000079700000}"/>
    <cellStyle name="Notiz 2 10" xfId="28810" xr:uid="{00000000-0005-0000-0000-00007A700000}"/>
    <cellStyle name="Notiz 2 10 2" xfId="28811" xr:uid="{00000000-0005-0000-0000-00007B700000}"/>
    <cellStyle name="Notiz 2 11" xfId="28812" xr:uid="{00000000-0005-0000-0000-00007C700000}"/>
    <cellStyle name="Notiz 2 11 2" xfId="28813" xr:uid="{00000000-0005-0000-0000-00007D700000}"/>
    <cellStyle name="Notiz 2 12" xfId="28814" xr:uid="{00000000-0005-0000-0000-00007E700000}"/>
    <cellStyle name="Notiz 2 12 2" xfId="28815" xr:uid="{00000000-0005-0000-0000-00007F700000}"/>
    <cellStyle name="Notiz 2 13" xfId="28816" xr:uid="{00000000-0005-0000-0000-000080700000}"/>
    <cellStyle name="Notiz 2 13 2" xfId="28817" xr:uid="{00000000-0005-0000-0000-000081700000}"/>
    <cellStyle name="Notiz 2 14" xfId="28818" xr:uid="{00000000-0005-0000-0000-000082700000}"/>
    <cellStyle name="Notiz 2 14 2" xfId="28819" xr:uid="{00000000-0005-0000-0000-000083700000}"/>
    <cellStyle name="Notiz 2 14 2 2" xfId="28820" xr:uid="{00000000-0005-0000-0000-000084700000}"/>
    <cellStyle name="Notiz 2 14 3" xfId="28821" xr:uid="{00000000-0005-0000-0000-000085700000}"/>
    <cellStyle name="Notiz 2 15" xfId="28822" xr:uid="{00000000-0005-0000-0000-000086700000}"/>
    <cellStyle name="Notiz 2 15 10" xfId="28823" xr:uid="{00000000-0005-0000-0000-000087700000}"/>
    <cellStyle name="Notiz 2 15 11" xfId="28824" xr:uid="{00000000-0005-0000-0000-000088700000}"/>
    <cellStyle name="Notiz 2 15 12" xfId="28825" xr:uid="{00000000-0005-0000-0000-000089700000}"/>
    <cellStyle name="Notiz 2 15 13" xfId="28826" xr:uid="{00000000-0005-0000-0000-00008A700000}"/>
    <cellStyle name="Notiz 2 15 14" xfId="28827" xr:uid="{00000000-0005-0000-0000-00008B700000}"/>
    <cellStyle name="Notiz 2 15 15" xfId="28828" xr:uid="{00000000-0005-0000-0000-00008C700000}"/>
    <cellStyle name="Notiz 2 15 16" xfId="28829" xr:uid="{00000000-0005-0000-0000-00008D700000}"/>
    <cellStyle name="Notiz 2 15 17" xfId="28830" xr:uid="{00000000-0005-0000-0000-00008E700000}"/>
    <cellStyle name="Notiz 2 15 18" xfId="28831" xr:uid="{00000000-0005-0000-0000-00008F700000}"/>
    <cellStyle name="Notiz 2 15 2" xfId="28832" xr:uid="{00000000-0005-0000-0000-000090700000}"/>
    <cellStyle name="Notiz 2 15 2 10" xfId="28833" xr:uid="{00000000-0005-0000-0000-000091700000}"/>
    <cellStyle name="Notiz 2 15 2 11" xfId="28834" xr:uid="{00000000-0005-0000-0000-000092700000}"/>
    <cellStyle name="Notiz 2 15 2 12" xfId="28835" xr:uid="{00000000-0005-0000-0000-000093700000}"/>
    <cellStyle name="Notiz 2 15 2 13" xfId="28836" xr:uid="{00000000-0005-0000-0000-000094700000}"/>
    <cellStyle name="Notiz 2 15 2 14" xfId="28837" xr:uid="{00000000-0005-0000-0000-000095700000}"/>
    <cellStyle name="Notiz 2 15 2 15" xfId="28838" xr:uid="{00000000-0005-0000-0000-000096700000}"/>
    <cellStyle name="Notiz 2 15 2 16" xfId="28839" xr:uid="{00000000-0005-0000-0000-000097700000}"/>
    <cellStyle name="Notiz 2 15 2 17" xfId="28840" xr:uid="{00000000-0005-0000-0000-000098700000}"/>
    <cellStyle name="Notiz 2 15 2 18" xfId="28841" xr:uid="{00000000-0005-0000-0000-000099700000}"/>
    <cellStyle name="Notiz 2 15 2 2" xfId="28842" xr:uid="{00000000-0005-0000-0000-00009A700000}"/>
    <cellStyle name="Notiz 2 15 2 2 2" xfId="28843" xr:uid="{00000000-0005-0000-0000-00009B700000}"/>
    <cellStyle name="Notiz 2 15 2 2 2 2" xfId="28844" xr:uid="{00000000-0005-0000-0000-00009C700000}"/>
    <cellStyle name="Notiz 2 15 2 2 2 2 2" xfId="28845" xr:uid="{00000000-0005-0000-0000-00009D700000}"/>
    <cellStyle name="Notiz 2 15 2 2 2 2 2 2" xfId="28846" xr:uid="{00000000-0005-0000-0000-00009E700000}"/>
    <cellStyle name="Notiz 2 15 2 2 2 2 2 3" xfId="28847" xr:uid="{00000000-0005-0000-0000-00009F700000}"/>
    <cellStyle name="Notiz 2 15 2 2 2 2 3" xfId="28848" xr:uid="{00000000-0005-0000-0000-0000A0700000}"/>
    <cellStyle name="Notiz 2 15 2 2 2 3" xfId="28849" xr:uid="{00000000-0005-0000-0000-0000A1700000}"/>
    <cellStyle name="Notiz 2 15 2 2 2 4" xfId="28850" xr:uid="{00000000-0005-0000-0000-0000A2700000}"/>
    <cellStyle name="Notiz 2 15 2 2 3" xfId="28851" xr:uid="{00000000-0005-0000-0000-0000A3700000}"/>
    <cellStyle name="Notiz 2 15 2 2 3 2" xfId="28852" xr:uid="{00000000-0005-0000-0000-0000A4700000}"/>
    <cellStyle name="Notiz 2 15 2 2 3 3" xfId="28853" xr:uid="{00000000-0005-0000-0000-0000A5700000}"/>
    <cellStyle name="Notiz 2 15 2 2 4" xfId="28854" xr:uid="{00000000-0005-0000-0000-0000A6700000}"/>
    <cellStyle name="Notiz 2 15 2 3" xfId="28855" xr:uid="{00000000-0005-0000-0000-0000A7700000}"/>
    <cellStyle name="Notiz 2 15 2 4" xfId="28856" xr:uid="{00000000-0005-0000-0000-0000A8700000}"/>
    <cellStyle name="Notiz 2 15 2 5" xfId="28857" xr:uid="{00000000-0005-0000-0000-0000A9700000}"/>
    <cellStyle name="Notiz 2 15 2 5 2" xfId="28858" xr:uid="{00000000-0005-0000-0000-0000AA700000}"/>
    <cellStyle name="Notiz 2 15 2 5 2 2" xfId="28859" xr:uid="{00000000-0005-0000-0000-0000AB700000}"/>
    <cellStyle name="Notiz 2 15 2 5 2 3" xfId="28860" xr:uid="{00000000-0005-0000-0000-0000AC700000}"/>
    <cellStyle name="Notiz 2 15 2 5 3" xfId="28861" xr:uid="{00000000-0005-0000-0000-0000AD700000}"/>
    <cellStyle name="Notiz 2 15 2 6" xfId="28862" xr:uid="{00000000-0005-0000-0000-0000AE700000}"/>
    <cellStyle name="Notiz 2 15 2 7" xfId="28863" xr:uid="{00000000-0005-0000-0000-0000AF700000}"/>
    <cellStyle name="Notiz 2 15 2 8" xfId="28864" xr:uid="{00000000-0005-0000-0000-0000B0700000}"/>
    <cellStyle name="Notiz 2 15 2 9" xfId="28865" xr:uid="{00000000-0005-0000-0000-0000B1700000}"/>
    <cellStyle name="Notiz 2 15 3" xfId="28866" xr:uid="{00000000-0005-0000-0000-0000B2700000}"/>
    <cellStyle name="Notiz 2 15 3 2" xfId="28867" xr:uid="{00000000-0005-0000-0000-0000B3700000}"/>
    <cellStyle name="Notiz 2 15 3 2 2" xfId="28868" xr:uid="{00000000-0005-0000-0000-0000B4700000}"/>
    <cellStyle name="Notiz 2 15 3 2 2 2" xfId="28869" xr:uid="{00000000-0005-0000-0000-0000B5700000}"/>
    <cellStyle name="Notiz 2 15 3 2 2 2 2" xfId="28870" xr:uid="{00000000-0005-0000-0000-0000B6700000}"/>
    <cellStyle name="Notiz 2 15 3 2 2 2 3" xfId="28871" xr:uid="{00000000-0005-0000-0000-0000B7700000}"/>
    <cellStyle name="Notiz 2 15 3 2 2 3" xfId="28872" xr:uid="{00000000-0005-0000-0000-0000B8700000}"/>
    <cellStyle name="Notiz 2 15 3 2 3" xfId="28873" xr:uid="{00000000-0005-0000-0000-0000B9700000}"/>
    <cellStyle name="Notiz 2 15 3 2 4" xfId="28874" xr:uid="{00000000-0005-0000-0000-0000BA700000}"/>
    <cellStyle name="Notiz 2 15 3 3" xfId="28875" xr:uid="{00000000-0005-0000-0000-0000BB700000}"/>
    <cellStyle name="Notiz 2 15 3 3 2" xfId="28876" xr:uid="{00000000-0005-0000-0000-0000BC700000}"/>
    <cellStyle name="Notiz 2 15 3 3 3" xfId="28877" xr:uid="{00000000-0005-0000-0000-0000BD700000}"/>
    <cellStyle name="Notiz 2 15 3 4" xfId="28878" xr:uid="{00000000-0005-0000-0000-0000BE700000}"/>
    <cellStyle name="Notiz 2 15 4" xfId="28879" xr:uid="{00000000-0005-0000-0000-0000BF700000}"/>
    <cellStyle name="Notiz 2 15 5" xfId="28880" xr:uid="{00000000-0005-0000-0000-0000C0700000}"/>
    <cellStyle name="Notiz 2 15 5 2" xfId="28881" xr:uid="{00000000-0005-0000-0000-0000C1700000}"/>
    <cellStyle name="Notiz 2 15 5 2 2" xfId="28882" xr:uid="{00000000-0005-0000-0000-0000C2700000}"/>
    <cellStyle name="Notiz 2 15 5 2 3" xfId="28883" xr:uid="{00000000-0005-0000-0000-0000C3700000}"/>
    <cellStyle name="Notiz 2 15 5 3" xfId="28884" xr:uid="{00000000-0005-0000-0000-0000C4700000}"/>
    <cellStyle name="Notiz 2 15 6" xfId="28885" xr:uid="{00000000-0005-0000-0000-0000C5700000}"/>
    <cellStyle name="Notiz 2 15 7" xfId="28886" xr:uid="{00000000-0005-0000-0000-0000C6700000}"/>
    <cellStyle name="Notiz 2 15 8" xfId="28887" xr:uid="{00000000-0005-0000-0000-0000C7700000}"/>
    <cellStyle name="Notiz 2 15 9" xfId="28888" xr:uid="{00000000-0005-0000-0000-0000C8700000}"/>
    <cellStyle name="Notiz 2 16" xfId="28889" xr:uid="{00000000-0005-0000-0000-0000C9700000}"/>
    <cellStyle name="Notiz 2 17" xfId="28890" xr:uid="{00000000-0005-0000-0000-0000CA700000}"/>
    <cellStyle name="Notiz 2 18" xfId="28891" xr:uid="{00000000-0005-0000-0000-0000CB700000}"/>
    <cellStyle name="Notiz 2 19" xfId="28892" xr:uid="{00000000-0005-0000-0000-0000CC700000}"/>
    <cellStyle name="Notiz 2 2" xfId="28893" xr:uid="{00000000-0005-0000-0000-0000CD700000}"/>
    <cellStyle name="Notiz 2 2 2" xfId="28894" xr:uid="{00000000-0005-0000-0000-0000CE700000}"/>
    <cellStyle name="Notiz 2 2 2 2" xfId="28895" xr:uid="{00000000-0005-0000-0000-0000CF700000}"/>
    <cellStyle name="Notiz 2 2 2 2 2" xfId="28896" xr:uid="{00000000-0005-0000-0000-0000D0700000}"/>
    <cellStyle name="Notiz 2 2 2 2 3" xfId="28897" xr:uid="{00000000-0005-0000-0000-0000D1700000}"/>
    <cellStyle name="Notiz 2 2 2 3" xfId="28898" xr:uid="{00000000-0005-0000-0000-0000D2700000}"/>
    <cellStyle name="Notiz 2 2 2 4" xfId="28899" xr:uid="{00000000-0005-0000-0000-0000D3700000}"/>
    <cellStyle name="Notiz 2 2 2 5" xfId="28900" xr:uid="{00000000-0005-0000-0000-0000D4700000}"/>
    <cellStyle name="Notiz 2 2 2 6" xfId="28901" xr:uid="{00000000-0005-0000-0000-0000D5700000}"/>
    <cellStyle name="Notiz 2 2 3" xfId="28902" xr:uid="{00000000-0005-0000-0000-0000D6700000}"/>
    <cellStyle name="Notiz 2 2 3 2" xfId="28903" xr:uid="{00000000-0005-0000-0000-0000D7700000}"/>
    <cellStyle name="Notiz 2 2 3 3" xfId="28904" xr:uid="{00000000-0005-0000-0000-0000D8700000}"/>
    <cellStyle name="Notiz 2 2 4" xfId="28905" xr:uid="{00000000-0005-0000-0000-0000D9700000}"/>
    <cellStyle name="Notiz 2 2 5" xfId="28906" xr:uid="{00000000-0005-0000-0000-0000DA700000}"/>
    <cellStyle name="Notiz 2 20" xfId="28907" xr:uid="{00000000-0005-0000-0000-0000DB700000}"/>
    <cellStyle name="Notiz 2 21" xfId="28908" xr:uid="{00000000-0005-0000-0000-0000DC700000}"/>
    <cellStyle name="Notiz 2 22" xfId="28909" xr:uid="{00000000-0005-0000-0000-0000DD700000}"/>
    <cellStyle name="Notiz 2 23" xfId="28910" xr:uid="{00000000-0005-0000-0000-0000DE700000}"/>
    <cellStyle name="Notiz 2 24" xfId="28911" xr:uid="{00000000-0005-0000-0000-0000DF700000}"/>
    <cellStyle name="Notiz 2 25" xfId="28912" xr:uid="{00000000-0005-0000-0000-0000E0700000}"/>
    <cellStyle name="Notiz 2 26" xfId="28913" xr:uid="{00000000-0005-0000-0000-0000E1700000}"/>
    <cellStyle name="Notiz 2 27" xfId="28914" xr:uid="{00000000-0005-0000-0000-0000E2700000}"/>
    <cellStyle name="Notiz 2 28" xfId="28915" xr:uid="{00000000-0005-0000-0000-0000E3700000}"/>
    <cellStyle name="Notiz 2 28 10" xfId="28916" xr:uid="{00000000-0005-0000-0000-0000E4700000}"/>
    <cellStyle name="Notiz 2 28 10 2" xfId="28917" xr:uid="{00000000-0005-0000-0000-0000E5700000}"/>
    <cellStyle name="Notiz 2 28 10 3" xfId="28918" xr:uid="{00000000-0005-0000-0000-0000E6700000}"/>
    <cellStyle name="Notiz 2 28 11" xfId="28919" xr:uid="{00000000-0005-0000-0000-0000E7700000}"/>
    <cellStyle name="Notiz 2 28 2" xfId="28920" xr:uid="{00000000-0005-0000-0000-0000E8700000}"/>
    <cellStyle name="Notiz 2 28 2 2" xfId="28921" xr:uid="{00000000-0005-0000-0000-0000E9700000}"/>
    <cellStyle name="Notiz 2 28 2 2 2" xfId="28922" xr:uid="{00000000-0005-0000-0000-0000EA700000}"/>
    <cellStyle name="Notiz 2 28 2 2 2 2" xfId="28923" xr:uid="{00000000-0005-0000-0000-0000EB700000}"/>
    <cellStyle name="Notiz 2 28 2 2 2 2 2" xfId="28924" xr:uid="{00000000-0005-0000-0000-0000EC700000}"/>
    <cellStyle name="Notiz 2 28 2 2 2 2 2 2" xfId="28925" xr:uid="{00000000-0005-0000-0000-0000ED700000}"/>
    <cellStyle name="Notiz 2 28 2 2 2 2 2 3" xfId="28926" xr:uid="{00000000-0005-0000-0000-0000EE700000}"/>
    <cellStyle name="Notiz 2 28 2 2 2 2 3" xfId="28927" xr:uid="{00000000-0005-0000-0000-0000EF700000}"/>
    <cellStyle name="Notiz 2 28 2 2 2 3" xfId="28928" xr:uid="{00000000-0005-0000-0000-0000F0700000}"/>
    <cellStyle name="Notiz 2 28 2 2 2 4" xfId="28929" xr:uid="{00000000-0005-0000-0000-0000F1700000}"/>
    <cellStyle name="Notiz 2 28 2 2 3" xfId="28930" xr:uid="{00000000-0005-0000-0000-0000F2700000}"/>
    <cellStyle name="Notiz 2 28 2 2 3 2" xfId="28931" xr:uid="{00000000-0005-0000-0000-0000F3700000}"/>
    <cellStyle name="Notiz 2 28 2 2 3 3" xfId="28932" xr:uid="{00000000-0005-0000-0000-0000F4700000}"/>
    <cellStyle name="Notiz 2 28 2 2 4" xfId="28933" xr:uid="{00000000-0005-0000-0000-0000F5700000}"/>
    <cellStyle name="Notiz 2 28 2 3" xfId="28934" xr:uid="{00000000-0005-0000-0000-0000F6700000}"/>
    <cellStyle name="Notiz 2 28 2 3 2" xfId="28935" xr:uid="{00000000-0005-0000-0000-0000F7700000}"/>
    <cellStyle name="Notiz 2 28 2 3 2 2" xfId="28936" xr:uid="{00000000-0005-0000-0000-0000F8700000}"/>
    <cellStyle name="Notiz 2 28 2 3 2 3" xfId="28937" xr:uid="{00000000-0005-0000-0000-0000F9700000}"/>
    <cellStyle name="Notiz 2 28 2 3 3" xfId="28938" xr:uid="{00000000-0005-0000-0000-0000FA700000}"/>
    <cellStyle name="Notiz 2 28 2 4" xfId="28939" xr:uid="{00000000-0005-0000-0000-0000FB700000}"/>
    <cellStyle name="Notiz 2 28 2 5" xfId="28940" xr:uid="{00000000-0005-0000-0000-0000FC700000}"/>
    <cellStyle name="Notiz 2 28 3" xfId="28941" xr:uid="{00000000-0005-0000-0000-0000FD700000}"/>
    <cellStyle name="Notiz 2 28 4" xfId="28942" xr:uid="{00000000-0005-0000-0000-0000FE700000}"/>
    <cellStyle name="Notiz 2 28 5" xfId="28943" xr:uid="{00000000-0005-0000-0000-0000FF700000}"/>
    <cellStyle name="Notiz 2 28 6" xfId="28944" xr:uid="{00000000-0005-0000-0000-000000710000}"/>
    <cellStyle name="Notiz 2 28 7" xfId="28945" xr:uid="{00000000-0005-0000-0000-000001710000}"/>
    <cellStyle name="Notiz 2 28 8" xfId="28946" xr:uid="{00000000-0005-0000-0000-000002710000}"/>
    <cellStyle name="Notiz 2 28 9" xfId="28947" xr:uid="{00000000-0005-0000-0000-000003710000}"/>
    <cellStyle name="Notiz 2 28 9 2" xfId="28948" xr:uid="{00000000-0005-0000-0000-000004710000}"/>
    <cellStyle name="Notiz 2 28 9 2 2" xfId="28949" xr:uid="{00000000-0005-0000-0000-000005710000}"/>
    <cellStyle name="Notiz 2 28 9 2 2 2" xfId="28950" xr:uid="{00000000-0005-0000-0000-000006710000}"/>
    <cellStyle name="Notiz 2 28 9 2 2 3" xfId="28951" xr:uid="{00000000-0005-0000-0000-000007710000}"/>
    <cellStyle name="Notiz 2 28 9 2 3" xfId="28952" xr:uid="{00000000-0005-0000-0000-000008710000}"/>
    <cellStyle name="Notiz 2 28 9 3" xfId="28953" xr:uid="{00000000-0005-0000-0000-000009710000}"/>
    <cellStyle name="Notiz 2 28 9 4" xfId="28954" xr:uid="{00000000-0005-0000-0000-00000A710000}"/>
    <cellStyle name="Notiz 2 29" xfId="28955" xr:uid="{00000000-0005-0000-0000-00000B710000}"/>
    <cellStyle name="Notiz 2 29 2" xfId="28956" xr:uid="{00000000-0005-0000-0000-00000C710000}"/>
    <cellStyle name="Notiz 2 29 2 2" xfId="28957" xr:uid="{00000000-0005-0000-0000-00000D710000}"/>
    <cellStyle name="Notiz 2 29 2 2 2" xfId="28958" xr:uid="{00000000-0005-0000-0000-00000E710000}"/>
    <cellStyle name="Notiz 2 29 2 2 2 2" xfId="28959" xr:uid="{00000000-0005-0000-0000-00000F710000}"/>
    <cellStyle name="Notiz 2 29 2 2 2 2 2" xfId="28960" xr:uid="{00000000-0005-0000-0000-000010710000}"/>
    <cellStyle name="Notiz 2 29 2 2 2 2 3" xfId="28961" xr:uid="{00000000-0005-0000-0000-000011710000}"/>
    <cellStyle name="Notiz 2 29 2 2 2 3" xfId="28962" xr:uid="{00000000-0005-0000-0000-000012710000}"/>
    <cellStyle name="Notiz 2 29 2 2 3" xfId="28963" xr:uid="{00000000-0005-0000-0000-000013710000}"/>
    <cellStyle name="Notiz 2 29 2 2 4" xfId="28964" xr:uid="{00000000-0005-0000-0000-000014710000}"/>
    <cellStyle name="Notiz 2 29 2 3" xfId="28965" xr:uid="{00000000-0005-0000-0000-000015710000}"/>
    <cellStyle name="Notiz 2 29 2 3 2" xfId="28966" xr:uid="{00000000-0005-0000-0000-000016710000}"/>
    <cellStyle name="Notiz 2 29 2 3 3" xfId="28967" xr:uid="{00000000-0005-0000-0000-000017710000}"/>
    <cellStyle name="Notiz 2 29 2 4" xfId="28968" xr:uid="{00000000-0005-0000-0000-000018710000}"/>
    <cellStyle name="Notiz 2 29 3" xfId="28969" xr:uid="{00000000-0005-0000-0000-000019710000}"/>
    <cellStyle name="Notiz 2 29 3 2" xfId="28970" xr:uid="{00000000-0005-0000-0000-00001A710000}"/>
    <cellStyle name="Notiz 2 29 3 2 2" xfId="28971" xr:uid="{00000000-0005-0000-0000-00001B710000}"/>
    <cellStyle name="Notiz 2 29 3 2 3" xfId="28972" xr:uid="{00000000-0005-0000-0000-00001C710000}"/>
    <cellStyle name="Notiz 2 29 3 3" xfId="28973" xr:uid="{00000000-0005-0000-0000-00001D710000}"/>
    <cellStyle name="Notiz 2 29 4" xfId="28974" xr:uid="{00000000-0005-0000-0000-00001E710000}"/>
    <cellStyle name="Notiz 2 29 5" xfId="28975" xr:uid="{00000000-0005-0000-0000-00001F710000}"/>
    <cellStyle name="Notiz 2 3" xfId="28976" xr:uid="{00000000-0005-0000-0000-000020710000}"/>
    <cellStyle name="Notiz 2 3 2" xfId="28977" xr:uid="{00000000-0005-0000-0000-000021710000}"/>
    <cellStyle name="Notiz 2 3 2 2" xfId="28978" xr:uid="{00000000-0005-0000-0000-000022710000}"/>
    <cellStyle name="Notiz 2 3 3" xfId="28979" xr:uid="{00000000-0005-0000-0000-000023710000}"/>
    <cellStyle name="Notiz 2 3 4" xfId="28980" xr:uid="{00000000-0005-0000-0000-000024710000}"/>
    <cellStyle name="Notiz 2 3 5" xfId="28981" xr:uid="{00000000-0005-0000-0000-000025710000}"/>
    <cellStyle name="Notiz 2 30" xfId="28982" xr:uid="{00000000-0005-0000-0000-000026710000}"/>
    <cellStyle name="Notiz 2 30 2" xfId="28983" xr:uid="{00000000-0005-0000-0000-000027710000}"/>
    <cellStyle name="Notiz 2 31" xfId="28984" xr:uid="{00000000-0005-0000-0000-000028710000}"/>
    <cellStyle name="Notiz 2 31 2" xfId="28985" xr:uid="{00000000-0005-0000-0000-000029710000}"/>
    <cellStyle name="Notiz 2 32" xfId="28986" xr:uid="{00000000-0005-0000-0000-00002A710000}"/>
    <cellStyle name="Notiz 2 32 2" xfId="28987" xr:uid="{00000000-0005-0000-0000-00002B710000}"/>
    <cellStyle name="Notiz 2 33" xfId="28988" xr:uid="{00000000-0005-0000-0000-00002C710000}"/>
    <cellStyle name="Notiz 2 33 2" xfId="28989" xr:uid="{00000000-0005-0000-0000-00002D710000}"/>
    <cellStyle name="Notiz 2 34" xfId="28990" xr:uid="{00000000-0005-0000-0000-00002E710000}"/>
    <cellStyle name="Notiz 2 34 2" xfId="28991" xr:uid="{00000000-0005-0000-0000-00002F710000}"/>
    <cellStyle name="Notiz 2 35" xfId="28992" xr:uid="{00000000-0005-0000-0000-000030710000}"/>
    <cellStyle name="Notiz 2 35 2" xfId="28993" xr:uid="{00000000-0005-0000-0000-000031710000}"/>
    <cellStyle name="Notiz 2 35 2 2" xfId="28994" xr:uid="{00000000-0005-0000-0000-000032710000}"/>
    <cellStyle name="Notiz 2 35 2 2 2" xfId="28995" xr:uid="{00000000-0005-0000-0000-000033710000}"/>
    <cellStyle name="Notiz 2 35 2 2 3" xfId="28996" xr:uid="{00000000-0005-0000-0000-000034710000}"/>
    <cellStyle name="Notiz 2 35 2 3" xfId="28997" xr:uid="{00000000-0005-0000-0000-000035710000}"/>
    <cellStyle name="Notiz 2 35 3" xfId="28998" xr:uid="{00000000-0005-0000-0000-000036710000}"/>
    <cellStyle name="Notiz 2 35 4" xfId="28999" xr:uid="{00000000-0005-0000-0000-000037710000}"/>
    <cellStyle name="Notiz 2 36" xfId="29000" xr:uid="{00000000-0005-0000-0000-000038710000}"/>
    <cellStyle name="Notiz 2 36 2" xfId="29001" xr:uid="{00000000-0005-0000-0000-000039710000}"/>
    <cellStyle name="Notiz 2 36 3" xfId="29002" xr:uid="{00000000-0005-0000-0000-00003A710000}"/>
    <cellStyle name="Notiz 2 37" xfId="29003" xr:uid="{00000000-0005-0000-0000-00003B710000}"/>
    <cellStyle name="Notiz 2 38" xfId="29004" xr:uid="{00000000-0005-0000-0000-00003C710000}"/>
    <cellStyle name="Notiz 2 39" xfId="29005" xr:uid="{00000000-0005-0000-0000-00003D710000}"/>
    <cellStyle name="Notiz 2 4" xfId="29006" xr:uid="{00000000-0005-0000-0000-00003E710000}"/>
    <cellStyle name="Notiz 2 4 2" xfId="29007" xr:uid="{00000000-0005-0000-0000-00003F710000}"/>
    <cellStyle name="Notiz 2 4 2 2" xfId="29008" xr:uid="{00000000-0005-0000-0000-000040710000}"/>
    <cellStyle name="Notiz 2 4 3" xfId="29009" xr:uid="{00000000-0005-0000-0000-000041710000}"/>
    <cellStyle name="Notiz 2 4 4" xfId="29010" xr:uid="{00000000-0005-0000-0000-000042710000}"/>
    <cellStyle name="Notiz 2 40" xfId="29011" xr:uid="{00000000-0005-0000-0000-000043710000}"/>
    <cellStyle name="Notiz 2 41" xfId="29012" xr:uid="{00000000-0005-0000-0000-000044710000}"/>
    <cellStyle name="Notiz 2 42" xfId="29013" xr:uid="{00000000-0005-0000-0000-000045710000}"/>
    <cellStyle name="Notiz 2 43" xfId="29014" xr:uid="{00000000-0005-0000-0000-000046710000}"/>
    <cellStyle name="Notiz 2 44" xfId="29015" xr:uid="{00000000-0005-0000-0000-000047710000}"/>
    <cellStyle name="Notiz 2 45" xfId="29016" xr:uid="{00000000-0005-0000-0000-000048710000}"/>
    <cellStyle name="Notiz 2 46" xfId="29017" xr:uid="{00000000-0005-0000-0000-000049710000}"/>
    <cellStyle name="Notiz 2 47" xfId="29018" xr:uid="{00000000-0005-0000-0000-00004A710000}"/>
    <cellStyle name="Notiz 2 48" xfId="29019" xr:uid="{00000000-0005-0000-0000-00004B710000}"/>
    <cellStyle name="Notiz 2 5" xfId="29020" xr:uid="{00000000-0005-0000-0000-00004C710000}"/>
    <cellStyle name="Notiz 2 5 2" xfId="29021" xr:uid="{00000000-0005-0000-0000-00004D710000}"/>
    <cellStyle name="Notiz 2 5 2 2" xfId="29022" xr:uid="{00000000-0005-0000-0000-00004E710000}"/>
    <cellStyle name="Notiz 2 5 3" xfId="29023" xr:uid="{00000000-0005-0000-0000-00004F710000}"/>
    <cellStyle name="Notiz 2 5 4" xfId="29024" xr:uid="{00000000-0005-0000-0000-000050710000}"/>
    <cellStyle name="Notiz 2 6" xfId="29025" xr:uid="{00000000-0005-0000-0000-000051710000}"/>
    <cellStyle name="Notiz 2 6 2" xfId="29026" xr:uid="{00000000-0005-0000-0000-000052710000}"/>
    <cellStyle name="Notiz 2 6 2 2" xfId="29027" xr:uid="{00000000-0005-0000-0000-000053710000}"/>
    <cellStyle name="Notiz 2 6 3" xfId="29028" xr:uid="{00000000-0005-0000-0000-000054710000}"/>
    <cellStyle name="Notiz 2 6 4" xfId="29029" xr:uid="{00000000-0005-0000-0000-000055710000}"/>
    <cellStyle name="Notiz 2 7" xfId="29030" xr:uid="{00000000-0005-0000-0000-000056710000}"/>
    <cellStyle name="Notiz 2 7 2" xfId="29031" xr:uid="{00000000-0005-0000-0000-000057710000}"/>
    <cellStyle name="Notiz 2 7 2 2" xfId="29032" xr:uid="{00000000-0005-0000-0000-000058710000}"/>
    <cellStyle name="Notiz 2 7 3" xfId="29033" xr:uid="{00000000-0005-0000-0000-000059710000}"/>
    <cellStyle name="Notiz 2 7 4" xfId="29034" xr:uid="{00000000-0005-0000-0000-00005A710000}"/>
    <cellStyle name="Notiz 2 8" xfId="29035" xr:uid="{00000000-0005-0000-0000-00005B710000}"/>
    <cellStyle name="Notiz 2 8 2" xfId="29036" xr:uid="{00000000-0005-0000-0000-00005C710000}"/>
    <cellStyle name="Notiz 2 8 2 2" xfId="29037" xr:uid="{00000000-0005-0000-0000-00005D710000}"/>
    <cellStyle name="Notiz 2 8 3" xfId="29038" xr:uid="{00000000-0005-0000-0000-00005E710000}"/>
    <cellStyle name="Notiz 2 8 4" xfId="29039" xr:uid="{00000000-0005-0000-0000-00005F710000}"/>
    <cellStyle name="Notiz 2 9" xfId="29040" xr:uid="{00000000-0005-0000-0000-000060710000}"/>
    <cellStyle name="Notiz 2 9 2" xfId="29041" xr:uid="{00000000-0005-0000-0000-000061710000}"/>
    <cellStyle name="Notiz 20" xfId="29042" xr:uid="{00000000-0005-0000-0000-000062710000}"/>
    <cellStyle name="Notiz 20 10" xfId="29043" xr:uid="{00000000-0005-0000-0000-000063710000}"/>
    <cellStyle name="Notiz 20 11" xfId="29044" xr:uid="{00000000-0005-0000-0000-000064710000}"/>
    <cellStyle name="Notiz 20 12" xfId="29045" xr:uid="{00000000-0005-0000-0000-000065710000}"/>
    <cellStyle name="Notiz 20 13" xfId="29046" xr:uid="{00000000-0005-0000-0000-000066710000}"/>
    <cellStyle name="Notiz 20 14" xfId="29047" xr:uid="{00000000-0005-0000-0000-000067710000}"/>
    <cellStyle name="Notiz 20 15" xfId="29048" xr:uid="{00000000-0005-0000-0000-000068710000}"/>
    <cellStyle name="Notiz 20 16" xfId="29049" xr:uid="{00000000-0005-0000-0000-000069710000}"/>
    <cellStyle name="Notiz 20 17" xfId="29050" xr:uid="{00000000-0005-0000-0000-00006A710000}"/>
    <cellStyle name="Notiz 20 18" xfId="29051" xr:uid="{00000000-0005-0000-0000-00006B710000}"/>
    <cellStyle name="Notiz 20 2" xfId="29052" xr:uid="{00000000-0005-0000-0000-00006C710000}"/>
    <cellStyle name="Notiz 20 2 2" xfId="29053" xr:uid="{00000000-0005-0000-0000-00006D710000}"/>
    <cellStyle name="Notiz 20 3" xfId="29054" xr:uid="{00000000-0005-0000-0000-00006E710000}"/>
    <cellStyle name="Notiz 20 4" xfId="29055" xr:uid="{00000000-0005-0000-0000-00006F710000}"/>
    <cellStyle name="Notiz 20 5" xfId="29056" xr:uid="{00000000-0005-0000-0000-000070710000}"/>
    <cellStyle name="Notiz 20 6" xfId="29057" xr:uid="{00000000-0005-0000-0000-000071710000}"/>
    <cellStyle name="Notiz 20 7" xfId="29058" xr:uid="{00000000-0005-0000-0000-000072710000}"/>
    <cellStyle name="Notiz 20 8" xfId="29059" xr:uid="{00000000-0005-0000-0000-000073710000}"/>
    <cellStyle name="Notiz 20 9" xfId="29060" xr:uid="{00000000-0005-0000-0000-000074710000}"/>
    <cellStyle name="Notiz 21" xfId="29061" xr:uid="{00000000-0005-0000-0000-000075710000}"/>
    <cellStyle name="Notiz 21 10" xfId="29062" xr:uid="{00000000-0005-0000-0000-000076710000}"/>
    <cellStyle name="Notiz 21 11" xfId="29063" xr:uid="{00000000-0005-0000-0000-000077710000}"/>
    <cellStyle name="Notiz 21 12" xfId="29064" xr:uid="{00000000-0005-0000-0000-000078710000}"/>
    <cellStyle name="Notiz 21 13" xfId="29065" xr:uid="{00000000-0005-0000-0000-000079710000}"/>
    <cellStyle name="Notiz 21 14" xfId="29066" xr:uid="{00000000-0005-0000-0000-00007A710000}"/>
    <cellStyle name="Notiz 21 15" xfId="29067" xr:uid="{00000000-0005-0000-0000-00007B710000}"/>
    <cellStyle name="Notiz 21 16" xfId="29068" xr:uid="{00000000-0005-0000-0000-00007C710000}"/>
    <cellStyle name="Notiz 21 17" xfId="29069" xr:uid="{00000000-0005-0000-0000-00007D710000}"/>
    <cellStyle name="Notiz 21 18" xfId="29070" xr:uid="{00000000-0005-0000-0000-00007E710000}"/>
    <cellStyle name="Notiz 21 2" xfId="29071" xr:uid="{00000000-0005-0000-0000-00007F710000}"/>
    <cellStyle name="Notiz 21 2 2" xfId="29072" xr:uid="{00000000-0005-0000-0000-000080710000}"/>
    <cellStyle name="Notiz 21 3" xfId="29073" xr:uid="{00000000-0005-0000-0000-000081710000}"/>
    <cellStyle name="Notiz 21 4" xfId="29074" xr:uid="{00000000-0005-0000-0000-000082710000}"/>
    <cellStyle name="Notiz 21 5" xfId="29075" xr:uid="{00000000-0005-0000-0000-000083710000}"/>
    <cellStyle name="Notiz 21 6" xfId="29076" xr:uid="{00000000-0005-0000-0000-000084710000}"/>
    <cellStyle name="Notiz 21 7" xfId="29077" xr:uid="{00000000-0005-0000-0000-000085710000}"/>
    <cellStyle name="Notiz 21 8" xfId="29078" xr:uid="{00000000-0005-0000-0000-000086710000}"/>
    <cellStyle name="Notiz 21 9" xfId="29079" xr:uid="{00000000-0005-0000-0000-000087710000}"/>
    <cellStyle name="Notiz 22" xfId="29080" xr:uid="{00000000-0005-0000-0000-000088710000}"/>
    <cellStyle name="Notiz 22 10" xfId="29081" xr:uid="{00000000-0005-0000-0000-000089710000}"/>
    <cellStyle name="Notiz 22 11" xfId="29082" xr:uid="{00000000-0005-0000-0000-00008A710000}"/>
    <cellStyle name="Notiz 22 12" xfId="29083" xr:uid="{00000000-0005-0000-0000-00008B710000}"/>
    <cellStyle name="Notiz 22 13" xfId="29084" xr:uid="{00000000-0005-0000-0000-00008C710000}"/>
    <cellStyle name="Notiz 22 14" xfId="29085" xr:uid="{00000000-0005-0000-0000-00008D710000}"/>
    <cellStyle name="Notiz 22 15" xfId="29086" xr:uid="{00000000-0005-0000-0000-00008E710000}"/>
    <cellStyle name="Notiz 22 16" xfId="29087" xr:uid="{00000000-0005-0000-0000-00008F710000}"/>
    <cellStyle name="Notiz 22 17" xfId="29088" xr:uid="{00000000-0005-0000-0000-000090710000}"/>
    <cellStyle name="Notiz 22 18" xfId="29089" xr:uid="{00000000-0005-0000-0000-000091710000}"/>
    <cellStyle name="Notiz 22 2" xfId="29090" xr:uid="{00000000-0005-0000-0000-000092710000}"/>
    <cellStyle name="Notiz 22 2 2" xfId="29091" xr:uid="{00000000-0005-0000-0000-000093710000}"/>
    <cellStyle name="Notiz 22 3" xfId="29092" xr:uid="{00000000-0005-0000-0000-000094710000}"/>
    <cellStyle name="Notiz 22 4" xfId="29093" xr:uid="{00000000-0005-0000-0000-000095710000}"/>
    <cellStyle name="Notiz 22 5" xfId="29094" xr:uid="{00000000-0005-0000-0000-000096710000}"/>
    <cellStyle name="Notiz 22 6" xfId="29095" xr:uid="{00000000-0005-0000-0000-000097710000}"/>
    <cellStyle name="Notiz 22 7" xfId="29096" xr:uid="{00000000-0005-0000-0000-000098710000}"/>
    <cellStyle name="Notiz 22 8" xfId="29097" xr:uid="{00000000-0005-0000-0000-000099710000}"/>
    <cellStyle name="Notiz 22 9" xfId="29098" xr:uid="{00000000-0005-0000-0000-00009A710000}"/>
    <cellStyle name="Notiz 23" xfId="29099" xr:uid="{00000000-0005-0000-0000-00009B710000}"/>
    <cellStyle name="Notiz 23 10" xfId="29100" xr:uid="{00000000-0005-0000-0000-00009C710000}"/>
    <cellStyle name="Notiz 23 11" xfId="29101" xr:uid="{00000000-0005-0000-0000-00009D710000}"/>
    <cellStyle name="Notiz 23 12" xfId="29102" xr:uid="{00000000-0005-0000-0000-00009E710000}"/>
    <cellStyle name="Notiz 23 13" xfId="29103" xr:uid="{00000000-0005-0000-0000-00009F710000}"/>
    <cellStyle name="Notiz 23 14" xfId="29104" xr:uid="{00000000-0005-0000-0000-0000A0710000}"/>
    <cellStyle name="Notiz 23 15" xfId="29105" xr:uid="{00000000-0005-0000-0000-0000A1710000}"/>
    <cellStyle name="Notiz 23 16" xfId="29106" xr:uid="{00000000-0005-0000-0000-0000A2710000}"/>
    <cellStyle name="Notiz 23 17" xfId="29107" xr:uid="{00000000-0005-0000-0000-0000A3710000}"/>
    <cellStyle name="Notiz 23 18" xfId="29108" xr:uid="{00000000-0005-0000-0000-0000A4710000}"/>
    <cellStyle name="Notiz 23 2" xfId="29109" xr:uid="{00000000-0005-0000-0000-0000A5710000}"/>
    <cellStyle name="Notiz 23 2 2" xfId="29110" xr:uid="{00000000-0005-0000-0000-0000A6710000}"/>
    <cellStyle name="Notiz 23 3" xfId="29111" xr:uid="{00000000-0005-0000-0000-0000A7710000}"/>
    <cellStyle name="Notiz 23 4" xfId="29112" xr:uid="{00000000-0005-0000-0000-0000A8710000}"/>
    <cellStyle name="Notiz 23 5" xfId="29113" xr:uid="{00000000-0005-0000-0000-0000A9710000}"/>
    <cellStyle name="Notiz 23 6" xfId="29114" xr:uid="{00000000-0005-0000-0000-0000AA710000}"/>
    <cellStyle name="Notiz 23 7" xfId="29115" xr:uid="{00000000-0005-0000-0000-0000AB710000}"/>
    <cellStyle name="Notiz 23 8" xfId="29116" xr:uid="{00000000-0005-0000-0000-0000AC710000}"/>
    <cellStyle name="Notiz 23 9" xfId="29117" xr:uid="{00000000-0005-0000-0000-0000AD710000}"/>
    <cellStyle name="Notiz 24" xfId="29118" xr:uid="{00000000-0005-0000-0000-0000AE710000}"/>
    <cellStyle name="Notiz 24 10" xfId="29119" xr:uid="{00000000-0005-0000-0000-0000AF710000}"/>
    <cellStyle name="Notiz 24 11" xfId="29120" xr:uid="{00000000-0005-0000-0000-0000B0710000}"/>
    <cellStyle name="Notiz 24 12" xfId="29121" xr:uid="{00000000-0005-0000-0000-0000B1710000}"/>
    <cellStyle name="Notiz 24 13" xfId="29122" xr:uid="{00000000-0005-0000-0000-0000B2710000}"/>
    <cellStyle name="Notiz 24 14" xfId="29123" xr:uid="{00000000-0005-0000-0000-0000B3710000}"/>
    <cellStyle name="Notiz 24 15" xfId="29124" xr:uid="{00000000-0005-0000-0000-0000B4710000}"/>
    <cellStyle name="Notiz 24 16" xfId="29125" xr:uid="{00000000-0005-0000-0000-0000B5710000}"/>
    <cellStyle name="Notiz 24 17" xfId="29126" xr:uid="{00000000-0005-0000-0000-0000B6710000}"/>
    <cellStyle name="Notiz 24 18" xfId="29127" xr:uid="{00000000-0005-0000-0000-0000B7710000}"/>
    <cellStyle name="Notiz 24 2" xfId="29128" xr:uid="{00000000-0005-0000-0000-0000B8710000}"/>
    <cellStyle name="Notiz 24 2 2" xfId="29129" xr:uid="{00000000-0005-0000-0000-0000B9710000}"/>
    <cellStyle name="Notiz 24 3" xfId="29130" xr:uid="{00000000-0005-0000-0000-0000BA710000}"/>
    <cellStyle name="Notiz 24 4" xfId="29131" xr:uid="{00000000-0005-0000-0000-0000BB710000}"/>
    <cellStyle name="Notiz 24 5" xfId="29132" xr:uid="{00000000-0005-0000-0000-0000BC710000}"/>
    <cellStyle name="Notiz 24 6" xfId="29133" xr:uid="{00000000-0005-0000-0000-0000BD710000}"/>
    <cellStyle name="Notiz 24 7" xfId="29134" xr:uid="{00000000-0005-0000-0000-0000BE710000}"/>
    <cellStyle name="Notiz 24 8" xfId="29135" xr:uid="{00000000-0005-0000-0000-0000BF710000}"/>
    <cellStyle name="Notiz 24 9" xfId="29136" xr:uid="{00000000-0005-0000-0000-0000C0710000}"/>
    <cellStyle name="Notiz 25" xfId="29137" xr:uid="{00000000-0005-0000-0000-0000C1710000}"/>
    <cellStyle name="Notiz 25 10" xfId="29138" xr:uid="{00000000-0005-0000-0000-0000C2710000}"/>
    <cellStyle name="Notiz 25 11" xfId="29139" xr:uid="{00000000-0005-0000-0000-0000C3710000}"/>
    <cellStyle name="Notiz 25 12" xfId="29140" xr:uid="{00000000-0005-0000-0000-0000C4710000}"/>
    <cellStyle name="Notiz 25 13" xfId="29141" xr:uid="{00000000-0005-0000-0000-0000C5710000}"/>
    <cellStyle name="Notiz 25 14" xfId="29142" xr:uid="{00000000-0005-0000-0000-0000C6710000}"/>
    <cellStyle name="Notiz 25 15" xfId="29143" xr:uid="{00000000-0005-0000-0000-0000C7710000}"/>
    <cellStyle name="Notiz 25 16" xfId="29144" xr:uid="{00000000-0005-0000-0000-0000C8710000}"/>
    <cellStyle name="Notiz 25 17" xfId="29145" xr:uid="{00000000-0005-0000-0000-0000C9710000}"/>
    <cellStyle name="Notiz 25 18" xfId="29146" xr:uid="{00000000-0005-0000-0000-0000CA710000}"/>
    <cellStyle name="Notiz 25 2" xfId="29147" xr:uid="{00000000-0005-0000-0000-0000CB710000}"/>
    <cellStyle name="Notiz 25 2 2" xfId="29148" xr:uid="{00000000-0005-0000-0000-0000CC710000}"/>
    <cellStyle name="Notiz 25 3" xfId="29149" xr:uid="{00000000-0005-0000-0000-0000CD710000}"/>
    <cellStyle name="Notiz 25 4" xfId="29150" xr:uid="{00000000-0005-0000-0000-0000CE710000}"/>
    <cellStyle name="Notiz 25 5" xfId="29151" xr:uid="{00000000-0005-0000-0000-0000CF710000}"/>
    <cellStyle name="Notiz 25 6" xfId="29152" xr:uid="{00000000-0005-0000-0000-0000D0710000}"/>
    <cellStyle name="Notiz 25 7" xfId="29153" xr:uid="{00000000-0005-0000-0000-0000D1710000}"/>
    <cellStyle name="Notiz 25 8" xfId="29154" xr:uid="{00000000-0005-0000-0000-0000D2710000}"/>
    <cellStyle name="Notiz 25 9" xfId="29155" xr:uid="{00000000-0005-0000-0000-0000D3710000}"/>
    <cellStyle name="Notiz 26" xfId="29156" xr:uid="{00000000-0005-0000-0000-0000D4710000}"/>
    <cellStyle name="Notiz 26 10" xfId="29157" xr:uid="{00000000-0005-0000-0000-0000D5710000}"/>
    <cellStyle name="Notiz 26 11" xfId="29158" xr:uid="{00000000-0005-0000-0000-0000D6710000}"/>
    <cellStyle name="Notiz 26 12" xfId="29159" xr:uid="{00000000-0005-0000-0000-0000D7710000}"/>
    <cellStyle name="Notiz 26 13" xfId="29160" xr:uid="{00000000-0005-0000-0000-0000D8710000}"/>
    <cellStyle name="Notiz 26 14" xfId="29161" xr:uid="{00000000-0005-0000-0000-0000D9710000}"/>
    <cellStyle name="Notiz 26 15" xfId="29162" xr:uid="{00000000-0005-0000-0000-0000DA710000}"/>
    <cellStyle name="Notiz 26 16" xfId="29163" xr:uid="{00000000-0005-0000-0000-0000DB710000}"/>
    <cellStyle name="Notiz 26 17" xfId="29164" xr:uid="{00000000-0005-0000-0000-0000DC710000}"/>
    <cellStyle name="Notiz 26 18" xfId="29165" xr:uid="{00000000-0005-0000-0000-0000DD710000}"/>
    <cellStyle name="Notiz 26 2" xfId="29166" xr:uid="{00000000-0005-0000-0000-0000DE710000}"/>
    <cellStyle name="Notiz 26 2 2" xfId="29167" xr:uid="{00000000-0005-0000-0000-0000DF710000}"/>
    <cellStyle name="Notiz 26 3" xfId="29168" xr:uid="{00000000-0005-0000-0000-0000E0710000}"/>
    <cellStyle name="Notiz 26 4" xfId="29169" xr:uid="{00000000-0005-0000-0000-0000E1710000}"/>
    <cellStyle name="Notiz 26 5" xfId="29170" xr:uid="{00000000-0005-0000-0000-0000E2710000}"/>
    <cellStyle name="Notiz 26 6" xfId="29171" xr:uid="{00000000-0005-0000-0000-0000E3710000}"/>
    <cellStyle name="Notiz 26 7" xfId="29172" xr:uid="{00000000-0005-0000-0000-0000E4710000}"/>
    <cellStyle name="Notiz 26 8" xfId="29173" xr:uid="{00000000-0005-0000-0000-0000E5710000}"/>
    <cellStyle name="Notiz 26 9" xfId="29174" xr:uid="{00000000-0005-0000-0000-0000E6710000}"/>
    <cellStyle name="Notiz 27" xfId="29175" xr:uid="{00000000-0005-0000-0000-0000E7710000}"/>
    <cellStyle name="Notiz 27 10" xfId="29176" xr:uid="{00000000-0005-0000-0000-0000E8710000}"/>
    <cellStyle name="Notiz 27 11" xfId="29177" xr:uid="{00000000-0005-0000-0000-0000E9710000}"/>
    <cellStyle name="Notiz 27 12" xfId="29178" xr:uid="{00000000-0005-0000-0000-0000EA710000}"/>
    <cellStyle name="Notiz 27 13" xfId="29179" xr:uid="{00000000-0005-0000-0000-0000EB710000}"/>
    <cellStyle name="Notiz 27 14" xfId="29180" xr:uid="{00000000-0005-0000-0000-0000EC710000}"/>
    <cellStyle name="Notiz 27 15" xfId="29181" xr:uid="{00000000-0005-0000-0000-0000ED710000}"/>
    <cellStyle name="Notiz 27 16" xfId="29182" xr:uid="{00000000-0005-0000-0000-0000EE710000}"/>
    <cellStyle name="Notiz 27 17" xfId="29183" xr:uid="{00000000-0005-0000-0000-0000EF710000}"/>
    <cellStyle name="Notiz 27 18" xfId="29184" xr:uid="{00000000-0005-0000-0000-0000F0710000}"/>
    <cellStyle name="Notiz 27 19" xfId="29185" xr:uid="{00000000-0005-0000-0000-0000F1710000}"/>
    <cellStyle name="Notiz 27 2" xfId="29186" xr:uid="{00000000-0005-0000-0000-0000F2710000}"/>
    <cellStyle name="Notiz 27 3" xfId="29187" xr:uid="{00000000-0005-0000-0000-0000F3710000}"/>
    <cellStyle name="Notiz 27 4" xfId="29188" xr:uid="{00000000-0005-0000-0000-0000F4710000}"/>
    <cellStyle name="Notiz 27 5" xfId="29189" xr:uid="{00000000-0005-0000-0000-0000F5710000}"/>
    <cellStyle name="Notiz 27 6" xfId="29190" xr:uid="{00000000-0005-0000-0000-0000F6710000}"/>
    <cellStyle name="Notiz 27 7" xfId="29191" xr:uid="{00000000-0005-0000-0000-0000F7710000}"/>
    <cellStyle name="Notiz 27 8" xfId="29192" xr:uid="{00000000-0005-0000-0000-0000F8710000}"/>
    <cellStyle name="Notiz 27 9" xfId="29193" xr:uid="{00000000-0005-0000-0000-0000F9710000}"/>
    <cellStyle name="Notiz 28" xfId="29194" xr:uid="{00000000-0005-0000-0000-0000FA710000}"/>
    <cellStyle name="Notiz 28 10" xfId="29195" xr:uid="{00000000-0005-0000-0000-0000FB710000}"/>
    <cellStyle name="Notiz 28 11" xfId="29196" xr:uid="{00000000-0005-0000-0000-0000FC710000}"/>
    <cellStyle name="Notiz 28 12" xfId="29197" xr:uid="{00000000-0005-0000-0000-0000FD710000}"/>
    <cellStyle name="Notiz 28 13" xfId="29198" xr:uid="{00000000-0005-0000-0000-0000FE710000}"/>
    <cellStyle name="Notiz 28 14" xfId="29199" xr:uid="{00000000-0005-0000-0000-0000FF710000}"/>
    <cellStyle name="Notiz 28 15" xfId="29200" xr:uid="{00000000-0005-0000-0000-000000720000}"/>
    <cellStyle name="Notiz 28 16" xfId="29201" xr:uid="{00000000-0005-0000-0000-000001720000}"/>
    <cellStyle name="Notiz 28 17" xfId="29202" xr:uid="{00000000-0005-0000-0000-000002720000}"/>
    <cellStyle name="Notiz 28 18" xfId="29203" xr:uid="{00000000-0005-0000-0000-000003720000}"/>
    <cellStyle name="Notiz 28 19" xfId="29204" xr:uid="{00000000-0005-0000-0000-000004720000}"/>
    <cellStyle name="Notiz 28 2" xfId="29205" xr:uid="{00000000-0005-0000-0000-000005720000}"/>
    <cellStyle name="Notiz 28 3" xfId="29206" xr:uid="{00000000-0005-0000-0000-000006720000}"/>
    <cellStyle name="Notiz 28 4" xfId="29207" xr:uid="{00000000-0005-0000-0000-000007720000}"/>
    <cellStyle name="Notiz 28 5" xfId="29208" xr:uid="{00000000-0005-0000-0000-000008720000}"/>
    <cellStyle name="Notiz 28 6" xfId="29209" xr:uid="{00000000-0005-0000-0000-000009720000}"/>
    <cellStyle name="Notiz 28 7" xfId="29210" xr:uid="{00000000-0005-0000-0000-00000A720000}"/>
    <cellStyle name="Notiz 28 8" xfId="29211" xr:uid="{00000000-0005-0000-0000-00000B720000}"/>
    <cellStyle name="Notiz 28 9" xfId="29212" xr:uid="{00000000-0005-0000-0000-00000C720000}"/>
    <cellStyle name="Notiz 29" xfId="29213" xr:uid="{00000000-0005-0000-0000-00000D720000}"/>
    <cellStyle name="Notiz 29 10" xfId="29214" xr:uid="{00000000-0005-0000-0000-00000E720000}"/>
    <cellStyle name="Notiz 29 11" xfId="29215" xr:uid="{00000000-0005-0000-0000-00000F720000}"/>
    <cellStyle name="Notiz 29 12" xfId="29216" xr:uid="{00000000-0005-0000-0000-000010720000}"/>
    <cellStyle name="Notiz 29 13" xfId="29217" xr:uid="{00000000-0005-0000-0000-000011720000}"/>
    <cellStyle name="Notiz 29 14" xfId="29218" xr:uid="{00000000-0005-0000-0000-000012720000}"/>
    <cellStyle name="Notiz 29 15" xfId="29219" xr:uid="{00000000-0005-0000-0000-000013720000}"/>
    <cellStyle name="Notiz 29 16" xfId="29220" xr:uid="{00000000-0005-0000-0000-000014720000}"/>
    <cellStyle name="Notiz 29 17" xfId="29221" xr:uid="{00000000-0005-0000-0000-000015720000}"/>
    <cellStyle name="Notiz 29 18" xfId="29222" xr:uid="{00000000-0005-0000-0000-000016720000}"/>
    <cellStyle name="Notiz 29 2" xfId="29223" xr:uid="{00000000-0005-0000-0000-000017720000}"/>
    <cellStyle name="Notiz 29 3" xfId="29224" xr:uid="{00000000-0005-0000-0000-000018720000}"/>
    <cellStyle name="Notiz 29 4" xfId="29225" xr:uid="{00000000-0005-0000-0000-000019720000}"/>
    <cellStyle name="Notiz 29 5" xfId="29226" xr:uid="{00000000-0005-0000-0000-00001A720000}"/>
    <cellStyle name="Notiz 29 6" xfId="29227" xr:uid="{00000000-0005-0000-0000-00001B720000}"/>
    <cellStyle name="Notiz 29 7" xfId="29228" xr:uid="{00000000-0005-0000-0000-00001C720000}"/>
    <cellStyle name="Notiz 29 8" xfId="29229" xr:uid="{00000000-0005-0000-0000-00001D720000}"/>
    <cellStyle name="Notiz 29 9" xfId="29230" xr:uid="{00000000-0005-0000-0000-00001E720000}"/>
    <cellStyle name="Notiz 3" xfId="29231" xr:uid="{00000000-0005-0000-0000-00001F720000}"/>
    <cellStyle name="Notiz 3 10" xfId="29232" xr:uid="{00000000-0005-0000-0000-000020720000}"/>
    <cellStyle name="Notiz 3 10 2" xfId="29233" xr:uid="{00000000-0005-0000-0000-000021720000}"/>
    <cellStyle name="Notiz 3 11" xfId="29234" xr:uid="{00000000-0005-0000-0000-000022720000}"/>
    <cellStyle name="Notiz 3 11 2" xfId="29235" xr:uid="{00000000-0005-0000-0000-000023720000}"/>
    <cellStyle name="Notiz 3 12" xfId="29236" xr:uid="{00000000-0005-0000-0000-000024720000}"/>
    <cellStyle name="Notiz 3 12 2" xfId="29237" xr:uid="{00000000-0005-0000-0000-000025720000}"/>
    <cellStyle name="Notiz 3 13" xfId="29238" xr:uid="{00000000-0005-0000-0000-000026720000}"/>
    <cellStyle name="Notiz 3 13 2" xfId="29239" xr:uid="{00000000-0005-0000-0000-000027720000}"/>
    <cellStyle name="Notiz 3 14" xfId="29240" xr:uid="{00000000-0005-0000-0000-000028720000}"/>
    <cellStyle name="Notiz 3 14 2" xfId="29241" xr:uid="{00000000-0005-0000-0000-000029720000}"/>
    <cellStyle name="Notiz 3 14 2 2" xfId="29242" xr:uid="{00000000-0005-0000-0000-00002A720000}"/>
    <cellStyle name="Notiz 3 14 3" xfId="29243" xr:uid="{00000000-0005-0000-0000-00002B720000}"/>
    <cellStyle name="Notiz 3 15" xfId="29244" xr:uid="{00000000-0005-0000-0000-00002C720000}"/>
    <cellStyle name="Notiz 3 16" xfId="29245" xr:uid="{00000000-0005-0000-0000-00002D720000}"/>
    <cellStyle name="Notiz 3 17" xfId="29246" xr:uid="{00000000-0005-0000-0000-00002E720000}"/>
    <cellStyle name="Notiz 3 18" xfId="29247" xr:uid="{00000000-0005-0000-0000-00002F720000}"/>
    <cellStyle name="Notiz 3 19" xfId="29248" xr:uid="{00000000-0005-0000-0000-000030720000}"/>
    <cellStyle name="Notiz 3 2" xfId="29249" xr:uid="{00000000-0005-0000-0000-000031720000}"/>
    <cellStyle name="Notiz 3 2 2" xfId="29250" xr:uid="{00000000-0005-0000-0000-000032720000}"/>
    <cellStyle name="Notiz 3 2 2 2" xfId="29251" xr:uid="{00000000-0005-0000-0000-000033720000}"/>
    <cellStyle name="Notiz 3 2 3" xfId="29252" xr:uid="{00000000-0005-0000-0000-000034720000}"/>
    <cellStyle name="Notiz 3 2 4" xfId="29253" xr:uid="{00000000-0005-0000-0000-000035720000}"/>
    <cellStyle name="Notiz 3 2 5" xfId="29254" xr:uid="{00000000-0005-0000-0000-000036720000}"/>
    <cellStyle name="Notiz 3 20" xfId="29255" xr:uid="{00000000-0005-0000-0000-000037720000}"/>
    <cellStyle name="Notiz 3 21" xfId="29256" xr:uid="{00000000-0005-0000-0000-000038720000}"/>
    <cellStyle name="Notiz 3 22" xfId="29257" xr:uid="{00000000-0005-0000-0000-000039720000}"/>
    <cellStyle name="Notiz 3 23" xfId="29258" xr:uid="{00000000-0005-0000-0000-00003A720000}"/>
    <cellStyle name="Notiz 3 24" xfId="29259" xr:uid="{00000000-0005-0000-0000-00003B720000}"/>
    <cellStyle name="Notiz 3 25" xfId="29260" xr:uid="{00000000-0005-0000-0000-00003C720000}"/>
    <cellStyle name="Notiz 3 26" xfId="29261" xr:uid="{00000000-0005-0000-0000-00003D720000}"/>
    <cellStyle name="Notiz 3 3" xfId="29262" xr:uid="{00000000-0005-0000-0000-00003E720000}"/>
    <cellStyle name="Notiz 3 3 2" xfId="29263" xr:uid="{00000000-0005-0000-0000-00003F720000}"/>
    <cellStyle name="Notiz 3 3 2 2" xfId="29264" xr:uid="{00000000-0005-0000-0000-000040720000}"/>
    <cellStyle name="Notiz 3 3 3" xfId="29265" xr:uid="{00000000-0005-0000-0000-000041720000}"/>
    <cellStyle name="Notiz 3 3 4" xfId="29266" xr:uid="{00000000-0005-0000-0000-000042720000}"/>
    <cellStyle name="Notiz 3 3 5" xfId="29267" xr:uid="{00000000-0005-0000-0000-000043720000}"/>
    <cellStyle name="Notiz 3 4" xfId="29268" xr:uid="{00000000-0005-0000-0000-000044720000}"/>
    <cellStyle name="Notiz 3 4 2" xfId="29269" xr:uid="{00000000-0005-0000-0000-000045720000}"/>
    <cellStyle name="Notiz 3 4 2 2" xfId="29270" xr:uid="{00000000-0005-0000-0000-000046720000}"/>
    <cellStyle name="Notiz 3 4 3" xfId="29271" xr:uid="{00000000-0005-0000-0000-000047720000}"/>
    <cellStyle name="Notiz 3 4 4" xfId="29272" xr:uid="{00000000-0005-0000-0000-000048720000}"/>
    <cellStyle name="Notiz 3 5" xfId="29273" xr:uid="{00000000-0005-0000-0000-000049720000}"/>
    <cellStyle name="Notiz 3 5 2" xfId="29274" xr:uid="{00000000-0005-0000-0000-00004A720000}"/>
    <cellStyle name="Notiz 3 5 2 2" xfId="29275" xr:uid="{00000000-0005-0000-0000-00004B720000}"/>
    <cellStyle name="Notiz 3 5 3" xfId="29276" xr:uid="{00000000-0005-0000-0000-00004C720000}"/>
    <cellStyle name="Notiz 3 5 4" xfId="29277" xr:uid="{00000000-0005-0000-0000-00004D720000}"/>
    <cellStyle name="Notiz 3 6" xfId="29278" xr:uid="{00000000-0005-0000-0000-00004E720000}"/>
    <cellStyle name="Notiz 3 6 2" xfId="29279" xr:uid="{00000000-0005-0000-0000-00004F720000}"/>
    <cellStyle name="Notiz 3 6 2 2" xfId="29280" xr:uid="{00000000-0005-0000-0000-000050720000}"/>
    <cellStyle name="Notiz 3 6 3" xfId="29281" xr:uid="{00000000-0005-0000-0000-000051720000}"/>
    <cellStyle name="Notiz 3 6 4" xfId="29282" xr:uid="{00000000-0005-0000-0000-000052720000}"/>
    <cellStyle name="Notiz 3 7" xfId="29283" xr:uid="{00000000-0005-0000-0000-000053720000}"/>
    <cellStyle name="Notiz 3 7 2" xfId="29284" xr:uid="{00000000-0005-0000-0000-000054720000}"/>
    <cellStyle name="Notiz 3 7 2 2" xfId="29285" xr:uid="{00000000-0005-0000-0000-000055720000}"/>
    <cellStyle name="Notiz 3 7 3" xfId="29286" xr:uid="{00000000-0005-0000-0000-000056720000}"/>
    <cellStyle name="Notiz 3 7 4" xfId="29287" xr:uid="{00000000-0005-0000-0000-000057720000}"/>
    <cellStyle name="Notiz 3 8" xfId="29288" xr:uid="{00000000-0005-0000-0000-000058720000}"/>
    <cellStyle name="Notiz 3 8 2" xfId="29289" xr:uid="{00000000-0005-0000-0000-000059720000}"/>
    <cellStyle name="Notiz 3 8 2 2" xfId="29290" xr:uid="{00000000-0005-0000-0000-00005A720000}"/>
    <cellStyle name="Notiz 3 8 3" xfId="29291" xr:uid="{00000000-0005-0000-0000-00005B720000}"/>
    <cellStyle name="Notiz 3 8 4" xfId="29292" xr:uid="{00000000-0005-0000-0000-00005C720000}"/>
    <cellStyle name="Notiz 3 9" xfId="29293" xr:uid="{00000000-0005-0000-0000-00005D720000}"/>
    <cellStyle name="Notiz 3 9 2" xfId="29294" xr:uid="{00000000-0005-0000-0000-00005E720000}"/>
    <cellStyle name="Notiz 30" xfId="29295" xr:uid="{00000000-0005-0000-0000-00005F720000}"/>
    <cellStyle name="Notiz 30 10" xfId="29296" xr:uid="{00000000-0005-0000-0000-000060720000}"/>
    <cellStyle name="Notiz 30 11" xfId="29297" xr:uid="{00000000-0005-0000-0000-000061720000}"/>
    <cellStyle name="Notiz 30 12" xfId="29298" xr:uid="{00000000-0005-0000-0000-000062720000}"/>
    <cellStyle name="Notiz 30 13" xfId="29299" xr:uid="{00000000-0005-0000-0000-000063720000}"/>
    <cellStyle name="Notiz 30 14" xfId="29300" xr:uid="{00000000-0005-0000-0000-000064720000}"/>
    <cellStyle name="Notiz 30 15" xfId="29301" xr:uid="{00000000-0005-0000-0000-000065720000}"/>
    <cellStyle name="Notiz 30 16" xfId="29302" xr:uid="{00000000-0005-0000-0000-000066720000}"/>
    <cellStyle name="Notiz 30 17" xfId="29303" xr:uid="{00000000-0005-0000-0000-000067720000}"/>
    <cellStyle name="Notiz 30 18" xfId="29304" xr:uid="{00000000-0005-0000-0000-000068720000}"/>
    <cellStyle name="Notiz 30 2" xfId="29305" xr:uid="{00000000-0005-0000-0000-000069720000}"/>
    <cellStyle name="Notiz 30 3" xfId="29306" xr:uid="{00000000-0005-0000-0000-00006A720000}"/>
    <cellStyle name="Notiz 30 4" xfId="29307" xr:uid="{00000000-0005-0000-0000-00006B720000}"/>
    <cellStyle name="Notiz 30 5" xfId="29308" xr:uid="{00000000-0005-0000-0000-00006C720000}"/>
    <cellStyle name="Notiz 30 6" xfId="29309" xr:uid="{00000000-0005-0000-0000-00006D720000}"/>
    <cellStyle name="Notiz 30 7" xfId="29310" xr:uid="{00000000-0005-0000-0000-00006E720000}"/>
    <cellStyle name="Notiz 30 8" xfId="29311" xr:uid="{00000000-0005-0000-0000-00006F720000}"/>
    <cellStyle name="Notiz 30 9" xfId="29312" xr:uid="{00000000-0005-0000-0000-000070720000}"/>
    <cellStyle name="Notiz 31" xfId="29313" xr:uid="{00000000-0005-0000-0000-000071720000}"/>
    <cellStyle name="Notiz 32" xfId="29314" xr:uid="{00000000-0005-0000-0000-000072720000}"/>
    <cellStyle name="Notiz 33" xfId="29315" xr:uid="{00000000-0005-0000-0000-000073720000}"/>
    <cellStyle name="Notiz 34" xfId="29316" xr:uid="{00000000-0005-0000-0000-000074720000}"/>
    <cellStyle name="Notiz 35" xfId="29317" xr:uid="{00000000-0005-0000-0000-000075720000}"/>
    <cellStyle name="Notiz 36" xfId="29318" xr:uid="{00000000-0005-0000-0000-000076720000}"/>
    <cellStyle name="Notiz 37" xfId="29319" xr:uid="{00000000-0005-0000-0000-000077720000}"/>
    <cellStyle name="Notiz 38" xfId="29320" xr:uid="{00000000-0005-0000-0000-000078720000}"/>
    <cellStyle name="Notiz 39" xfId="29321" xr:uid="{00000000-0005-0000-0000-000079720000}"/>
    <cellStyle name="Notiz 4" xfId="29322" xr:uid="{00000000-0005-0000-0000-00007A720000}"/>
    <cellStyle name="Notiz 4 10" xfId="29323" xr:uid="{00000000-0005-0000-0000-00007B720000}"/>
    <cellStyle name="Notiz 4 10 2" xfId="29324" xr:uid="{00000000-0005-0000-0000-00007C720000}"/>
    <cellStyle name="Notiz 4 11" xfId="29325" xr:uid="{00000000-0005-0000-0000-00007D720000}"/>
    <cellStyle name="Notiz 4 11 2" xfId="29326" xr:uid="{00000000-0005-0000-0000-00007E720000}"/>
    <cellStyle name="Notiz 4 12" xfId="29327" xr:uid="{00000000-0005-0000-0000-00007F720000}"/>
    <cellStyle name="Notiz 4 12 2" xfId="29328" xr:uid="{00000000-0005-0000-0000-000080720000}"/>
    <cellStyle name="Notiz 4 13" xfId="29329" xr:uid="{00000000-0005-0000-0000-000081720000}"/>
    <cellStyle name="Notiz 4 13 2" xfId="29330" xr:uid="{00000000-0005-0000-0000-000082720000}"/>
    <cellStyle name="Notiz 4 14" xfId="29331" xr:uid="{00000000-0005-0000-0000-000083720000}"/>
    <cellStyle name="Notiz 4 14 2" xfId="29332" xr:uid="{00000000-0005-0000-0000-000084720000}"/>
    <cellStyle name="Notiz 4 14 2 2" xfId="29333" xr:uid="{00000000-0005-0000-0000-000085720000}"/>
    <cellStyle name="Notiz 4 14 3" xfId="29334" xr:uid="{00000000-0005-0000-0000-000086720000}"/>
    <cellStyle name="Notiz 4 15" xfId="29335" xr:uid="{00000000-0005-0000-0000-000087720000}"/>
    <cellStyle name="Notiz 4 16" xfId="29336" xr:uid="{00000000-0005-0000-0000-000088720000}"/>
    <cellStyle name="Notiz 4 17" xfId="29337" xr:uid="{00000000-0005-0000-0000-000089720000}"/>
    <cellStyle name="Notiz 4 18" xfId="29338" xr:uid="{00000000-0005-0000-0000-00008A720000}"/>
    <cellStyle name="Notiz 4 19" xfId="29339" xr:uid="{00000000-0005-0000-0000-00008B720000}"/>
    <cellStyle name="Notiz 4 2" xfId="29340" xr:uid="{00000000-0005-0000-0000-00008C720000}"/>
    <cellStyle name="Notiz 4 2 2" xfId="29341" xr:uid="{00000000-0005-0000-0000-00008D720000}"/>
    <cellStyle name="Notiz 4 20" xfId="29342" xr:uid="{00000000-0005-0000-0000-00008E720000}"/>
    <cellStyle name="Notiz 4 21" xfId="29343" xr:uid="{00000000-0005-0000-0000-00008F720000}"/>
    <cellStyle name="Notiz 4 22" xfId="29344" xr:uid="{00000000-0005-0000-0000-000090720000}"/>
    <cellStyle name="Notiz 4 23" xfId="29345" xr:uid="{00000000-0005-0000-0000-000091720000}"/>
    <cellStyle name="Notiz 4 24" xfId="29346" xr:uid="{00000000-0005-0000-0000-000092720000}"/>
    <cellStyle name="Notiz 4 25" xfId="29347" xr:uid="{00000000-0005-0000-0000-000093720000}"/>
    <cellStyle name="Notiz 4 26" xfId="29348" xr:uid="{00000000-0005-0000-0000-000094720000}"/>
    <cellStyle name="Notiz 4 3" xfId="29349" xr:uid="{00000000-0005-0000-0000-000095720000}"/>
    <cellStyle name="Notiz 4 3 2" xfId="29350" xr:uid="{00000000-0005-0000-0000-000096720000}"/>
    <cellStyle name="Notiz 4 4" xfId="29351" xr:uid="{00000000-0005-0000-0000-000097720000}"/>
    <cellStyle name="Notiz 4 4 2" xfId="29352" xr:uid="{00000000-0005-0000-0000-000098720000}"/>
    <cellStyle name="Notiz 4 5" xfId="29353" xr:uid="{00000000-0005-0000-0000-000099720000}"/>
    <cellStyle name="Notiz 4 5 2" xfId="29354" xr:uid="{00000000-0005-0000-0000-00009A720000}"/>
    <cellStyle name="Notiz 4 6" xfId="29355" xr:uid="{00000000-0005-0000-0000-00009B720000}"/>
    <cellStyle name="Notiz 4 6 2" xfId="29356" xr:uid="{00000000-0005-0000-0000-00009C720000}"/>
    <cellStyle name="Notiz 4 7" xfId="29357" xr:uid="{00000000-0005-0000-0000-00009D720000}"/>
    <cellStyle name="Notiz 4 7 2" xfId="29358" xr:uid="{00000000-0005-0000-0000-00009E720000}"/>
    <cellStyle name="Notiz 4 8" xfId="29359" xr:uid="{00000000-0005-0000-0000-00009F720000}"/>
    <cellStyle name="Notiz 4 8 2" xfId="29360" xr:uid="{00000000-0005-0000-0000-0000A0720000}"/>
    <cellStyle name="Notiz 4 9" xfId="29361" xr:uid="{00000000-0005-0000-0000-0000A1720000}"/>
    <cellStyle name="Notiz 4 9 2" xfId="29362" xr:uid="{00000000-0005-0000-0000-0000A2720000}"/>
    <cellStyle name="Notiz 40" xfId="29363" xr:uid="{00000000-0005-0000-0000-0000A3720000}"/>
    <cellStyle name="Notiz 41" xfId="29364" xr:uid="{00000000-0005-0000-0000-0000A4720000}"/>
    <cellStyle name="Notiz 42" xfId="29365" xr:uid="{00000000-0005-0000-0000-0000A5720000}"/>
    <cellStyle name="Notiz 43" xfId="29366" xr:uid="{00000000-0005-0000-0000-0000A6720000}"/>
    <cellStyle name="Notiz 44" xfId="29367" xr:uid="{00000000-0005-0000-0000-0000A7720000}"/>
    <cellStyle name="Notiz 45" xfId="29368" xr:uid="{00000000-0005-0000-0000-0000A8720000}"/>
    <cellStyle name="Notiz 46" xfId="29369" xr:uid="{00000000-0005-0000-0000-0000A9720000}"/>
    <cellStyle name="Notiz 47" xfId="29370" xr:uid="{00000000-0005-0000-0000-0000AA720000}"/>
    <cellStyle name="Notiz 48" xfId="29371" xr:uid="{00000000-0005-0000-0000-0000AB720000}"/>
    <cellStyle name="Notiz 49" xfId="29372" xr:uid="{00000000-0005-0000-0000-0000AC720000}"/>
    <cellStyle name="Notiz 5" xfId="29373" xr:uid="{00000000-0005-0000-0000-0000AD720000}"/>
    <cellStyle name="Notiz 5 10" xfId="29374" xr:uid="{00000000-0005-0000-0000-0000AE720000}"/>
    <cellStyle name="Notiz 5 10 2" xfId="29375" xr:uid="{00000000-0005-0000-0000-0000AF720000}"/>
    <cellStyle name="Notiz 5 10 3" xfId="29376" xr:uid="{00000000-0005-0000-0000-0000B0720000}"/>
    <cellStyle name="Notiz 5 11" xfId="29377" xr:uid="{00000000-0005-0000-0000-0000B1720000}"/>
    <cellStyle name="Notiz 5 11 2" xfId="29378" xr:uid="{00000000-0005-0000-0000-0000B2720000}"/>
    <cellStyle name="Notiz 5 11 3" xfId="29379" xr:uid="{00000000-0005-0000-0000-0000B3720000}"/>
    <cellStyle name="Notiz 5 12" xfId="29380" xr:uid="{00000000-0005-0000-0000-0000B4720000}"/>
    <cellStyle name="Notiz 5 12 2" xfId="29381" xr:uid="{00000000-0005-0000-0000-0000B5720000}"/>
    <cellStyle name="Notiz 5 12 3" xfId="29382" xr:uid="{00000000-0005-0000-0000-0000B6720000}"/>
    <cellStyle name="Notiz 5 13" xfId="29383" xr:uid="{00000000-0005-0000-0000-0000B7720000}"/>
    <cellStyle name="Notiz 5 13 2" xfId="29384" xr:uid="{00000000-0005-0000-0000-0000B8720000}"/>
    <cellStyle name="Notiz 5 13 3" xfId="29385" xr:uid="{00000000-0005-0000-0000-0000B9720000}"/>
    <cellStyle name="Notiz 5 14" xfId="29386" xr:uid="{00000000-0005-0000-0000-0000BA720000}"/>
    <cellStyle name="Notiz 5 14 2" xfId="29387" xr:uid="{00000000-0005-0000-0000-0000BB720000}"/>
    <cellStyle name="Notiz 5 14 3" xfId="29388" xr:uid="{00000000-0005-0000-0000-0000BC720000}"/>
    <cellStyle name="Notiz 5 15" xfId="29389" xr:uid="{00000000-0005-0000-0000-0000BD720000}"/>
    <cellStyle name="Notiz 5 15 2" xfId="29390" xr:uid="{00000000-0005-0000-0000-0000BE720000}"/>
    <cellStyle name="Notiz 5 15 3" xfId="29391" xr:uid="{00000000-0005-0000-0000-0000BF720000}"/>
    <cellStyle name="Notiz 5 16" xfId="29392" xr:uid="{00000000-0005-0000-0000-0000C0720000}"/>
    <cellStyle name="Notiz 5 17" xfId="29393" xr:uid="{00000000-0005-0000-0000-0000C1720000}"/>
    <cellStyle name="Notiz 5 18" xfId="29394" xr:uid="{00000000-0005-0000-0000-0000C2720000}"/>
    <cellStyle name="Notiz 5 19" xfId="29395" xr:uid="{00000000-0005-0000-0000-0000C3720000}"/>
    <cellStyle name="Notiz 5 2" xfId="29396" xr:uid="{00000000-0005-0000-0000-0000C4720000}"/>
    <cellStyle name="Notiz 5 2 2" xfId="29397" xr:uid="{00000000-0005-0000-0000-0000C5720000}"/>
    <cellStyle name="Notiz 5 3" xfId="29398" xr:uid="{00000000-0005-0000-0000-0000C6720000}"/>
    <cellStyle name="Notiz 5 3 2" xfId="29399" xr:uid="{00000000-0005-0000-0000-0000C7720000}"/>
    <cellStyle name="Notiz 5 4" xfId="29400" xr:uid="{00000000-0005-0000-0000-0000C8720000}"/>
    <cellStyle name="Notiz 5 4 2" xfId="29401" xr:uid="{00000000-0005-0000-0000-0000C9720000}"/>
    <cellStyle name="Notiz 5 5" xfId="29402" xr:uid="{00000000-0005-0000-0000-0000CA720000}"/>
    <cellStyle name="Notiz 5 5 2" xfId="29403" xr:uid="{00000000-0005-0000-0000-0000CB720000}"/>
    <cellStyle name="Notiz 5 5 3" xfId="29404" xr:uid="{00000000-0005-0000-0000-0000CC720000}"/>
    <cellStyle name="Notiz 5 5 4" xfId="29405" xr:uid="{00000000-0005-0000-0000-0000CD720000}"/>
    <cellStyle name="Notiz 5 6" xfId="29406" xr:uid="{00000000-0005-0000-0000-0000CE720000}"/>
    <cellStyle name="Notiz 5 6 2" xfId="29407" xr:uid="{00000000-0005-0000-0000-0000CF720000}"/>
    <cellStyle name="Notiz 5 6 3" xfId="29408" xr:uid="{00000000-0005-0000-0000-0000D0720000}"/>
    <cellStyle name="Notiz 5 6 4" xfId="29409" xr:uid="{00000000-0005-0000-0000-0000D1720000}"/>
    <cellStyle name="Notiz 5 7" xfId="29410" xr:uid="{00000000-0005-0000-0000-0000D2720000}"/>
    <cellStyle name="Notiz 5 7 2" xfId="29411" xr:uid="{00000000-0005-0000-0000-0000D3720000}"/>
    <cellStyle name="Notiz 5 7 2 2" xfId="29412" xr:uid="{00000000-0005-0000-0000-0000D4720000}"/>
    <cellStyle name="Notiz 5 7 3" xfId="29413" xr:uid="{00000000-0005-0000-0000-0000D5720000}"/>
    <cellStyle name="Notiz 5 7 4" xfId="29414" xr:uid="{00000000-0005-0000-0000-0000D6720000}"/>
    <cellStyle name="Notiz 5 8" xfId="29415" xr:uid="{00000000-0005-0000-0000-0000D7720000}"/>
    <cellStyle name="Notiz 5 8 2" xfId="29416" xr:uid="{00000000-0005-0000-0000-0000D8720000}"/>
    <cellStyle name="Notiz 5 9" xfId="29417" xr:uid="{00000000-0005-0000-0000-0000D9720000}"/>
    <cellStyle name="Notiz 5 9 2" xfId="29418" xr:uid="{00000000-0005-0000-0000-0000DA720000}"/>
    <cellStyle name="Notiz 5 9 3" xfId="29419" xr:uid="{00000000-0005-0000-0000-0000DB720000}"/>
    <cellStyle name="Notiz 50" xfId="29420" xr:uid="{00000000-0005-0000-0000-0000DC720000}"/>
    <cellStyle name="Notiz 51" xfId="29421" xr:uid="{00000000-0005-0000-0000-0000DD720000}"/>
    <cellStyle name="Notiz 52" xfId="29422" xr:uid="{00000000-0005-0000-0000-0000DE720000}"/>
    <cellStyle name="Notiz 53" xfId="29423" xr:uid="{00000000-0005-0000-0000-0000DF720000}"/>
    <cellStyle name="Notiz 54" xfId="29424" xr:uid="{00000000-0005-0000-0000-0000E0720000}"/>
    <cellStyle name="Notiz 55" xfId="29425" xr:uid="{00000000-0005-0000-0000-0000E1720000}"/>
    <cellStyle name="Notiz 56" xfId="29426" xr:uid="{00000000-0005-0000-0000-0000E2720000}"/>
    <cellStyle name="Notiz 57" xfId="29427" xr:uid="{00000000-0005-0000-0000-0000E3720000}"/>
    <cellStyle name="Notiz 58" xfId="29428" xr:uid="{00000000-0005-0000-0000-0000E4720000}"/>
    <cellStyle name="Notiz 59" xfId="29429" xr:uid="{00000000-0005-0000-0000-0000E5720000}"/>
    <cellStyle name="Notiz 6" xfId="29430" xr:uid="{00000000-0005-0000-0000-0000E6720000}"/>
    <cellStyle name="Notiz 6 10" xfId="29431" xr:uid="{00000000-0005-0000-0000-0000E7720000}"/>
    <cellStyle name="Notiz 6 10 2" xfId="29432" xr:uid="{00000000-0005-0000-0000-0000E8720000}"/>
    <cellStyle name="Notiz 6 10 3" xfId="29433" xr:uid="{00000000-0005-0000-0000-0000E9720000}"/>
    <cellStyle name="Notiz 6 11" xfId="29434" xr:uid="{00000000-0005-0000-0000-0000EA720000}"/>
    <cellStyle name="Notiz 6 11 2" xfId="29435" xr:uid="{00000000-0005-0000-0000-0000EB720000}"/>
    <cellStyle name="Notiz 6 11 3" xfId="29436" xr:uid="{00000000-0005-0000-0000-0000EC720000}"/>
    <cellStyle name="Notiz 6 12" xfId="29437" xr:uid="{00000000-0005-0000-0000-0000ED720000}"/>
    <cellStyle name="Notiz 6 12 2" xfId="29438" xr:uid="{00000000-0005-0000-0000-0000EE720000}"/>
    <cellStyle name="Notiz 6 12 3" xfId="29439" xr:uid="{00000000-0005-0000-0000-0000EF720000}"/>
    <cellStyle name="Notiz 6 13" xfId="29440" xr:uid="{00000000-0005-0000-0000-0000F0720000}"/>
    <cellStyle name="Notiz 6 13 2" xfId="29441" xr:uid="{00000000-0005-0000-0000-0000F1720000}"/>
    <cellStyle name="Notiz 6 13 3" xfId="29442" xr:uid="{00000000-0005-0000-0000-0000F2720000}"/>
    <cellStyle name="Notiz 6 14" xfId="29443" xr:uid="{00000000-0005-0000-0000-0000F3720000}"/>
    <cellStyle name="Notiz 6 14 2" xfId="29444" xr:uid="{00000000-0005-0000-0000-0000F4720000}"/>
    <cellStyle name="Notiz 6 14 3" xfId="29445" xr:uid="{00000000-0005-0000-0000-0000F5720000}"/>
    <cellStyle name="Notiz 6 15" xfId="29446" xr:uid="{00000000-0005-0000-0000-0000F6720000}"/>
    <cellStyle name="Notiz 6 15 2" xfId="29447" xr:uid="{00000000-0005-0000-0000-0000F7720000}"/>
    <cellStyle name="Notiz 6 15 3" xfId="29448" xr:uid="{00000000-0005-0000-0000-0000F8720000}"/>
    <cellStyle name="Notiz 6 16" xfId="29449" xr:uid="{00000000-0005-0000-0000-0000F9720000}"/>
    <cellStyle name="Notiz 6 17" xfId="29450" xr:uid="{00000000-0005-0000-0000-0000FA720000}"/>
    <cellStyle name="Notiz 6 18" xfId="29451" xr:uid="{00000000-0005-0000-0000-0000FB720000}"/>
    <cellStyle name="Notiz 6 19" xfId="29452" xr:uid="{00000000-0005-0000-0000-0000FC720000}"/>
    <cellStyle name="Notiz 6 2" xfId="29453" xr:uid="{00000000-0005-0000-0000-0000FD720000}"/>
    <cellStyle name="Notiz 6 2 2" xfId="29454" xr:uid="{00000000-0005-0000-0000-0000FE720000}"/>
    <cellStyle name="Notiz 6 3" xfId="29455" xr:uid="{00000000-0005-0000-0000-0000FF720000}"/>
    <cellStyle name="Notiz 6 3 2" xfId="29456" xr:uid="{00000000-0005-0000-0000-000000730000}"/>
    <cellStyle name="Notiz 6 4" xfId="29457" xr:uid="{00000000-0005-0000-0000-000001730000}"/>
    <cellStyle name="Notiz 6 4 2" xfId="29458" xr:uid="{00000000-0005-0000-0000-000002730000}"/>
    <cellStyle name="Notiz 6 5" xfId="29459" xr:uid="{00000000-0005-0000-0000-000003730000}"/>
    <cellStyle name="Notiz 6 5 2" xfId="29460" xr:uid="{00000000-0005-0000-0000-000004730000}"/>
    <cellStyle name="Notiz 6 5 3" xfId="29461" xr:uid="{00000000-0005-0000-0000-000005730000}"/>
    <cellStyle name="Notiz 6 5 4" xfId="29462" xr:uid="{00000000-0005-0000-0000-000006730000}"/>
    <cellStyle name="Notiz 6 6" xfId="29463" xr:uid="{00000000-0005-0000-0000-000007730000}"/>
    <cellStyle name="Notiz 6 6 2" xfId="29464" xr:uid="{00000000-0005-0000-0000-000008730000}"/>
    <cellStyle name="Notiz 6 6 3" xfId="29465" xr:uid="{00000000-0005-0000-0000-000009730000}"/>
    <cellStyle name="Notiz 6 6 4" xfId="29466" xr:uid="{00000000-0005-0000-0000-00000A730000}"/>
    <cellStyle name="Notiz 6 7" xfId="29467" xr:uid="{00000000-0005-0000-0000-00000B730000}"/>
    <cellStyle name="Notiz 6 7 2" xfId="29468" xr:uid="{00000000-0005-0000-0000-00000C730000}"/>
    <cellStyle name="Notiz 6 7 2 2" xfId="29469" xr:uid="{00000000-0005-0000-0000-00000D730000}"/>
    <cellStyle name="Notiz 6 7 3" xfId="29470" xr:uid="{00000000-0005-0000-0000-00000E730000}"/>
    <cellStyle name="Notiz 6 7 4" xfId="29471" xr:uid="{00000000-0005-0000-0000-00000F730000}"/>
    <cellStyle name="Notiz 6 8" xfId="29472" xr:uid="{00000000-0005-0000-0000-000010730000}"/>
    <cellStyle name="Notiz 6 8 2" xfId="29473" xr:uid="{00000000-0005-0000-0000-000011730000}"/>
    <cellStyle name="Notiz 6 9" xfId="29474" xr:uid="{00000000-0005-0000-0000-000012730000}"/>
    <cellStyle name="Notiz 6 9 2" xfId="29475" xr:uid="{00000000-0005-0000-0000-000013730000}"/>
    <cellStyle name="Notiz 6 9 3" xfId="29476" xr:uid="{00000000-0005-0000-0000-000014730000}"/>
    <cellStyle name="Notiz 60" xfId="29477" xr:uid="{00000000-0005-0000-0000-000015730000}"/>
    <cellStyle name="Notiz 61" xfId="29478" xr:uid="{00000000-0005-0000-0000-000016730000}"/>
    <cellStyle name="Notiz 62" xfId="29479" xr:uid="{00000000-0005-0000-0000-000017730000}"/>
    <cellStyle name="Notiz 62 2" xfId="29480" xr:uid="{00000000-0005-0000-0000-000018730000}"/>
    <cellStyle name="Notiz 63" xfId="29481" xr:uid="{00000000-0005-0000-0000-000019730000}"/>
    <cellStyle name="Notiz 64" xfId="29482" xr:uid="{00000000-0005-0000-0000-00001A730000}"/>
    <cellStyle name="Notiz 65" xfId="29483" xr:uid="{00000000-0005-0000-0000-00001B730000}"/>
    <cellStyle name="Notiz 66" xfId="29484" xr:uid="{00000000-0005-0000-0000-00001C730000}"/>
    <cellStyle name="Notiz 7" xfId="29485" xr:uid="{00000000-0005-0000-0000-00001D730000}"/>
    <cellStyle name="Notiz 7 10" xfId="29486" xr:uid="{00000000-0005-0000-0000-00001E730000}"/>
    <cellStyle name="Notiz 7 10 2" xfId="29487" xr:uid="{00000000-0005-0000-0000-00001F730000}"/>
    <cellStyle name="Notiz 7 10 3" xfId="29488" xr:uid="{00000000-0005-0000-0000-000020730000}"/>
    <cellStyle name="Notiz 7 11" xfId="29489" xr:uid="{00000000-0005-0000-0000-000021730000}"/>
    <cellStyle name="Notiz 7 11 2" xfId="29490" xr:uid="{00000000-0005-0000-0000-000022730000}"/>
    <cellStyle name="Notiz 7 11 3" xfId="29491" xr:uid="{00000000-0005-0000-0000-000023730000}"/>
    <cellStyle name="Notiz 7 12" xfId="29492" xr:uid="{00000000-0005-0000-0000-000024730000}"/>
    <cellStyle name="Notiz 7 12 2" xfId="29493" xr:uid="{00000000-0005-0000-0000-000025730000}"/>
    <cellStyle name="Notiz 7 12 3" xfId="29494" xr:uid="{00000000-0005-0000-0000-000026730000}"/>
    <cellStyle name="Notiz 7 13" xfId="29495" xr:uid="{00000000-0005-0000-0000-000027730000}"/>
    <cellStyle name="Notiz 7 13 2" xfId="29496" xr:uid="{00000000-0005-0000-0000-000028730000}"/>
    <cellStyle name="Notiz 7 13 3" xfId="29497" xr:uid="{00000000-0005-0000-0000-000029730000}"/>
    <cellStyle name="Notiz 7 14" xfId="29498" xr:uid="{00000000-0005-0000-0000-00002A730000}"/>
    <cellStyle name="Notiz 7 14 2" xfId="29499" xr:uid="{00000000-0005-0000-0000-00002B730000}"/>
    <cellStyle name="Notiz 7 14 3" xfId="29500" xr:uid="{00000000-0005-0000-0000-00002C730000}"/>
    <cellStyle name="Notiz 7 15" xfId="29501" xr:uid="{00000000-0005-0000-0000-00002D730000}"/>
    <cellStyle name="Notiz 7 15 2" xfId="29502" xr:uid="{00000000-0005-0000-0000-00002E730000}"/>
    <cellStyle name="Notiz 7 15 3" xfId="29503" xr:uid="{00000000-0005-0000-0000-00002F730000}"/>
    <cellStyle name="Notiz 7 16" xfId="29504" xr:uid="{00000000-0005-0000-0000-000030730000}"/>
    <cellStyle name="Notiz 7 17" xfId="29505" xr:uid="{00000000-0005-0000-0000-000031730000}"/>
    <cellStyle name="Notiz 7 18" xfId="29506" xr:uid="{00000000-0005-0000-0000-000032730000}"/>
    <cellStyle name="Notiz 7 19" xfId="29507" xr:uid="{00000000-0005-0000-0000-000033730000}"/>
    <cellStyle name="Notiz 7 2" xfId="29508" xr:uid="{00000000-0005-0000-0000-000034730000}"/>
    <cellStyle name="Notiz 7 2 2" xfId="29509" xr:uid="{00000000-0005-0000-0000-000035730000}"/>
    <cellStyle name="Notiz 7 3" xfId="29510" xr:uid="{00000000-0005-0000-0000-000036730000}"/>
    <cellStyle name="Notiz 7 3 2" xfId="29511" xr:uid="{00000000-0005-0000-0000-000037730000}"/>
    <cellStyle name="Notiz 7 4" xfId="29512" xr:uid="{00000000-0005-0000-0000-000038730000}"/>
    <cellStyle name="Notiz 7 4 2" xfId="29513" xr:uid="{00000000-0005-0000-0000-000039730000}"/>
    <cellStyle name="Notiz 7 5" xfId="29514" xr:uid="{00000000-0005-0000-0000-00003A730000}"/>
    <cellStyle name="Notiz 7 5 2" xfId="29515" xr:uid="{00000000-0005-0000-0000-00003B730000}"/>
    <cellStyle name="Notiz 7 5 3" xfId="29516" xr:uid="{00000000-0005-0000-0000-00003C730000}"/>
    <cellStyle name="Notiz 7 5 4" xfId="29517" xr:uid="{00000000-0005-0000-0000-00003D730000}"/>
    <cellStyle name="Notiz 7 6" xfId="29518" xr:uid="{00000000-0005-0000-0000-00003E730000}"/>
    <cellStyle name="Notiz 7 6 2" xfId="29519" xr:uid="{00000000-0005-0000-0000-00003F730000}"/>
    <cellStyle name="Notiz 7 6 3" xfId="29520" xr:uid="{00000000-0005-0000-0000-000040730000}"/>
    <cellStyle name="Notiz 7 6 4" xfId="29521" xr:uid="{00000000-0005-0000-0000-000041730000}"/>
    <cellStyle name="Notiz 7 7" xfId="29522" xr:uid="{00000000-0005-0000-0000-000042730000}"/>
    <cellStyle name="Notiz 7 7 2" xfId="29523" xr:uid="{00000000-0005-0000-0000-000043730000}"/>
    <cellStyle name="Notiz 7 7 2 2" xfId="29524" xr:uid="{00000000-0005-0000-0000-000044730000}"/>
    <cellStyle name="Notiz 7 7 3" xfId="29525" xr:uid="{00000000-0005-0000-0000-000045730000}"/>
    <cellStyle name="Notiz 7 7 4" xfId="29526" xr:uid="{00000000-0005-0000-0000-000046730000}"/>
    <cellStyle name="Notiz 7 8" xfId="29527" xr:uid="{00000000-0005-0000-0000-000047730000}"/>
    <cellStyle name="Notiz 7 8 2" xfId="29528" xr:uid="{00000000-0005-0000-0000-000048730000}"/>
    <cellStyle name="Notiz 7 9" xfId="29529" xr:uid="{00000000-0005-0000-0000-000049730000}"/>
    <cellStyle name="Notiz 7 9 2" xfId="29530" xr:uid="{00000000-0005-0000-0000-00004A730000}"/>
    <cellStyle name="Notiz 7 9 3" xfId="29531" xr:uid="{00000000-0005-0000-0000-00004B730000}"/>
    <cellStyle name="Notiz 8" xfId="29532" xr:uid="{00000000-0005-0000-0000-00004C730000}"/>
    <cellStyle name="Notiz 8 10" xfId="29533" xr:uid="{00000000-0005-0000-0000-00004D730000}"/>
    <cellStyle name="Notiz 8 10 2" xfId="29534" xr:uid="{00000000-0005-0000-0000-00004E730000}"/>
    <cellStyle name="Notiz 8 10 3" xfId="29535" xr:uid="{00000000-0005-0000-0000-00004F730000}"/>
    <cellStyle name="Notiz 8 11" xfId="29536" xr:uid="{00000000-0005-0000-0000-000050730000}"/>
    <cellStyle name="Notiz 8 11 2" xfId="29537" xr:uid="{00000000-0005-0000-0000-000051730000}"/>
    <cellStyle name="Notiz 8 11 3" xfId="29538" xr:uid="{00000000-0005-0000-0000-000052730000}"/>
    <cellStyle name="Notiz 8 12" xfId="29539" xr:uid="{00000000-0005-0000-0000-000053730000}"/>
    <cellStyle name="Notiz 8 12 2" xfId="29540" xr:uid="{00000000-0005-0000-0000-000054730000}"/>
    <cellStyle name="Notiz 8 12 3" xfId="29541" xr:uid="{00000000-0005-0000-0000-000055730000}"/>
    <cellStyle name="Notiz 8 13" xfId="29542" xr:uid="{00000000-0005-0000-0000-000056730000}"/>
    <cellStyle name="Notiz 8 13 2" xfId="29543" xr:uid="{00000000-0005-0000-0000-000057730000}"/>
    <cellStyle name="Notiz 8 13 3" xfId="29544" xr:uid="{00000000-0005-0000-0000-000058730000}"/>
    <cellStyle name="Notiz 8 14" xfId="29545" xr:uid="{00000000-0005-0000-0000-000059730000}"/>
    <cellStyle name="Notiz 8 14 2" xfId="29546" xr:uid="{00000000-0005-0000-0000-00005A730000}"/>
    <cellStyle name="Notiz 8 14 3" xfId="29547" xr:uid="{00000000-0005-0000-0000-00005B730000}"/>
    <cellStyle name="Notiz 8 15" xfId="29548" xr:uid="{00000000-0005-0000-0000-00005C730000}"/>
    <cellStyle name="Notiz 8 15 2" xfId="29549" xr:uid="{00000000-0005-0000-0000-00005D730000}"/>
    <cellStyle name="Notiz 8 15 3" xfId="29550" xr:uid="{00000000-0005-0000-0000-00005E730000}"/>
    <cellStyle name="Notiz 8 16" xfId="29551" xr:uid="{00000000-0005-0000-0000-00005F730000}"/>
    <cellStyle name="Notiz 8 17" xfId="29552" xr:uid="{00000000-0005-0000-0000-000060730000}"/>
    <cellStyle name="Notiz 8 18" xfId="29553" xr:uid="{00000000-0005-0000-0000-000061730000}"/>
    <cellStyle name="Notiz 8 19" xfId="29554" xr:uid="{00000000-0005-0000-0000-000062730000}"/>
    <cellStyle name="Notiz 8 2" xfId="29555" xr:uid="{00000000-0005-0000-0000-000063730000}"/>
    <cellStyle name="Notiz 8 2 2" xfId="29556" xr:uid="{00000000-0005-0000-0000-000064730000}"/>
    <cellStyle name="Notiz 8 3" xfId="29557" xr:uid="{00000000-0005-0000-0000-000065730000}"/>
    <cellStyle name="Notiz 8 3 2" xfId="29558" xr:uid="{00000000-0005-0000-0000-000066730000}"/>
    <cellStyle name="Notiz 8 4" xfId="29559" xr:uid="{00000000-0005-0000-0000-000067730000}"/>
    <cellStyle name="Notiz 8 4 2" xfId="29560" xr:uid="{00000000-0005-0000-0000-000068730000}"/>
    <cellStyle name="Notiz 8 5" xfId="29561" xr:uid="{00000000-0005-0000-0000-000069730000}"/>
    <cellStyle name="Notiz 8 5 2" xfId="29562" xr:uid="{00000000-0005-0000-0000-00006A730000}"/>
    <cellStyle name="Notiz 8 5 3" xfId="29563" xr:uid="{00000000-0005-0000-0000-00006B730000}"/>
    <cellStyle name="Notiz 8 5 4" xfId="29564" xr:uid="{00000000-0005-0000-0000-00006C730000}"/>
    <cellStyle name="Notiz 8 6" xfId="29565" xr:uid="{00000000-0005-0000-0000-00006D730000}"/>
    <cellStyle name="Notiz 8 6 2" xfId="29566" xr:uid="{00000000-0005-0000-0000-00006E730000}"/>
    <cellStyle name="Notiz 8 6 3" xfId="29567" xr:uid="{00000000-0005-0000-0000-00006F730000}"/>
    <cellStyle name="Notiz 8 6 4" xfId="29568" xr:uid="{00000000-0005-0000-0000-000070730000}"/>
    <cellStyle name="Notiz 8 7" xfId="29569" xr:uid="{00000000-0005-0000-0000-000071730000}"/>
    <cellStyle name="Notiz 8 7 2" xfId="29570" xr:uid="{00000000-0005-0000-0000-000072730000}"/>
    <cellStyle name="Notiz 8 7 2 2" xfId="29571" xr:uid="{00000000-0005-0000-0000-000073730000}"/>
    <cellStyle name="Notiz 8 7 3" xfId="29572" xr:uid="{00000000-0005-0000-0000-000074730000}"/>
    <cellStyle name="Notiz 8 7 4" xfId="29573" xr:uid="{00000000-0005-0000-0000-000075730000}"/>
    <cellStyle name="Notiz 8 8" xfId="29574" xr:uid="{00000000-0005-0000-0000-000076730000}"/>
    <cellStyle name="Notiz 8 8 2" xfId="29575" xr:uid="{00000000-0005-0000-0000-000077730000}"/>
    <cellStyle name="Notiz 8 9" xfId="29576" xr:uid="{00000000-0005-0000-0000-000078730000}"/>
    <cellStyle name="Notiz 8 9 2" xfId="29577" xr:uid="{00000000-0005-0000-0000-000079730000}"/>
    <cellStyle name="Notiz 8 9 3" xfId="29578" xr:uid="{00000000-0005-0000-0000-00007A730000}"/>
    <cellStyle name="Notiz 9" xfId="29579" xr:uid="{00000000-0005-0000-0000-00007B730000}"/>
    <cellStyle name="Notiz 9 10" xfId="29580" xr:uid="{00000000-0005-0000-0000-00007C730000}"/>
    <cellStyle name="Notiz 9 10 2" xfId="29581" xr:uid="{00000000-0005-0000-0000-00007D730000}"/>
    <cellStyle name="Notiz 9 10 3" xfId="29582" xr:uid="{00000000-0005-0000-0000-00007E730000}"/>
    <cellStyle name="Notiz 9 11" xfId="29583" xr:uid="{00000000-0005-0000-0000-00007F730000}"/>
    <cellStyle name="Notiz 9 11 2" xfId="29584" xr:uid="{00000000-0005-0000-0000-000080730000}"/>
    <cellStyle name="Notiz 9 11 3" xfId="29585" xr:uid="{00000000-0005-0000-0000-000081730000}"/>
    <cellStyle name="Notiz 9 12" xfId="29586" xr:uid="{00000000-0005-0000-0000-000082730000}"/>
    <cellStyle name="Notiz 9 12 2" xfId="29587" xr:uid="{00000000-0005-0000-0000-000083730000}"/>
    <cellStyle name="Notiz 9 12 3" xfId="29588" xr:uid="{00000000-0005-0000-0000-000084730000}"/>
    <cellStyle name="Notiz 9 13" xfId="29589" xr:uid="{00000000-0005-0000-0000-000085730000}"/>
    <cellStyle name="Notiz 9 13 2" xfId="29590" xr:uid="{00000000-0005-0000-0000-000086730000}"/>
    <cellStyle name="Notiz 9 13 3" xfId="29591" xr:uid="{00000000-0005-0000-0000-000087730000}"/>
    <cellStyle name="Notiz 9 14" xfId="29592" xr:uid="{00000000-0005-0000-0000-000088730000}"/>
    <cellStyle name="Notiz 9 14 2" xfId="29593" xr:uid="{00000000-0005-0000-0000-000089730000}"/>
    <cellStyle name="Notiz 9 14 3" xfId="29594" xr:uid="{00000000-0005-0000-0000-00008A730000}"/>
    <cellStyle name="Notiz 9 15" xfId="29595" xr:uid="{00000000-0005-0000-0000-00008B730000}"/>
    <cellStyle name="Notiz 9 15 2" xfId="29596" xr:uid="{00000000-0005-0000-0000-00008C730000}"/>
    <cellStyle name="Notiz 9 15 3" xfId="29597" xr:uid="{00000000-0005-0000-0000-00008D730000}"/>
    <cellStyle name="Notiz 9 16" xfId="29598" xr:uid="{00000000-0005-0000-0000-00008E730000}"/>
    <cellStyle name="Notiz 9 17" xfId="29599" xr:uid="{00000000-0005-0000-0000-00008F730000}"/>
    <cellStyle name="Notiz 9 18" xfId="29600" xr:uid="{00000000-0005-0000-0000-000090730000}"/>
    <cellStyle name="Notiz 9 19" xfId="29601" xr:uid="{00000000-0005-0000-0000-000091730000}"/>
    <cellStyle name="Notiz 9 2" xfId="29602" xr:uid="{00000000-0005-0000-0000-000092730000}"/>
    <cellStyle name="Notiz 9 2 2" xfId="29603" xr:uid="{00000000-0005-0000-0000-000093730000}"/>
    <cellStyle name="Notiz 9 3" xfId="29604" xr:uid="{00000000-0005-0000-0000-000094730000}"/>
    <cellStyle name="Notiz 9 3 2" xfId="29605" xr:uid="{00000000-0005-0000-0000-000095730000}"/>
    <cellStyle name="Notiz 9 4" xfId="29606" xr:uid="{00000000-0005-0000-0000-000096730000}"/>
    <cellStyle name="Notiz 9 4 2" xfId="29607" xr:uid="{00000000-0005-0000-0000-000097730000}"/>
    <cellStyle name="Notiz 9 5" xfId="29608" xr:uid="{00000000-0005-0000-0000-000098730000}"/>
    <cellStyle name="Notiz 9 5 2" xfId="29609" xr:uid="{00000000-0005-0000-0000-000099730000}"/>
    <cellStyle name="Notiz 9 5 3" xfId="29610" xr:uid="{00000000-0005-0000-0000-00009A730000}"/>
    <cellStyle name="Notiz 9 5 4" xfId="29611" xr:uid="{00000000-0005-0000-0000-00009B730000}"/>
    <cellStyle name="Notiz 9 6" xfId="29612" xr:uid="{00000000-0005-0000-0000-00009C730000}"/>
    <cellStyle name="Notiz 9 6 2" xfId="29613" xr:uid="{00000000-0005-0000-0000-00009D730000}"/>
    <cellStyle name="Notiz 9 6 3" xfId="29614" xr:uid="{00000000-0005-0000-0000-00009E730000}"/>
    <cellStyle name="Notiz 9 6 4" xfId="29615" xr:uid="{00000000-0005-0000-0000-00009F730000}"/>
    <cellStyle name="Notiz 9 7" xfId="29616" xr:uid="{00000000-0005-0000-0000-0000A0730000}"/>
    <cellStyle name="Notiz 9 7 2" xfId="29617" xr:uid="{00000000-0005-0000-0000-0000A1730000}"/>
    <cellStyle name="Notiz 9 7 2 2" xfId="29618" xr:uid="{00000000-0005-0000-0000-0000A2730000}"/>
    <cellStyle name="Notiz 9 7 3" xfId="29619" xr:uid="{00000000-0005-0000-0000-0000A3730000}"/>
    <cellStyle name="Notiz 9 7 4" xfId="29620" xr:uid="{00000000-0005-0000-0000-0000A4730000}"/>
    <cellStyle name="Notiz 9 8" xfId="29621" xr:uid="{00000000-0005-0000-0000-0000A5730000}"/>
    <cellStyle name="Notiz 9 8 2" xfId="29622" xr:uid="{00000000-0005-0000-0000-0000A6730000}"/>
    <cellStyle name="Notiz 9 9" xfId="29623" xr:uid="{00000000-0005-0000-0000-0000A7730000}"/>
    <cellStyle name="Notiz 9 9 2" xfId="29624" xr:uid="{00000000-0005-0000-0000-0000A8730000}"/>
    <cellStyle name="Notiz 9 9 3" xfId="29625" xr:uid="{00000000-0005-0000-0000-0000A9730000}"/>
    <cellStyle name="Ongedefinieerd" xfId="29626" xr:uid="{00000000-0005-0000-0000-0000AA730000}"/>
    <cellStyle name="Ongeldig" xfId="29627" xr:uid="{00000000-0005-0000-0000-0000AB730000}"/>
    <cellStyle name="Output" xfId="29628" xr:uid="{00000000-0005-0000-0000-0000AC730000}"/>
    <cellStyle name="Output 2" xfId="29629" xr:uid="{00000000-0005-0000-0000-0000AD730000}"/>
    <cellStyle name="Output 3" xfId="29630" xr:uid="{00000000-0005-0000-0000-0000AE730000}"/>
    <cellStyle name="Output 4" xfId="29631" xr:uid="{00000000-0005-0000-0000-0000AF730000}"/>
    <cellStyle name="Percent [2]" xfId="29632" xr:uid="{00000000-0005-0000-0000-0000B0730000}"/>
    <cellStyle name="Percent 2" xfId="29633" xr:uid="{00000000-0005-0000-0000-0000B1730000}"/>
    <cellStyle name="Percent 2 2" xfId="29634" xr:uid="{00000000-0005-0000-0000-0000B2730000}"/>
    <cellStyle name="Percent 2 3" xfId="29635" xr:uid="{00000000-0005-0000-0000-0000B3730000}"/>
    <cellStyle name="Percent 3" xfId="29636" xr:uid="{00000000-0005-0000-0000-0000B4730000}"/>
    <cellStyle name="Percent 3 2" xfId="29637" xr:uid="{00000000-0005-0000-0000-0000B5730000}"/>
    <cellStyle name="Percent 4" xfId="29638" xr:uid="{00000000-0005-0000-0000-0000B6730000}"/>
    <cellStyle name="Percent 5" xfId="29639" xr:uid="{00000000-0005-0000-0000-0000B7730000}"/>
    <cellStyle name="Percent 6" xfId="29640" xr:uid="{00000000-0005-0000-0000-0000B8730000}"/>
    <cellStyle name="Percent 7" xfId="29641" xr:uid="{00000000-0005-0000-0000-0000B9730000}"/>
    <cellStyle name="Prozent" xfId="2" builtinId="5"/>
    <cellStyle name="Prozent 10" xfId="29642" xr:uid="{00000000-0005-0000-0000-0000BB730000}"/>
    <cellStyle name="Prozent 10 2" xfId="29643" xr:uid="{00000000-0005-0000-0000-0000BC730000}"/>
    <cellStyle name="Prozent 10 2 2" xfId="29644" xr:uid="{00000000-0005-0000-0000-0000BD730000}"/>
    <cellStyle name="Prozent 10 2 2 2" xfId="29645" xr:uid="{00000000-0005-0000-0000-0000BE730000}"/>
    <cellStyle name="Prozent 10 2 3" xfId="29646" xr:uid="{00000000-0005-0000-0000-0000BF730000}"/>
    <cellStyle name="Prozent 10 2 4" xfId="29647" xr:uid="{00000000-0005-0000-0000-0000C0730000}"/>
    <cellStyle name="Prozent 10 2 5" xfId="29648" xr:uid="{00000000-0005-0000-0000-0000C1730000}"/>
    <cellStyle name="Prozent 10 2 6" xfId="45994" xr:uid="{00000000-0005-0000-0000-0000C2730000}"/>
    <cellStyle name="Prozent 10 2 7" xfId="45995" xr:uid="{00000000-0005-0000-0000-0000C3730000}"/>
    <cellStyle name="Prozent 10 2 8" xfId="45996" xr:uid="{00000000-0005-0000-0000-0000C4730000}"/>
    <cellStyle name="Prozent 10 3" xfId="29649" xr:uid="{00000000-0005-0000-0000-0000C5730000}"/>
    <cellStyle name="Prozent 10 3 2" xfId="29650" xr:uid="{00000000-0005-0000-0000-0000C6730000}"/>
    <cellStyle name="Prozent 10 4" xfId="29651" xr:uid="{00000000-0005-0000-0000-0000C7730000}"/>
    <cellStyle name="Prozent 100" xfId="29652" xr:uid="{00000000-0005-0000-0000-0000C8730000}"/>
    <cellStyle name="Prozent 100 2" xfId="45997" xr:uid="{00000000-0005-0000-0000-0000C9730000}"/>
    <cellStyle name="Prozent 101" xfId="29653" xr:uid="{00000000-0005-0000-0000-0000CA730000}"/>
    <cellStyle name="Prozent 102" xfId="29654" xr:uid="{00000000-0005-0000-0000-0000CB730000}"/>
    <cellStyle name="Prozent 103" xfId="29655" xr:uid="{00000000-0005-0000-0000-0000CC730000}"/>
    <cellStyle name="Prozent 104" xfId="29656" xr:uid="{00000000-0005-0000-0000-0000CD730000}"/>
    <cellStyle name="Prozent 105" xfId="29657" xr:uid="{00000000-0005-0000-0000-0000CE730000}"/>
    <cellStyle name="Prozent 106" xfId="29658" xr:uid="{00000000-0005-0000-0000-0000CF730000}"/>
    <cellStyle name="Prozent 107" xfId="29659" xr:uid="{00000000-0005-0000-0000-0000D0730000}"/>
    <cellStyle name="Prozent 108" xfId="29660" xr:uid="{00000000-0005-0000-0000-0000D1730000}"/>
    <cellStyle name="Prozent 109" xfId="29661" xr:uid="{00000000-0005-0000-0000-0000D2730000}"/>
    <cellStyle name="Prozent 109 2" xfId="29662" xr:uid="{00000000-0005-0000-0000-0000D3730000}"/>
    <cellStyle name="Prozent 109 3" xfId="29663" xr:uid="{00000000-0005-0000-0000-0000D4730000}"/>
    <cellStyle name="Prozent 11" xfId="29664" xr:uid="{00000000-0005-0000-0000-0000D5730000}"/>
    <cellStyle name="Prozent 11 2" xfId="29665" xr:uid="{00000000-0005-0000-0000-0000D6730000}"/>
    <cellStyle name="Prozent 11 2 2" xfId="29666" xr:uid="{00000000-0005-0000-0000-0000D7730000}"/>
    <cellStyle name="Prozent 11 2 2 2" xfId="29667" xr:uid="{00000000-0005-0000-0000-0000D8730000}"/>
    <cellStyle name="Prozent 11 2 3" xfId="29668" xr:uid="{00000000-0005-0000-0000-0000D9730000}"/>
    <cellStyle name="Prozent 11 3" xfId="29669" xr:uid="{00000000-0005-0000-0000-0000DA730000}"/>
    <cellStyle name="Prozent 11 3 2" xfId="29670" xr:uid="{00000000-0005-0000-0000-0000DB730000}"/>
    <cellStyle name="Prozent 11 4" xfId="29671" xr:uid="{00000000-0005-0000-0000-0000DC730000}"/>
    <cellStyle name="Prozent 110" xfId="29672" xr:uid="{00000000-0005-0000-0000-0000DD730000}"/>
    <cellStyle name="Prozent 111" xfId="29673" xr:uid="{00000000-0005-0000-0000-0000DE730000}"/>
    <cellStyle name="Prozent 112" xfId="29674" xr:uid="{00000000-0005-0000-0000-0000DF730000}"/>
    <cellStyle name="Prozent 113" xfId="29675" xr:uid="{00000000-0005-0000-0000-0000E0730000}"/>
    <cellStyle name="Prozent 114" xfId="29676" xr:uid="{00000000-0005-0000-0000-0000E1730000}"/>
    <cellStyle name="Prozent 115" xfId="29677" xr:uid="{00000000-0005-0000-0000-0000E2730000}"/>
    <cellStyle name="Prozent 116" xfId="29678" xr:uid="{00000000-0005-0000-0000-0000E3730000}"/>
    <cellStyle name="Prozent 117" xfId="45998" xr:uid="{00000000-0005-0000-0000-0000E4730000}"/>
    <cellStyle name="Prozent 117 2" xfId="45999" xr:uid="{00000000-0005-0000-0000-0000E5730000}"/>
    <cellStyle name="Prozent 118" xfId="46000" xr:uid="{00000000-0005-0000-0000-0000E6730000}"/>
    <cellStyle name="Prozent 119" xfId="46001" xr:uid="{00000000-0005-0000-0000-0000E7730000}"/>
    <cellStyle name="Prozent 12" xfId="29679" xr:uid="{00000000-0005-0000-0000-0000E8730000}"/>
    <cellStyle name="Prozent 12 2" xfId="29680" xr:uid="{00000000-0005-0000-0000-0000E9730000}"/>
    <cellStyle name="Prozent 12 2 2" xfId="29681" xr:uid="{00000000-0005-0000-0000-0000EA730000}"/>
    <cellStyle name="Prozent 12 2 2 2" xfId="29682" xr:uid="{00000000-0005-0000-0000-0000EB730000}"/>
    <cellStyle name="Prozent 12 2 3" xfId="29683" xr:uid="{00000000-0005-0000-0000-0000EC730000}"/>
    <cellStyle name="Prozent 12 3" xfId="29684" xr:uid="{00000000-0005-0000-0000-0000ED730000}"/>
    <cellStyle name="Prozent 12 3 2" xfId="29685" xr:uid="{00000000-0005-0000-0000-0000EE730000}"/>
    <cellStyle name="Prozent 12 4" xfId="29686" xr:uid="{00000000-0005-0000-0000-0000EF730000}"/>
    <cellStyle name="Prozent 120" xfId="46002" xr:uid="{00000000-0005-0000-0000-0000F0730000}"/>
    <cellStyle name="Prozent 121" xfId="46003" xr:uid="{00000000-0005-0000-0000-0000F1730000}"/>
    <cellStyle name="Prozent 122" xfId="46004" xr:uid="{00000000-0005-0000-0000-0000F2730000}"/>
    <cellStyle name="Prozent 123" xfId="46005" xr:uid="{00000000-0005-0000-0000-0000F3730000}"/>
    <cellStyle name="Prozent 124" xfId="46006" xr:uid="{00000000-0005-0000-0000-0000F4730000}"/>
    <cellStyle name="Prozent 125" xfId="46007" xr:uid="{00000000-0005-0000-0000-0000F5730000}"/>
    <cellStyle name="Prozent 126" xfId="46008" xr:uid="{00000000-0005-0000-0000-0000F6730000}"/>
    <cellStyle name="Prozent 127" xfId="46009" xr:uid="{00000000-0005-0000-0000-0000F7730000}"/>
    <cellStyle name="Prozent 128" xfId="45953" xr:uid="{00000000-0005-0000-0000-0000F8730000}"/>
    <cellStyle name="Prozent 128 2" xfId="46010" xr:uid="{00000000-0005-0000-0000-0000F9730000}"/>
    <cellStyle name="Prozent 128 3" xfId="46011" xr:uid="{00000000-0005-0000-0000-0000FA730000}"/>
    <cellStyle name="Prozent 128 4" xfId="46012" xr:uid="{00000000-0005-0000-0000-0000FB730000}"/>
    <cellStyle name="Prozent 128 5" xfId="46013" xr:uid="{00000000-0005-0000-0000-0000FC730000}"/>
    <cellStyle name="Prozent 129" xfId="46014" xr:uid="{00000000-0005-0000-0000-0000FD730000}"/>
    <cellStyle name="Prozent 13" xfId="29687" xr:uid="{00000000-0005-0000-0000-0000FE730000}"/>
    <cellStyle name="Prozent 13 2" xfId="29688" xr:uid="{00000000-0005-0000-0000-0000FF730000}"/>
    <cellStyle name="Prozent 13 2 2" xfId="29689" xr:uid="{00000000-0005-0000-0000-000000740000}"/>
    <cellStyle name="Prozent 13 2 2 2" xfId="29690" xr:uid="{00000000-0005-0000-0000-000001740000}"/>
    <cellStyle name="Prozent 13 2 3" xfId="29691" xr:uid="{00000000-0005-0000-0000-000002740000}"/>
    <cellStyle name="Prozent 13 3" xfId="29692" xr:uid="{00000000-0005-0000-0000-000003740000}"/>
    <cellStyle name="Prozent 13 3 2" xfId="29693" xr:uid="{00000000-0005-0000-0000-000004740000}"/>
    <cellStyle name="Prozent 13 4" xfId="29694" xr:uid="{00000000-0005-0000-0000-000005740000}"/>
    <cellStyle name="Prozent 130" xfId="46015" xr:uid="{00000000-0005-0000-0000-000006740000}"/>
    <cellStyle name="Prozent 131" xfId="46016" xr:uid="{00000000-0005-0000-0000-000007740000}"/>
    <cellStyle name="Prozent 132" xfId="45959" xr:uid="{00000000-0005-0000-0000-000008740000}"/>
    <cellStyle name="Prozent 133" xfId="46017" xr:uid="{00000000-0005-0000-0000-000009740000}"/>
    <cellStyle name="Prozent 134" xfId="46018" xr:uid="{00000000-0005-0000-0000-00000A740000}"/>
    <cellStyle name="Prozent 134 2" xfId="46019" xr:uid="{00000000-0005-0000-0000-00000B740000}"/>
    <cellStyle name="Prozent 135" xfId="46020" xr:uid="{00000000-0005-0000-0000-00000C740000}"/>
    <cellStyle name="Prozent 136" xfId="46021" xr:uid="{00000000-0005-0000-0000-00000D740000}"/>
    <cellStyle name="Prozent 136 2" xfId="46022" xr:uid="{00000000-0005-0000-0000-00000E740000}"/>
    <cellStyle name="Prozent 137" xfId="46023" xr:uid="{00000000-0005-0000-0000-00000F740000}"/>
    <cellStyle name="Prozent 138" xfId="46024" xr:uid="{00000000-0005-0000-0000-000010740000}"/>
    <cellStyle name="Prozent 139" xfId="46025" xr:uid="{00000000-0005-0000-0000-000011740000}"/>
    <cellStyle name="Prozent 14" xfId="29695" xr:uid="{00000000-0005-0000-0000-000012740000}"/>
    <cellStyle name="Prozent 14 2" xfId="29696" xr:uid="{00000000-0005-0000-0000-000013740000}"/>
    <cellStyle name="Prozent 14 2 2" xfId="29697" xr:uid="{00000000-0005-0000-0000-000014740000}"/>
    <cellStyle name="Prozent 14 2 2 2" xfId="29698" xr:uid="{00000000-0005-0000-0000-000015740000}"/>
    <cellStyle name="Prozent 14 2 3" xfId="29699" xr:uid="{00000000-0005-0000-0000-000016740000}"/>
    <cellStyle name="Prozent 14 3" xfId="29700" xr:uid="{00000000-0005-0000-0000-000017740000}"/>
    <cellStyle name="Prozent 14 3 2" xfId="29701" xr:uid="{00000000-0005-0000-0000-000018740000}"/>
    <cellStyle name="Prozent 14 4" xfId="29702" xr:uid="{00000000-0005-0000-0000-000019740000}"/>
    <cellStyle name="Prozent 140" xfId="46026" xr:uid="{00000000-0005-0000-0000-00001A740000}"/>
    <cellStyle name="Prozent 141" xfId="46027" xr:uid="{00000000-0005-0000-0000-00001B740000}"/>
    <cellStyle name="Prozent 142" xfId="46028" xr:uid="{00000000-0005-0000-0000-00001C740000}"/>
    <cellStyle name="Prozent 143" xfId="46029" xr:uid="{00000000-0005-0000-0000-00001D740000}"/>
    <cellStyle name="Prozent 144" xfId="46030" xr:uid="{00000000-0005-0000-0000-00001E740000}"/>
    <cellStyle name="Prozent 145" xfId="46031" xr:uid="{00000000-0005-0000-0000-00001F740000}"/>
    <cellStyle name="Prozent 146" xfId="46032" xr:uid="{00000000-0005-0000-0000-000020740000}"/>
    <cellStyle name="Prozent 147" xfId="46033" xr:uid="{00000000-0005-0000-0000-000021740000}"/>
    <cellStyle name="Prozent 148" xfId="46034" xr:uid="{00000000-0005-0000-0000-000022740000}"/>
    <cellStyle name="Prozent 149" xfId="46035" xr:uid="{00000000-0005-0000-0000-000023740000}"/>
    <cellStyle name="Prozent 15" xfId="29703" xr:uid="{00000000-0005-0000-0000-000024740000}"/>
    <cellStyle name="Prozent 15 2" xfId="29704" xr:uid="{00000000-0005-0000-0000-000025740000}"/>
    <cellStyle name="Prozent 15 2 2" xfId="29705" xr:uid="{00000000-0005-0000-0000-000026740000}"/>
    <cellStyle name="Prozent 15 2 2 2" xfId="29706" xr:uid="{00000000-0005-0000-0000-000027740000}"/>
    <cellStyle name="Prozent 15 2 3" xfId="29707" xr:uid="{00000000-0005-0000-0000-000028740000}"/>
    <cellStyle name="Prozent 15 3" xfId="29708" xr:uid="{00000000-0005-0000-0000-000029740000}"/>
    <cellStyle name="Prozent 15 3 2" xfId="29709" xr:uid="{00000000-0005-0000-0000-00002A740000}"/>
    <cellStyle name="Prozent 15 4" xfId="29710" xr:uid="{00000000-0005-0000-0000-00002B740000}"/>
    <cellStyle name="Prozent 150" xfId="46036" xr:uid="{00000000-0005-0000-0000-00002C740000}"/>
    <cellStyle name="Prozent 155" xfId="46319" xr:uid="{00000000-0005-0000-0000-00002D740000}"/>
    <cellStyle name="Prozent 16" xfId="29711" xr:uid="{00000000-0005-0000-0000-00002E740000}"/>
    <cellStyle name="Prozent 16 2" xfId="29712" xr:uid="{00000000-0005-0000-0000-00002F740000}"/>
    <cellStyle name="Prozent 16 2 2" xfId="29713" xr:uid="{00000000-0005-0000-0000-000030740000}"/>
    <cellStyle name="Prozent 16 2 2 2" xfId="29714" xr:uid="{00000000-0005-0000-0000-000031740000}"/>
    <cellStyle name="Prozent 16 2 3" xfId="29715" xr:uid="{00000000-0005-0000-0000-000032740000}"/>
    <cellStyle name="Prozent 16 3" xfId="29716" xr:uid="{00000000-0005-0000-0000-000033740000}"/>
    <cellStyle name="Prozent 16 3 2" xfId="29717" xr:uid="{00000000-0005-0000-0000-000034740000}"/>
    <cellStyle name="Prozent 16 4" xfId="29718" xr:uid="{00000000-0005-0000-0000-000035740000}"/>
    <cellStyle name="Prozent 17" xfId="29719" xr:uid="{00000000-0005-0000-0000-000036740000}"/>
    <cellStyle name="Prozent 17 2" xfId="29720" xr:uid="{00000000-0005-0000-0000-000037740000}"/>
    <cellStyle name="Prozent 17 2 2" xfId="29721" xr:uid="{00000000-0005-0000-0000-000038740000}"/>
    <cellStyle name="Prozent 17 2 2 2" xfId="29722" xr:uid="{00000000-0005-0000-0000-000039740000}"/>
    <cellStyle name="Prozent 17 2 3" xfId="29723" xr:uid="{00000000-0005-0000-0000-00003A740000}"/>
    <cellStyle name="Prozent 17 3" xfId="29724" xr:uid="{00000000-0005-0000-0000-00003B740000}"/>
    <cellStyle name="Prozent 17 3 2" xfId="29725" xr:uid="{00000000-0005-0000-0000-00003C740000}"/>
    <cellStyle name="Prozent 17 4" xfId="29726" xr:uid="{00000000-0005-0000-0000-00003D740000}"/>
    <cellStyle name="Prozent 18" xfId="29727" xr:uid="{00000000-0005-0000-0000-00003E740000}"/>
    <cellStyle name="Prozent 18 2" xfId="29728" xr:uid="{00000000-0005-0000-0000-00003F740000}"/>
    <cellStyle name="Prozent 18 2 2" xfId="29729" xr:uid="{00000000-0005-0000-0000-000040740000}"/>
    <cellStyle name="Prozent 18 2 2 2" xfId="29730" xr:uid="{00000000-0005-0000-0000-000041740000}"/>
    <cellStyle name="Prozent 18 2 3" xfId="29731" xr:uid="{00000000-0005-0000-0000-000042740000}"/>
    <cellStyle name="Prozent 18 3" xfId="29732" xr:uid="{00000000-0005-0000-0000-000043740000}"/>
    <cellStyle name="Prozent 18 3 2" xfId="29733" xr:uid="{00000000-0005-0000-0000-000044740000}"/>
    <cellStyle name="Prozent 18 4" xfId="29734" xr:uid="{00000000-0005-0000-0000-000045740000}"/>
    <cellStyle name="Prozent 19" xfId="29735" xr:uid="{00000000-0005-0000-0000-000046740000}"/>
    <cellStyle name="Prozent 19 2" xfId="29736" xr:uid="{00000000-0005-0000-0000-000047740000}"/>
    <cellStyle name="Prozent 19 2 2" xfId="29737" xr:uid="{00000000-0005-0000-0000-000048740000}"/>
    <cellStyle name="Prozent 19 2 2 2" xfId="29738" xr:uid="{00000000-0005-0000-0000-000049740000}"/>
    <cellStyle name="Prozent 19 2 3" xfId="29739" xr:uid="{00000000-0005-0000-0000-00004A740000}"/>
    <cellStyle name="Prozent 19 3" xfId="29740" xr:uid="{00000000-0005-0000-0000-00004B740000}"/>
    <cellStyle name="Prozent 19 3 2" xfId="29741" xr:uid="{00000000-0005-0000-0000-00004C740000}"/>
    <cellStyle name="Prozent 19 4" xfId="29742" xr:uid="{00000000-0005-0000-0000-00004D740000}"/>
    <cellStyle name="Prozent 19 5" xfId="29743" xr:uid="{00000000-0005-0000-0000-00004E740000}"/>
    <cellStyle name="Prozent 2" xfId="29744" xr:uid="{00000000-0005-0000-0000-00004F740000}"/>
    <cellStyle name="Prozent 2 10" xfId="29745" xr:uid="{00000000-0005-0000-0000-000050740000}"/>
    <cellStyle name="Prozent 2 11" xfId="29746" xr:uid="{00000000-0005-0000-0000-000051740000}"/>
    <cellStyle name="Prozent 2 12" xfId="29747" xr:uid="{00000000-0005-0000-0000-000052740000}"/>
    <cellStyle name="Prozent 2 13" xfId="29748" xr:uid="{00000000-0005-0000-0000-000053740000}"/>
    <cellStyle name="Prozent 2 14" xfId="29749" xr:uid="{00000000-0005-0000-0000-000054740000}"/>
    <cellStyle name="Prozent 2 15" xfId="29750" xr:uid="{00000000-0005-0000-0000-000055740000}"/>
    <cellStyle name="Prozent 2 16" xfId="29751" xr:uid="{00000000-0005-0000-0000-000056740000}"/>
    <cellStyle name="Prozent 2 17" xfId="29752" xr:uid="{00000000-0005-0000-0000-000057740000}"/>
    <cellStyle name="Prozent 2 18" xfId="29753" xr:uid="{00000000-0005-0000-0000-000058740000}"/>
    <cellStyle name="Prozent 2 19" xfId="29754" xr:uid="{00000000-0005-0000-0000-000059740000}"/>
    <cellStyle name="Prozent 2 2" xfId="29755" xr:uid="{00000000-0005-0000-0000-00005A740000}"/>
    <cellStyle name="Prozent 2 2 2" xfId="29756" xr:uid="{00000000-0005-0000-0000-00005B740000}"/>
    <cellStyle name="Prozent 2 2 2 2" xfId="29757" xr:uid="{00000000-0005-0000-0000-00005C740000}"/>
    <cellStyle name="Prozent 2 2 2 3" xfId="29758" xr:uid="{00000000-0005-0000-0000-00005D740000}"/>
    <cellStyle name="Prozent 2 2 3" xfId="29759" xr:uid="{00000000-0005-0000-0000-00005E740000}"/>
    <cellStyle name="Prozent 2 20" xfId="29760" xr:uid="{00000000-0005-0000-0000-00005F740000}"/>
    <cellStyle name="Prozent 2 21" xfId="29761" xr:uid="{00000000-0005-0000-0000-000060740000}"/>
    <cellStyle name="Prozent 2 22" xfId="29762" xr:uid="{00000000-0005-0000-0000-000061740000}"/>
    <cellStyle name="Prozent 2 23" xfId="29763" xr:uid="{00000000-0005-0000-0000-000062740000}"/>
    <cellStyle name="Prozent 2 24" xfId="29764" xr:uid="{00000000-0005-0000-0000-000063740000}"/>
    <cellStyle name="Prozent 2 25" xfId="29765" xr:uid="{00000000-0005-0000-0000-000064740000}"/>
    <cellStyle name="Prozent 2 26" xfId="29766" xr:uid="{00000000-0005-0000-0000-000065740000}"/>
    <cellStyle name="Prozent 2 27" xfId="29767" xr:uid="{00000000-0005-0000-0000-000066740000}"/>
    <cellStyle name="Prozent 2 28" xfId="29768" xr:uid="{00000000-0005-0000-0000-000067740000}"/>
    <cellStyle name="Prozent 2 29" xfId="29769" xr:uid="{00000000-0005-0000-0000-000068740000}"/>
    <cellStyle name="Prozent 2 3" xfId="29770" xr:uid="{00000000-0005-0000-0000-000069740000}"/>
    <cellStyle name="Prozent 2 3 2" xfId="29771" xr:uid="{00000000-0005-0000-0000-00006A740000}"/>
    <cellStyle name="Prozent 2 3 3" xfId="45928" xr:uid="{00000000-0005-0000-0000-00006B740000}"/>
    <cellStyle name="Prozent 2 3 3 2" xfId="46037" xr:uid="{00000000-0005-0000-0000-00006C740000}"/>
    <cellStyle name="Prozent 2 30" xfId="29772" xr:uid="{00000000-0005-0000-0000-00006D740000}"/>
    <cellStyle name="Prozent 2 31" xfId="29773" xr:uid="{00000000-0005-0000-0000-00006E740000}"/>
    <cellStyle name="Prozent 2 32" xfId="29774" xr:uid="{00000000-0005-0000-0000-00006F740000}"/>
    <cellStyle name="Prozent 2 33" xfId="29775" xr:uid="{00000000-0005-0000-0000-000070740000}"/>
    <cellStyle name="Prozent 2 34" xfId="29776" xr:uid="{00000000-0005-0000-0000-000071740000}"/>
    <cellStyle name="Prozent 2 4" xfId="29777" xr:uid="{00000000-0005-0000-0000-000072740000}"/>
    <cellStyle name="Prozent 2 5" xfId="29778" xr:uid="{00000000-0005-0000-0000-000073740000}"/>
    <cellStyle name="Prozent 2 6" xfId="29779" xr:uid="{00000000-0005-0000-0000-000074740000}"/>
    <cellStyle name="Prozent 2 7" xfId="29780" xr:uid="{00000000-0005-0000-0000-000075740000}"/>
    <cellStyle name="Prozent 2 8" xfId="29781" xr:uid="{00000000-0005-0000-0000-000076740000}"/>
    <cellStyle name="Prozent 2 9" xfId="29782" xr:uid="{00000000-0005-0000-0000-000077740000}"/>
    <cellStyle name="Prozent 20" xfId="29783" xr:uid="{00000000-0005-0000-0000-000078740000}"/>
    <cellStyle name="Prozent 20 2" xfId="29784" xr:uid="{00000000-0005-0000-0000-000079740000}"/>
    <cellStyle name="Prozent 20 2 2" xfId="29785" xr:uid="{00000000-0005-0000-0000-00007A740000}"/>
    <cellStyle name="Prozent 20 2 2 2" xfId="29786" xr:uid="{00000000-0005-0000-0000-00007B740000}"/>
    <cellStyle name="Prozent 20 2 3" xfId="29787" xr:uid="{00000000-0005-0000-0000-00007C740000}"/>
    <cellStyle name="Prozent 20 3" xfId="29788" xr:uid="{00000000-0005-0000-0000-00007D740000}"/>
    <cellStyle name="Prozent 20 3 2" xfId="29789" xr:uid="{00000000-0005-0000-0000-00007E740000}"/>
    <cellStyle name="Prozent 20 4" xfId="29790" xr:uid="{00000000-0005-0000-0000-00007F740000}"/>
    <cellStyle name="Prozent 21" xfId="29791" xr:uid="{00000000-0005-0000-0000-000080740000}"/>
    <cellStyle name="Prozent 21 2" xfId="29792" xr:uid="{00000000-0005-0000-0000-000081740000}"/>
    <cellStyle name="Prozent 21 2 2" xfId="29793" xr:uid="{00000000-0005-0000-0000-000082740000}"/>
    <cellStyle name="Prozent 21 2 2 2" xfId="29794" xr:uid="{00000000-0005-0000-0000-000083740000}"/>
    <cellStyle name="Prozent 21 2 3" xfId="29795" xr:uid="{00000000-0005-0000-0000-000084740000}"/>
    <cellStyle name="Prozent 21 3" xfId="29796" xr:uid="{00000000-0005-0000-0000-000085740000}"/>
    <cellStyle name="Prozent 21 3 2" xfId="29797" xr:uid="{00000000-0005-0000-0000-000086740000}"/>
    <cellStyle name="Prozent 21 4" xfId="29798" xr:uid="{00000000-0005-0000-0000-000087740000}"/>
    <cellStyle name="Prozent 22" xfId="29799" xr:uid="{00000000-0005-0000-0000-000088740000}"/>
    <cellStyle name="Prozent 22 2" xfId="29800" xr:uid="{00000000-0005-0000-0000-000089740000}"/>
    <cellStyle name="Prozent 22 2 2" xfId="29801" xr:uid="{00000000-0005-0000-0000-00008A740000}"/>
    <cellStyle name="Prozent 22 2 2 2" xfId="29802" xr:uid="{00000000-0005-0000-0000-00008B740000}"/>
    <cellStyle name="Prozent 22 2 3" xfId="29803" xr:uid="{00000000-0005-0000-0000-00008C740000}"/>
    <cellStyle name="Prozent 22 3" xfId="29804" xr:uid="{00000000-0005-0000-0000-00008D740000}"/>
    <cellStyle name="Prozent 22 3 2" xfId="29805" xr:uid="{00000000-0005-0000-0000-00008E740000}"/>
    <cellStyle name="Prozent 22 4" xfId="29806" xr:uid="{00000000-0005-0000-0000-00008F740000}"/>
    <cellStyle name="Prozent 22 5" xfId="29807" xr:uid="{00000000-0005-0000-0000-000090740000}"/>
    <cellStyle name="Prozent 22 5 2" xfId="45929" xr:uid="{00000000-0005-0000-0000-000091740000}"/>
    <cellStyle name="Prozent 22 5 3" xfId="45930" xr:uid="{00000000-0005-0000-0000-000092740000}"/>
    <cellStyle name="Prozent 22 5 3 2" xfId="45931" xr:uid="{00000000-0005-0000-0000-000093740000}"/>
    <cellStyle name="Prozent 23" xfId="29808" xr:uid="{00000000-0005-0000-0000-000094740000}"/>
    <cellStyle name="Prozent 23 2" xfId="29809" xr:uid="{00000000-0005-0000-0000-000095740000}"/>
    <cellStyle name="Prozent 23 2 2" xfId="29810" xr:uid="{00000000-0005-0000-0000-000096740000}"/>
    <cellStyle name="Prozent 23 2 2 2" xfId="29811" xr:uid="{00000000-0005-0000-0000-000097740000}"/>
    <cellStyle name="Prozent 23 2 3" xfId="29812" xr:uid="{00000000-0005-0000-0000-000098740000}"/>
    <cellStyle name="Prozent 23 3" xfId="29813" xr:uid="{00000000-0005-0000-0000-000099740000}"/>
    <cellStyle name="Prozent 23 3 2" xfId="29814" xr:uid="{00000000-0005-0000-0000-00009A740000}"/>
    <cellStyle name="Prozent 23 4" xfId="29815" xr:uid="{00000000-0005-0000-0000-00009B740000}"/>
    <cellStyle name="Prozent 24" xfId="29816" xr:uid="{00000000-0005-0000-0000-00009C740000}"/>
    <cellStyle name="Prozent 25" xfId="29817" xr:uid="{00000000-0005-0000-0000-00009D740000}"/>
    <cellStyle name="Prozent 25 10" xfId="29818" xr:uid="{00000000-0005-0000-0000-00009E740000}"/>
    <cellStyle name="Prozent 25 11" xfId="29819" xr:uid="{00000000-0005-0000-0000-00009F740000}"/>
    <cellStyle name="Prozent 25 12" xfId="29820" xr:uid="{00000000-0005-0000-0000-0000A0740000}"/>
    <cellStyle name="Prozent 25 13" xfId="29821" xr:uid="{00000000-0005-0000-0000-0000A1740000}"/>
    <cellStyle name="Prozent 25 14" xfId="29822" xr:uid="{00000000-0005-0000-0000-0000A2740000}"/>
    <cellStyle name="Prozent 25 15" xfId="29823" xr:uid="{00000000-0005-0000-0000-0000A3740000}"/>
    <cellStyle name="Prozent 25 16" xfId="29824" xr:uid="{00000000-0005-0000-0000-0000A4740000}"/>
    <cellStyle name="Prozent 25 17" xfId="29825" xr:uid="{00000000-0005-0000-0000-0000A5740000}"/>
    <cellStyle name="Prozent 25 18" xfId="29826" xr:uid="{00000000-0005-0000-0000-0000A6740000}"/>
    <cellStyle name="Prozent 25 19" xfId="29827" xr:uid="{00000000-0005-0000-0000-0000A7740000}"/>
    <cellStyle name="Prozent 25 2" xfId="29828" xr:uid="{00000000-0005-0000-0000-0000A8740000}"/>
    <cellStyle name="Prozent 25 20" xfId="29829" xr:uid="{00000000-0005-0000-0000-0000A9740000}"/>
    <cellStyle name="Prozent 25 21" xfId="29830" xr:uid="{00000000-0005-0000-0000-0000AA740000}"/>
    <cellStyle name="Prozent 25 22" xfId="29831" xr:uid="{00000000-0005-0000-0000-0000AB740000}"/>
    <cellStyle name="Prozent 25 23" xfId="29832" xr:uid="{00000000-0005-0000-0000-0000AC740000}"/>
    <cellStyle name="Prozent 25 24" xfId="29833" xr:uid="{00000000-0005-0000-0000-0000AD740000}"/>
    <cellStyle name="Prozent 25 25" xfId="29834" xr:uid="{00000000-0005-0000-0000-0000AE740000}"/>
    <cellStyle name="Prozent 25 26" xfId="29835" xr:uid="{00000000-0005-0000-0000-0000AF740000}"/>
    <cellStyle name="Prozent 25 3" xfId="29836" xr:uid="{00000000-0005-0000-0000-0000B0740000}"/>
    <cellStyle name="Prozent 25 3 2" xfId="29837" xr:uid="{00000000-0005-0000-0000-0000B1740000}"/>
    <cellStyle name="Prozent 25 4" xfId="29838" xr:uid="{00000000-0005-0000-0000-0000B2740000}"/>
    <cellStyle name="Prozent 25 5" xfId="29839" xr:uid="{00000000-0005-0000-0000-0000B3740000}"/>
    <cellStyle name="Prozent 25 6" xfId="29840" xr:uid="{00000000-0005-0000-0000-0000B4740000}"/>
    <cellStyle name="Prozent 25 7" xfId="29841" xr:uid="{00000000-0005-0000-0000-0000B5740000}"/>
    <cellStyle name="Prozent 25 8" xfId="29842" xr:uid="{00000000-0005-0000-0000-0000B6740000}"/>
    <cellStyle name="Prozent 25 9" xfId="29843" xr:uid="{00000000-0005-0000-0000-0000B7740000}"/>
    <cellStyle name="Prozent 26" xfId="29844" xr:uid="{00000000-0005-0000-0000-0000B8740000}"/>
    <cellStyle name="Prozent 26 2" xfId="29845" xr:uid="{00000000-0005-0000-0000-0000B9740000}"/>
    <cellStyle name="Prozent 26 2 2" xfId="29846" xr:uid="{00000000-0005-0000-0000-0000BA740000}"/>
    <cellStyle name="Prozent 26 2 2 2" xfId="29847" xr:uid="{00000000-0005-0000-0000-0000BB740000}"/>
    <cellStyle name="Prozent 26 2 3" xfId="29848" xr:uid="{00000000-0005-0000-0000-0000BC740000}"/>
    <cellStyle name="Prozent 26 3" xfId="29849" xr:uid="{00000000-0005-0000-0000-0000BD740000}"/>
    <cellStyle name="Prozent 26 3 2" xfId="29850" xr:uid="{00000000-0005-0000-0000-0000BE740000}"/>
    <cellStyle name="Prozent 26 4" xfId="29851" xr:uid="{00000000-0005-0000-0000-0000BF740000}"/>
    <cellStyle name="Prozent 27" xfId="29852" xr:uid="{00000000-0005-0000-0000-0000C0740000}"/>
    <cellStyle name="Prozent 27 2" xfId="29853" xr:uid="{00000000-0005-0000-0000-0000C1740000}"/>
    <cellStyle name="Prozent 27 2 2" xfId="29854" xr:uid="{00000000-0005-0000-0000-0000C2740000}"/>
    <cellStyle name="Prozent 27 2 2 2" xfId="29855" xr:uid="{00000000-0005-0000-0000-0000C3740000}"/>
    <cellStyle name="Prozent 27 2 3" xfId="29856" xr:uid="{00000000-0005-0000-0000-0000C4740000}"/>
    <cellStyle name="Prozent 27 3" xfId="29857" xr:uid="{00000000-0005-0000-0000-0000C5740000}"/>
    <cellStyle name="Prozent 27 3 2" xfId="29858" xr:uid="{00000000-0005-0000-0000-0000C6740000}"/>
    <cellStyle name="Prozent 27 4" xfId="29859" xr:uid="{00000000-0005-0000-0000-0000C7740000}"/>
    <cellStyle name="Prozent 28" xfId="29860" xr:uid="{00000000-0005-0000-0000-0000C8740000}"/>
    <cellStyle name="Prozent 28 2" xfId="29861" xr:uid="{00000000-0005-0000-0000-0000C9740000}"/>
    <cellStyle name="Prozent 28 2 2" xfId="29862" xr:uid="{00000000-0005-0000-0000-0000CA740000}"/>
    <cellStyle name="Prozent 28 2 2 2" xfId="29863" xr:uid="{00000000-0005-0000-0000-0000CB740000}"/>
    <cellStyle name="Prozent 28 2 3" xfId="29864" xr:uid="{00000000-0005-0000-0000-0000CC740000}"/>
    <cellStyle name="Prozent 28 3" xfId="29865" xr:uid="{00000000-0005-0000-0000-0000CD740000}"/>
    <cellStyle name="Prozent 28 3 2" xfId="29866" xr:uid="{00000000-0005-0000-0000-0000CE740000}"/>
    <cellStyle name="Prozent 28 4" xfId="29867" xr:uid="{00000000-0005-0000-0000-0000CF740000}"/>
    <cellStyle name="Prozent 29" xfId="29868" xr:uid="{00000000-0005-0000-0000-0000D0740000}"/>
    <cellStyle name="Prozent 29 2" xfId="29869" xr:uid="{00000000-0005-0000-0000-0000D1740000}"/>
    <cellStyle name="Prozent 29 2 2" xfId="29870" xr:uid="{00000000-0005-0000-0000-0000D2740000}"/>
    <cellStyle name="Prozent 29 2 2 2" xfId="29871" xr:uid="{00000000-0005-0000-0000-0000D3740000}"/>
    <cellStyle name="Prozent 29 2 3" xfId="29872" xr:uid="{00000000-0005-0000-0000-0000D4740000}"/>
    <cellStyle name="Prozent 29 3" xfId="29873" xr:uid="{00000000-0005-0000-0000-0000D5740000}"/>
    <cellStyle name="Prozent 29 3 2" xfId="29874" xr:uid="{00000000-0005-0000-0000-0000D6740000}"/>
    <cellStyle name="Prozent 29 4" xfId="29875" xr:uid="{00000000-0005-0000-0000-0000D7740000}"/>
    <cellStyle name="Prozent 3" xfId="29876" xr:uid="{00000000-0005-0000-0000-0000D8740000}"/>
    <cellStyle name="Prozent 3 2" xfId="29877" xr:uid="{00000000-0005-0000-0000-0000D9740000}"/>
    <cellStyle name="Prozent 3 2 2" xfId="29878" xr:uid="{00000000-0005-0000-0000-0000DA740000}"/>
    <cellStyle name="Prozent 3 2 2 2" xfId="29879" xr:uid="{00000000-0005-0000-0000-0000DB740000}"/>
    <cellStyle name="Prozent 3 2 3" xfId="29880" xr:uid="{00000000-0005-0000-0000-0000DC740000}"/>
    <cellStyle name="Prozent 3 2 4" xfId="29881" xr:uid="{00000000-0005-0000-0000-0000DD740000}"/>
    <cellStyle name="Prozent 3 3" xfId="29882" xr:uid="{00000000-0005-0000-0000-0000DE740000}"/>
    <cellStyle name="Prozent 3 4" xfId="29883" xr:uid="{00000000-0005-0000-0000-0000DF740000}"/>
    <cellStyle name="Prozent 3 4 2" xfId="29884" xr:uid="{00000000-0005-0000-0000-0000E0740000}"/>
    <cellStyle name="Prozent 3 5" xfId="29885" xr:uid="{00000000-0005-0000-0000-0000E1740000}"/>
    <cellStyle name="Prozent 30" xfId="29886" xr:uid="{00000000-0005-0000-0000-0000E2740000}"/>
    <cellStyle name="Prozent 30 2" xfId="29887" xr:uid="{00000000-0005-0000-0000-0000E3740000}"/>
    <cellStyle name="Prozent 30 2 2" xfId="29888" xr:uid="{00000000-0005-0000-0000-0000E4740000}"/>
    <cellStyle name="Prozent 30 2 2 2" xfId="29889" xr:uid="{00000000-0005-0000-0000-0000E5740000}"/>
    <cellStyle name="Prozent 30 2 3" xfId="29890" xr:uid="{00000000-0005-0000-0000-0000E6740000}"/>
    <cellStyle name="Prozent 30 3" xfId="29891" xr:uid="{00000000-0005-0000-0000-0000E7740000}"/>
    <cellStyle name="Prozent 30 3 2" xfId="29892" xr:uid="{00000000-0005-0000-0000-0000E8740000}"/>
    <cellStyle name="Prozent 30 4" xfId="29893" xr:uid="{00000000-0005-0000-0000-0000E9740000}"/>
    <cellStyle name="Prozent 31" xfId="29894" xr:uid="{00000000-0005-0000-0000-0000EA740000}"/>
    <cellStyle name="Prozent 31 2" xfId="29895" xr:uid="{00000000-0005-0000-0000-0000EB740000}"/>
    <cellStyle name="Prozent 31 2 2" xfId="29896" xr:uid="{00000000-0005-0000-0000-0000EC740000}"/>
    <cellStyle name="Prozent 31 2 2 2" xfId="29897" xr:uid="{00000000-0005-0000-0000-0000ED740000}"/>
    <cellStyle name="Prozent 31 2 3" xfId="29898" xr:uid="{00000000-0005-0000-0000-0000EE740000}"/>
    <cellStyle name="Prozent 31 3" xfId="29899" xr:uid="{00000000-0005-0000-0000-0000EF740000}"/>
    <cellStyle name="Prozent 31 3 2" xfId="29900" xr:uid="{00000000-0005-0000-0000-0000F0740000}"/>
    <cellStyle name="Prozent 31 4" xfId="29901" xr:uid="{00000000-0005-0000-0000-0000F1740000}"/>
    <cellStyle name="Prozent 32" xfId="29902" xr:uid="{00000000-0005-0000-0000-0000F2740000}"/>
    <cellStyle name="Prozent 32 2" xfId="29903" xr:uid="{00000000-0005-0000-0000-0000F3740000}"/>
    <cellStyle name="Prozent 32 2 2" xfId="29904" xr:uid="{00000000-0005-0000-0000-0000F4740000}"/>
    <cellStyle name="Prozent 32 2 2 2" xfId="29905" xr:uid="{00000000-0005-0000-0000-0000F5740000}"/>
    <cellStyle name="Prozent 32 2 3" xfId="29906" xr:uid="{00000000-0005-0000-0000-0000F6740000}"/>
    <cellStyle name="Prozent 32 3" xfId="29907" xr:uid="{00000000-0005-0000-0000-0000F7740000}"/>
    <cellStyle name="Prozent 32 3 2" xfId="29908" xr:uid="{00000000-0005-0000-0000-0000F8740000}"/>
    <cellStyle name="Prozent 32 4" xfId="29909" xr:uid="{00000000-0005-0000-0000-0000F9740000}"/>
    <cellStyle name="Prozent 33" xfId="29910" xr:uid="{00000000-0005-0000-0000-0000FA740000}"/>
    <cellStyle name="Prozent 33 2" xfId="29911" xr:uid="{00000000-0005-0000-0000-0000FB740000}"/>
    <cellStyle name="Prozent 33 2 2" xfId="29912" xr:uid="{00000000-0005-0000-0000-0000FC740000}"/>
    <cellStyle name="Prozent 33 2 2 2" xfId="29913" xr:uid="{00000000-0005-0000-0000-0000FD740000}"/>
    <cellStyle name="Prozent 33 2 3" xfId="29914" xr:uid="{00000000-0005-0000-0000-0000FE740000}"/>
    <cellStyle name="Prozent 33 3" xfId="29915" xr:uid="{00000000-0005-0000-0000-0000FF740000}"/>
    <cellStyle name="Prozent 33 3 2" xfId="29916" xr:uid="{00000000-0005-0000-0000-000000750000}"/>
    <cellStyle name="Prozent 33 4" xfId="29917" xr:uid="{00000000-0005-0000-0000-000001750000}"/>
    <cellStyle name="Prozent 34" xfId="29918" xr:uid="{00000000-0005-0000-0000-000002750000}"/>
    <cellStyle name="Prozent 34 2" xfId="29919" xr:uid="{00000000-0005-0000-0000-000003750000}"/>
    <cellStyle name="Prozent 34 2 2" xfId="29920" xr:uid="{00000000-0005-0000-0000-000004750000}"/>
    <cellStyle name="Prozent 34 2 2 2" xfId="29921" xr:uid="{00000000-0005-0000-0000-000005750000}"/>
    <cellStyle name="Prozent 34 2 3" xfId="29922" xr:uid="{00000000-0005-0000-0000-000006750000}"/>
    <cellStyle name="Prozent 34 3" xfId="29923" xr:uid="{00000000-0005-0000-0000-000007750000}"/>
    <cellStyle name="Prozent 34 3 2" xfId="29924" xr:uid="{00000000-0005-0000-0000-000008750000}"/>
    <cellStyle name="Prozent 34 4" xfId="29925" xr:uid="{00000000-0005-0000-0000-000009750000}"/>
    <cellStyle name="Prozent 35" xfId="29926" xr:uid="{00000000-0005-0000-0000-00000A750000}"/>
    <cellStyle name="Prozent 35 2" xfId="29927" xr:uid="{00000000-0005-0000-0000-00000B750000}"/>
    <cellStyle name="Prozent 35 2 2" xfId="29928" xr:uid="{00000000-0005-0000-0000-00000C750000}"/>
    <cellStyle name="Prozent 35 2 2 2" xfId="29929" xr:uid="{00000000-0005-0000-0000-00000D750000}"/>
    <cellStyle name="Prozent 35 2 3" xfId="29930" xr:uid="{00000000-0005-0000-0000-00000E750000}"/>
    <cellStyle name="Prozent 35 3" xfId="29931" xr:uid="{00000000-0005-0000-0000-00000F750000}"/>
    <cellStyle name="Prozent 35 3 2" xfId="29932" xr:uid="{00000000-0005-0000-0000-000010750000}"/>
    <cellStyle name="Prozent 35 4" xfId="29933" xr:uid="{00000000-0005-0000-0000-000011750000}"/>
    <cellStyle name="Prozent 36" xfId="29934" xr:uid="{00000000-0005-0000-0000-000012750000}"/>
    <cellStyle name="Prozent 36 2" xfId="29935" xr:uid="{00000000-0005-0000-0000-000013750000}"/>
    <cellStyle name="Prozent 36 2 2" xfId="29936" xr:uid="{00000000-0005-0000-0000-000014750000}"/>
    <cellStyle name="Prozent 36 2 2 2" xfId="29937" xr:uid="{00000000-0005-0000-0000-000015750000}"/>
    <cellStyle name="Prozent 36 2 3" xfId="29938" xr:uid="{00000000-0005-0000-0000-000016750000}"/>
    <cellStyle name="Prozent 36 3" xfId="29939" xr:uid="{00000000-0005-0000-0000-000017750000}"/>
    <cellStyle name="Prozent 36 3 2" xfId="29940" xr:uid="{00000000-0005-0000-0000-000018750000}"/>
    <cellStyle name="Prozent 36 4" xfId="29941" xr:uid="{00000000-0005-0000-0000-000019750000}"/>
    <cellStyle name="Prozent 37" xfId="29942" xr:uid="{00000000-0005-0000-0000-00001A750000}"/>
    <cellStyle name="Prozent 37 2" xfId="29943" xr:uid="{00000000-0005-0000-0000-00001B750000}"/>
    <cellStyle name="Prozent 37 2 2" xfId="29944" xr:uid="{00000000-0005-0000-0000-00001C750000}"/>
    <cellStyle name="Prozent 37 2 2 2" xfId="29945" xr:uid="{00000000-0005-0000-0000-00001D750000}"/>
    <cellStyle name="Prozent 37 2 3" xfId="29946" xr:uid="{00000000-0005-0000-0000-00001E750000}"/>
    <cellStyle name="Prozent 37 3" xfId="29947" xr:uid="{00000000-0005-0000-0000-00001F750000}"/>
    <cellStyle name="Prozent 37 3 2" xfId="29948" xr:uid="{00000000-0005-0000-0000-000020750000}"/>
    <cellStyle name="Prozent 37 4" xfId="29949" xr:uid="{00000000-0005-0000-0000-000021750000}"/>
    <cellStyle name="Prozent 38" xfId="29950" xr:uid="{00000000-0005-0000-0000-000022750000}"/>
    <cellStyle name="Prozent 38 2" xfId="29951" xr:uid="{00000000-0005-0000-0000-000023750000}"/>
    <cellStyle name="Prozent 38 2 2" xfId="29952" xr:uid="{00000000-0005-0000-0000-000024750000}"/>
    <cellStyle name="Prozent 38 2 2 2" xfId="29953" xr:uid="{00000000-0005-0000-0000-000025750000}"/>
    <cellStyle name="Prozent 38 2 3" xfId="29954" xr:uid="{00000000-0005-0000-0000-000026750000}"/>
    <cellStyle name="Prozent 38 3" xfId="29955" xr:uid="{00000000-0005-0000-0000-000027750000}"/>
    <cellStyle name="Prozent 38 3 2" xfId="29956" xr:uid="{00000000-0005-0000-0000-000028750000}"/>
    <cellStyle name="Prozent 38 4" xfId="29957" xr:uid="{00000000-0005-0000-0000-000029750000}"/>
    <cellStyle name="Prozent 39" xfId="29958" xr:uid="{00000000-0005-0000-0000-00002A750000}"/>
    <cellStyle name="Prozent 39 2" xfId="29959" xr:uid="{00000000-0005-0000-0000-00002B750000}"/>
    <cellStyle name="Prozent 39 2 2" xfId="29960" xr:uid="{00000000-0005-0000-0000-00002C750000}"/>
    <cellStyle name="Prozent 39 2 2 2" xfId="29961" xr:uid="{00000000-0005-0000-0000-00002D750000}"/>
    <cellStyle name="Prozent 39 2 3" xfId="29962" xr:uid="{00000000-0005-0000-0000-00002E750000}"/>
    <cellStyle name="Prozent 39 3" xfId="29963" xr:uid="{00000000-0005-0000-0000-00002F750000}"/>
    <cellStyle name="Prozent 39 3 2" xfId="29964" xr:uid="{00000000-0005-0000-0000-000030750000}"/>
    <cellStyle name="Prozent 39 4" xfId="29965" xr:uid="{00000000-0005-0000-0000-000031750000}"/>
    <cellStyle name="Prozent 4" xfId="29966" xr:uid="{00000000-0005-0000-0000-000032750000}"/>
    <cellStyle name="Prozent 4 2" xfId="29967" xr:uid="{00000000-0005-0000-0000-000033750000}"/>
    <cellStyle name="Prozent 4 2 2" xfId="29968" xr:uid="{00000000-0005-0000-0000-000034750000}"/>
    <cellStyle name="Prozent 4 2 2 2" xfId="29969" xr:uid="{00000000-0005-0000-0000-000035750000}"/>
    <cellStyle name="Prozent 4 2 3" xfId="29970" xr:uid="{00000000-0005-0000-0000-000036750000}"/>
    <cellStyle name="Prozent 4 3" xfId="29971" xr:uid="{00000000-0005-0000-0000-000037750000}"/>
    <cellStyle name="Prozent 4 3 2" xfId="29972" xr:uid="{00000000-0005-0000-0000-000038750000}"/>
    <cellStyle name="Prozent 4 4" xfId="29973" xr:uid="{00000000-0005-0000-0000-000039750000}"/>
    <cellStyle name="Prozent 40" xfId="29974" xr:uid="{00000000-0005-0000-0000-00003A750000}"/>
    <cellStyle name="Prozent 40 2" xfId="29975" xr:uid="{00000000-0005-0000-0000-00003B750000}"/>
    <cellStyle name="Prozent 40 2 2" xfId="29976" xr:uid="{00000000-0005-0000-0000-00003C750000}"/>
    <cellStyle name="Prozent 40 2 2 2" xfId="29977" xr:uid="{00000000-0005-0000-0000-00003D750000}"/>
    <cellStyle name="Prozent 40 2 3" xfId="29978" xr:uid="{00000000-0005-0000-0000-00003E750000}"/>
    <cellStyle name="Prozent 40 3" xfId="29979" xr:uid="{00000000-0005-0000-0000-00003F750000}"/>
    <cellStyle name="Prozent 40 3 2" xfId="29980" xr:uid="{00000000-0005-0000-0000-000040750000}"/>
    <cellStyle name="Prozent 40 4" xfId="29981" xr:uid="{00000000-0005-0000-0000-000041750000}"/>
    <cellStyle name="Prozent 41" xfId="29982" xr:uid="{00000000-0005-0000-0000-000042750000}"/>
    <cellStyle name="Prozent 41 2" xfId="29983" xr:uid="{00000000-0005-0000-0000-000043750000}"/>
    <cellStyle name="Prozent 41 2 2" xfId="29984" xr:uid="{00000000-0005-0000-0000-000044750000}"/>
    <cellStyle name="Prozent 41 2 2 2" xfId="29985" xr:uid="{00000000-0005-0000-0000-000045750000}"/>
    <cellStyle name="Prozent 41 2 3" xfId="29986" xr:uid="{00000000-0005-0000-0000-000046750000}"/>
    <cellStyle name="Prozent 41 3" xfId="29987" xr:uid="{00000000-0005-0000-0000-000047750000}"/>
    <cellStyle name="Prozent 41 3 2" xfId="29988" xr:uid="{00000000-0005-0000-0000-000048750000}"/>
    <cellStyle name="Prozent 41 4" xfId="29989" xr:uid="{00000000-0005-0000-0000-000049750000}"/>
    <cellStyle name="Prozent 42" xfId="29990" xr:uid="{00000000-0005-0000-0000-00004A750000}"/>
    <cellStyle name="Prozent 42 2" xfId="29991" xr:uid="{00000000-0005-0000-0000-00004B750000}"/>
    <cellStyle name="Prozent 42 2 2" xfId="29992" xr:uid="{00000000-0005-0000-0000-00004C750000}"/>
    <cellStyle name="Prozent 42 2 2 2" xfId="29993" xr:uid="{00000000-0005-0000-0000-00004D750000}"/>
    <cellStyle name="Prozent 42 2 3" xfId="29994" xr:uid="{00000000-0005-0000-0000-00004E750000}"/>
    <cellStyle name="Prozent 42 3" xfId="29995" xr:uid="{00000000-0005-0000-0000-00004F750000}"/>
    <cellStyle name="Prozent 42 3 2" xfId="29996" xr:uid="{00000000-0005-0000-0000-000050750000}"/>
    <cellStyle name="Prozent 42 4" xfId="29997" xr:uid="{00000000-0005-0000-0000-000051750000}"/>
    <cellStyle name="Prozent 43" xfId="29998" xr:uid="{00000000-0005-0000-0000-000052750000}"/>
    <cellStyle name="Prozent 43 2" xfId="29999" xr:uid="{00000000-0005-0000-0000-000053750000}"/>
    <cellStyle name="Prozent 43 2 2" xfId="30000" xr:uid="{00000000-0005-0000-0000-000054750000}"/>
    <cellStyle name="Prozent 43 2 2 2" xfId="30001" xr:uid="{00000000-0005-0000-0000-000055750000}"/>
    <cellStyle name="Prozent 43 2 3" xfId="30002" xr:uid="{00000000-0005-0000-0000-000056750000}"/>
    <cellStyle name="Prozent 43 3" xfId="30003" xr:uid="{00000000-0005-0000-0000-000057750000}"/>
    <cellStyle name="Prozent 43 3 2" xfId="30004" xr:uid="{00000000-0005-0000-0000-000058750000}"/>
    <cellStyle name="Prozent 43 4" xfId="30005" xr:uid="{00000000-0005-0000-0000-000059750000}"/>
    <cellStyle name="Prozent 44" xfId="30006" xr:uid="{00000000-0005-0000-0000-00005A750000}"/>
    <cellStyle name="Prozent 44 2" xfId="30007" xr:uid="{00000000-0005-0000-0000-00005B750000}"/>
    <cellStyle name="Prozent 44 2 2" xfId="30008" xr:uid="{00000000-0005-0000-0000-00005C750000}"/>
    <cellStyle name="Prozent 44 3" xfId="30009" xr:uid="{00000000-0005-0000-0000-00005D750000}"/>
    <cellStyle name="Prozent 45" xfId="30010" xr:uid="{00000000-0005-0000-0000-00005E750000}"/>
    <cellStyle name="Prozent 45 2" xfId="30011" xr:uid="{00000000-0005-0000-0000-00005F750000}"/>
    <cellStyle name="Prozent 45 2 2" xfId="30012" xr:uid="{00000000-0005-0000-0000-000060750000}"/>
    <cellStyle name="Prozent 45 3" xfId="30013" xr:uid="{00000000-0005-0000-0000-000061750000}"/>
    <cellStyle name="Prozent 46" xfId="30014" xr:uid="{00000000-0005-0000-0000-000062750000}"/>
    <cellStyle name="Prozent 46 2" xfId="30015" xr:uid="{00000000-0005-0000-0000-000063750000}"/>
    <cellStyle name="Prozent 46 2 2" xfId="30016" xr:uid="{00000000-0005-0000-0000-000064750000}"/>
    <cellStyle name="Prozent 46 3" xfId="30017" xr:uid="{00000000-0005-0000-0000-000065750000}"/>
    <cellStyle name="Prozent 47" xfId="30018" xr:uid="{00000000-0005-0000-0000-000066750000}"/>
    <cellStyle name="Prozent 47 2" xfId="30019" xr:uid="{00000000-0005-0000-0000-000067750000}"/>
    <cellStyle name="Prozent 47 2 2" xfId="30020" xr:uid="{00000000-0005-0000-0000-000068750000}"/>
    <cellStyle name="Prozent 47 3" xfId="30021" xr:uid="{00000000-0005-0000-0000-000069750000}"/>
    <cellStyle name="Prozent 48" xfId="30022" xr:uid="{00000000-0005-0000-0000-00006A750000}"/>
    <cellStyle name="Prozent 48 2" xfId="30023" xr:uid="{00000000-0005-0000-0000-00006B750000}"/>
    <cellStyle name="Prozent 48 2 2" xfId="30024" xr:uid="{00000000-0005-0000-0000-00006C750000}"/>
    <cellStyle name="Prozent 48 3" xfId="30025" xr:uid="{00000000-0005-0000-0000-00006D750000}"/>
    <cellStyle name="Prozent 49" xfId="30026" xr:uid="{00000000-0005-0000-0000-00006E750000}"/>
    <cellStyle name="Prozent 49 2" xfId="30027" xr:uid="{00000000-0005-0000-0000-00006F750000}"/>
    <cellStyle name="Prozent 5" xfId="30028" xr:uid="{00000000-0005-0000-0000-000070750000}"/>
    <cellStyle name="Prozent 5 2" xfId="30029" xr:uid="{00000000-0005-0000-0000-000071750000}"/>
    <cellStyle name="Prozent 5 2 2" xfId="30030" xr:uid="{00000000-0005-0000-0000-000072750000}"/>
    <cellStyle name="Prozent 5 2 2 2" xfId="30031" xr:uid="{00000000-0005-0000-0000-000073750000}"/>
    <cellStyle name="Prozent 5 2 3" xfId="30032" xr:uid="{00000000-0005-0000-0000-000074750000}"/>
    <cellStyle name="Prozent 5 3" xfId="30033" xr:uid="{00000000-0005-0000-0000-000075750000}"/>
    <cellStyle name="Prozent 5 3 2" xfId="30034" xr:uid="{00000000-0005-0000-0000-000076750000}"/>
    <cellStyle name="Prozent 5 4" xfId="30035" xr:uid="{00000000-0005-0000-0000-000077750000}"/>
    <cellStyle name="Prozent 50" xfId="30036" xr:uid="{00000000-0005-0000-0000-000078750000}"/>
    <cellStyle name="Prozent 50 2" xfId="30037" xr:uid="{00000000-0005-0000-0000-000079750000}"/>
    <cellStyle name="Prozent 51" xfId="30038" xr:uid="{00000000-0005-0000-0000-00007A750000}"/>
    <cellStyle name="Prozent 51 2" xfId="30039" xr:uid="{00000000-0005-0000-0000-00007B750000}"/>
    <cellStyle name="Prozent 52" xfId="30040" xr:uid="{00000000-0005-0000-0000-00007C750000}"/>
    <cellStyle name="Prozent 52 2" xfId="30041" xr:uid="{00000000-0005-0000-0000-00007D750000}"/>
    <cellStyle name="Prozent 53" xfId="30042" xr:uid="{00000000-0005-0000-0000-00007E750000}"/>
    <cellStyle name="Prozent 53 2" xfId="30043" xr:uid="{00000000-0005-0000-0000-00007F750000}"/>
    <cellStyle name="Prozent 54" xfId="30044" xr:uid="{00000000-0005-0000-0000-000080750000}"/>
    <cellStyle name="Prozent 54 2" xfId="30045" xr:uid="{00000000-0005-0000-0000-000081750000}"/>
    <cellStyle name="Prozent 55" xfId="30046" xr:uid="{00000000-0005-0000-0000-000082750000}"/>
    <cellStyle name="Prozent 55 2" xfId="30047" xr:uid="{00000000-0005-0000-0000-000083750000}"/>
    <cellStyle name="Prozent 56" xfId="30048" xr:uid="{00000000-0005-0000-0000-000084750000}"/>
    <cellStyle name="Prozent 56 2" xfId="30049" xr:uid="{00000000-0005-0000-0000-000085750000}"/>
    <cellStyle name="Prozent 57" xfId="30050" xr:uid="{00000000-0005-0000-0000-000086750000}"/>
    <cellStyle name="Prozent 57 2" xfId="30051" xr:uid="{00000000-0005-0000-0000-000087750000}"/>
    <cellStyle name="Prozent 58" xfId="30052" xr:uid="{00000000-0005-0000-0000-000088750000}"/>
    <cellStyle name="Prozent 58 2" xfId="30053" xr:uid="{00000000-0005-0000-0000-000089750000}"/>
    <cellStyle name="Prozent 59" xfId="30054" xr:uid="{00000000-0005-0000-0000-00008A750000}"/>
    <cellStyle name="Prozent 59 2" xfId="30055" xr:uid="{00000000-0005-0000-0000-00008B750000}"/>
    <cellStyle name="Prozent 6" xfId="30056" xr:uid="{00000000-0005-0000-0000-00008C750000}"/>
    <cellStyle name="Prozent 6 2" xfId="30057" xr:uid="{00000000-0005-0000-0000-00008D750000}"/>
    <cellStyle name="Prozent 6 3" xfId="30058" xr:uid="{00000000-0005-0000-0000-00008E750000}"/>
    <cellStyle name="Prozent 6 3 2" xfId="30059" xr:uid="{00000000-0005-0000-0000-00008F750000}"/>
    <cellStyle name="Prozent 6 3 2 2" xfId="30060" xr:uid="{00000000-0005-0000-0000-000090750000}"/>
    <cellStyle name="Prozent 6 3 3" xfId="30061" xr:uid="{00000000-0005-0000-0000-000091750000}"/>
    <cellStyle name="Prozent 6 4" xfId="30062" xr:uid="{00000000-0005-0000-0000-000092750000}"/>
    <cellStyle name="Prozent 6 4 2" xfId="30063" xr:uid="{00000000-0005-0000-0000-000093750000}"/>
    <cellStyle name="Prozent 6 5" xfId="30064" xr:uid="{00000000-0005-0000-0000-000094750000}"/>
    <cellStyle name="Prozent 60" xfId="30065" xr:uid="{00000000-0005-0000-0000-000095750000}"/>
    <cellStyle name="Prozent 60 2" xfId="30066" xr:uid="{00000000-0005-0000-0000-000096750000}"/>
    <cellStyle name="Prozent 61" xfId="30067" xr:uid="{00000000-0005-0000-0000-000097750000}"/>
    <cellStyle name="Prozent 61 2" xfId="30068" xr:uid="{00000000-0005-0000-0000-000098750000}"/>
    <cellStyle name="Prozent 62" xfId="30069" xr:uid="{00000000-0005-0000-0000-000099750000}"/>
    <cellStyle name="Prozent 62 2" xfId="30070" xr:uid="{00000000-0005-0000-0000-00009A750000}"/>
    <cellStyle name="Prozent 63" xfId="30071" xr:uid="{00000000-0005-0000-0000-00009B750000}"/>
    <cellStyle name="Prozent 63 2" xfId="30072" xr:uid="{00000000-0005-0000-0000-00009C750000}"/>
    <cellStyle name="Prozent 64" xfId="30073" xr:uid="{00000000-0005-0000-0000-00009D750000}"/>
    <cellStyle name="Prozent 64 2" xfId="30074" xr:uid="{00000000-0005-0000-0000-00009E750000}"/>
    <cellStyle name="Prozent 65" xfId="30075" xr:uid="{00000000-0005-0000-0000-00009F750000}"/>
    <cellStyle name="Prozent 65 2" xfId="30076" xr:uid="{00000000-0005-0000-0000-0000A0750000}"/>
    <cellStyle name="Prozent 66" xfId="30077" xr:uid="{00000000-0005-0000-0000-0000A1750000}"/>
    <cellStyle name="Prozent 66 2" xfId="30078" xr:uid="{00000000-0005-0000-0000-0000A2750000}"/>
    <cellStyle name="Prozent 67" xfId="30079" xr:uid="{00000000-0005-0000-0000-0000A3750000}"/>
    <cellStyle name="Prozent 67 2" xfId="30080" xr:uid="{00000000-0005-0000-0000-0000A4750000}"/>
    <cellStyle name="Prozent 68" xfId="30081" xr:uid="{00000000-0005-0000-0000-0000A5750000}"/>
    <cellStyle name="Prozent 68 2" xfId="30082" xr:uid="{00000000-0005-0000-0000-0000A6750000}"/>
    <cellStyle name="Prozent 68 3" xfId="30083" xr:uid="{00000000-0005-0000-0000-0000A7750000}"/>
    <cellStyle name="Prozent 69" xfId="30084" xr:uid="{00000000-0005-0000-0000-0000A8750000}"/>
    <cellStyle name="Prozent 69 2" xfId="30085" xr:uid="{00000000-0005-0000-0000-0000A9750000}"/>
    <cellStyle name="Prozent 7" xfId="30086" xr:uid="{00000000-0005-0000-0000-0000AA750000}"/>
    <cellStyle name="Prozent 7 2" xfId="30087" xr:uid="{00000000-0005-0000-0000-0000AB750000}"/>
    <cellStyle name="Prozent 7 2 2" xfId="30088" xr:uid="{00000000-0005-0000-0000-0000AC750000}"/>
    <cellStyle name="Prozent 7 2 2 2" xfId="30089" xr:uid="{00000000-0005-0000-0000-0000AD750000}"/>
    <cellStyle name="Prozent 7 2 3" xfId="30090" xr:uid="{00000000-0005-0000-0000-0000AE750000}"/>
    <cellStyle name="Prozent 7 2 4" xfId="30091" xr:uid="{00000000-0005-0000-0000-0000AF750000}"/>
    <cellStyle name="Prozent 7 2 4 2" xfId="45932" xr:uid="{00000000-0005-0000-0000-0000B0750000}"/>
    <cellStyle name="Prozent 7 2 4 3" xfId="45933" xr:uid="{00000000-0005-0000-0000-0000B1750000}"/>
    <cellStyle name="Prozent 7 2 4 3 2" xfId="45934" xr:uid="{00000000-0005-0000-0000-0000B2750000}"/>
    <cellStyle name="Prozent 7 3" xfId="30092" xr:uid="{00000000-0005-0000-0000-0000B3750000}"/>
    <cellStyle name="Prozent 7 3 2" xfId="30093" xr:uid="{00000000-0005-0000-0000-0000B4750000}"/>
    <cellStyle name="Prozent 7 4" xfId="30094" xr:uid="{00000000-0005-0000-0000-0000B5750000}"/>
    <cellStyle name="Prozent 70" xfId="30095" xr:uid="{00000000-0005-0000-0000-0000B6750000}"/>
    <cellStyle name="Prozent 70 2" xfId="30096" xr:uid="{00000000-0005-0000-0000-0000B7750000}"/>
    <cellStyle name="Prozent 71" xfId="30097" xr:uid="{00000000-0005-0000-0000-0000B8750000}"/>
    <cellStyle name="Prozent 71 2" xfId="30098" xr:uid="{00000000-0005-0000-0000-0000B9750000}"/>
    <cellStyle name="Prozent 72" xfId="30099" xr:uid="{00000000-0005-0000-0000-0000BA750000}"/>
    <cellStyle name="Prozent 72 2" xfId="30100" xr:uid="{00000000-0005-0000-0000-0000BB750000}"/>
    <cellStyle name="Prozent 73" xfId="30101" xr:uid="{00000000-0005-0000-0000-0000BC750000}"/>
    <cellStyle name="Prozent 73 2" xfId="30102" xr:uid="{00000000-0005-0000-0000-0000BD750000}"/>
    <cellStyle name="Prozent 74" xfId="30103" xr:uid="{00000000-0005-0000-0000-0000BE750000}"/>
    <cellStyle name="Prozent 74 2" xfId="30104" xr:uid="{00000000-0005-0000-0000-0000BF750000}"/>
    <cellStyle name="Prozent 75" xfId="30105" xr:uid="{00000000-0005-0000-0000-0000C0750000}"/>
    <cellStyle name="Prozent 75 2" xfId="30106" xr:uid="{00000000-0005-0000-0000-0000C1750000}"/>
    <cellStyle name="Prozent 76" xfId="30107" xr:uid="{00000000-0005-0000-0000-0000C2750000}"/>
    <cellStyle name="Prozent 76 2" xfId="30108" xr:uid="{00000000-0005-0000-0000-0000C3750000}"/>
    <cellStyle name="Prozent 77" xfId="30109" xr:uid="{00000000-0005-0000-0000-0000C4750000}"/>
    <cellStyle name="Prozent 77 2" xfId="30110" xr:uid="{00000000-0005-0000-0000-0000C5750000}"/>
    <cellStyle name="Prozent 78" xfId="30111" xr:uid="{00000000-0005-0000-0000-0000C6750000}"/>
    <cellStyle name="Prozent 78 2" xfId="30112" xr:uid="{00000000-0005-0000-0000-0000C7750000}"/>
    <cellStyle name="Prozent 79" xfId="30113" xr:uid="{00000000-0005-0000-0000-0000C8750000}"/>
    <cellStyle name="Prozent 79 2" xfId="30114" xr:uid="{00000000-0005-0000-0000-0000C9750000}"/>
    <cellStyle name="Prozent 8" xfId="30115" xr:uid="{00000000-0005-0000-0000-0000CA750000}"/>
    <cellStyle name="Prozent 8 2" xfId="30116" xr:uid="{00000000-0005-0000-0000-0000CB750000}"/>
    <cellStyle name="Prozent 8 2 2" xfId="30117" xr:uid="{00000000-0005-0000-0000-0000CC750000}"/>
    <cellStyle name="Prozent 8 2 2 2" xfId="30118" xr:uid="{00000000-0005-0000-0000-0000CD750000}"/>
    <cellStyle name="Prozent 8 2 3" xfId="30119" xr:uid="{00000000-0005-0000-0000-0000CE750000}"/>
    <cellStyle name="Prozent 8 3" xfId="30120" xr:uid="{00000000-0005-0000-0000-0000CF750000}"/>
    <cellStyle name="Prozent 8 3 2" xfId="30121" xr:uid="{00000000-0005-0000-0000-0000D0750000}"/>
    <cellStyle name="Prozent 8 4" xfId="30122" xr:uid="{00000000-0005-0000-0000-0000D1750000}"/>
    <cellStyle name="Prozent 80" xfId="30123" xr:uid="{00000000-0005-0000-0000-0000D2750000}"/>
    <cellStyle name="Prozent 80 2" xfId="30124" xr:uid="{00000000-0005-0000-0000-0000D3750000}"/>
    <cellStyle name="Prozent 81" xfId="30125" xr:uid="{00000000-0005-0000-0000-0000D4750000}"/>
    <cellStyle name="Prozent 81 2" xfId="30126" xr:uid="{00000000-0005-0000-0000-0000D5750000}"/>
    <cellStyle name="Prozent 82" xfId="30127" xr:uid="{00000000-0005-0000-0000-0000D6750000}"/>
    <cellStyle name="Prozent 82 2" xfId="30128" xr:uid="{00000000-0005-0000-0000-0000D7750000}"/>
    <cellStyle name="Prozent 83" xfId="30129" xr:uid="{00000000-0005-0000-0000-0000D8750000}"/>
    <cellStyle name="Prozent 83 2" xfId="30130" xr:uid="{00000000-0005-0000-0000-0000D9750000}"/>
    <cellStyle name="Prozent 84" xfId="30131" xr:uid="{00000000-0005-0000-0000-0000DA750000}"/>
    <cellStyle name="Prozent 84 2" xfId="30132" xr:uid="{00000000-0005-0000-0000-0000DB750000}"/>
    <cellStyle name="Prozent 85" xfId="30133" xr:uid="{00000000-0005-0000-0000-0000DC750000}"/>
    <cellStyle name="Prozent 85 2" xfId="30134" xr:uid="{00000000-0005-0000-0000-0000DD750000}"/>
    <cellStyle name="Prozent 86" xfId="30135" xr:uid="{00000000-0005-0000-0000-0000DE750000}"/>
    <cellStyle name="Prozent 86 2" xfId="30136" xr:uid="{00000000-0005-0000-0000-0000DF750000}"/>
    <cellStyle name="Prozent 87" xfId="30137" xr:uid="{00000000-0005-0000-0000-0000E0750000}"/>
    <cellStyle name="Prozent 87 2" xfId="30138" xr:uid="{00000000-0005-0000-0000-0000E1750000}"/>
    <cellStyle name="Prozent 88" xfId="30139" xr:uid="{00000000-0005-0000-0000-0000E2750000}"/>
    <cellStyle name="Prozent 88 2" xfId="30140" xr:uid="{00000000-0005-0000-0000-0000E3750000}"/>
    <cellStyle name="Prozent 89" xfId="30141" xr:uid="{00000000-0005-0000-0000-0000E4750000}"/>
    <cellStyle name="Prozent 89 2" xfId="30142" xr:uid="{00000000-0005-0000-0000-0000E5750000}"/>
    <cellStyle name="Prozent 9" xfId="30143" xr:uid="{00000000-0005-0000-0000-0000E6750000}"/>
    <cellStyle name="Prozent 9 2" xfId="30144" xr:uid="{00000000-0005-0000-0000-0000E7750000}"/>
    <cellStyle name="Prozent 9 2 2" xfId="30145" xr:uid="{00000000-0005-0000-0000-0000E8750000}"/>
    <cellStyle name="Prozent 9 2 2 2" xfId="30146" xr:uid="{00000000-0005-0000-0000-0000E9750000}"/>
    <cellStyle name="Prozent 9 2 3" xfId="30147" xr:uid="{00000000-0005-0000-0000-0000EA750000}"/>
    <cellStyle name="Prozent 9 3" xfId="30148" xr:uid="{00000000-0005-0000-0000-0000EB750000}"/>
    <cellStyle name="Prozent 9 3 2" xfId="30149" xr:uid="{00000000-0005-0000-0000-0000EC750000}"/>
    <cellStyle name="Prozent 9 4" xfId="30150" xr:uid="{00000000-0005-0000-0000-0000ED750000}"/>
    <cellStyle name="Prozent 90" xfId="30151" xr:uid="{00000000-0005-0000-0000-0000EE750000}"/>
    <cellStyle name="Prozent 90 2" xfId="30152" xr:uid="{00000000-0005-0000-0000-0000EF750000}"/>
    <cellStyle name="Prozent 91" xfId="30153" xr:uid="{00000000-0005-0000-0000-0000F0750000}"/>
    <cellStyle name="Prozent 92" xfId="30154" xr:uid="{00000000-0005-0000-0000-0000F1750000}"/>
    <cellStyle name="Prozent 93" xfId="30155" xr:uid="{00000000-0005-0000-0000-0000F2750000}"/>
    <cellStyle name="Prozent 94" xfId="30156" xr:uid="{00000000-0005-0000-0000-0000F3750000}"/>
    <cellStyle name="Prozent 95" xfId="30157" xr:uid="{00000000-0005-0000-0000-0000F4750000}"/>
    <cellStyle name="Prozent 96" xfId="30158" xr:uid="{00000000-0005-0000-0000-0000F5750000}"/>
    <cellStyle name="Prozent 97" xfId="30159" xr:uid="{00000000-0005-0000-0000-0000F6750000}"/>
    <cellStyle name="Prozent 98" xfId="30160" xr:uid="{00000000-0005-0000-0000-0000F7750000}"/>
    <cellStyle name="Prozent 99" xfId="30161" xr:uid="{00000000-0005-0000-0000-0000F8750000}"/>
    <cellStyle name="PSChar" xfId="30162" xr:uid="{00000000-0005-0000-0000-0000F9750000}"/>
    <cellStyle name="PSHeading" xfId="30163" xr:uid="{00000000-0005-0000-0000-0000FA750000}"/>
    <cellStyle name="Result" xfId="30164" xr:uid="{00000000-0005-0000-0000-0000FB750000}"/>
    <cellStyle name="Result2" xfId="30165" xr:uid="{00000000-0005-0000-0000-0000FC750000}"/>
    <cellStyle name="RevList" xfId="30166" xr:uid="{00000000-0005-0000-0000-0000FD750000}"/>
    <cellStyle name="SAPBEXaggData" xfId="47" xr:uid="{00000000-0005-0000-0000-0000FE750000}"/>
    <cellStyle name="SAPBEXaggData 10" xfId="30168" xr:uid="{00000000-0005-0000-0000-0000FF750000}"/>
    <cellStyle name="SAPBEXaggData 10 2" xfId="30169" xr:uid="{00000000-0005-0000-0000-000000760000}"/>
    <cellStyle name="SAPBEXaggData 10 2 2" xfId="30170" xr:uid="{00000000-0005-0000-0000-000001760000}"/>
    <cellStyle name="SAPBEXaggData 10 3" xfId="30171" xr:uid="{00000000-0005-0000-0000-000002760000}"/>
    <cellStyle name="SAPBEXaggData 10 4" xfId="30172" xr:uid="{00000000-0005-0000-0000-000003760000}"/>
    <cellStyle name="SAPBEXaggData 11" xfId="30173" xr:uid="{00000000-0005-0000-0000-000004760000}"/>
    <cellStyle name="SAPBEXaggData 11 2" xfId="30174" xr:uid="{00000000-0005-0000-0000-000005760000}"/>
    <cellStyle name="SAPBEXaggData 11 2 2" xfId="30175" xr:uid="{00000000-0005-0000-0000-000006760000}"/>
    <cellStyle name="SAPBEXaggData 11 3" xfId="30176" xr:uid="{00000000-0005-0000-0000-000007760000}"/>
    <cellStyle name="SAPBEXaggData 11 4" xfId="30177" xr:uid="{00000000-0005-0000-0000-000008760000}"/>
    <cellStyle name="SAPBEXaggData 12" xfId="30178" xr:uid="{00000000-0005-0000-0000-000009760000}"/>
    <cellStyle name="SAPBEXaggData 12 2" xfId="30179" xr:uid="{00000000-0005-0000-0000-00000A760000}"/>
    <cellStyle name="SAPBEXaggData 12 2 2" xfId="30180" xr:uid="{00000000-0005-0000-0000-00000B760000}"/>
    <cellStyle name="SAPBEXaggData 12 3" xfId="30181" xr:uid="{00000000-0005-0000-0000-00000C760000}"/>
    <cellStyle name="SAPBEXaggData 12 4" xfId="30182" xr:uid="{00000000-0005-0000-0000-00000D760000}"/>
    <cellStyle name="SAPBEXaggData 13" xfId="30183" xr:uid="{00000000-0005-0000-0000-00000E760000}"/>
    <cellStyle name="SAPBEXaggData 13 2" xfId="30184" xr:uid="{00000000-0005-0000-0000-00000F760000}"/>
    <cellStyle name="SAPBEXaggData 13 2 2" xfId="30185" xr:uid="{00000000-0005-0000-0000-000010760000}"/>
    <cellStyle name="SAPBEXaggData 13 3" xfId="30186" xr:uid="{00000000-0005-0000-0000-000011760000}"/>
    <cellStyle name="SAPBEXaggData 13 4" xfId="30187" xr:uid="{00000000-0005-0000-0000-000012760000}"/>
    <cellStyle name="SAPBEXaggData 14" xfId="30188" xr:uid="{00000000-0005-0000-0000-000013760000}"/>
    <cellStyle name="SAPBEXaggData 14 2" xfId="30189" xr:uid="{00000000-0005-0000-0000-000014760000}"/>
    <cellStyle name="SAPBEXaggData 14 2 2" xfId="30190" xr:uid="{00000000-0005-0000-0000-000015760000}"/>
    <cellStyle name="SAPBEXaggData 14 3" xfId="30191" xr:uid="{00000000-0005-0000-0000-000016760000}"/>
    <cellStyle name="SAPBEXaggData 14 4" xfId="30192" xr:uid="{00000000-0005-0000-0000-000017760000}"/>
    <cellStyle name="SAPBEXaggData 15" xfId="30193" xr:uid="{00000000-0005-0000-0000-000018760000}"/>
    <cellStyle name="SAPBEXaggData 15 2" xfId="30194" xr:uid="{00000000-0005-0000-0000-000019760000}"/>
    <cellStyle name="SAPBEXaggData 15 2 2" xfId="30195" xr:uid="{00000000-0005-0000-0000-00001A760000}"/>
    <cellStyle name="SAPBEXaggData 15 3" xfId="30196" xr:uid="{00000000-0005-0000-0000-00001B760000}"/>
    <cellStyle name="SAPBEXaggData 15 4" xfId="30197" xr:uid="{00000000-0005-0000-0000-00001C760000}"/>
    <cellStyle name="SAPBEXaggData 16" xfId="30198" xr:uid="{00000000-0005-0000-0000-00001D760000}"/>
    <cellStyle name="SAPBEXaggData 16 2" xfId="30199" xr:uid="{00000000-0005-0000-0000-00001E760000}"/>
    <cellStyle name="SAPBEXaggData 16 2 2" xfId="30200" xr:uid="{00000000-0005-0000-0000-00001F760000}"/>
    <cellStyle name="SAPBEXaggData 16 3" xfId="30201" xr:uid="{00000000-0005-0000-0000-000020760000}"/>
    <cellStyle name="SAPBEXaggData 16 4" xfId="30202" xr:uid="{00000000-0005-0000-0000-000021760000}"/>
    <cellStyle name="SAPBEXaggData 17" xfId="30203" xr:uid="{00000000-0005-0000-0000-000022760000}"/>
    <cellStyle name="SAPBEXaggData 17 2" xfId="30204" xr:uid="{00000000-0005-0000-0000-000023760000}"/>
    <cellStyle name="SAPBEXaggData 18" xfId="30205" xr:uid="{00000000-0005-0000-0000-000024760000}"/>
    <cellStyle name="SAPBEXaggData 18 2" xfId="30206" xr:uid="{00000000-0005-0000-0000-000025760000}"/>
    <cellStyle name="SAPBEXaggData 19" xfId="30207" xr:uid="{00000000-0005-0000-0000-000026760000}"/>
    <cellStyle name="SAPBEXaggData 19 2" xfId="30208" xr:uid="{00000000-0005-0000-0000-000027760000}"/>
    <cellStyle name="SAPBEXaggData 2" xfId="30209" xr:uid="{00000000-0005-0000-0000-000028760000}"/>
    <cellStyle name="SAPBEXaggData 2 2" xfId="30210" xr:uid="{00000000-0005-0000-0000-000029760000}"/>
    <cellStyle name="SAPBEXaggData 2 2 2" xfId="30211" xr:uid="{00000000-0005-0000-0000-00002A760000}"/>
    <cellStyle name="SAPBEXaggData 2 2 2 2" xfId="30212" xr:uid="{00000000-0005-0000-0000-00002B760000}"/>
    <cellStyle name="SAPBEXaggData 2 2 3" xfId="30213" xr:uid="{00000000-0005-0000-0000-00002C760000}"/>
    <cellStyle name="SAPBEXaggData 2 3" xfId="30214" xr:uid="{00000000-0005-0000-0000-00002D760000}"/>
    <cellStyle name="SAPBEXaggData 2 3 2" xfId="30215" xr:uid="{00000000-0005-0000-0000-00002E760000}"/>
    <cellStyle name="SAPBEXaggData 2 4" xfId="30216" xr:uid="{00000000-0005-0000-0000-00002F760000}"/>
    <cellStyle name="SAPBEXaggData 2 5" xfId="30217" xr:uid="{00000000-0005-0000-0000-000030760000}"/>
    <cellStyle name="SAPBEXaggData 20" xfId="30218" xr:uid="{00000000-0005-0000-0000-000031760000}"/>
    <cellStyle name="SAPBEXaggData 20 2" xfId="30219" xr:uid="{00000000-0005-0000-0000-000032760000}"/>
    <cellStyle name="SAPBEXaggData 21" xfId="30220" xr:uid="{00000000-0005-0000-0000-000033760000}"/>
    <cellStyle name="SAPBEXaggData 21 2" xfId="30221" xr:uid="{00000000-0005-0000-0000-000034760000}"/>
    <cellStyle name="SAPBEXaggData 22" xfId="30222" xr:uid="{00000000-0005-0000-0000-000035760000}"/>
    <cellStyle name="SAPBEXaggData 22 2" xfId="30223" xr:uid="{00000000-0005-0000-0000-000036760000}"/>
    <cellStyle name="SAPBEXaggData 23" xfId="30224" xr:uid="{00000000-0005-0000-0000-000037760000}"/>
    <cellStyle name="SAPBEXaggData 23 2" xfId="30225" xr:uid="{00000000-0005-0000-0000-000038760000}"/>
    <cellStyle name="SAPBEXaggData 23 2 2" xfId="30226" xr:uid="{00000000-0005-0000-0000-000039760000}"/>
    <cellStyle name="SAPBEXaggData 23 3" xfId="30227" xr:uid="{00000000-0005-0000-0000-00003A760000}"/>
    <cellStyle name="SAPBEXaggData 23_IFRS-Buchung" xfId="30228" xr:uid="{00000000-0005-0000-0000-00003B760000}"/>
    <cellStyle name="SAPBEXaggData 24" xfId="30229" xr:uid="{00000000-0005-0000-0000-00003C760000}"/>
    <cellStyle name="SAPBEXaggData 24 2" xfId="30230" xr:uid="{00000000-0005-0000-0000-00003D760000}"/>
    <cellStyle name="SAPBEXaggData 25" xfId="30231" xr:uid="{00000000-0005-0000-0000-00003E760000}"/>
    <cellStyle name="SAPBEXaggData 25 2" xfId="30232" xr:uid="{00000000-0005-0000-0000-00003F760000}"/>
    <cellStyle name="SAPBEXaggData 26" xfId="30233" xr:uid="{00000000-0005-0000-0000-000040760000}"/>
    <cellStyle name="SAPBEXaggData 26 2" xfId="30234" xr:uid="{00000000-0005-0000-0000-000041760000}"/>
    <cellStyle name="SAPBEXaggData 27" xfId="30235" xr:uid="{00000000-0005-0000-0000-000042760000}"/>
    <cellStyle name="SAPBEXaggData 27 2" xfId="30236" xr:uid="{00000000-0005-0000-0000-000043760000}"/>
    <cellStyle name="SAPBEXaggData 27 2 2" xfId="30237" xr:uid="{00000000-0005-0000-0000-000044760000}"/>
    <cellStyle name="SAPBEXaggData 27 2 2 2" xfId="30238" xr:uid="{00000000-0005-0000-0000-000045760000}"/>
    <cellStyle name="SAPBEXaggData 27 2 3" xfId="30239" xr:uid="{00000000-0005-0000-0000-000046760000}"/>
    <cellStyle name="SAPBEXaggData 27 3" xfId="30240" xr:uid="{00000000-0005-0000-0000-000047760000}"/>
    <cellStyle name="SAPBEXaggData 27 3 2" xfId="30241" xr:uid="{00000000-0005-0000-0000-000048760000}"/>
    <cellStyle name="SAPBEXaggData 27 4" xfId="30242" xr:uid="{00000000-0005-0000-0000-000049760000}"/>
    <cellStyle name="SAPBEXaggData 28" xfId="30243" xr:uid="{00000000-0005-0000-0000-00004A760000}"/>
    <cellStyle name="SAPBEXaggData 28 2" xfId="30244" xr:uid="{00000000-0005-0000-0000-00004B760000}"/>
    <cellStyle name="SAPBEXaggData 28 2 2" xfId="30245" xr:uid="{00000000-0005-0000-0000-00004C760000}"/>
    <cellStyle name="SAPBEXaggData 28 2 2 2" xfId="30246" xr:uid="{00000000-0005-0000-0000-00004D760000}"/>
    <cellStyle name="SAPBEXaggData 28 2 3" xfId="30247" xr:uid="{00000000-0005-0000-0000-00004E760000}"/>
    <cellStyle name="SAPBEXaggData 28 3" xfId="30248" xr:uid="{00000000-0005-0000-0000-00004F760000}"/>
    <cellStyle name="SAPBEXaggData 28 3 2" xfId="30249" xr:uid="{00000000-0005-0000-0000-000050760000}"/>
    <cellStyle name="SAPBEXaggData 28 4" xfId="30250" xr:uid="{00000000-0005-0000-0000-000051760000}"/>
    <cellStyle name="SAPBEXaggData 29" xfId="30251" xr:uid="{00000000-0005-0000-0000-000052760000}"/>
    <cellStyle name="SAPBEXaggData 29 2" xfId="30252" xr:uid="{00000000-0005-0000-0000-000053760000}"/>
    <cellStyle name="SAPBEXaggData 3" xfId="30253" xr:uid="{00000000-0005-0000-0000-000054760000}"/>
    <cellStyle name="SAPBEXaggData 3 2" xfId="30254" xr:uid="{00000000-0005-0000-0000-000055760000}"/>
    <cellStyle name="SAPBEXaggData 3 3" xfId="30255" xr:uid="{00000000-0005-0000-0000-000056760000}"/>
    <cellStyle name="SAPBEXaggData 3 4" xfId="30256" xr:uid="{00000000-0005-0000-0000-000057760000}"/>
    <cellStyle name="SAPBEXaggData 30" xfId="30257" xr:uid="{00000000-0005-0000-0000-000058760000}"/>
    <cellStyle name="SAPBEXaggData 30 2" xfId="30258" xr:uid="{00000000-0005-0000-0000-000059760000}"/>
    <cellStyle name="SAPBEXaggData 31" xfId="30259" xr:uid="{00000000-0005-0000-0000-00005A760000}"/>
    <cellStyle name="SAPBEXaggData 31 2" xfId="30260" xr:uid="{00000000-0005-0000-0000-00005B760000}"/>
    <cellStyle name="SAPBEXaggData 31 2 2" xfId="30261" xr:uid="{00000000-0005-0000-0000-00005C760000}"/>
    <cellStyle name="SAPBEXaggData 31 3" xfId="30262" xr:uid="{00000000-0005-0000-0000-00005D760000}"/>
    <cellStyle name="SAPBEXaggData 32" xfId="30263" xr:uid="{00000000-0005-0000-0000-00005E760000}"/>
    <cellStyle name="SAPBEXaggData 32 2" xfId="30264" xr:uid="{00000000-0005-0000-0000-00005F760000}"/>
    <cellStyle name="SAPBEXaggData 33" xfId="30265" xr:uid="{00000000-0005-0000-0000-000060760000}"/>
    <cellStyle name="SAPBEXaggData 33 2" xfId="30266" xr:uid="{00000000-0005-0000-0000-000061760000}"/>
    <cellStyle name="SAPBEXaggData 34" xfId="30267" xr:uid="{00000000-0005-0000-0000-000062760000}"/>
    <cellStyle name="SAPBEXaggData 35" xfId="30268" xr:uid="{00000000-0005-0000-0000-000063760000}"/>
    <cellStyle name="SAPBEXaggData 36" xfId="30269" xr:uid="{00000000-0005-0000-0000-000064760000}"/>
    <cellStyle name="SAPBEXaggData 37" xfId="30270" xr:uid="{00000000-0005-0000-0000-000065760000}"/>
    <cellStyle name="SAPBEXaggData 38" xfId="30271" xr:uid="{00000000-0005-0000-0000-000066760000}"/>
    <cellStyle name="SAPBEXaggData 39" xfId="30272" xr:uid="{00000000-0005-0000-0000-000067760000}"/>
    <cellStyle name="SAPBEXaggData 4" xfId="30273" xr:uid="{00000000-0005-0000-0000-000068760000}"/>
    <cellStyle name="SAPBEXaggData 40" xfId="30274" xr:uid="{00000000-0005-0000-0000-000069760000}"/>
    <cellStyle name="SAPBEXaggData 41" xfId="30275" xr:uid="{00000000-0005-0000-0000-00006A760000}"/>
    <cellStyle name="SAPBEXaggData 42" xfId="30276" xr:uid="{00000000-0005-0000-0000-00006B760000}"/>
    <cellStyle name="SAPBEXaggData 43" xfId="30277" xr:uid="{00000000-0005-0000-0000-00006C760000}"/>
    <cellStyle name="SAPBEXaggData 44" xfId="30278" xr:uid="{00000000-0005-0000-0000-00006D760000}"/>
    <cellStyle name="SAPBEXaggData 45" xfId="30279" xr:uid="{00000000-0005-0000-0000-00006E760000}"/>
    <cellStyle name="SAPBEXaggData 46" xfId="46038" xr:uid="{00000000-0005-0000-0000-00006F760000}"/>
    <cellStyle name="SAPBEXaggData 47" xfId="46039" xr:uid="{00000000-0005-0000-0000-000070760000}"/>
    <cellStyle name="SAPBEXaggData 48" xfId="30167" xr:uid="{00000000-0005-0000-0000-000071760000}"/>
    <cellStyle name="SAPBEXaggData 5" xfId="30280" xr:uid="{00000000-0005-0000-0000-000072760000}"/>
    <cellStyle name="SAPBEXaggData 6" xfId="30281" xr:uid="{00000000-0005-0000-0000-000073760000}"/>
    <cellStyle name="SAPBEXaggData 7" xfId="30282" xr:uid="{00000000-0005-0000-0000-000074760000}"/>
    <cellStyle name="SAPBEXaggData 8" xfId="30283" xr:uid="{00000000-0005-0000-0000-000075760000}"/>
    <cellStyle name="SAPBEXaggData 9" xfId="30284" xr:uid="{00000000-0005-0000-0000-000076760000}"/>
    <cellStyle name="SAPBEXaggData 9 2" xfId="30285" xr:uid="{00000000-0005-0000-0000-000077760000}"/>
    <cellStyle name="SAPBEXaggData_AMSGB IS" xfId="46254" xr:uid="{00000000-0005-0000-0000-000078760000}"/>
    <cellStyle name="SAPBEXaggDataEmph" xfId="48" xr:uid="{00000000-0005-0000-0000-000079760000}"/>
    <cellStyle name="SAPBEXaggDataEmph 10" xfId="30287" xr:uid="{00000000-0005-0000-0000-00007A760000}"/>
    <cellStyle name="SAPBEXaggDataEmph 10 2" xfId="30288" xr:uid="{00000000-0005-0000-0000-00007B760000}"/>
    <cellStyle name="SAPBEXaggDataEmph 10 2 2" xfId="30289" xr:uid="{00000000-0005-0000-0000-00007C760000}"/>
    <cellStyle name="SAPBEXaggDataEmph 10 2 2 2" xfId="30290" xr:uid="{00000000-0005-0000-0000-00007D760000}"/>
    <cellStyle name="SAPBEXaggDataEmph 10 2 3" xfId="30291" xr:uid="{00000000-0005-0000-0000-00007E760000}"/>
    <cellStyle name="SAPBEXaggDataEmph 10 3" xfId="30292" xr:uid="{00000000-0005-0000-0000-00007F760000}"/>
    <cellStyle name="SAPBEXaggDataEmph 10 3 2" xfId="30293" xr:uid="{00000000-0005-0000-0000-000080760000}"/>
    <cellStyle name="SAPBEXaggDataEmph 10 4" xfId="30294" xr:uid="{00000000-0005-0000-0000-000081760000}"/>
    <cellStyle name="SAPBEXaggDataEmph 10 5" xfId="30295" xr:uid="{00000000-0005-0000-0000-000082760000}"/>
    <cellStyle name="SAPBEXaggDataEmph 10 6" xfId="30296" xr:uid="{00000000-0005-0000-0000-000083760000}"/>
    <cellStyle name="SAPBEXaggDataEmph 11" xfId="30297" xr:uid="{00000000-0005-0000-0000-000084760000}"/>
    <cellStyle name="SAPBEXaggDataEmph 11 2" xfId="30298" xr:uid="{00000000-0005-0000-0000-000085760000}"/>
    <cellStyle name="SAPBEXaggDataEmph 11 3" xfId="30299" xr:uid="{00000000-0005-0000-0000-000086760000}"/>
    <cellStyle name="SAPBEXaggDataEmph 11 4" xfId="30300" xr:uid="{00000000-0005-0000-0000-000087760000}"/>
    <cellStyle name="SAPBEXaggDataEmph 11 5" xfId="30301" xr:uid="{00000000-0005-0000-0000-000088760000}"/>
    <cellStyle name="SAPBEXaggDataEmph 11 6" xfId="30302" xr:uid="{00000000-0005-0000-0000-000089760000}"/>
    <cellStyle name="SAPBEXaggDataEmph 12" xfId="30303" xr:uid="{00000000-0005-0000-0000-00008A760000}"/>
    <cellStyle name="SAPBEXaggDataEmph 12 2" xfId="30304" xr:uid="{00000000-0005-0000-0000-00008B760000}"/>
    <cellStyle name="SAPBEXaggDataEmph 12 3" xfId="30305" xr:uid="{00000000-0005-0000-0000-00008C760000}"/>
    <cellStyle name="SAPBEXaggDataEmph 12 4" xfId="30306" xr:uid="{00000000-0005-0000-0000-00008D760000}"/>
    <cellStyle name="SAPBEXaggDataEmph 12 5" xfId="30307" xr:uid="{00000000-0005-0000-0000-00008E760000}"/>
    <cellStyle name="SAPBEXaggDataEmph 12 6" xfId="30308" xr:uid="{00000000-0005-0000-0000-00008F760000}"/>
    <cellStyle name="SAPBEXaggDataEmph 13" xfId="30309" xr:uid="{00000000-0005-0000-0000-000090760000}"/>
    <cellStyle name="SAPBEXaggDataEmph 13 2" xfId="30310" xr:uid="{00000000-0005-0000-0000-000091760000}"/>
    <cellStyle name="SAPBEXaggDataEmph 13 2 2" xfId="30311" xr:uid="{00000000-0005-0000-0000-000092760000}"/>
    <cellStyle name="SAPBEXaggDataEmph 13 3" xfId="30312" xr:uid="{00000000-0005-0000-0000-000093760000}"/>
    <cellStyle name="SAPBEXaggDataEmph 13 4" xfId="30313" xr:uid="{00000000-0005-0000-0000-000094760000}"/>
    <cellStyle name="SAPBEXaggDataEmph 13 5" xfId="30314" xr:uid="{00000000-0005-0000-0000-000095760000}"/>
    <cellStyle name="SAPBEXaggDataEmph 13 6" xfId="30315" xr:uid="{00000000-0005-0000-0000-000096760000}"/>
    <cellStyle name="SAPBEXaggDataEmph 14" xfId="30316" xr:uid="{00000000-0005-0000-0000-000097760000}"/>
    <cellStyle name="SAPBEXaggDataEmph 14 2" xfId="30317" xr:uid="{00000000-0005-0000-0000-000098760000}"/>
    <cellStyle name="SAPBEXaggDataEmph 14 3" xfId="30318" xr:uid="{00000000-0005-0000-0000-000099760000}"/>
    <cellStyle name="SAPBEXaggDataEmph 14 4" xfId="30319" xr:uid="{00000000-0005-0000-0000-00009A760000}"/>
    <cellStyle name="SAPBEXaggDataEmph 14 5" xfId="30320" xr:uid="{00000000-0005-0000-0000-00009B760000}"/>
    <cellStyle name="SAPBEXaggDataEmph 14 6" xfId="30321" xr:uid="{00000000-0005-0000-0000-00009C760000}"/>
    <cellStyle name="SAPBEXaggDataEmph 15" xfId="30322" xr:uid="{00000000-0005-0000-0000-00009D760000}"/>
    <cellStyle name="SAPBEXaggDataEmph 15 2" xfId="30323" xr:uid="{00000000-0005-0000-0000-00009E760000}"/>
    <cellStyle name="SAPBEXaggDataEmph 15 3" xfId="30324" xr:uid="{00000000-0005-0000-0000-00009F760000}"/>
    <cellStyle name="SAPBEXaggDataEmph 15 4" xfId="30325" xr:uid="{00000000-0005-0000-0000-0000A0760000}"/>
    <cellStyle name="SAPBEXaggDataEmph 15 5" xfId="30326" xr:uid="{00000000-0005-0000-0000-0000A1760000}"/>
    <cellStyle name="SAPBEXaggDataEmph 15 6" xfId="30327" xr:uid="{00000000-0005-0000-0000-0000A2760000}"/>
    <cellStyle name="SAPBEXaggDataEmph 16" xfId="30328" xr:uid="{00000000-0005-0000-0000-0000A3760000}"/>
    <cellStyle name="SAPBEXaggDataEmph 16 2" xfId="30329" xr:uid="{00000000-0005-0000-0000-0000A4760000}"/>
    <cellStyle name="SAPBEXaggDataEmph 16 3" xfId="30330" xr:uid="{00000000-0005-0000-0000-0000A5760000}"/>
    <cellStyle name="SAPBEXaggDataEmph 16 4" xfId="30331" xr:uid="{00000000-0005-0000-0000-0000A6760000}"/>
    <cellStyle name="SAPBEXaggDataEmph 16 5" xfId="30332" xr:uid="{00000000-0005-0000-0000-0000A7760000}"/>
    <cellStyle name="SAPBEXaggDataEmph 17" xfId="30333" xr:uid="{00000000-0005-0000-0000-0000A8760000}"/>
    <cellStyle name="SAPBEXaggDataEmph 17 2" xfId="30334" xr:uid="{00000000-0005-0000-0000-0000A9760000}"/>
    <cellStyle name="SAPBEXaggDataEmph 17 3" xfId="30335" xr:uid="{00000000-0005-0000-0000-0000AA760000}"/>
    <cellStyle name="SAPBEXaggDataEmph 18" xfId="30336" xr:uid="{00000000-0005-0000-0000-0000AB760000}"/>
    <cellStyle name="SAPBEXaggDataEmph 18 2" xfId="30337" xr:uid="{00000000-0005-0000-0000-0000AC760000}"/>
    <cellStyle name="SAPBEXaggDataEmph 18 3" xfId="30338" xr:uid="{00000000-0005-0000-0000-0000AD760000}"/>
    <cellStyle name="SAPBEXaggDataEmph 19" xfId="30339" xr:uid="{00000000-0005-0000-0000-0000AE760000}"/>
    <cellStyle name="SAPBEXaggDataEmph 19 2" xfId="30340" xr:uid="{00000000-0005-0000-0000-0000AF760000}"/>
    <cellStyle name="SAPBEXaggDataEmph 19 3" xfId="30341" xr:uid="{00000000-0005-0000-0000-0000B0760000}"/>
    <cellStyle name="SAPBEXaggDataEmph 2" xfId="30342" xr:uid="{00000000-0005-0000-0000-0000B1760000}"/>
    <cellStyle name="SAPBEXaggDataEmph 2 2" xfId="30343" xr:uid="{00000000-0005-0000-0000-0000B2760000}"/>
    <cellStyle name="SAPBEXaggDataEmph 2 2 2" xfId="30344" xr:uid="{00000000-0005-0000-0000-0000B3760000}"/>
    <cellStyle name="SAPBEXaggDataEmph 2 3" xfId="30345" xr:uid="{00000000-0005-0000-0000-0000B4760000}"/>
    <cellStyle name="SAPBEXaggDataEmph 2 3 2" xfId="30346" xr:uid="{00000000-0005-0000-0000-0000B5760000}"/>
    <cellStyle name="SAPBEXaggDataEmph 2 3 2 2" xfId="30347" xr:uid="{00000000-0005-0000-0000-0000B6760000}"/>
    <cellStyle name="SAPBEXaggDataEmph 2 3 3" xfId="30348" xr:uid="{00000000-0005-0000-0000-0000B7760000}"/>
    <cellStyle name="SAPBEXaggDataEmph 2 3 4" xfId="30349" xr:uid="{00000000-0005-0000-0000-0000B8760000}"/>
    <cellStyle name="SAPBEXaggDataEmph 2 4" xfId="30350" xr:uid="{00000000-0005-0000-0000-0000B9760000}"/>
    <cellStyle name="SAPBEXaggDataEmph 2 4 2" xfId="30351" xr:uid="{00000000-0005-0000-0000-0000BA760000}"/>
    <cellStyle name="SAPBEXaggDataEmph 2 5" xfId="30352" xr:uid="{00000000-0005-0000-0000-0000BB760000}"/>
    <cellStyle name="SAPBEXaggDataEmph 2 6" xfId="30353" xr:uid="{00000000-0005-0000-0000-0000BC760000}"/>
    <cellStyle name="SAPBEXaggDataEmph 20" xfId="30354" xr:uid="{00000000-0005-0000-0000-0000BD760000}"/>
    <cellStyle name="SAPBEXaggDataEmph 20 2" xfId="30355" xr:uid="{00000000-0005-0000-0000-0000BE760000}"/>
    <cellStyle name="SAPBEXaggDataEmph 20 3" xfId="30356" xr:uid="{00000000-0005-0000-0000-0000BF760000}"/>
    <cellStyle name="SAPBEXaggDataEmph 21" xfId="30357" xr:uid="{00000000-0005-0000-0000-0000C0760000}"/>
    <cellStyle name="SAPBEXaggDataEmph 21 2" xfId="30358" xr:uid="{00000000-0005-0000-0000-0000C1760000}"/>
    <cellStyle name="SAPBEXaggDataEmph 21 3" xfId="30359" xr:uid="{00000000-0005-0000-0000-0000C2760000}"/>
    <cellStyle name="SAPBEXaggDataEmph 22" xfId="30360" xr:uid="{00000000-0005-0000-0000-0000C3760000}"/>
    <cellStyle name="SAPBEXaggDataEmph 23" xfId="30361" xr:uid="{00000000-0005-0000-0000-0000C4760000}"/>
    <cellStyle name="SAPBEXaggDataEmph 23 2" xfId="30362" xr:uid="{00000000-0005-0000-0000-0000C5760000}"/>
    <cellStyle name="SAPBEXaggDataEmph 23 3" xfId="30363" xr:uid="{00000000-0005-0000-0000-0000C6760000}"/>
    <cellStyle name="SAPBEXaggDataEmph 23_IFRS-Buchung" xfId="30364" xr:uid="{00000000-0005-0000-0000-0000C7760000}"/>
    <cellStyle name="SAPBEXaggDataEmph 24" xfId="30365" xr:uid="{00000000-0005-0000-0000-0000C8760000}"/>
    <cellStyle name="SAPBEXaggDataEmph 25" xfId="30366" xr:uid="{00000000-0005-0000-0000-0000C9760000}"/>
    <cellStyle name="SAPBEXaggDataEmph 26" xfId="30367" xr:uid="{00000000-0005-0000-0000-0000CA760000}"/>
    <cellStyle name="SAPBEXaggDataEmph 27" xfId="30368" xr:uid="{00000000-0005-0000-0000-0000CB760000}"/>
    <cellStyle name="SAPBEXaggDataEmph 28" xfId="30369" xr:uid="{00000000-0005-0000-0000-0000CC760000}"/>
    <cellStyle name="SAPBEXaggDataEmph 29" xfId="30370" xr:uid="{00000000-0005-0000-0000-0000CD760000}"/>
    <cellStyle name="SAPBEXaggDataEmph 3" xfId="30371" xr:uid="{00000000-0005-0000-0000-0000CE760000}"/>
    <cellStyle name="SAPBEXaggDataEmph 3 2" xfId="30372" xr:uid="{00000000-0005-0000-0000-0000CF760000}"/>
    <cellStyle name="SAPBEXaggDataEmph 3 2 2" xfId="30373" xr:uid="{00000000-0005-0000-0000-0000D0760000}"/>
    <cellStyle name="SAPBEXaggDataEmph 3 3" xfId="30374" xr:uid="{00000000-0005-0000-0000-0000D1760000}"/>
    <cellStyle name="SAPBEXaggDataEmph 3 4" xfId="30375" xr:uid="{00000000-0005-0000-0000-0000D2760000}"/>
    <cellStyle name="SAPBEXaggDataEmph 30" xfId="30376" xr:uid="{00000000-0005-0000-0000-0000D3760000}"/>
    <cellStyle name="SAPBEXaggDataEmph 31" xfId="30377" xr:uid="{00000000-0005-0000-0000-0000D4760000}"/>
    <cellStyle name="SAPBEXaggDataEmph 32" xfId="30378" xr:uid="{00000000-0005-0000-0000-0000D5760000}"/>
    <cellStyle name="SAPBEXaggDataEmph 33" xfId="30379" xr:uid="{00000000-0005-0000-0000-0000D6760000}"/>
    <cellStyle name="SAPBEXaggDataEmph 34" xfId="30380" xr:uid="{00000000-0005-0000-0000-0000D7760000}"/>
    <cellStyle name="SAPBEXaggDataEmph 35" xfId="30381" xr:uid="{00000000-0005-0000-0000-0000D8760000}"/>
    <cellStyle name="SAPBEXaggDataEmph 36" xfId="30382" xr:uid="{00000000-0005-0000-0000-0000D9760000}"/>
    <cellStyle name="SAPBEXaggDataEmph 37" xfId="30383" xr:uid="{00000000-0005-0000-0000-0000DA760000}"/>
    <cellStyle name="SAPBEXaggDataEmph 38" xfId="30384" xr:uid="{00000000-0005-0000-0000-0000DB760000}"/>
    <cellStyle name="SAPBEXaggDataEmph 39" xfId="30385" xr:uid="{00000000-0005-0000-0000-0000DC760000}"/>
    <cellStyle name="SAPBEXaggDataEmph 4" xfId="30386" xr:uid="{00000000-0005-0000-0000-0000DD760000}"/>
    <cellStyle name="SAPBEXaggDataEmph 4 2" xfId="30387" xr:uid="{00000000-0005-0000-0000-0000DE760000}"/>
    <cellStyle name="SAPBEXaggDataEmph 40" xfId="30388" xr:uid="{00000000-0005-0000-0000-0000DF760000}"/>
    <cellStyle name="SAPBEXaggDataEmph 41" xfId="30389" xr:uid="{00000000-0005-0000-0000-0000E0760000}"/>
    <cellStyle name="SAPBEXaggDataEmph 42" xfId="30390" xr:uid="{00000000-0005-0000-0000-0000E1760000}"/>
    <cellStyle name="SAPBEXaggDataEmph 43" xfId="30391" xr:uid="{00000000-0005-0000-0000-0000E2760000}"/>
    <cellStyle name="SAPBEXaggDataEmph 44" xfId="30392" xr:uid="{00000000-0005-0000-0000-0000E3760000}"/>
    <cellStyle name="SAPBEXaggDataEmph 45" xfId="30393" xr:uid="{00000000-0005-0000-0000-0000E4760000}"/>
    <cellStyle name="SAPBEXaggDataEmph 46" xfId="46040" xr:uid="{00000000-0005-0000-0000-0000E5760000}"/>
    <cellStyle name="SAPBEXaggDataEmph 47" xfId="46041" xr:uid="{00000000-0005-0000-0000-0000E6760000}"/>
    <cellStyle name="SAPBEXaggDataEmph 48" xfId="30286" xr:uid="{00000000-0005-0000-0000-0000E7760000}"/>
    <cellStyle name="SAPBEXaggDataEmph 5" xfId="30394" xr:uid="{00000000-0005-0000-0000-0000E8760000}"/>
    <cellStyle name="SAPBEXaggDataEmph 5 2" xfId="30395" xr:uid="{00000000-0005-0000-0000-0000E9760000}"/>
    <cellStyle name="SAPBEXaggDataEmph 6" xfId="30396" xr:uid="{00000000-0005-0000-0000-0000EA760000}"/>
    <cellStyle name="SAPBEXaggDataEmph 6 2" xfId="30397" xr:uid="{00000000-0005-0000-0000-0000EB760000}"/>
    <cellStyle name="SAPBEXaggDataEmph 7" xfId="30398" xr:uid="{00000000-0005-0000-0000-0000EC760000}"/>
    <cellStyle name="SAPBEXaggDataEmph 7 2" xfId="30399" xr:uid="{00000000-0005-0000-0000-0000ED760000}"/>
    <cellStyle name="SAPBEXaggDataEmph 8" xfId="30400" xr:uid="{00000000-0005-0000-0000-0000EE760000}"/>
    <cellStyle name="SAPBEXaggDataEmph 8 2" xfId="30401" xr:uid="{00000000-0005-0000-0000-0000EF760000}"/>
    <cellStyle name="SAPBEXaggDataEmph 9" xfId="30402" xr:uid="{00000000-0005-0000-0000-0000F0760000}"/>
    <cellStyle name="SAPBEXaggDataEmph 9 2" xfId="30403" xr:uid="{00000000-0005-0000-0000-0000F1760000}"/>
    <cellStyle name="SAPBEXaggDataEmph 9 2 2" xfId="30404" xr:uid="{00000000-0005-0000-0000-0000F2760000}"/>
    <cellStyle name="SAPBEXaggDataEmph 9 2 2 2" xfId="30405" xr:uid="{00000000-0005-0000-0000-0000F3760000}"/>
    <cellStyle name="SAPBEXaggDataEmph 9 2 3" xfId="30406" xr:uid="{00000000-0005-0000-0000-0000F4760000}"/>
    <cellStyle name="SAPBEXaggDataEmph 9 3" xfId="30407" xr:uid="{00000000-0005-0000-0000-0000F5760000}"/>
    <cellStyle name="SAPBEXaggDataEmph 9 3 2" xfId="30408" xr:uid="{00000000-0005-0000-0000-0000F6760000}"/>
    <cellStyle name="SAPBEXaggDataEmph 9 4" xfId="30409" xr:uid="{00000000-0005-0000-0000-0000F7760000}"/>
    <cellStyle name="SAPBEXaggDataEmph_AMSGB IS" xfId="46255" xr:uid="{00000000-0005-0000-0000-0000F8760000}"/>
    <cellStyle name="SAPBEXaggItem" xfId="49" xr:uid="{00000000-0005-0000-0000-0000F9760000}"/>
    <cellStyle name="SAPBEXaggItem 10" xfId="30411" xr:uid="{00000000-0005-0000-0000-0000FA760000}"/>
    <cellStyle name="SAPBEXaggItem 10 2" xfId="30412" xr:uid="{00000000-0005-0000-0000-0000FB760000}"/>
    <cellStyle name="SAPBEXaggItem 10 2 2" xfId="30413" xr:uid="{00000000-0005-0000-0000-0000FC760000}"/>
    <cellStyle name="SAPBEXaggItem 10 2 2 2" xfId="30414" xr:uid="{00000000-0005-0000-0000-0000FD760000}"/>
    <cellStyle name="SAPBEXaggItem 10 3" xfId="30415" xr:uid="{00000000-0005-0000-0000-0000FE760000}"/>
    <cellStyle name="SAPBEXaggItem 10 4" xfId="30416" xr:uid="{00000000-0005-0000-0000-0000FF760000}"/>
    <cellStyle name="SAPBEXaggItem 11" xfId="30417" xr:uid="{00000000-0005-0000-0000-000000770000}"/>
    <cellStyle name="SAPBEXaggItem 11 2" xfId="30418" xr:uid="{00000000-0005-0000-0000-000001770000}"/>
    <cellStyle name="SAPBEXaggItem 11 2 2" xfId="30419" xr:uid="{00000000-0005-0000-0000-000002770000}"/>
    <cellStyle name="SAPBEXaggItem 11 3" xfId="30420" xr:uid="{00000000-0005-0000-0000-000003770000}"/>
    <cellStyle name="SAPBEXaggItem 11 4" xfId="30421" xr:uid="{00000000-0005-0000-0000-000004770000}"/>
    <cellStyle name="SAPBEXaggItem 12" xfId="30422" xr:uid="{00000000-0005-0000-0000-000005770000}"/>
    <cellStyle name="SAPBEXaggItem 12 2" xfId="30423" xr:uid="{00000000-0005-0000-0000-000006770000}"/>
    <cellStyle name="SAPBEXaggItem 12 2 2" xfId="30424" xr:uid="{00000000-0005-0000-0000-000007770000}"/>
    <cellStyle name="SAPBEXaggItem 12 3" xfId="30425" xr:uid="{00000000-0005-0000-0000-000008770000}"/>
    <cellStyle name="SAPBEXaggItem 12 4" xfId="30426" xr:uid="{00000000-0005-0000-0000-000009770000}"/>
    <cellStyle name="SAPBEXaggItem 13" xfId="30427" xr:uid="{00000000-0005-0000-0000-00000A770000}"/>
    <cellStyle name="SAPBEXaggItem 13 2" xfId="30428" xr:uid="{00000000-0005-0000-0000-00000B770000}"/>
    <cellStyle name="SAPBEXaggItem 13 2 2" xfId="30429" xr:uid="{00000000-0005-0000-0000-00000C770000}"/>
    <cellStyle name="SAPBEXaggItem 13 3" xfId="30430" xr:uid="{00000000-0005-0000-0000-00000D770000}"/>
    <cellStyle name="SAPBEXaggItem 13 4" xfId="30431" xr:uid="{00000000-0005-0000-0000-00000E770000}"/>
    <cellStyle name="SAPBEXaggItem 14" xfId="30432" xr:uid="{00000000-0005-0000-0000-00000F770000}"/>
    <cellStyle name="SAPBEXaggItem 14 2" xfId="30433" xr:uid="{00000000-0005-0000-0000-000010770000}"/>
    <cellStyle name="SAPBEXaggItem 14 2 2" xfId="30434" xr:uid="{00000000-0005-0000-0000-000011770000}"/>
    <cellStyle name="SAPBEXaggItem 14 3" xfId="30435" xr:uid="{00000000-0005-0000-0000-000012770000}"/>
    <cellStyle name="SAPBEXaggItem 14 4" xfId="30436" xr:uid="{00000000-0005-0000-0000-000013770000}"/>
    <cellStyle name="SAPBEXaggItem 15" xfId="30437" xr:uid="{00000000-0005-0000-0000-000014770000}"/>
    <cellStyle name="SAPBEXaggItem 15 2" xfId="30438" xr:uid="{00000000-0005-0000-0000-000015770000}"/>
    <cellStyle name="SAPBEXaggItem 15 2 2" xfId="30439" xr:uid="{00000000-0005-0000-0000-000016770000}"/>
    <cellStyle name="SAPBEXaggItem 15 3" xfId="30440" xr:uid="{00000000-0005-0000-0000-000017770000}"/>
    <cellStyle name="SAPBEXaggItem 15 4" xfId="30441" xr:uid="{00000000-0005-0000-0000-000018770000}"/>
    <cellStyle name="SAPBEXaggItem 16" xfId="30442" xr:uid="{00000000-0005-0000-0000-000019770000}"/>
    <cellStyle name="SAPBEXaggItem 16 2" xfId="30443" xr:uid="{00000000-0005-0000-0000-00001A770000}"/>
    <cellStyle name="SAPBEXaggItem 16 2 2" xfId="30444" xr:uid="{00000000-0005-0000-0000-00001B770000}"/>
    <cellStyle name="SAPBEXaggItem 16 3" xfId="30445" xr:uid="{00000000-0005-0000-0000-00001C770000}"/>
    <cellStyle name="SAPBEXaggItem 16 4" xfId="30446" xr:uid="{00000000-0005-0000-0000-00001D770000}"/>
    <cellStyle name="SAPBEXaggItem 17" xfId="30447" xr:uid="{00000000-0005-0000-0000-00001E770000}"/>
    <cellStyle name="SAPBEXaggItem 17 2" xfId="30448" xr:uid="{00000000-0005-0000-0000-00001F770000}"/>
    <cellStyle name="SAPBEXaggItem 18" xfId="30449" xr:uid="{00000000-0005-0000-0000-000020770000}"/>
    <cellStyle name="SAPBEXaggItem 18 2" xfId="30450" xr:uid="{00000000-0005-0000-0000-000021770000}"/>
    <cellStyle name="SAPBEXaggItem 19" xfId="30451" xr:uid="{00000000-0005-0000-0000-000022770000}"/>
    <cellStyle name="SAPBEXaggItem 19 2" xfId="30452" xr:uid="{00000000-0005-0000-0000-000023770000}"/>
    <cellStyle name="SAPBEXaggItem 2" xfId="30453" xr:uid="{00000000-0005-0000-0000-000024770000}"/>
    <cellStyle name="SAPBEXaggItem 2 2" xfId="30454" xr:uid="{00000000-0005-0000-0000-000025770000}"/>
    <cellStyle name="SAPBEXaggItem 2 2 2" xfId="30455" xr:uid="{00000000-0005-0000-0000-000026770000}"/>
    <cellStyle name="SAPBEXaggItem 2 2 2 2" xfId="30456" xr:uid="{00000000-0005-0000-0000-000027770000}"/>
    <cellStyle name="SAPBEXaggItem 2 2 3" xfId="30457" xr:uid="{00000000-0005-0000-0000-000028770000}"/>
    <cellStyle name="SAPBEXaggItem 2 3" xfId="30458" xr:uid="{00000000-0005-0000-0000-000029770000}"/>
    <cellStyle name="SAPBEXaggItem 2 3 2" xfId="30459" xr:uid="{00000000-0005-0000-0000-00002A770000}"/>
    <cellStyle name="SAPBEXaggItem 2 4" xfId="30460" xr:uid="{00000000-0005-0000-0000-00002B770000}"/>
    <cellStyle name="SAPBEXaggItem 2 5" xfId="30461" xr:uid="{00000000-0005-0000-0000-00002C770000}"/>
    <cellStyle name="SAPBEXaggItem 20" xfId="30462" xr:uid="{00000000-0005-0000-0000-00002D770000}"/>
    <cellStyle name="SAPBEXaggItem 20 2" xfId="30463" xr:uid="{00000000-0005-0000-0000-00002E770000}"/>
    <cellStyle name="SAPBEXaggItem 21" xfId="30464" xr:uid="{00000000-0005-0000-0000-00002F770000}"/>
    <cellStyle name="SAPBEXaggItem 21 2" xfId="30465" xr:uid="{00000000-0005-0000-0000-000030770000}"/>
    <cellStyle name="SAPBEXaggItem 22" xfId="30466" xr:uid="{00000000-0005-0000-0000-000031770000}"/>
    <cellStyle name="SAPBEXaggItem 22 2" xfId="30467" xr:uid="{00000000-0005-0000-0000-000032770000}"/>
    <cellStyle name="SAPBEXaggItem 23" xfId="30468" xr:uid="{00000000-0005-0000-0000-000033770000}"/>
    <cellStyle name="SAPBEXaggItem 23 2" xfId="30469" xr:uid="{00000000-0005-0000-0000-000034770000}"/>
    <cellStyle name="SAPBEXaggItem 23 2 2" xfId="30470" xr:uid="{00000000-0005-0000-0000-000035770000}"/>
    <cellStyle name="SAPBEXaggItem 23 3" xfId="30471" xr:uid="{00000000-0005-0000-0000-000036770000}"/>
    <cellStyle name="SAPBEXaggItem 23_IFRS-Buchung" xfId="30472" xr:uid="{00000000-0005-0000-0000-000037770000}"/>
    <cellStyle name="SAPBEXaggItem 24" xfId="30473" xr:uid="{00000000-0005-0000-0000-000038770000}"/>
    <cellStyle name="SAPBEXaggItem 24 2" xfId="30474" xr:uid="{00000000-0005-0000-0000-000039770000}"/>
    <cellStyle name="SAPBEXaggItem 25" xfId="30475" xr:uid="{00000000-0005-0000-0000-00003A770000}"/>
    <cellStyle name="SAPBEXaggItem 25 2" xfId="30476" xr:uid="{00000000-0005-0000-0000-00003B770000}"/>
    <cellStyle name="SAPBEXaggItem 26" xfId="30477" xr:uid="{00000000-0005-0000-0000-00003C770000}"/>
    <cellStyle name="SAPBEXaggItem 26 2" xfId="30478" xr:uid="{00000000-0005-0000-0000-00003D770000}"/>
    <cellStyle name="SAPBEXaggItem 27" xfId="30479" xr:uid="{00000000-0005-0000-0000-00003E770000}"/>
    <cellStyle name="SAPBEXaggItem 27 2" xfId="30480" xr:uid="{00000000-0005-0000-0000-00003F770000}"/>
    <cellStyle name="SAPBEXaggItem 27 2 2" xfId="30481" xr:uid="{00000000-0005-0000-0000-000040770000}"/>
    <cellStyle name="SAPBEXaggItem 27 2 2 2" xfId="30482" xr:uid="{00000000-0005-0000-0000-000041770000}"/>
    <cellStyle name="SAPBEXaggItem 27 2 3" xfId="30483" xr:uid="{00000000-0005-0000-0000-000042770000}"/>
    <cellStyle name="SAPBEXaggItem 27 3" xfId="30484" xr:uid="{00000000-0005-0000-0000-000043770000}"/>
    <cellStyle name="SAPBEXaggItem 27 3 2" xfId="30485" xr:uid="{00000000-0005-0000-0000-000044770000}"/>
    <cellStyle name="SAPBEXaggItem 27 4" xfId="30486" xr:uid="{00000000-0005-0000-0000-000045770000}"/>
    <cellStyle name="SAPBEXaggItem 28" xfId="30487" xr:uid="{00000000-0005-0000-0000-000046770000}"/>
    <cellStyle name="SAPBEXaggItem 28 2" xfId="30488" xr:uid="{00000000-0005-0000-0000-000047770000}"/>
    <cellStyle name="SAPBEXaggItem 28 2 2" xfId="30489" xr:uid="{00000000-0005-0000-0000-000048770000}"/>
    <cellStyle name="SAPBEXaggItem 28 2 2 2" xfId="30490" xr:uid="{00000000-0005-0000-0000-000049770000}"/>
    <cellStyle name="SAPBEXaggItem 28 2 3" xfId="30491" xr:uid="{00000000-0005-0000-0000-00004A770000}"/>
    <cellStyle name="SAPBEXaggItem 28 3" xfId="30492" xr:uid="{00000000-0005-0000-0000-00004B770000}"/>
    <cellStyle name="SAPBEXaggItem 28 3 2" xfId="30493" xr:uid="{00000000-0005-0000-0000-00004C770000}"/>
    <cellStyle name="SAPBEXaggItem 28 4" xfId="30494" xr:uid="{00000000-0005-0000-0000-00004D770000}"/>
    <cellStyle name="SAPBEXaggItem 29" xfId="30495" xr:uid="{00000000-0005-0000-0000-00004E770000}"/>
    <cellStyle name="SAPBEXaggItem 29 2" xfId="30496" xr:uid="{00000000-0005-0000-0000-00004F770000}"/>
    <cellStyle name="SAPBEXaggItem 3" xfId="30497" xr:uid="{00000000-0005-0000-0000-000050770000}"/>
    <cellStyle name="SAPBEXaggItem 3 2" xfId="30498" xr:uid="{00000000-0005-0000-0000-000051770000}"/>
    <cellStyle name="SAPBEXaggItem 3 3" xfId="30499" xr:uid="{00000000-0005-0000-0000-000052770000}"/>
    <cellStyle name="SAPBEXaggItem 3 4" xfId="30500" xr:uid="{00000000-0005-0000-0000-000053770000}"/>
    <cellStyle name="SAPBEXaggItem 30" xfId="30501" xr:uid="{00000000-0005-0000-0000-000054770000}"/>
    <cellStyle name="SAPBEXaggItem 30 2" xfId="30502" xr:uid="{00000000-0005-0000-0000-000055770000}"/>
    <cellStyle name="SAPBEXaggItem 31" xfId="30503" xr:uid="{00000000-0005-0000-0000-000056770000}"/>
    <cellStyle name="SAPBEXaggItem 31 2" xfId="30504" xr:uid="{00000000-0005-0000-0000-000057770000}"/>
    <cellStyle name="SAPBEXaggItem 31 2 2" xfId="30505" xr:uid="{00000000-0005-0000-0000-000058770000}"/>
    <cellStyle name="SAPBEXaggItem 31 3" xfId="30506" xr:uid="{00000000-0005-0000-0000-000059770000}"/>
    <cellStyle name="SAPBEXaggItem 32" xfId="30507" xr:uid="{00000000-0005-0000-0000-00005A770000}"/>
    <cellStyle name="SAPBEXaggItem 32 2" xfId="30508" xr:uid="{00000000-0005-0000-0000-00005B770000}"/>
    <cellStyle name="SAPBEXaggItem 33" xfId="30509" xr:uid="{00000000-0005-0000-0000-00005C770000}"/>
    <cellStyle name="SAPBEXaggItem 33 2" xfId="30510" xr:uid="{00000000-0005-0000-0000-00005D770000}"/>
    <cellStyle name="SAPBEXaggItem 34" xfId="30511" xr:uid="{00000000-0005-0000-0000-00005E770000}"/>
    <cellStyle name="SAPBEXaggItem 35" xfId="30512" xr:uid="{00000000-0005-0000-0000-00005F770000}"/>
    <cellStyle name="SAPBEXaggItem 36" xfId="30513" xr:uid="{00000000-0005-0000-0000-000060770000}"/>
    <cellStyle name="SAPBEXaggItem 37" xfId="30514" xr:uid="{00000000-0005-0000-0000-000061770000}"/>
    <cellStyle name="SAPBEXaggItem 38" xfId="30515" xr:uid="{00000000-0005-0000-0000-000062770000}"/>
    <cellStyle name="SAPBEXaggItem 39" xfId="30516" xr:uid="{00000000-0005-0000-0000-000063770000}"/>
    <cellStyle name="SAPBEXaggItem 4" xfId="30517" xr:uid="{00000000-0005-0000-0000-000064770000}"/>
    <cellStyle name="SAPBEXaggItem 40" xfId="30518" xr:uid="{00000000-0005-0000-0000-000065770000}"/>
    <cellStyle name="SAPBEXaggItem 41" xfId="30519" xr:uid="{00000000-0005-0000-0000-000066770000}"/>
    <cellStyle name="SAPBEXaggItem 42" xfId="30520" xr:uid="{00000000-0005-0000-0000-000067770000}"/>
    <cellStyle name="SAPBEXaggItem 43" xfId="30521" xr:uid="{00000000-0005-0000-0000-000068770000}"/>
    <cellStyle name="SAPBEXaggItem 44" xfId="30522" xr:uid="{00000000-0005-0000-0000-000069770000}"/>
    <cellStyle name="SAPBEXaggItem 45" xfId="30523" xr:uid="{00000000-0005-0000-0000-00006A770000}"/>
    <cellStyle name="SAPBEXaggItem 46" xfId="46042" xr:uid="{00000000-0005-0000-0000-00006B770000}"/>
    <cellStyle name="SAPBEXaggItem 47" xfId="46043" xr:uid="{00000000-0005-0000-0000-00006C770000}"/>
    <cellStyle name="SAPBEXaggItem 48" xfId="30410" xr:uid="{00000000-0005-0000-0000-00006D770000}"/>
    <cellStyle name="SAPBEXaggItem 5" xfId="30524" xr:uid="{00000000-0005-0000-0000-00006E770000}"/>
    <cellStyle name="SAPBEXaggItem 6" xfId="30525" xr:uid="{00000000-0005-0000-0000-00006F770000}"/>
    <cellStyle name="SAPBEXaggItem 7" xfId="30526" xr:uid="{00000000-0005-0000-0000-000070770000}"/>
    <cellStyle name="SAPBEXaggItem 8" xfId="30527" xr:uid="{00000000-0005-0000-0000-000071770000}"/>
    <cellStyle name="SAPBEXaggItem 9" xfId="30528" xr:uid="{00000000-0005-0000-0000-000072770000}"/>
    <cellStyle name="SAPBEXaggItem 9 2" xfId="30529" xr:uid="{00000000-0005-0000-0000-000073770000}"/>
    <cellStyle name="SAPBEXaggItem_AMSGB IS" xfId="46256" xr:uid="{00000000-0005-0000-0000-000074770000}"/>
    <cellStyle name="SAPBEXaggItemX" xfId="50" xr:uid="{00000000-0005-0000-0000-000075770000}"/>
    <cellStyle name="SAPBEXaggItemX 10" xfId="30531" xr:uid="{00000000-0005-0000-0000-000076770000}"/>
    <cellStyle name="SAPBEXaggItemX 10 2" xfId="30532" xr:uid="{00000000-0005-0000-0000-000077770000}"/>
    <cellStyle name="SAPBEXaggItemX 10 2 2" xfId="30533" xr:uid="{00000000-0005-0000-0000-000078770000}"/>
    <cellStyle name="SAPBEXaggItemX 10 2 2 2" xfId="30534" xr:uid="{00000000-0005-0000-0000-000079770000}"/>
    <cellStyle name="SAPBEXaggItemX 10 2 3" xfId="30535" xr:uid="{00000000-0005-0000-0000-00007A770000}"/>
    <cellStyle name="SAPBEXaggItemX 10 3" xfId="30536" xr:uid="{00000000-0005-0000-0000-00007B770000}"/>
    <cellStyle name="SAPBEXaggItemX 10 3 2" xfId="30537" xr:uid="{00000000-0005-0000-0000-00007C770000}"/>
    <cellStyle name="SAPBEXaggItemX 10 4" xfId="30538" xr:uid="{00000000-0005-0000-0000-00007D770000}"/>
    <cellStyle name="SAPBEXaggItemX 10 5" xfId="30539" xr:uid="{00000000-0005-0000-0000-00007E770000}"/>
    <cellStyle name="SAPBEXaggItemX 10 6" xfId="30540" xr:uid="{00000000-0005-0000-0000-00007F770000}"/>
    <cellStyle name="SAPBEXaggItemX 11" xfId="30541" xr:uid="{00000000-0005-0000-0000-000080770000}"/>
    <cellStyle name="SAPBEXaggItemX 11 2" xfId="30542" xr:uid="{00000000-0005-0000-0000-000081770000}"/>
    <cellStyle name="SAPBEXaggItemX 11 3" xfId="30543" xr:uid="{00000000-0005-0000-0000-000082770000}"/>
    <cellStyle name="SAPBEXaggItemX 11 4" xfId="30544" xr:uid="{00000000-0005-0000-0000-000083770000}"/>
    <cellStyle name="SAPBEXaggItemX 11 5" xfId="30545" xr:uid="{00000000-0005-0000-0000-000084770000}"/>
    <cellStyle name="SAPBEXaggItemX 11 6" xfId="30546" xr:uid="{00000000-0005-0000-0000-000085770000}"/>
    <cellStyle name="SAPBEXaggItemX 12" xfId="30547" xr:uid="{00000000-0005-0000-0000-000086770000}"/>
    <cellStyle name="SAPBEXaggItemX 12 2" xfId="30548" xr:uid="{00000000-0005-0000-0000-000087770000}"/>
    <cellStyle name="SAPBEXaggItemX 12 3" xfId="30549" xr:uid="{00000000-0005-0000-0000-000088770000}"/>
    <cellStyle name="SAPBEXaggItemX 12 4" xfId="30550" xr:uid="{00000000-0005-0000-0000-000089770000}"/>
    <cellStyle name="SAPBEXaggItemX 12 5" xfId="30551" xr:uid="{00000000-0005-0000-0000-00008A770000}"/>
    <cellStyle name="SAPBEXaggItemX 12 6" xfId="30552" xr:uid="{00000000-0005-0000-0000-00008B770000}"/>
    <cellStyle name="SAPBEXaggItemX 13" xfId="30553" xr:uid="{00000000-0005-0000-0000-00008C770000}"/>
    <cellStyle name="SAPBEXaggItemX 13 2" xfId="30554" xr:uid="{00000000-0005-0000-0000-00008D770000}"/>
    <cellStyle name="SAPBEXaggItemX 13 2 2" xfId="30555" xr:uid="{00000000-0005-0000-0000-00008E770000}"/>
    <cellStyle name="SAPBEXaggItemX 13 3" xfId="30556" xr:uid="{00000000-0005-0000-0000-00008F770000}"/>
    <cellStyle name="SAPBEXaggItemX 13 4" xfId="30557" xr:uid="{00000000-0005-0000-0000-000090770000}"/>
    <cellStyle name="SAPBEXaggItemX 13 5" xfId="30558" xr:uid="{00000000-0005-0000-0000-000091770000}"/>
    <cellStyle name="SAPBEXaggItemX 13 6" xfId="30559" xr:uid="{00000000-0005-0000-0000-000092770000}"/>
    <cellStyle name="SAPBEXaggItemX 14" xfId="30560" xr:uid="{00000000-0005-0000-0000-000093770000}"/>
    <cellStyle name="SAPBEXaggItemX 14 2" xfId="30561" xr:uid="{00000000-0005-0000-0000-000094770000}"/>
    <cellStyle name="SAPBEXaggItemX 14 3" xfId="30562" xr:uid="{00000000-0005-0000-0000-000095770000}"/>
    <cellStyle name="SAPBEXaggItemX 14 4" xfId="30563" xr:uid="{00000000-0005-0000-0000-000096770000}"/>
    <cellStyle name="SAPBEXaggItemX 14 5" xfId="30564" xr:uid="{00000000-0005-0000-0000-000097770000}"/>
    <cellStyle name="SAPBEXaggItemX 14 6" xfId="30565" xr:uid="{00000000-0005-0000-0000-000098770000}"/>
    <cellStyle name="SAPBEXaggItemX 15" xfId="30566" xr:uid="{00000000-0005-0000-0000-000099770000}"/>
    <cellStyle name="SAPBEXaggItemX 15 2" xfId="30567" xr:uid="{00000000-0005-0000-0000-00009A770000}"/>
    <cellStyle name="SAPBEXaggItemX 15 3" xfId="30568" xr:uid="{00000000-0005-0000-0000-00009B770000}"/>
    <cellStyle name="SAPBEXaggItemX 15 4" xfId="30569" xr:uid="{00000000-0005-0000-0000-00009C770000}"/>
    <cellStyle name="SAPBEXaggItemX 15 5" xfId="30570" xr:uid="{00000000-0005-0000-0000-00009D770000}"/>
    <cellStyle name="SAPBEXaggItemX 15 6" xfId="30571" xr:uid="{00000000-0005-0000-0000-00009E770000}"/>
    <cellStyle name="SAPBEXaggItemX 16" xfId="30572" xr:uid="{00000000-0005-0000-0000-00009F770000}"/>
    <cellStyle name="SAPBEXaggItemX 16 2" xfId="30573" xr:uid="{00000000-0005-0000-0000-0000A0770000}"/>
    <cellStyle name="SAPBEXaggItemX 16 3" xfId="30574" xr:uid="{00000000-0005-0000-0000-0000A1770000}"/>
    <cellStyle name="SAPBEXaggItemX 16 4" xfId="30575" xr:uid="{00000000-0005-0000-0000-0000A2770000}"/>
    <cellStyle name="SAPBEXaggItemX 16 5" xfId="30576" xr:uid="{00000000-0005-0000-0000-0000A3770000}"/>
    <cellStyle name="SAPBEXaggItemX 17" xfId="30577" xr:uid="{00000000-0005-0000-0000-0000A4770000}"/>
    <cellStyle name="SAPBEXaggItemX 17 2" xfId="30578" xr:uid="{00000000-0005-0000-0000-0000A5770000}"/>
    <cellStyle name="SAPBEXaggItemX 17 3" xfId="30579" xr:uid="{00000000-0005-0000-0000-0000A6770000}"/>
    <cellStyle name="SAPBEXaggItemX 18" xfId="30580" xr:uid="{00000000-0005-0000-0000-0000A7770000}"/>
    <cellStyle name="SAPBEXaggItemX 18 2" xfId="30581" xr:uid="{00000000-0005-0000-0000-0000A8770000}"/>
    <cellStyle name="SAPBEXaggItemX 18 3" xfId="30582" xr:uid="{00000000-0005-0000-0000-0000A9770000}"/>
    <cellStyle name="SAPBEXaggItemX 19" xfId="30583" xr:uid="{00000000-0005-0000-0000-0000AA770000}"/>
    <cellStyle name="SAPBEXaggItemX 19 2" xfId="30584" xr:uid="{00000000-0005-0000-0000-0000AB770000}"/>
    <cellStyle name="SAPBEXaggItemX 19 3" xfId="30585" xr:uid="{00000000-0005-0000-0000-0000AC770000}"/>
    <cellStyle name="SAPBEXaggItemX 2" xfId="30586" xr:uid="{00000000-0005-0000-0000-0000AD770000}"/>
    <cellStyle name="SAPBEXaggItemX 2 2" xfId="30587" xr:uid="{00000000-0005-0000-0000-0000AE770000}"/>
    <cellStyle name="SAPBEXaggItemX 2 2 2" xfId="30588" xr:uid="{00000000-0005-0000-0000-0000AF770000}"/>
    <cellStyle name="SAPBEXaggItemX 2 2 2 2" xfId="30589" xr:uid="{00000000-0005-0000-0000-0000B0770000}"/>
    <cellStyle name="SAPBEXaggItemX 2 2 3" xfId="30590" xr:uid="{00000000-0005-0000-0000-0000B1770000}"/>
    <cellStyle name="SAPBEXaggItemX 2 2 4" xfId="30591" xr:uid="{00000000-0005-0000-0000-0000B2770000}"/>
    <cellStyle name="SAPBEXaggItemX 2 3" xfId="30592" xr:uid="{00000000-0005-0000-0000-0000B3770000}"/>
    <cellStyle name="SAPBEXaggItemX 2 3 2" xfId="30593" xr:uid="{00000000-0005-0000-0000-0000B4770000}"/>
    <cellStyle name="SAPBEXaggItemX 2 3 2 2" xfId="30594" xr:uid="{00000000-0005-0000-0000-0000B5770000}"/>
    <cellStyle name="SAPBEXaggItemX 2 3 3" xfId="30595" xr:uid="{00000000-0005-0000-0000-0000B6770000}"/>
    <cellStyle name="SAPBEXaggItemX 2 3 4" xfId="30596" xr:uid="{00000000-0005-0000-0000-0000B7770000}"/>
    <cellStyle name="SAPBEXaggItemX 2 4" xfId="30597" xr:uid="{00000000-0005-0000-0000-0000B8770000}"/>
    <cellStyle name="SAPBEXaggItemX 2 4 2" xfId="30598" xr:uid="{00000000-0005-0000-0000-0000B9770000}"/>
    <cellStyle name="SAPBEXaggItemX 2 5" xfId="30599" xr:uid="{00000000-0005-0000-0000-0000BA770000}"/>
    <cellStyle name="SAPBEXaggItemX 2 6" xfId="30600" xr:uid="{00000000-0005-0000-0000-0000BB770000}"/>
    <cellStyle name="SAPBEXaggItemX 20" xfId="30601" xr:uid="{00000000-0005-0000-0000-0000BC770000}"/>
    <cellStyle name="SAPBEXaggItemX 20 2" xfId="30602" xr:uid="{00000000-0005-0000-0000-0000BD770000}"/>
    <cellStyle name="SAPBEXaggItemX 20 3" xfId="30603" xr:uid="{00000000-0005-0000-0000-0000BE770000}"/>
    <cellStyle name="SAPBEXaggItemX 21" xfId="30604" xr:uid="{00000000-0005-0000-0000-0000BF770000}"/>
    <cellStyle name="SAPBEXaggItemX 21 2" xfId="30605" xr:uid="{00000000-0005-0000-0000-0000C0770000}"/>
    <cellStyle name="SAPBEXaggItemX 21 3" xfId="30606" xr:uid="{00000000-0005-0000-0000-0000C1770000}"/>
    <cellStyle name="SAPBEXaggItemX 22" xfId="30607" xr:uid="{00000000-0005-0000-0000-0000C2770000}"/>
    <cellStyle name="SAPBEXaggItemX 23" xfId="30608" xr:uid="{00000000-0005-0000-0000-0000C3770000}"/>
    <cellStyle name="SAPBEXaggItemX 23 2" xfId="30609" xr:uid="{00000000-0005-0000-0000-0000C4770000}"/>
    <cellStyle name="SAPBEXaggItemX 23 3" xfId="30610" xr:uid="{00000000-0005-0000-0000-0000C5770000}"/>
    <cellStyle name="SAPBEXaggItemX 23_IFRS-Buchung" xfId="30611" xr:uid="{00000000-0005-0000-0000-0000C6770000}"/>
    <cellStyle name="SAPBEXaggItemX 24" xfId="30612" xr:uid="{00000000-0005-0000-0000-0000C7770000}"/>
    <cellStyle name="SAPBEXaggItemX 25" xfId="30613" xr:uid="{00000000-0005-0000-0000-0000C8770000}"/>
    <cellStyle name="SAPBEXaggItemX 26" xfId="30614" xr:uid="{00000000-0005-0000-0000-0000C9770000}"/>
    <cellStyle name="SAPBEXaggItemX 27" xfId="30615" xr:uid="{00000000-0005-0000-0000-0000CA770000}"/>
    <cellStyle name="SAPBEXaggItemX 28" xfId="30616" xr:uid="{00000000-0005-0000-0000-0000CB770000}"/>
    <cellStyle name="SAPBEXaggItemX 29" xfId="30617" xr:uid="{00000000-0005-0000-0000-0000CC770000}"/>
    <cellStyle name="SAPBEXaggItemX 3" xfId="30618" xr:uid="{00000000-0005-0000-0000-0000CD770000}"/>
    <cellStyle name="SAPBEXaggItemX 3 2" xfId="30619" xr:uid="{00000000-0005-0000-0000-0000CE770000}"/>
    <cellStyle name="SAPBEXaggItemX 3 2 2" xfId="30620" xr:uid="{00000000-0005-0000-0000-0000CF770000}"/>
    <cellStyle name="SAPBEXaggItemX 3 2 2 2" xfId="30621" xr:uid="{00000000-0005-0000-0000-0000D0770000}"/>
    <cellStyle name="SAPBEXaggItemX 3 2 3" xfId="30622" xr:uid="{00000000-0005-0000-0000-0000D1770000}"/>
    <cellStyle name="SAPBEXaggItemX 3 3" xfId="30623" xr:uid="{00000000-0005-0000-0000-0000D2770000}"/>
    <cellStyle name="SAPBEXaggItemX 3 3 2" xfId="30624" xr:uid="{00000000-0005-0000-0000-0000D3770000}"/>
    <cellStyle name="SAPBEXaggItemX 3 4" xfId="30625" xr:uid="{00000000-0005-0000-0000-0000D4770000}"/>
    <cellStyle name="SAPBEXaggItemX 3 5" xfId="30626" xr:uid="{00000000-0005-0000-0000-0000D5770000}"/>
    <cellStyle name="SAPBEXaggItemX 3 6" xfId="30627" xr:uid="{00000000-0005-0000-0000-0000D6770000}"/>
    <cellStyle name="SAPBEXaggItemX 30" xfId="30628" xr:uid="{00000000-0005-0000-0000-0000D7770000}"/>
    <cellStyle name="SAPBEXaggItemX 31" xfId="30629" xr:uid="{00000000-0005-0000-0000-0000D8770000}"/>
    <cellStyle name="SAPBEXaggItemX 32" xfId="30630" xr:uid="{00000000-0005-0000-0000-0000D9770000}"/>
    <cellStyle name="SAPBEXaggItemX 33" xfId="30631" xr:uid="{00000000-0005-0000-0000-0000DA770000}"/>
    <cellStyle name="SAPBEXaggItemX 34" xfId="30632" xr:uid="{00000000-0005-0000-0000-0000DB770000}"/>
    <cellStyle name="SAPBEXaggItemX 35" xfId="30633" xr:uid="{00000000-0005-0000-0000-0000DC770000}"/>
    <cellStyle name="SAPBEXaggItemX 36" xfId="30634" xr:uid="{00000000-0005-0000-0000-0000DD770000}"/>
    <cellStyle name="SAPBEXaggItemX 37" xfId="30635" xr:uid="{00000000-0005-0000-0000-0000DE770000}"/>
    <cellStyle name="SAPBEXaggItemX 38" xfId="30636" xr:uid="{00000000-0005-0000-0000-0000DF770000}"/>
    <cellStyle name="SAPBEXaggItemX 39" xfId="30637" xr:uid="{00000000-0005-0000-0000-0000E0770000}"/>
    <cellStyle name="SAPBEXaggItemX 4" xfId="30638" xr:uid="{00000000-0005-0000-0000-0000E1770000}"/>
    <cellStyle name="SAPBEXaggItemX 4 2" xfId="30639" xr:uid="{00000000-0005-0000-0000-0000E2770000}"/>
    <cellStyle name="SAPBEXaggItemX 4 2 2" xfId="30640" xr:uid="{00000000-0005-0000-0000-0000E3770000}"/>
    <cellStyle name="SAPBEXaggItemX 4 2 2 2" xfId="30641" xr:uid="{00000000-0005-0000-0000-0000E4770000}"/>
    <cellStyle name="SAPBEXaggItemX 4 2 3" xfId="30642" xr:uid="{00000000-0005-0000-0000-0000E5770000}"/>
    <cellStyle name="SAPBEXaggItemX 4 3" xfId="30643" xr:uid="{00000000-0005-0000-0000-0000E6770000}"/>
    <cellStyle name="SAPBEXaggItemX 4 3 2" xfId="30644" xr:uid="{00000000-0005-0000-0000-0000E7770000}"/>
    <cellStyle name="SAPBEXaggItemX 4 4" xfId="30645" xr:uid="{00000000-0005-0000-0000-0000E8770000}"/>
    <cellStyle name="SAPBEXaggItemX 40" xfId="30646" xr:uid="{00000000-0005-0000-0000-0000E9770000}"/>
    <cellStyle name="SAPBEXaggItemX 41" xfId="30647" xr:uid="{00000000-0005-0000-0000-0000EA770000}"/>
    <cellStyle name="SAPBEXaggItemX 42" xfId="30648" xr:uid="{00000000-0005-0000-0000-0000EB770000}"/>
    <cellStyle name="SAPBEXaggItemX 43" xfId="30649" xr:uid="{00000000-0005-0000-0000-0000EC770000}"/>
    <cellStyle name="SAPBEXaggItemX 44" xfId="30650" xr:uid="{00000000-0005-0000-0000-0000ED770000}"/>
    <cellStyle name="SAPBEXaggItemX 45" xfId="30651" xr:uid="{00000000-0005-0000-0000-0000EE770000}"/>
    <cellStyle name="SAPBEXaggItemX 46" xfId="46044" xr:uid="{00000000-0005-0000-0000-0000EF770000}"/>
    <cellStyle name="SAPBEXaggItemX 47" xfId="46045" xr:uid="{00000000-0005-0000-0000-0000F0770000}"/>
    <cellStyle name="SAPBEXaggItemX 48" xfId="46046" xr:uid="{00000000-0005-0000-0000-0000F1770000}"/>
    <cellStyle name="SAPBEXaggItemX 49" xfId="46047" xr:uid="{00000000-0005-0000-0000-0000F2770000}"/>
    <cellStyle name="SAPBEXaggItemX 5" xfId="30652" xr:uid="{00000000-0005-0000-0000-0000F3770000}"/>
    <cellStyle name="SAPBEXaggItemX 5 2" xfId="30653" xr:uid="{00000000-0005-0000-0000-0000F4770000}"/>
    <cellStyle name="SAPBEXaggItemX 5 2 2" xfId="30654" xr:uid="{00000000-0005-0000-0000-0000F5770000}"/>
    <cellStyle name="SAPBEXaggItemX 5 2 2 2" xfId="30655" xr:uid="{00000000-0005-0000-0000-0000F6770000}"/>
    <cellStyle name="SAPBEXaggItemX 5 2 3" xfId="30656" xr:uid="{00000000-0005-0000-0000-0000F7770000}"/>
    <cellStyle name="SAPBEXaggItemX 5 3" xfId="30657" xr:uid="{00000000-0005-0000-0000-0000F8770000}"/>
    <cellStyle name="SAPBEXaggItemX 5 3 2" xfId="30658" xr:uid="{00000000-0005-0000-0000-0000F9770000}"/>
    <cellStyle name="SAPBEXaggItemX 5 4" xfId="30659" xr:uid="{00000000-0005-0000-0000-0000FA770000}"/>
    <cellStyle name="SAPBEXaggItemX 50" xfId="30530" xr:uid="{00000000-0005-0000-0000-0000FB770000}"/>
    <cellStyle name="SAPBEXaggItemX 6" xfId="30660" xr:uid="{00000000-0005-0000-0000-0000FC770000}"/>
    <cellStyle name="SAPBEXaggItemX 6 2" xfId="30661" xr:uid="{00000000-0005-0000-0000-0000FD770000}"/>
    <cellStyle name="SAPBEXaggItemX 6 2 2" xfId="30662" xr:uid="{00000000-0005-0000-0000-0000FE770000}"/>
    <cellStyle name="SAPBEXaggItemX 6 2 2 2" xfId="30663" xr:uid="{00000000-0005-0000-0000-0000FF770000}"/>
    <cellStyle name="SAPBEXaggItemX 6 2 3" xfId="30664" xr:uid="{00000000-0005-0000-0000-000000780000}"/>
    <cellStyle name="SAPBEXaggItemX 6 3" xfId="30665" xr:uid="{00000000-0005-0000-0000-000001780000}"/>
    <cellStyle name="SAPBEXaggItemX 6 3 2" xfId="30666" xr:uid="{00000000-0005-0000-0000-000002780000}"/>
    <cellStyle name="SAPBEXaggItemX 6 4" xfId="30667" xr:uid="{00000000-0005-0000-0000-000003780000}"/>
    <cellStyle name="SAPBEXaggItemX 7" xfId="30668" xr:uid="{00000000-0005-0000-0000-000004780000}"/>
    <cellStyle name="SAPBEXaggItemX 7 2" xfId="30669" xr:uid="{00000000-0005-0000-0000-000005780000}"/>
    <cellStyle name="SAPBEXaggItemX 7 2 2" xfId="30670" xr:uid="{00000000-0005-0000-0000-000006780000}"/>
    <cellStyle name="SAPBEXaggItemX 7 2 2 2" xfId="30671" xr:uid="{00000000-0005-0000-0000-000007780000}"/>
    <cellStyle name="SAPBEXaggItemX 7 2 3" xfId="30672" xr:uid="{00000000-0005-0000-0000-000008780000}"/>
    <cellStyle name="SAPBEXaggItemX 7 3" xfId="30673" xr:uid="{00000000-0005-0000-0000-000009780000}"/>
    <cellStyle name="SAPBEXaggItemX 7 3 2" xfId="30674" xr:uid="{00000000-0005-0000-0000-00000A780000}"/>
    <cellStyle name="SAPBEXaggItemX 7 4" xfId="30675" xr:uid="{00000000-0005-0000-0000-00000B780000}"/>
    <cellStyle name="SAPBEXaggItemX 8" xfId="30676" xr:uid="{00000000-0005-0000-0000-00000C780000}"/>
    <cellStyle name="SAPBEXaggItemX 8 2" xfId="30677" xr:uid="{00000000-0005-0000-0000-00000D780000}"/>
    <cellStyle name="SAPBEXaggItemX 8 2 2" xfId="30678" xr:uid="{00000000-0005-0000-0000-00000E780000}"/>
    <cellStyle name="SAPBEXaggItemX 8 2 2 2" xfId="30679" xr:uid="{00000000-0005-0000-0000-00000F780000}"/>
    <cellStyle name="SAPBEXaggItemX 8 2 3" xfId="30680" xr:uid="{00000000-0005-0000-0000-000010780000}"/>
    <cellStyle name="SAPBEXaggItemX 8 3" xfId="30681" xr:uid="{00000000-0005-0000-0000-000011780000}"/>
    <cellStyle name="SAPBEXaggItemX 8 3 2" xfId="30682" xr:uid="{00000000-0005-0000-0000-000012780000}"/>
    <cellStyle name="SAPBEXaggItemX 8 4" xfId="30683" xr:uid="{00000000-0005-0000-0000-000013780000}"/>
    <cellStyle name="SAPBEXaggItemX 9" xfId="30684" xr:uid="{00000000-0005-0000-0000-000014780000}"/>
    <cellStyle name="SAPBEXaggItemX 9 2" xfId="30685" xr:uid="{00000000-0005-0000-0000-000015780000}"/>
    <cellStyle name="SAPBEXaggItemX 9 2 2" xfId="30686" xr:uid="{00000000-0005-0000-0000-000016780000}"/>
    <cellStyle name="SAPBEXaggItemX 9 2 2 2" xfId="30687" xr:uid="{00000000-0005-0000-0000-000017780000}"/>
    <cellStyle name="SAPBEXaggItemX 9 2 3" xfId="30688" xr:uid="{00000000-0005-0000-0000-000018780000}"/>
    <cellStyle name="SAPBEXaggItemX 9 3" xfId="30689" xr:uid="{00000000-0005-0000-0000-000019780000}"/>
    <cellStyle name="SAPBEXaggItemX 9 3 2" xfId="30690" xr:uid="{00000000-0005-0000-0000-00001A780000}"/>
    <cellStyle name="SAPBEXaggItemX 9 4" xfId="30691" xr:uid="{00000000-0005-0000-0000-00001B780000}"/>
    <cellStyle name="SAPBEXaggItemX_AMSGB IS" xfId="46257" xr:uid="{00000000-0005-0000-0000-00001C780000}"/>
    <cellStyle name="SAPBEXchaText" xfId="51" xr:uid="{00000000-0005-0000-0000-00001D780000}"/>
    <cellStyle name="SAPBEXchaText 10" xfId="30693" xr:uid="{00000000-0005-0000-0000-00001E780000}"/>
    <cellStyle name="SAPBEXchaText 10 2" xfId="30694" xr:uid="{00000000-0005-0000-0000-00001F780000}"/>
    <cellStyle name="SAPBEXchaText 10 2 2" xfId="30695" xr:uid="{00000000-0005-0000-0000-000020780000}"/>
    <cellStyle name="SAPBEXchaText 10 2 2 2" xfId="30696" xr:uid="{00000000-0005-0000-0000-000021780000}"/>
    <cellStyle name="SAPBEXchaText 10 3" xfId="30697" xr:uid="{00000000-0005-0000-0000-000022780000}"/>
    <cellStyle name="SAPBEXchaText 10 4" xfId="30698" xr:uid="{00000000-0005-0000-0000-000023780000}"/>
    <cellStyle name="SAPBEXchaText 11" xfId="30699" xr:uid="{00000000-0005-0000-0000-000024780000}"/>
    <cellStyle name="SAPBEXchaText 11 2" xfId="30700" xr:uid="{00000000-0005-0000-0000-000025780000}"/>
    <cellStyle name="SAPBEXchaText 11 2 2" xfId="30701" xr:uid="{00000000-0005-0000-0000-000026780000}"/>
    <cellStyle name="SAPBEXchaText 11 3" xfId="30702" xr:uid="{00000000-0005-0000-0000-000027780000}"/>
    <cellStyle name="SAPBEXchaText 11 4" xfId="30703" xr:uid="{00000000-0005-0000-0000-000028780000}"/>
    <cellStyle name="SAPBEXchaText 12" xfId="30704" xr:uid="{00000000-0005-0000-0000-000029780000}"/>
    <cellStyle name="SAPBEXchaText 12 2" xfId="30705" xr:uid="{00000000-0005-0000-0000-00002A780000}"/>
    <cellStyle name="SAPBEXchaText 12 2 2" xfId="30706" xr:uid="{00000000-0005-0000-0000-00002B780000}"/>
    <cellStyle name="SAPBEXchaText 12 3" xfId="30707" xr:uid="{00000000-0005-0000-0000-00002C780000}"/>
    <cellStyle name="SAPBEXchaText 12 4" xfId="30708" xr:uid="{00000000-0005-0000-0000-00002D780000}"/>
    <cellStyle name="SAPBEXchaText 13" xfId="30709" xr:uid="{00000000-0005-0000-0000-00002E780000}"/>
    <cellStyle name="SAPBEXchaText 13 2" xfId="30710" xr:uid="{00000000-0005-0000-0000-00002F780000}"/>
    <cellStyle name="SAPBEXchaText 13 2 2" xfId="30711" xr:uid="{00000000-0005-0000-0000-000030780000}"/>
    <cellStyle name="SAPBEXchaText 13 3" xfId="30712" xr:uid="{00000000-0005-0000-0000-000031780000}"/>
    <cellStyle name="SAPBEXchaText 13 4" xfId="30713" xr:uid="{00000000-0005-0000-0000-000032780000}"/>
    <cellStyle name="SAPBEXchaText 14" xfId="30714" xr:uid="{00000000-0005-0000-0000-000033780000}"/>
    <cellStyle name="SAPBEXchaText 14 2" xfId="30715" xr:uid="{00000000-0005-0000-0000-000034780000}"/>
    <cellStyle name="SAPBEXchaText 14 2 2" xfId="30716" xr:uid="{00000000-0005-0000-0000-000035780000}"/>
    <cellStyle name="SAPBEXchaText 14 3" xfId="30717" xr:uid="{00000000-0005-0000-0000-000036780000}"/>
    <cellStyle name="SAPBEXchaText 14 4" xfId="30718" xr:uid="{00000000-0005-0000-0000-000037780000}"/>
    <cellStyle name="SAPBEXchaText 15" xfId="30719" xr:uid="{00000000-0005-0000-0000-000038780000}"/>
    <cellStyle name="SAPBEXchaText 15 2" xfId="30720" xr:uid="{00000000-0005-0000-0000-000039780000}"/>
    <cellStyle name="SAPBEXchaText 15 2 2" xfId="30721" xr:uid="{00000000-0005-0000-0000-00003A780000}"/>
    <cellStyle name="SAPBEXchaText 15 3" xfId="30722" xr:uid="{00000000-0005-0000-0000-00003B780000}"/>
    <cellStyle name="SAPBEXchaText 15 4" xfId="30723" xr:uid="{00000000-0005-0000-0000-00003C780000}"/>
    <cellStyle name="SAPBEXchaText 16" xfId="30724" xr:uid="{00000000-0005-0000-0000-00003D780000}"/>
    <cellStyle name="SAPBEXchaText 16 2" xfId="30725" xr:uid="{00000000-0005-0000-0000-00003E780000}"/>
    <cellStyle name="SAPBEXchaText 16 2 2" xfId="30726" xr:uid="{00000000-0005-0000-0000-00003F780000}"/>
    <cellStyle name="SAPBEXchaText 16 3" xfId="30727" xr:uid="{00000000-0005-0000-0000-000040780000}"/>
    <cellStyle name="SAPBEXchaText 16 4" xfId="30728" xr:uid="{00000000-0005-0000-0000-000041780000}"/>
    <cellStyle name="SAPBEXchaText 17" xfId="30729" xr:uid="{00000000-0005-0000-0000-000042780000}"/>
    <cellStyle name="SAPBEXchaText 17 2" xfId="30730" xr:uid="{00000000-0005-0000-0000-000043780000}"/>
    <cellStyle name="SAPBEXchaText 18" xfId="30731" xr:uid="{00000000-0005-0000-0000-000044780000}"/>
    <cellStyle name="SAPBEXchaText 18 2" xfId="30732" xr:uid="{00000000-0005-0000-0000-000045780000}"/>
    <cellStyle name="SAPBEXchaText 19" xfId="30733" xr:uid="{00000000-0005-0000-0000-000046780000}"/>
    <cellStyle name="SAPBEXchaText 19 2" xfId="30734" xr:uid="{00000000-0005-0000-0000-000047780000}"/>
    <cellStyle name="SAPBEXchaText 2" xfId="30735" xr:uid="{00000000-0005-0000-0000-000048780000}"/>
    <cellStyle name="SAPBEXchaText 2 2" xfId="30736" xr:uid="{00000000-0005-0000-0000-000049780000}"/>
    <cellStyle name="SAPBEXchaText 2 2 2" xfId="30737" xr:uid="{00000000-0005-0000-0000-00004A780000}"/>
    <cellStyle name="SAPBEXchaText 2 2 2 2" xfId="30738" xr:uid="{00000000-0005-0000-0000-00004B780000}"/>
    <cellStyle name="SAPBEXchaText 2 2 3" xfId="30739" xr:uid="{00000000-0005-0000-0000-00004C780000}"/>
    <cellStyle name="SAPBEXchaText 2 3" xfId="30740" xr:uid="{00000000-0005-0000-0000-00004D780000}"/>
    <cellStyle name="SAPBEXchaText 2 3 2" xfId="30741" xr:uid="{00000000-0005-0000-0000-00004E780000}"/>
    <cellStyle name="SAPBEXchaText 2 4" xfId="30742" xr:uid="{00000000-0005-0000-0000-00004F780000}"/>
    <cellStyle name="SAPBEXchaText 2 5" xfId="30743" xr:uid="{00000000-0005-0000-0000-000050780000}"/>
    <cellStyle name="SAPBEXchaText 20" xfId="30744" xr:uid="{00000000-0005-0000-0000-000051780000}"/>
    <cellStyle name="SAPBEXchaText 20 2" xfId="30745" xr:uid="{00000000-0005-0000-0000-000052780000}"/>
    <cellStyle name="SAPBEXchaText 21" xfId="30746" xr:uid="{00000000-0005-0000-0000-000053780000}"/>
    <cellStyle name="SAPBEXchaText 21 2" xfId="30747" xr:uid="{00000000-0005-0000-0000-000054780000}"/>
    <cellStyle name="SAPBEXchaText 22" xfId="30748" xr:uid="{00000000-0005-0000-0000-000055780000}"/>
    <cellStyle name="SAPBEXchaText 22 2" xfId="30749" xr:uid="{00000000-0005-0000-0000-000056780000}"/>
    <cellStyle name="SAPBEXchaText 23" xfId="30750" xr:uid="{00000000-0005-0000-0000-000057780000}"/>
    <cellStyle name="SAPBEXchaText 23 2" xfId="30751" xr:uid="{00000000-0005-0000-0000-000058780000}"/>
    <cellStyle name="SAPBEXchaText 23 2 2" xfId="30752" xr:uid="{00000000-0005-0000-0000-000059780000}"/>
    <cellStyle name="SAPBEXchaText 23 3" xfId="30753" xr:uid="{00000000-0005-0000-0000-00005A780000}"/>
    <cellStyle name="SAPBEXchaText 23_IFRS-Buchung" xfId="30754" xr:uid="{00000000-0005-0000-0000-00005B780000}"/>
    <cellStyle name="SAPBEXchaText 24" xfId="30755" xr:uid="{00000000-0005-0000-0000-00005C780000}"/>
    <cellStyle name="SAPBEXchaText 24 2" xfId="30756" xr:uid="{00000000-0005-0000-0000-00005D780000}"/>
    <cellStyle name="SAPBEXchaText 25" xfId="30757" xr:uid="{00000000-0005-0000-0000-00005E780000}"/>
    <cellStyle name="SAPBEXchaText 25 2" xfId="30758" xr:uid="{00000000-0005-0000-0000-00005F780000}"/>
    <cellStyle name="SAPBEXchaText 26" xfId="30759" xr:uid="{00000000-0005-0000-0000-000060780000}"/>
    <cellStyle name="SAPBEXchaText 26 2" xfId="30760" xr:uid="{00000000-0005-0000-0000-000061780000}"/>
    <cellStyle name="SAPBEXchaText 27" xfId="30761" xr:uid="{00000000-0005-0000-0000-000062780000}"/>
    <cellStyle name="SAPBEXchaText 27 2" xfId="30762" xr:uid="{00000000-0005-0000-0000-000063780000}"/>
    <cellStyle name="SAPBEXchaText 28" xfId="30763" xr:uid="{00000000-0005-0000-0000-000064780000}"/>
    <cellStyle name="SAPBEXchaText 28 2" xfId="30764" xr:uid="{00000000-0005-0000-0000-000065780000}"/>
    <cellStyle name="SAPBEXchaText 28 2 2" xfId="30765" xr:uid="{00000000-0005-0000-0000-000066780000}"/>
    <cellStyle name="SAPBEXchaText 28 2 2 2" xfId="30766" xr:uid="{00000000-0005-0000-0000-000067780000}"/>
    <cellStyle name="SAPBEXchaText 28 2 3" xfId="30767" xr:uid="{00000000-0005-0000-0000-000068780000}"/>
    <cellStyle name="SAPBEXchaText 28 3" xfId="30768" xr:uid="{00000000-0005-0000-0000-000069780000}"/>
    <cellStyle name="SAPBEXchaText 28 3 2" xfId="30769" xr:uid="{00000000-0005-0000-0000-00006A780000}"/>
    <cellStyle name="SAPBEXchaText 28 4" xfId="30770" xr:uid="{00000000-0005-0000-0000-00006B780000}"/>
    <cellStyle name="SAPBEXchaText 29" xfId="30771" xr:uid="{00000000-0005-0000-0000-00006C780000}"/>
    <cellStyle name="SAPBEXchaText 29 2" xfId="30772" xr:uid="{00000000-0005-0000-0000-00006D780000}"/>
    <cellStyle name="SAPBEXchaText 29 2 2" xfId="30773" xr:uid="{00000000-0005-0000-0000-00006E780000}"/>
    <cellStyle name="SAPBEXchaText 29 2 2 2" xfId="30774" xr:uid="{00000000-0005-0000-0000-00006F780000}"/>
    <cellStyle name="SAPBEXchaText 29 2 3" xfId="30775" xr:uid="{00000000-0005-0000-0000-000070780000}"/>
    <cellStyle name="SAPBEXchaText 29 3" xfId="30776" xr:uid="{00000000-0005-0000-0000-000071780000}"/>
    <cellStyle name="SAPBEXchaText 29 3 2" xfId="30777" xr:uid="{00000000-0005-0000-0000-000072780000}"/>
    <cellStyle name="SAPBEXchaText 29 4" xfId="30778" xr:uid="{00000000-0005-0000-0000-000073780000}"/>
    <cellStyle name="SAPBEXchaText 3" xfId="30779" xr:uid="{00000000-0005-0000-0000-000074780000}"/>
    <cellStyle name="SAPBEXchaText 3 2" xfId="30780" xr:uid="{00000000-0005-0000-0000-000075780000}"/>
    <cellStyle name="SAPBEXchaText 3 3" xfId="30781" xr:uid="{00000000-0005-0000-0000-000076780000}"/>
    <cellStyle name="SAPBEXchaText 3 4" xfId="30782" xr:uid="{00000000-0005-0000-0000-000077780000}"/>
    <cellStyle name="SAPBEXchaText 30" xfId="30783" xr:uid="{00000000-0005-0000-0000-000078780000}"/>
    <cellStyle name="SAPBEXchaText 30 2" xfId="30784" xr:uid="{00000000-0005-0000-0000-000079780000}"/>
    <cellStyle name="SAPBEXchaText 31" xfId="30785" xr:uid="{00000000-0005-0000-0000-00007A780000}"/>
    <cellStyle name="SAPBEXchaText 31 2" xfId="30786" xr:uid="{00000000-0005-0000-0000-00007B780000}"/>
    <cellStyle name="SAPBEXchaText 31 2 2" xfId="30787" xr:uid="{00000000-0005-0000-0000-00007C780000}"/>
    <cellStyle name="SAPBEXchaText 31 3" xfId="30788" xr:uid="{00000000-0005-0000-0000-00007D780000}"/>
    <cellStyle name="SAPBEXchaText 32" xfId="30789" xr:uid="{00000000-0005-0000-0000-00007E780000}"/>
    <cellStyle name="SAPBEXchaText 33" xfId="30790" xr:uid="{00000000-0005-0000-0000-00007F780000}"/>
    <cellStyle name="SAPBEXchaText 33 2" xfId="30791" xr:uid="{00000000-0005-0000-0000-000080780000}"/>
    <cellStyle name="SAPBEXchaText 34" xfId="30792" xr:uid="{00000000-0005-0000-0000-000081780000}"/>
    <cellStyle name="SAPBEXchaText 35" xfId="30793" xr:uid="{00000000-0005-0000-0000-000082780000}"/>
    <cellStyle name="SAPBEXchaText 36" xfId="30794" xr:uid="{00000000-0005-0000-0000-000083780000}"/>
    <cellStyle name="SAPBEXchaText 37" xfId="30795" xr:uid="{00000000-0005-0000-0000-000084780000}"/>
    <cellStyle name="SAPBEXchaText 38" xfId="30796" xr:uid="{00000000-0005-0000-0000-000085780000}"/>
    <cellStyle name="SAPBEXchaText 39" xfId="30797" xr:uid="{00000000-0005-0000-0000-000086780000}"/>
    <cellStyle name="SAPBEXchaText 4" xfId="30798" xr:uid="{00000000-0005-0000-0000-000087780000}"/>
    <cellStyle name="SAPBEXchaText 40" xfId="30799" xr:uid="{00000000-0005-0000-0000-000088780000}"/>
    <cellStyle name="SAPBEXchaText 41" xfId="30800" xr:uid="{00000000-0005-0000-0000-000089780000}"/>
    <cellStyle name="SAPBEXchaText 42" xfId="30801" xr:uid="{00000000-0005-0000-0000-00008A780000}"/>
    <cellStyle name="SAPBEXchaText 43" xfId="30802" xr:uid="{00000000-0005-0000-0000-00008B780000}"/>
    <cellStyle name="SAPBEXchaText 44" xfId="30803" xr:uid="{00000000-0005-0000-0000-00008C780000}"/>
    <cellStyle name="SAPBEXchaText 45" xfId="30804" xr:uid="{00000000-0005-0000-0000-00008D780000}"/>
    <cellStyle name="SAPBEXchaText 46" xfId="46048" xr:uid="{00000000-0005-0000-0000-00008E780000}"/>
    <cellStyle name="SAPBEXchaText 47" xfId="46049" xr:uid="{00000000-0005-0000-0000-00008F780000}"/>
    <cellStyle name="SAPBEXchaText 48" xfId="30692" xr:uid="{00000000-0005-0000-0000-000090780000}"/>
    <cellStyle name="SAPBEXchaText 5" xfId="30805" xr:uid="{00000000-0005-0000-0000-000091780000}"/>
    <cellStyle name="SAPBEXchaText 6" xfId="30806" xr:uid="{00000000-0005-0000-0000-000092780000}"/>
    <cellStyle name="SAPBEXchaText 7" xfId="30807" xr:uid="{00000000-0005-0000-0000-000093780000}"/>
    <cellStyle name="SAPBEXchaText 8" xfId="30808" xr:uid="{00000000-0005-0000-0000-000094780000}"/>
    <cellStyle name="SAPBEXchaText 9" xfId="30809" xr:uid="{00000000-0005-0000-0000-000095780000}"/>
    <cellStyle name="SAPBEXchaText 9 2" xfId="30810" xr:uid="{00000000-0005-0000-0000-000096780000}"/>
    <cellStyle name="SAPBEXchaText_AMSGB IS" xfId="46258" xr:uid="{00000000-0005-0000-0000-000097780000}"/>
    <cellStyle name="SAPBEXexcBad7" xfId="52" xr:uid="{00000000-0005-0000-0000-000098780000}"/>
    <cellStyle name="SAPBEXexcBad7 10" xfId="30812" xr:uid="{00000000-0005-0000-0000-000099780000}"/>
    <cellStyle name="SAPBEXexcBad7 10 2" xfId="30813" xr:uid="{00000000-0005-0000-0000-00009A780000}"/>
    <cellStyle name="SAPBEXexcBad7 10 2 2" xfId="30814" xr:uid="{00000000-0005-0000-0000-00009B780000}"/>
    <cellStyle name="SAPBEXexcBad7 10 3" xfId="30815" xr:uid="{00000000-0005-0000-0000-00009C780000}"/>
    <cellStyle name="SAPBEXexcBad7 10 4" xfId="30816" xr:uid="{00000000-0005-0000-0000-00009D780000}"/>
    <cellStyle name="SAPBEXexcBad7 11" xfId="30817" xr:uid="{00000000-0005-0000-0000-00009E780000}"/>
    <cellStyle name="SAPBEXexcBad7 11 2" xfId="30818" xr:uid="{00000000-0005-0000-0000-00009F780000}"/>
    <cellStyle name="SAPBEXexcBad7 11 2 2" xfId="30819" xr:uid="{00000000-0005-0000-0000-0000A0780000}"/>
    <cellStyle name="SAPBEXexcBad7 11 3" xfId="30820" xr:uid="{00000000-0005-0000-0000-0000A1780000}"/>
    <cellStyle name="SAPBEXexcBad7 11 4" xfId="30821" xr:uid="{00000000-0005-0000-0000-0000A2780000}"/>
    <cellStyle name="SAPBEXexcBad7 12" xfId="30822" xr:uid="{00000000-0005-0000-0000-0000A3780000}"/>
    <cellStyle name="SAPBEXexcBad7 12 2" xfId="30823" xr:uid="{00000000-0005-0000-0000-0000A4780000}"/>
    <cellStyle name="SAPBEXexcBad7 12 2 2" xfId="30824" xr:uid="{00000000-0005-0000-0000-0000A5780000}"/>
    <cellStyle name="SAPBEXexcBad7 12 3" xfId="30825" xr:uid="{00000000-0005-0000-0000-0000A6780000}"/>
    <cellStyle name="SAPBEXexcBad7 12 4" xfId="30826" xr:uid="{00000000-0005-0000-0000-0000A7780000}"/>
    <cellStyle name="SAPBEXexcBad7 13" xfId="30827" xr:uid="{00000000-0005-0000-0000-0000A8780000}"/>
    <cellStyle name="SAPBEXexcBad7 13 2" xfId="30828" xr:uid="{00000000-0005-0000-0000-0000A9780000}"/>
    <cellStyle name="SAPBEXexcBad7 13 2 2" xfId="30829" xr:uid="{00000000-0005-0000-0000-0000AA780000}"/>
    <cellStyle name="SAPBEXexcBad7 13 3" xfId="30830" xr:uid="{00000000-0005-0000-0000-0000AB780000}"/>
    <cellStyle name="SAPBEXexcBad7 13 4" xfId="30831" xr:uid="{00000000-0005-0000-0000-0000AC780000}"/>
    <cellStyle name="SAPBEXexcBad7 14" xfId="30832" xr:uid="{00000000-0005-0000-0000-0000AD780000}"/>
    <cellStyle name="SAPBEXexcBad7 14 2" xfId="30833" xr:uid="{00000000-0005-0000-0000-0000AE780000}"/>
    <cellStyle name="SAPBEXexcBad7 14 2 2" xfId="30834" xr:uid="{00000000-0005-0000-0000-0000AF780000}"/>
    <cellStyle name="SAPBEXexcBad7 14 3" xfId="30835" xr:uid="{00000000-0005-0000-0000-0000B0780000}"/>
    <cellStyle name="SAPBEXexcBad7 14 4" xfId="30836" xr:uid="{00000000-0005-0000-0000-0000B1780000}"/>
    <cellStyle name="SAPBEXexcBad7 15" xfId="30837" xr:uid="{00000000-0005-0000-0000-0000B2780000}"/>
    <cellStyle name="SAPBEXexcBad7 15 2" xfId="30838" xr:uid="{00000000-0005-0000-0000-0000B3780000}"/>
    <cellStyle name="SAPBEXexcBad7 15 2 2" xfId="30839" xr:uid="{00000000-0005-0000-0000-0000B4780000}"/>
    <cellStyle name="SAPBEXexcBad7 15 3" xfId="30840" xr:uid="{00000000-0005-0000-0000-0000B5780000}"/>
    <cellStyle name="SAPBEXexcBad7 15 4" xfId="30841" xr:uid="{00000000-0005-0000-0000-0000B6780000}"/>
    <cellStyle name="SAPBEXexcBad7 16" xfId="30842" xr:uid="{00000000-0005-0000-0000-0000B7780000}"/>
    <cellStyle name="SAPBEXexcBad7 16 2" xfId="30843" xr:uid="{00000000-0005-0000-0000-0000B8780000}"/>
    <cellStyle name="SAPBEXexcBad7 16 2 2" xfId="30844" xr:uid="{00000000-0005-0000-0000-0000B9780000}"/>
    <cellStyle name="SAPBEXexcBad7 16 3" xfId="30845" xr:uid="{00000000-0005-0000-0000-0000BA780000}"/>
    <cellStyle name="SAPBEXexcBad7 16 4" xfId="30846" xr:uid="{00000000-0005-0000-0000-0000BB780000}"/>
    <cellStyle name="SAPBEXexcBad7 17" xfId="30847" xr:uid="{00000000-0005-0000-0000-0000BC780000}"/>
    <cellStyle name="SAPBEXexcBad7 17 2" xfId="30848" xr:uid="{00000000-0005-0000-0000-0000BD780000}"/>
    <cellStyle name="SAPBEXexcBad7 18" xfId="30849" xr:uid="{00000000-0005-0000-0000-0000BE780000}"/>
    <cellStyle name="SAPBEXexcBad7 18 2" xfId="30850" xr:uid="{00000000-0005-0000-0000-0000BF780000}"/>
    <cellStyle name="SAPBEXexcBad7 19" xfId="30851" xr:uid="{00000000-0005-0000-0000-0000C0780000}"/>
    <cellStyle name="SAPBEXexcBad7 19 2" xfId="30852" xr:uid="{00000000-0005-0000-0000-0000C1780000}"/>
    <cellStyle name="SAPBEXexcBad7 2" xfId="30853" xr:uid="{00000000-0005-0000-0000-0000C2780000}"/>
    <cellStyle name="SAPBEXexcBad7 2 2" xfId="30854" xr:uid="{00000000-0005-0000-0000-0000C3780000}"/>
    <cellStyle name="SAPBEXexcBad7 2 2 2" xfId="30855" xr:uid="{00000000-0005-0000-0000-0000C4780000}"/>
    <cellStyle name="SAPBEXexcBad7 2 2 2 2" xfId="30856" xr:uid="{00000000-0005-0000-0000-0000C5780000}"/>
    <cellStyle name="SAPBEXexcBad7 2 2 3" xfId="30857" xr:uid="{00000000-0005-0000-0000-0000C6780000}"/>
    <cellStyle name="SAPBEXexcBad7 2 3" xfId="30858" xr:uid="{00000000-0005-0000-0000-0000C7780000}"/>
    <cellStyle name="SAPBEXexcBad7 2 3 2" xfId="30859" xr:uid="{00000000-0005-0000-0000-0000C8780000}"/>
    <cellStyle name="SAPBEXexcBad7 2 4" xfId="30860" xr:uid="{00000000-0005-0000-0000-0000C9780000}"/>
    <cellStyle name="SAPBEXexcBad7 2 5" xfId="30861" xr:uid="{00000000-0005-0000-0000-0000CA780000}"/>
    <cellStyle name="SAPBEXexcBad7 20" xfId="30862" xr:uid="{00000000-0005-0000-0000-0000CB780000}"/>
    <cellStyle name="SAPBEXexcBad7 20 2" xfId="30863" xr:uid="{00000000-0005-0000-0000-0000CC780000}"/>
    <cellStyle name="SAPBEXexcBad7 21" xfId="30864" xr:uid="{00000000-0005-0000-0000-0000CD780000}"/>
    <cellStyle name="SAPBEXexcBad7 21 2" xfId="30865" xr:uid="{00000000-0005-0000-0000-0000CE780000}"/>
    <cellStyle name="SAPBEXexcBad7 22" xfId="30866" xr:uid="{00000000-0005-0000-0000-0000CF780000}"/>
    <cellStyle name="SAPBEXexcBad7 22 2" xfId="30867" xr:uid="{00000000-0005-0000-0000-0000D0780000}"/>
    <cellStyle name="SAPBEXexcBad7 23" xfId="30868" xr:uid="{00000000-0005-0000-0000-0000D1780000}"/>
    <cellStyle name="SAPBEXexcBad7 23 2" xfId="30869" xr:uid="{00000000-0005-0000-0000-0000D2780000}"/>
    <cellStyle name="SAPBEXexcBad7 23 2 2" xfId="30870" xr:uid="{00000000-0005-0000-0000-0000D3780000}"/>
    <cellStyle name="SAPBEXexcBad7 23 3" xfId="30871" xr:uid="{00000000-0005-0000-0000-0000D4780000}"/>
    <cellStyle name="SAPBEXexcBad7 23_IFRS-Buchung" xfId="30872" xr:uid="{00000000-0005-0000-0000-0000D5780000}"/>
    <cellStyle name="SAPBEXexcBad7 24" xfId="30873" xr:uid="{00000000-0005-0000-0000-0000D6780000}"/>
    <cellStyle name="SAPBEXexcBad7 24 2" xfId="30874" xr:uid="{00000000-0005-0000-0000-0000D7780000}"/>
    <cellStyle name="SAPBEXexcBad7 25" xfId="30875" xr:uid="{00000000-0005-0000-0000-0000D8780000}"/>
    <cellStyle name="SAPBEXexcBad7 25 2" xfId="30876" xr:uid="{00000000-0005-0000-0000-0000D9780000}"/>
    <cellStyle name="SAPBEXexcBad7 26" xfId="30877" xr:uid="{00000000-0005-0000-0000-0000DA780000}"/>
    <cellStyle name="SAPBEXexcBad7 26 2" xfId="30878" xr:uid="{00000000-0005-0000-0000-0000DB780000}"/>
    <cellStyle name="SAPBEXexcBad7 26 2 2" xfId="30879" xr:uid="{00000000-0005-0000-0000-0000DC780000}"/>
    <cellStyle name="SAPBEXexcBad7 26 2 2 2" xfId="30880" xr:uid="{00000000-0005-0000-0000-0000DD780000}"/>
    <cellStyle name="SAPBEXexcBad7 26 2 3" xfId="30881" xr:uid="{00000000-0005-0000-0000-0000DE780000}"/>
    <cellStyle name="SAPBEXexcBad7 26 3" xfId="30882" xr:uid="{00000000-0005-0000-0000-0000DF780000}"/>
    <cellStyle name="SAPBEXexcBad7 26 3 2" xfId="30883" xr:uid="{00000000-0005-0000-0000-0000E0780000}"/>
    <cellStyle name="SAPBEXexcBad7 26 4" xfId="30884" xr:uid="{00000000-0005-0000-0000-0000E1780000}"/>
    <cellStyle name="SAPBEXexcBad7 27" xfId="30885" xr:uid="{00000000-0005-0000-0000-0000E2780000}"/>
    <cellStyle name="SAPBEXexcBad7 27 2" xfId="30886" xr:uid="{00000000-0005-0000-0000-0000E3780000}"/>
    <cellStyle name="SAPBEXexcBad7 27 2 2" xfId="30887" xr:uid="{00000000-0005-0000-0000-0000E4780000}"/>
    <cellStyle name="SAPBEXexcBad7 27 2 2 2" xfId="30888" xr:uid="{00000000-0005-0000-0000-0000E5780000}"/>
    <cellStyle name="SAPBEXexcBad7 27 2 3" xfId="30889" xr:uid="{00000000-0005-0000-0000-0000E6780000}"/>
    <cellStyle name="SAPBEXexcBad7 27 3" xfId="30890" xr:uid="{00000000-0005-0000-0000-0000E7780000}"/>
    <cellStyle name="SAPBEXexcBad7 27 3 2" xfId="30891" xr:uid="{00000000-0005-0000-0000-0000E8780000}"/>
    <cellStyle name="SAPBEXexcBad7 27 4" xfId="30892" xr:uid="{00000000-0005-0000-0000-0000E9780000}"/>
    <cellStyle name="SAPBEXexcBad7 28" xfId="30893" xr:uid="{00000000-0005-0000-0000-0000EA780000}"/>
    <cellStyle name="SAPBEXexcBad7 28 2" xfId="30894" xr:uid="{00000000-0005-0000-0000-0000EB780000}"/>
    <cellStyle name="SAPBEXexcBad7 29" xfId="30895" xr:uid="{00000000-0005-0000-0000-0000EC780000}"/>
    <cellStyle name="SAPBEXexcBad7 29 2" xfId="30896" xr:uid="{00000000-0005-0000-0000-0000ED780000}"/>
    <cellStyle name="SAPBEXexcBad7 3" xfId="30897" xr:uid="{00000000-0005-0000-0000-0000EE780000}"/>
    <cellStyle name="SAPBEXexcBad7 3 2" xfId="30898" xr:uid="{00000000-0005-0000-0000-0000EF780000}"/>
    <cellStyle name="SAPBEXexcBad7 3 3" xfId="30899" xr:uid="{00000000-0005-0000-0000-0000F0780000}"/>
    <cellStyle name="SAPBEXexcBad7 3 4" xfId="30900" xr:uid="{00000000-0005-0000-0000-0000F1780000}"/>
    <cellStyle name="SAPBEXexcBad7 30" xfId="30901" xr:uid="{00000000-0005-0000-0000-0000F2780000}"/>
    <cellStyle name="SAPBEXexcBad7 30 2" xfId="30902" xr:uid="{00000000-0005-0000-0000-0000F3780000}"/>
    <cellStyle name="SAPBEXexcBad7 30 2 2" xfId="30903" xr:uid="{00000000-0005-0000-0000-0000F4780000}"/>
    <cellStyle name="SAPBEXexcBad7 30 3" xfId="30904" xr:uid="{00000000-0005-0000-0000-0000F5780000}"/>
    <cellStyle name="SAPBEXexcBad7 31" xfId="30905" xr:uid="{00000000-0005-0000-0000-0000F6780000}"/>
    <cellStyle name="SAPBEXexcBad7 31 2" xfId="30906" xr:uid="{00000000-0005-0000-0000-0000F7780000}"/>
    <cellStyle name="SAPBEXexcBad7 32" xfId="30907" xr:uid="{00000000-0005-0000-0000-0000F8780000}"/>
    <cellStyle name="SAPBEXexcBad7 32 2" xfId="30908" xr:uid="{00000000-0005-0000-0000-0000F9780000}"/>
    <cellStyle name="SAPBEXexcBad7 33" xfId="30909" xr:uid="{00000000-0005-0000-0000-0000FA780000}"/>
    <cellStyle name="SAPBEXexcBad7 34" xfId="30910" xr:uid="{00000000-0005-0000-0000-0000FB780000}"/>
    <cellStyle name="SAPBEXexcBad7 35" xfId="30911" xr:uid="{00000000-0005-0000-0000-0000FC780000}"/>
    <cellStyle name="SAPBEXexcBad7 36" xfId="30912" xr:uid="{00000000-0005-0000-0000-0000FD780000}"/>
    <cellStyle name="SAPBEXexcBad7 37" xfId="30913" xr:uid="{00000000-0005-0000-0000-0000FE780000}"/>
    <cellStyle name="SAPBEXexcBad7 38" xfId="30914" xr:uid="{00000000-0005-0000-0000-0000FF780000}"/>
    <cellStyle name="SAPBEXexcBad7 39" xfId="30915" xr:uid="{00000000-0005-0000-0000-000000790000}"/>
    <cellStyle name="SAPBEXexcBad7 4" xfId="30916" xr:uid="{00000000-0005-0000-0000-000001790000}"/>
    <cellStyle name="SAPBEXexcBad7 40" xfId="30917" xr:uid="{00000000-0005-0000-0000-000002790000}"/>
    <cellStyle name="SAPBEXexcBad7 41" xfId="30918" xr:uid="{00000000-0005-0000-0000-000003790000}"/>
    <cellStyle name="SAPBEXexcBad7 42" xfId="30919" xr:uid="{00000000-0005-0000-0000-000004790000}"/>
    <cellStyle name="SAPBEXexcBad7 43" xfId="30920" xr:uid="{00000000-0005-0000-0000-000005790000}"/>
    <cellStyle name="SAPBEXexcBad7 44" xfId="30921" xr:uid="{00000000-0005-0000-0000-000006790000}"/>
    <cellStyle name="SAPBEXexcBad7 45" xfId="30922" xr:uid="{00000000-0005-0000-0000-000007790000}"/>
    <cellStyle name="SAPBEXexcBad7 46" xfId="46050" xr:uid="{00000000-0005-0000-0000-000008790000}"/>
    <cellStyle name="SAPBEXexcBad7 47" xfId="46051" xr:uid="{00000000-0005-0000-0000-000009790000}"/>
    <cellStyle name="SAPBEXexcBad7 48" xfId="30811" xr:uid="{00000000-0005-0000-0000-00000A790000}"/>
    <cellStyle name="SAPBEXexcBad7 5" xfId="30923" xr:uid="{00000000-0005-0000-0000-00000B790000}"/>
    <cellStyle name="SAPBEXexcBad7 6" xfId="30924" xr:uid="{00000000-0005-0000-0000-00000C790000}"/>
    <cellStyle name="SAPBEXexcBad7 7" xfId="30925" xr:uid="{00000000-0005-0000-0000-00000D790000}"/>
    <cellStyle name="SAPBEXexcBad7 8" xfId="30926" xr:uid="{00000000-0005-0000-0000-00000E790000}"/>
    <cellStyle name="SAPBEXexcBad7 8 2" xfId="30927" xr:uid="{00000000-0005-0000-0000-00000F790000}"/>
    <cellStyle name="SAPBEXexcBad7 9" xfId="30928" xr:uid="{00000000-0005-0000-0000-000010790000}"/>
    <cellStyle name="SAPBEXexcBad7 9 2" xfId="30929" xr:uid="{00000000-0005-0000-0000-000011790000}"/>
    <cellStyle name="SAPBEXexcBad7_AMSGB IS" xfId="46259" xr:uid="{00000000-0005-0000-0000-000012790000}"/>
    <cellStyle name="SAPBEXexcBad8" xfId="53" xr:uid="{00000000-0005-0000-0000-000013790000}"/>
    <cellStyle name="SAPBEXexcBad8 10" xfId="30931" xr:uid="{00000000-0005-0000-0000-000014790000}"/>
    <cellStyle name="SAPBEXexcBad8 10 2" xfId="30932" xr:uid="{00000000-0005-0000-0000-000015790000}"/>
    <cellStyle name="SAPBEXexcBad8 10 2 2" xfId="30933" xr:uid="{00000000-0005-0000-0000-000016790000}"/>
    <cellStyle name="SAPBEXexcBad8 10 3" xfId="30934" xr:uid="{00000000-0005-0000-0000-000017790000}"/>
    <cellStyle name="SAPBEXexcBad8 10 4" xfId="30935" xr:uid="{00000000-0005-0000-0000-000018790000}"/>
    <cellStyle name="SAPBEXexcBad8 11" xfId="30936" xr:uid="{00000000-0005-0000-0000-000019790000}"/>
    <cellStyle name="SAPBEXexcBad8 11 2" xfId="30937" xr:uid="{00000000-0005-0000-0000-00001A790000}"/>
    <cellStyle name="SAPBEXexcBad8 11 2 2" xfId="30938" xr:uid="{00000000-0005-0000-0000-00001B790000}"/>
    <cellStyle name="SAPBEXexcBad8 11 3" xfId="30939" xr:uid="{00000000-0005-0000-0000-00001C790000}"/>
    <cellStyle name="SAPBEXexcBad8 11 4" xfId="30940" xr:uid="{00000000-0005-0000-0000-00001D790000}"/>
    <cellStyle name="SAPBEXexcBad8 12" xfId="30941" xr:uid="{00000000-0005-0000-0000-00001E790000}"/>
    <cellStyle name="SAPBEXexcBad8 12 2" xfId="30942" xr:uid="{00000000-0005-0000-0000-00001F790000}"/>
    <cellStyle name="SAPBEXexcBad8 12 2 2" xfId="30943" xr:uid="{00000000-0005-0000-0000-000020790000}"/>
    <cellStyle name="SAPBEXexcBad8 12 3" xfId="30944" xr:uid="{00000000-0005-0000-0000-000021790000}"/>
    <cellStyle name="SAPBEXexcBad8 12 4" xfId="30945" xr:uid="{00000000-0005-0000-0000-000022790000}"/>
    <cellStyle name="SAPBEXexcBad8 13" xfId="30946" xr:uid="{00000000-0005-0000-0000-000023790000}"/>
    <cellStyle name="SAPBEXexcBad8 13 2" xfId="30947" xr:uid="{00000000-0005-0000-0000-000024790000}"/>
    <cellStyle name="SAPBEXexcBad8 13 2 2" xfId="30948" xr:uid="{00000000-0005-0000-0000-000025790000}"/>
    <cellStyle name="SAPBEXexcBad8 13 3" xfId="30949" xr:uid="{00000000-0005-0000-0000-000026790000}"/>
    <cellStyle name="SAPBEXexcBad8 13 4" xfId="30950" xr:uid="{00000000-0005-0000-0000-000027790000}"/>
    <cellStyle name="SAPBEXexcBad8 14" xfId="30951" xr:uid="{00000000-0005-0000-0000-000028790000}"/>
    <cellStyle name="SAPBEXexcBad8 14 2" xfId="30952" xr:uid="{00000000-0005-0000-0000-000029790000}"/>
    <cellStyle name="SAPBEXexcBad8 14 2 2" xfId="30953" xr:uid="{00000000-0005-0000-0000-00002A790000}"/>
    <cellStyle name="SAPBEXexcBad8 14 3" xfId="30954" xr:uid="{00000000-0005-0000-0000-00002B790000}"/>
    <cellStyle name="SAPBEXexcBad8 14 4" xfId="30955" xr:uid="{00000000-0005-0000-0000-00002C790000}"/>
    <cellStyle name="SAPBEXexcBad8 15" xfId="30956" xr:uid="{00000000-0005-0000-0000-00002D790000}"/>
    <cellStyle name="SAPBEXexcBad8 15 2" xfId="30957" xr:uid="{00000000-0005-0000-0000-00002E790000}"/>
    <cellStyle name="SAPBEXexcBad8 15 2 2" xfId="30958" xr:uid="{00000000-0005-0000-0000-00002F790000}"/>
    <cellStyle name="SAPBEXexcBad8 15 3" xfId="30959" xr:uid="{00000000-0005-0000-0000-000030790000}"/>
    <cellStyle name="SAPBEXexcBad8 15 4" xfId="30960" xr:uid="{00000000-0005-0000-0000-000031790000}"/>
    <cellStyle name="SAPBEXexcBad8 16" xfId="30961" xr:uid="{00000000-0005-0000-0000-000032790000}"/>
    <cellStyle name="SAPBEXexcBad8 16 2" xfId="30962" xr:uid="{00000000-0005-0000-0000-000033790000}"/>
    <cellStyle name="SAPBEXexcBad8 16 2 2" xfId="30963" xr:uid="{00000000-0005-0000-0000-000034790000}"/>
    <cellStyle name="SAPBEXexcBad8 16 3" xfId="30964" xr:uid="{00000000-0005-0000-0000-000035790000}"/>
    <cellStyle name="SAPBEXexcBad8 16 4" xfId="30965" xr:uid="{00000000-0005-0000-0000-000036790000}"/>
    <cellStyle name="SAPBEXexcBad8 17" xfId="30966" xr:uid="{00000000-0005-0000-0000-000037790000}"/>
    <cellStyle name="SAPBEXexcBad8 17 2" xfId="30967" xr:uid="{00000000-0005-0000-0000-000038790000}"/>
    <cellStyle name="SAPBEXexcBad8 18" xfId="30968" xr:uid="{00000000-0005-0000-0000-000039790000}"/>
    <cellStyle name="SAPBEXexcBad8 18 2" xfId="30969" xr:uid="{00000000-0005-0000-0000-00003A790000}"/>
    <cellStyle name="SAPBEXexcBad8 19" xfId="30970" xr:uid="{00000000-0005-0000-0000-00003B790000}"/>
    <cellStyle name="SAPBEXexcBad8 19 2" xfId="30971" xr:uid="{00000000-0005-0000-0000-00003C790000}"/>
    <cellStyle name="SAPBEXexcBad8 2" xfId="30972" xr:uid="{00000000-0005-0000-0000-00003D790000}"/>
    <cellStyle name="SAPBEXexcBad8 2 2" xfId="30973" xr:uid="{00000000-0005-0000-0000-00003E790000}"/>
    <cellStyle name="SAPBEXexcBad8 2 2 2" xfId="30974" xr:uid="{00000000-0005-0000-0000-00003F790000}"/>
    <cellStyle name="SAPBEXexcBad8 2 2 2 2" xfId="30975" xr:uid="{00000000-0005-0000-0000-000040790000}"/>
    <cellStyle name="SAPBEXexcBad8 2 2 3" xfId="30976" xr:uid="{00000000-0005-0000-0000-000041790000}"/>
    <cellStyle name="SAPBEXexcBad8 2 3" xfId="30977" xr:uid="{00000000-0005-0000-0000-000042790000}"/>
    <cellStyle name="SAPBEXexcBad8 2 3 2" xfId="30978" xr:uid="{00000000-0005-0000-0000-000043790000}"/>
    <cellStyle name="SAPBEXexcBad8 2 4" xfId="30979" xr:uid="{00000000-0005-0000-0000-000044790000}"/>
    <cellStyle name="SAPBEXexcBad8 2 5" xfId="30980" xr:uid="{00000000-0005-0000-0000-000045790000}"/>
    <cellStyle name="SAPBEXexcBad8 20" xfId="30981" xr:uid="{00000000-0005-0000-0000-000046790000}"/>
    <cellStyle name="SAPBEXexcBad8 20 2" xfId="30982" xr:uid="{00000000-0005-0000-0000-000047790000}"/>
    <cellStyle name="SAPBEXexcBad8 21" xfId="30983" xr:uid="{00000000-0005-0000-0000-000048790000}"/>
    <cellStyle name="SAPBEXexcBad8 21 2" xfId="30984" xr:uid="{00000000-0005-0000-0000-000049790000}"/>
    <cellStyle name="SAPBEXexcBad8 22" xfId="30985" xr:uid="{00000000-0005-0000-0000-00004A790000}"/>
    <cellStyle name="SAPBEXexcBad8 22 2" xfId="30986" xr:uid="{00000000-0005-0000-0000-00004B790000}"/>
    <cellStyle name="SAPBEXexcBad8 23" xfId="30987" xr:uid="{00000000-0005-0000-0000-00004C790000}"/>
    <cellStyle name="SAPBEXexcBad8 23 2" xfId="30988" xr:uid="{00000000-0005-0000-0000-00004D790000}"/>
    <cellStyle name="SAPBEXexcBad8 23 2 2" xfId="30989" xr:uid="{00000000-0005-0000-0000-00004E790000}"/>
    <cellStyle name="SAPBEXexcBad8 23 3" xfId="30990" xr:uid="{00000000-0005-0000-0000-00004F790000}"/>
    <cellStyle name="SAPBEXexcBad8 23_IFRS-Buchung" xfId="30991" xr:uid="{00000000-0005-0000-0000-000050790000}"/>
    <cellStyle name="SAPBEXexcBad8 24" xfId="30992" xr:uid="{00000000-0005-0000-0000-000051790000}"/>
    <cellStyle name="SAPBEXexcBad8 24 2" xfId="30993" xr:uid="{00000000-0005-0000-0000-000052790000}"/>
    <cellStyle name="SAPBEXexcBad8 25" xfId="30994" xr:uid="{00000000-0005-0000-0000-000053790000}"/>
    <cellStyle name="SAPBEXexcBad8 25 2" xfId="30995" xr:uid="{00000000-0005-0000-0000-000054790000}"/>
    <cellStyle name="SAPBEXexcBad8 26" xfId="30996" xr:uid="{00000000-0005-0000-0000-000055790000}"/>
    <cellStyle name="SAPBEXexcBad8 26 2" xfId="30997" xr:uid="{00000000-0005-0000-0000-000056790000}"/>
    <cellStyle name="SAPBEXexcBad8 26 2 2" xfId="30998" xr:uid="{00000000-0005-0000-0000-000057790000}"/>
    <cellStyle name="SAPBEXexcBad8 26 2 2 2" xfId="30999" xr:uid="{00000000-0005-0000-0000-000058790000}"/>
    <cellStyle name="SAPBEXexcBad8 26 2 3" xfId="31000" xr:uid="{00000000-0005-0000-0000-000059790000}"/>
    <cellStyle name="SAPBEXexcBad8 26 3" xfId="31001" xr:uid="{00000000-0005-0000-0000-00005A790000}"/>
    <cellStyle name="SAPBEXexcBad8 26 3 2" xfId="31002" xr:uid="{00000000-0005-0000-0000-00005B790000}"/>
    <cellStyle name="SAPBEXexcBad8 26 4" xfId="31003" xr:uid="{00000000-0005-0000-0000-00005C790000}"/>
    <cellStyle name="SAPBEXexcBad8 27" xfId="31004" xr:uid="{00000000-0005-0000-0000-00005D790000}"/>
    <cellStyle name="SAPBEXexcBad8 27 2" xfId="31005" xr:uid="{00000000-0005-0000-0000-00005E790000}"/>
    <cellStyle name="SAPBEXexcBad8 27 2 2" xfId="31006" xr:uid="{00000000-0005-0000-0000-00005F790000}"/>
    <cellStyle name="SAPBEXexcBad8 27 2 2 2" xfId="31007" xr:uid="{00000000-0005-0000-0000-000060790000}"/>
    <cellStyle name="SAPBEXexcBad8 27 2 3" xfId="31008" xr:uid="{00000000-0005-0000-0000-000061790000}"/>
    <cellStyle name="SAPBEXexcBad8 27 3" xfId="31009" xr:uid="{00000000-0005-0000-0000-000062790000}"/>
    <cellStyle name="SAPBEXexcBad8 27 3 2" xfId="31010" xr:uid="{00000000-0005-0000-0000-000063790000}"/>
    <cellStyle name="SAPBEXexcBad8 27 4" xfId="31011" xr:uid="{00000000-0005-0000-0000-000064790000}"/>
    <cellStyle name="SAPBEXexcBad8 28" xfId="31012" xr:uid="{00000000-0005-0000-0000-000065790000}"/>
    <cellStyle name="SAPBEXexcBad8 28 2" xfId="31013" xr:uid="{00000000-0005-0000-0000-000066790000}"/>
    <cellStyle name="SAPBEXexcBad8 29" xfId="31014" xr:uid="{00000000-0005-0000-0000-000067790000}"/>
    <cellStyle name="SAPBEXexcBad8 29 2" xfId="31015" xr:uid="{00000000-0005-0000-0000-000068790000}"/>
    <cellStyle name="SAPBEXexcBad8 3" xfId="31016" xr:uid="{00000000-0005-0000-0000-000069790000}"/>
    <cellStyle name="SAPBEXexcBad8 3 2" xfId="31017" xr:uid="{00000000-0005-0000-0000-00006A790000}"/>
    <cellStyle name="SAPBEXexcBad8 3 3" xfId="31018" xr:uid="{00000000-0005-0000-0000-00006B790000}"/>
    <cellStyle name="SAPBEXexcBad8 3 4" xfId="31019" xr:uid="{00000000-0005-0000-0000-00006C790000}"/>
    <cellStyle name="SAPBEXexcBad8 30" xfId="31020" xr:uid="{00000000-0005-0000-0000-00006D790000}"/>
    <cellStyle name="SAPBEXexcBad8 30 2" xfId="31021" xr:uid="{00000000-0005-0000-0000-00006E790000}"/>
    <cellStyle name="SAPBEXexcBad8 30 2 2" xfId="31022" xr:uid="{00000000-0005-0000-0000-00006F790000}"/>
    <cellStyle name="SAPBEXexcBad8 30 3" xfId="31023" xr:uid="{00000000-0005-0000-0000-000070790000}"/>
    <cellStyle name="SAPBEXexcBad8 31" xfId="31024" xr:uid="{00000000-0005-0000-0000-000071790000}"/>
    <cellStyle name="SAPBEXexcBad8 31 2" xfId="31025" xr:uid="{00000000-0005-0000-0000-000072790000}"/>
    <cellStyle name="SAPBEXexcBad8 32" xfId="31026" xr:uid="{00000000-0005-0000-0000-000073790000}"/>
    <cellStyle name="SAPBEXexcBad8 32 2" xfId="31027" xr:uid="{00000000-0005-0000-0000-000074790000}"/>
    <cellStyle name="SAPBEXexcBad8 33" xfId="31028" xr:uid="{00000000-0005-0000-0000-000075790000}"/>
    <cellStyle name="SAPBEXexcBad8 34" xfId="31029" xr:uid="{00000000-0005-0000-0000-000076790000}"/>
    <cellStyle name="SAPBEXexcBad8 35" xfId="31030" xr:uid="{00000000-0005-0000-0000-000077790000}"/>
    <cellStyle name="SAPBEXexcBad8 36" xfId="31031" xr:uid="{00000000-0005-0000-0000-000078790000}"/>
    <cellStyle name="SAPBEXexcBad8 37" xfId="31032" xr:uid="{00000000-0005-0000-0000-000079790000}"/>
    <cellStyle name="SAPBEXexcBad8 38" xfId="31033" xr:uid="{00000000-0005-0000-0000-00007A790000}"/>
    <cellStyle name="SAPBEXexcBad8 39" xfId="31034" xr:uid="{00000000-0005-0000-0000-00007B790000}"/>
    <cellStyle name="SAPBEXexcBad8 4" xfId="31035" xr:uid="{00000000-0005-0000-0000-00007C790000}"/>
    <cellStyle name="SAPBEXexcBad8 40" xfId="31036" xr:uid="{00000000-0005-0000-0000-00007D790000}"/>
    <cellStyle name="SAPBEXexcBad8 41" xfId="31037" xr:uid="{00000000-0005-0000-0000-00007E790000}"/>
    <cellStyle name="SAPBEXexcBad8 42" xfId="31038" xr:uid="{00000000-0005-0000-0000-00007F790000}"/>
    <cellStyle name="SAPBEXexcBad8 43" xfId="31039" xr:uid="{00000000-0005-0000-0000-000080790000}"/>
    <cellStyle name="SAPBEXexcBad8 44" xfId="31040" xr:uid="{00000000-0005-0000-0000-000081790000}"/>
    <cellStyle name="SAPBEXexcBad8 45" xfId="31041" xr:uid="{00000000-0005-0000-0000-000082790000}"/>
    <cellStyle name="SAPBEXexcBad8 46" xfId="46052" xr:uid="{00000000-0005-0000-0000-000083790000}"/>
    <cellStyle name="SAPBEXexcBad8 47" xfId="46053" xr:uid="{00000000-0005-0000-0000-000084790000}"/>
    <cellStyle name="SAPBEXexcBad8 48" xfId="30930" xr:uid="{00000000-0005-0000-0000-000085790000}"/>
    <cellStyle name="SAPBEXexcBad8 5" xfId="31042" xr:uid="{00000000-0005-0000-0000-000086790000}"/>
    <cellStyle name="SAPBEXexcBad8 6" xfId="31043" xr:uid="{00000000-0005-0000-0000-000087790000}"/>
    <cellStyle name="SAPBEXexcBad8 7" xfId="31044" xr:uid="{00000000-0005-0000-0000-000088790000}"/>
    <cellStyle name="SAPBEXexcBad8 8" xfId="31045" xr:uid="{00000000-0005-0000-0000-000089790000}"/>
    <cellStyle name="SAPBEXexcBad8 8 2" xfId="31046" xr:uid="{00000000-0005-0000-0000-00008A790000}"/>
    <cellStyle name="SAPBEXexcBad8 9" xfId="31047" xr:uid="{00000000-0005-0000-0000-00008B790000}"/>
    <cellStyle name="SAPBEXexcBad8 9 2" xfId="31048" xr:uid="{00000000-0005-0000-0000-00008C790000}"/>
    <cellStyle name="SAPBEXexcBad8_AMSGB IS" xfId="46260" xr:uid="{00000000-0005-0000-0000-00008D790000}"/>
    <cellStyle name="SAPBEXexcBad9" xfId="54" xr:uid="{00000000-0005-0000-0000-00008E790000}"/>
    <cellStyle name="SAPBEXexcBad9 10" xfId="31050" xr:uid="{00000000-0005-0000-0000-00008F790000}"/>
    <cellStyle name="SAPBEXexcBad9 10 2" xfId="31051" xr:uid="{00000000-0005-0000-0000-000090790000}"/>
    <cellStyle name="SAPBEXexcBad9 10 2 2" xfId="31052" xr:uid="{00000000-0005-0000-0000-000091790000}"/>
    <cellStyle name="SAPBEXexcBad9 10 3" xfId="31053" xr:uid="{00000000-0005-0000-0000-000092790000}"/>
    <cellStyle name="SAPBEXexcBad9 10 4" xfId="31054" xr:uid="{00000000-0005-0000-0000-000093790000}"/>
    <cellStyle name="SAPBEXexcBad9 11" xfId="31055" xr:uid="{00000000-0005-0000-0000-000094790000}"/>
    <cellStyle name="SAPBEXexcBad9 11 2" xfId="31056" xr:uid="{00000000-0005-0000-0000-000095790000}"/>
    <cellStyle name="SAPBEXexcBad9 11 2 2" xfId="31057" xr:uid="{00000000-0005-0000-0000-000096790000}"/>
    <cellStyle name="SAPBEXexcBad9 11 3" xfId="31058" xr:uid="{00000000-0005-0000-0000-000097790000}"/>
    <cellStyle name="SAPBEXexcBad9 11 4" xfId="31059" xr:uid="{00000000-0005-0000-0000-000098790000}"/>
    <cellStyle name="SAPBEXexcBad9 12" xfId="31060" xr:uid="{00000000-0005-0000-0000-000099790000}"/>
    <cellStyle name="SAPBEXexcBad9 12 2" xfId="31061" xr:uid="{00000000-0005-0000-0000-00009A790000}"/>
    <cellStyle name="SAPBEXexcBad9 12 2 2" xfId="31062" xr:uid="{00000000-0005-0000-0000-00009B790000}"/>
    <cellStyle name="SAPBEXexcBad9 12 3" xfId="31063" xr:uid="{00000000-0005-0000-0000-00009C790000}"/>
    <cellStyle name="SAPBEXexcBad9 12 4" xfId="31064" xr:uid="{00000000-0005-0000-0000-00009D790000}"/>
    <cellStyle name="SAPBEXexcBad9 13" xfId="31065" xr:uid="{00000000-0005-0000-0000-00009E790000}"/>
    <cellStyle name="SAPBEXexcBad9 13 2" xfId="31066" xr:uid="{00000000-0005-0000-0000-00009F790000}"/>
    <cellStyle name="SAPBEXexcBad9 13 2 2" xfId="31067" xr:uid="{00000000-0005-0000-0000-0000A0790000}"/>
    <cellStyle name="SAPBEXexcBad9 13 3" xfId="31068" xr:uid="{00000000-0005-0000-0000-0000A1790000}"/>
    <cellStyle name="SAPBEXexcBad9 13 4" xfId="31069" xr:uid="{00000000-0005-0000-0000-0000A2790000}"/>
    <cellStyle name="SAPBEXexcBad9 14" xfId="31070" xr:uid="{00000000-0005-0000-0000-0000A3790000}"/>
    <cellStyle name="SAPBEXexcBad9 14 2" xfId="31071" xr:uid="{00000000-0005-0000-0000-0000A4790000}"/>
    <cellStyle name="SAPBEXexcBad9 14 2 2" xfId="31072" xr:uid="{00000000-0005-0000-0000-0000A5790000}"/>
    <cellStyle name="SAPBEXexcBad9 14 3" xfId="31073" xr:uid="{00000000-0005-0000-0000-0000A6790000}"/>
    <cellStyle name="SAPBEXexcBad9 14 4" xfId="31074" xr:uid="{00000000-0005-0000-0000-0000A7790000}"/>
    <cellStyle name="SAPBEXexcBad9 15" xfId="31075" xr:uid="{00000000-0005-0000-0000-0000A8790000}"/>
    <cellStyle name="SAPBEXexcBad9 15 2" xfId="31076" xr:uid="{00000000-0005-0000-0000-0000A9790000}"/>
    <cellStyle name="SAPBEXexcBad9 15 2 2" xfId="31077" xr:uid="{00000000-0005-0000-0000-0000AA790000}"/>
    <cellStyle name="SAPBEXexcBad9 15 3" xfId="31078" xr:uid="{00000000-0005-0000-0000-0000AB790000}"/>
    <cellStyle name="SAPBEXexcBad9 15 4" xfId="31079" xr:uid="{00000000-0005-0000-0000-0000AC790000}"/>
    <cellStyle name="SAPBEXexcBad9 16" xfId="31080" xr:uid="{00000000-0005-0000-0000-0000AD790000}"/>
    <cellStyle name="SAPBEXexcBad9 16 2" xfId="31081" xr:uid="{00000000-0005-0000-0000-0000AE790000}"/>
    <cellStyle name="SAPBEXexcBad9 16 2 2" xfId="31082" xr:uid="{00000000-0005-0000-0000-0000AF790000}"/>
    <cellStyle name="SAPBEXexcBad9 16 3" xfId="31083" xr:uid="{00000000-0005-0000-0000-0000B0790000}"/>
    <cellStyle name="SAPBEXexcBad9 16 4" xfId="31084" xr:uid="{00000000-0005-0000-0000-0000B1790000}"/>
    <cellStyle name="SAPBEXexcBad9 17" xfId="31085" xr:uid="{00000000-0005-0000-0000-0000B2790000}"/>
    <cellStyle name="SAPBEXexcBad9 17 2" xfId="31086" xr:uid="{00000000-0005-0000-0000-0000B3790000}"/>
    <cellStyle name="SAPBEXexcBad9 18" xfId="31087" xr:uid="{00000000-0005-0000-0000-0000B4790000}"/>
    <cellStyle name="SAPBEXexcBad9 18 2" xfId="31088" xr:uid="{00000000-0005-0000-0000-0000B5790000}"/>
    <cellStyle name="SAPBEXexcBad9 19" xfId="31089" xr:uid="{00000000-0005-0000-0000-0000B6790000}"/>
    <cellStyle name="SAPBEXexcBad9 19 2" xfId="31090" xr:uid="{00000000-0005-0000-0000-0000B7790000}"/>
    <cellStyle name="SAPBEXexcBad9 2" xfId="31091" xr:uid="{00000000-0005-0000-0000-0000B8790000}"/>
    <cellStyle name="SAPBEXexcBad9 2 2" xfId="31092" xr:uid="{00000000-0005-0000-0000-0000B9790000}"/>
    <cellStyle name="SAPBEXexcBad9 2 2 2" xfId="31093" xr:uid="{00000000-0005-0000-0000-0000BA790000}"/>
    <cellStyle name="SAPBEXexcBad9 2 2 2 2" xfId="31094" xr:uid="{00000000-0005-0000-0000-0000BB790000}"/>
    <cellStyle name="SAPBEXexcBad9 2 2 3" xfId="31095" xr:uid="{00000000-0005-0000-0000-0000BC790000}"/>
    <cellStyle name="SAPBEXexcBad9 2 3" xfId="31096" xr:uid="{00000000-0005-0000-0000-0000BD790000}"/>
    <cellStyle name="SAPBEXexcBad9 2 3 2" xfId="31097" xr:uid="{00000000-0005-0000-0000-0000BE790000}"/>
    <cellStyle name="SAPBEXexcBad9 2 4" xfId="31098" xr:uid="{00000000-0005-0000-0000-0000BF790000}"/>
    <cellStyle name="SAPBEXexcBad9 2 5" xfId="31099" xr:uid="{00000000-0005-0000-0000-0000C0790000}"/>
    <cellStyle name="SAPBEXexcBad9 20" xfId="31100" xr:uid="{00000000-0005-0000-0000-0000C1790000}"/>
    <cellStyle name="SAPBEXexcBad9 20 2" xfId="31101" xr:uid="{00000000-0005-0000-0000-0000C2790000}"/>
    <cellStyle name="SAPBEXexcBad9 21" xfId="31102" xr:uid="{00000000-0005-0000-0000-0000C3790000}"/>
    <cellStyle name="SAPBEXexcBad9 21 2" xfId="31103" xr:uid="{00000000-0005-0000-0000-0000C4790000}"/>
    <cellStyle name="SAPBEXexcBad9 22" xfId="31104" xr:uid="{00000000-0005-0000-0000-0000C5790000}"/>
    <cellStyle name="SAPBEXexcBad9 22 2" xfId="31105" xr:uid="{00000000-0005-0000-0000-0000C6790000}"/>
    <cellStyle name="SAPBEXexcBad9 23" xfId="31106" xr:uid="{00000000-0005-0000-0000-0000C7790000}"/>
    <cellStyle name="SAPBEXexcBad9 23 2" xfId="31107" xr:uid="{00000000-0005-0000-0000-0000C8790000}"/>
    <cellStyle name="SAPBEXexcBad9 23 2 2" xfId="31108" xr:uid="{00000000-0005-0000-0000-0000C9790000}"/>
    <cellStyle name="SAPBEXexcBad9 23 3" xfId="31109" xr:uid="{00000000-0005-0000-0000-0000CA790000}"/>
    <cellStyle name="SAPBEXexcBad9 23_IFRS-Buchung" xfId="31110" xr:uid="{00000000-0005-0000-0000-0000CB790000}"/>
    <cellStyle name="SAPBEXexcBad9 24" xfId="31111" xr:uid="{00000000-0005-0000-0000-0000CC790000}"/>
    <cellStyle name="SAPBEXexcBad9 24 2" xfId="31112" xr:uid="{00000000-0005-0000-0000-0000CD790000}"/>
    <cellStyle name="SAPBEXexcBad9 25" xfId="31113" xr:uid="{00000000-0005-0000-0000-0000CE790000}"/>
    <cellStyle name="SAPBEXexcBad9 25 2" xfId="31114" xr:uid="{00000000-0005-0000-0000-0000CF790000}"/>
    <cellStyle name="SAPBEXexcBad9 26" xfId="31115" xr:uid="{00000000-0005-0000-0000-0000D0790000}"/>
    <cellStyle name="SAPBEXexcBad9 26 2" xfId="31116" xr:uid="{00000000-0005-0000-0000-0000D1790000}"/>
    <cellStyle name="SAPBEXexcBad9 26 2 2" xfId="31117" xr:uid="{00000000-0005-0000-0000-0000D2790000}"/>
    <cellStyle name="SAPBEXexcBad9 26 2 2 2" xfId="31118" xr:uid="{00000000-0005-0000-0000-0000D3790000}"/>
    <cellStyle name="SAPBEXexcBad9 26 2 3" xfId="31119" xr:uid="{00000000-0005-0000-0000-0000D4790000}"/>
    <cellStyle name="SAPBEXexcBad9 26 3" xfId="31120" xr:uid="{00000000-0005-0000-0000-0000D5790000}"/>
    <cellStyle name="SAPBEXexcBad9 26 3 2" xfId="31121" xr:uid="{00000000-0005-0000-0000-0000D6790000}"/>
    <cellStyle name="SAPBEXexcBad9 26 4" xfId="31122" xr:uid="{00000000-0005-0000-0000-0000D7790000}"/>
    <cellStyle name="SAPBEXexcBad9 27" xfId="31123" xr:uid="{00000000-0005-0000-0000-0000D8790000}"/>
    <cellStyle name="SAPBEXexcBad9 27 2" xfId="31124" xr:uid="{00000000-0005-0000-0000-0000D9790000}"/>
    <cellStyle name="SAPBEXexcBad9 27 2 2" xfId="31125" xr:uid="{00000000-0005-0000-0000-0000DA790000}"/>
    <cellStyle name="SAPBEXexcBad9 27 2 2 2" xfId="31126" xr:uid="{00000000-0005-0000-0000-0000DB790000}"/>
    <cellStyle name="SAPBEXexcBad9 27 2 3" xfId="31127" xr:uid="{00000000-0005-0000-0000-0000DC790000}"/>
    <cellStyle name="SAPBEXexcBad9 27 3" xfId="31128" xr:uid="{00000000-0005-0000-0000-0000DD790000}"/>
    <cellStyle name="SAPBEXexcBad9 27 3 2" xfId="31129" xr:uid="{00000000-0005-0000-0000-0000DE790000}"/>
    <cellStyle name="SAPBEXexcBad9 27 4" xfId="31130" xr:uid="{00000000-0005-0000-0000-0000DF790000}"/>
    <cellStyle name="SAPBEXexcBad9 28" xfId="31131" xr:uid="{00000000-0005-0000-0000-0000E0790000}"/>
    <cellStyle name="SAPBEXexcBad9 28 2" xfId="31132" xr:uid="{00000000-0005-0000-0000-0000E1790000}"/>
    <cellStyle name="SAPBEXexcBad9 29" xfId="31133" xr:uid="{00000000-0005-0000-0000-0000E2790000}"/>
    <cellStyle name="SAPBEXexcBad9 29 2" xfId="31134" xr:uid="{00000000-0005-0000-0000-0000E3790000}"/>
    <cellStyle name="SAPBEXexcBad9 3" xfId="31135" xr:uid="{00000000-0005-0000-0000-0000E4790000}"/>
    <cellStyle name="SAPBEXexcBad9 3 2" xfId="31136" xr:uid="{00000000-0005-0000-0000-0000E5790000}"/>
    <cellStyle name="SAPBEXexcBad9 3 3" xfId="31137" xr:uid="{00000000-0005-0000-0000-0000E6790000}"/>
    <cellStyle name="SAPBEXexcBad9 3 4" xfId="31138" xr:uid="{00000000-0005-0000-0000-0000E7790000}"/>
    <cellStyle name="SAPBEXexcBad9 30" xfId="31139" xr:uid="{00000000-0005-0000-0000-0000E8790000}"/>
    <cellStyle name="SAPBEXexcBad9 30 2" xfId="31140" xr:uid="{00000000-0005-0000-0000-0000E9790000}"/>
    <cellStyle name="SAPBEXexcBad9 30 2 2" xfId="31141" xr:uid="{00000000-0005-0000-0000-0000EA790000}"/>
    <cellStyle name="SAPBEXexcBad9 30 3" xfId="31142" xr:uid="{00000000-0005-0000-0000-0000EB790000}"/>
    <cellStyle name="SAPBEXexcBad9 31" xfId="31143" xr:uid="{00000000-0005-0000-0000-0000EC790000}"/>
    <cellStyle name="SAPBEXexcBad9 31 2" xfId="31144" xr:uid="{00000000-0005-0000-0000-0000ED790000}"/>
    <cellStyle name="SAPBEXexcBad9 32" xfId="31145" xr:uid="{00000000-0005-0000-0000-0000EE790000}"/>
    <cellStyle name="SAPBEXexcBad9 32 2" xfId="31146" xr:uid="{00000000-0005-0000-0000-0000EF790000}"/>
    <cellStyle name="SAPBEXexcBad9 33" xfId="31147" xr:uid="{00000000-0005-0000-0000-0000F0790000}"/>
    <cellStyle name="SAPBEXexcBad9 34" xfId="31148" xr:uid="{00000000-0005-0000-0000-0000F1790000}"/>
    <cellStyle name="SAPBEXexcBad9 35" xfId="31149" xr:uid="{00000000-0005-0000-0000-0000F2790000}"/>
    <cellStyle name="SAPBEXexcBad9 36" xfId="31150" xr:uid="{00000000-0005-0000-0000-0000F3790000}"/>
    <cellStyle name="SAPBEXexcBad9 37" xfId="31151" xr:uid="{00000000-0005-0000-0000-0000F4790000}"/>
    <cellStyle name="SAPBEXexcBad9 38" xfId="31152" xr:uid="{00000000-0005-0000-0000-0000F5790000}"/>
    <cellStyle name="SAPBEXexcBad9 39" xfId="31153" xr:uid="{00000000-0005-0000-0000-0000F6790000}"/>
    <cellStyle name="SAPBEXexcBad9 4" xfId="31154" xr:uid="{00000000-0005-0000-0000-0000F7790000}"/>
    <cellStyle name="SAPBEXexcBad9 40" xfId="31155" xr:uid="{00000000-0005-0000-0000-0000F8790000}"/>
    <cellStyle name="SAPBEXexcBad9 41" xfId="31156" xr:uid="{00000000-0005-0000-0000-0000F9790000}"/>
    <cellStyle name="SAPBEXexcBad9 42" xfId="31157" xr:uid="{00000000-0005-0000-0000-0000FA790000}"/>
    <cellStyle name="SAPBEXexcBad9 43" xfId="31158" xr:uid="{00000000-0005-0000-0000-0000FB790000}"/>
    <cellStyle name="SAPBEXexcBad9 44" xfId="31159" xr:uid="{00000000-0005-0000-0000-0000FC790000}"/>
    <cellStyle name="SAPBEXexcBad9 45" xfId="31160" xr:uid="{00000000-0005-0000-0000-0000FD790000}"/>
    <cellStyle name="SAPBEXexcBad9 46" xfId="46054" xr:uid="{00000000-0005-0000-0000-0000FE790000}"/>
    <cellStyle name="SAPBEXexcBad9 47" xfId="46055" xr:uid="{00000000-0005-0000-0000-0000FF790000}"/>
    <cellStyle name="SAPBEXexcBad9 48" xfId="31049" xr:uid="{00000000-0005-0000-0000-0000007A0000}"/>
    <cellStyle name="SAPBEXexcBad9 5" xfId="31161" xr:uid="{00000000-0005-0000-0000-0000017A0000}"/>
    <cellStyle name="SAPBEXexcBad9 6" xfId="31162" xr:uid="{00000000-0005-0000-0000-0000027A0000}"/>
    <cellStyle name="SAPBEXexcBad9 7" xfId="31163" xr:uid="{00000000-0005-0000-0000-0000037A0000}"/>
    <cellStyle name="SAPBEXexcBad9 8" xfId="31164" xr:uid="{00000000-0005-0000-0000-0000047A0000}"/>
    <cellStyle name="SAPBEXexcBad9 8 2" xfId="31165" xr:uid="{00000000-0005-0000-0000-0000057A0000}"/>
    <cellStyle name="SAPBEXexcBad9 9" xfId="31166" xr:uid="{00000000-0005-0000-0000-0000067A0000}"/>
    <cellStyle name="SAPBEXexcBad9 9 2" xfId="31167" xr:uid="{00000000-0005-0000-0000-0000077A0000}"/>
    <cellStyle name="SAPBEXexcBad9_AMSGB IS" xfId="46261" xr:uid="{00000000-0005-0000-0000-0000087A0000}"/>
    <cellStyle name="SAPBEXexcCritical4" xfId="55" xr:uid="{00000000-0005-0000-0000-0000097A0000}"/>
    <cellStyle name="SAPBEXexcCritical4 10" xfId="31169" xr:uid="{00000000-0005-0000-0000-00000A7A0000}"/>
    <cellStyle name="SAPBEXexcCritical4 10 2" xfId="31170" xr:uid="{00000000-0005-0000-0000-00000B7A0000}"/>
    <cellStyle name="SAPBEXexcCritical4 10 2 2" xfId="31171" xr:uid="{00000000-0005-0000-0000-00000C7A0000}"/>
    <cellStyle name="SAPBEXexcCritical4 10 3" xfId="31172" xr:uid="{00000000-0005-0000-0000-00000D7A0000}"/>
    <cellStyle name="SAPBEXexcCritical4 10 4" xfId="31173" xr:uid="{00000000-0005-0000-0000-00000E7A0000}"/>
    <cellStyle name="SAPBEXexcCritical4 11" xfId="31174" xr:uid="{00000000-0005-0000-0000-00000F7A0000}"/>
    <cellStyle name="SAPBEXexcCritical4 11 2" xfId="31175" xr:uid="{00000000-0005-0000-0000-0000107A0000}"/>
    <cellStyle name="SAPBEXexcCritical4 11 2 2" xfId="31176" xr:uid="{00000000-0005-0000-0000-0000117A0000}"/>
    <cellStyle name="SAPBEXexcCritical4 11 3" xfId="31177" xr:uid="{00000000-0005-0000-0000-0000127A0000}"/>
    <cellStyle name="SAPBEXexcCritical4 11 4" xfId="31178" xr:uid="{00000000-0005-0000-0000-0000137A0000}"/>
    <cellStyle name="SAPBEXexcCritical4 12" xfId="31179" xr:uid="{00000000-0005-0000-0000-0000147A0000}"/>
    <cellStyle name="SAPBEXexcCritical4 12 2" xfId="31180" xr:uid="{00000000-0005-0000-0000-0000157A0000}"/>
    <cellStyle name="SAPBEXexcCritical4 12 2 2" xfId="31181" xr:uid="{00000000-0005-0000-0000-0000167A0000}"/>
    <cellStyle name="SAPBEXexcCritical4 12 3" xfId="31182" xr:uid="{00000000-0005-0000-0000-0000177A0000}"/>
    <cellStyle name="SAPBEXexcCritical4 12 4" xfId="31183" xr:uid="{00000000-0005-0000-0000-0000187A0000}"/>
    <cellStyle name="SAPBEXexcCritical4 13" xfId="31184" xr:uid="{00000000-0005-0000-0000-0000197A0000}"/>
    <cellStyle name="SAPBEXexcCritical4 13 2" xfId="31185" xr:uid="{00000000-0005-0000-0000-00001A7A0000}"/>
    <cellStyle name="SAPBEXexcCritical4 13 2 2" xfId="31186" xr:uid="{00000000-0005-0000-0000-00001B7A0000}"/>
    <cellStyle name="SAPBEXexcCritical4 13 3" xfId="31187" xr:uid="{00000000-0005-0000-0000-00001C7A0000}"/>
    <cellStyle name="SAPBEXexcCritical4 13 4" xfId="31188" xr:uid="{00000000-0005-0000-0000-00001D7A0000}"/>
    <cellStyle name="SAPBEXexcCritical4 14" xfId="31189" xr:uid="{00000000-0005-0000-0000-00001E7A0000}"/>
    <cellStyle name="SAPBEXexcCritical4 14 2" xfId="31190" xr:uid="{00000000-0005-0000-0000-00001F7A0000}"/>
    <cellStyle name="SAPBEXexcCritical4 14 2 2" xfId="31191" xr:uid="{00000000-0005-0000-0000-0000207A0000}"/>
    <cellStyle name="SAPBEXexcCritical4 14 3" xfId="31192" xr:uid="{00000000-0005-0000-0000-0000217A0000}"/>
    <cellStyle name="SAPBEXexcCritical4 14 4" xfId="31193" xr:uid="{00000000-0005-0000-0000-0000227A0000}"/>
    <cellStyle name="SAPBEXexcCritical4 15" xfId="31194" xr:uid="{00000000-0005-0000-0000-0000237A0000}"/>
    <cellStyle name="SAPBEXexcCritical4 15 2" xfId="31195" xr:uid="{00000000-0005-0000-0000-0000247A0000}"/>
    <cellStyle name="SAPBEXexcCritical4 15 2 2" xfId="31196" xr:uid="{00000000-0005-0000-0000-0000257A0000}"/>
    <cellStyle name="SAPBEXexcCritical4 15 3" xfId="31197" xr:uid="{00000000-0005-0000-0000-0000267A0000}"/>
    <cellStyle name="SAPBEXexcCritical4 15 4" xfId="31198" xr:uid="{00000000-0005-0000-0000-0000277A0000}"/>
    <cellStyle name="SAPBEXexcCritical4 16" xfId="31199" xr:uid="{00000000-0005-0000-0000-0000287A0000}"/>
    <cellStyle name="SAPBEXexcCritical4 16 2" xfId="31200" xr:uid="{00000000-0005-0000-0000-0000297A0000}"/>
    <cellStyle name="SAPBEXexcCritical4 16 2 2" xfId="31201" xr:uid="{00000000-0005-0000-0000-00002A7A0000}"/>
    <cellStyle name="SAPBEXexcCritical4 16 3" xfId="31202" xr:uid="{00000000-0005-0000-0000-00002B7A0000}"/>
    <cellStyle name="SAPBEXexcCritical4 16 4" xfId="31203" xr:uid="{00000000-0005-0000-0000-00002C7A0000}"/>
    <cellStyle name="SAPBEXexcCritical4 17" xfId="31204" xr:uid="{00000000-0005-0000-0000-00002D7A0000}"/>
    <cellStyle name="SAPBEXexcCritical4 17 2" xfId="31205" xr:uid="{00000000-0005-0000-0000-00002E7A0000}"/>
    <cellStyle name="SAPBEXexcCritical4 18" xfId="31206" xr:uid="{00000000-0005-0000-0000-00002F7A0000}"/>
    <cellStyle name="SAPBEXexcCritical4 18 2" xfId="31207" xr:uid="{00000000-0005-0000-0000-0000307A0000}"/>
    <cellStyle name="SAPBEXexcCritical4 19" xfId="31208" xr:uid="{00000000-0005-0000-0000-0000317A0000}"/>
    <cellStyle name="SAPBEXexcCritical4 19 2" xfId="31209" xr:uid="{00000000-0005-0000-0000-0000327A0000}"/>
    <cellStyle name="SAPBEXexcCritical4 2" xfId="31210" xr:uid="{00000000-0005-0000-0000-0000337A0000}"/>
    <cellStyle name="SAPBEXexcCritical4 2 2" xfId="31211" xr:uid="{00000000-0005-0000-0000-0000347A0000}"/>
    <cellStyle name="SAPBEXexcCritical4 2 2 2" xfId="31212" xr:uid="{00000000-0005-0000-0000-0000357A0000}"/>
    <cellStyle name="SAPBEXexcCritical4 2 2 2 2" xfId="31213" xr:uid="{00000000-0005-0000-0000-0000367A0000}"/>
    <cellStyle name="SAPBEXexcCritical4 2 2 3" xfId="31214" xr:uid="{00000000-0005-0000-0000-0000377A0000}"/>
    <cellStyle name="SAPBEXexcCritical4 2 3" xfId="31215" xr:uid="{00000000-0005-0000-0000-0000387A0000}"/>
    <cellStyle name="SAPBEXexcCritical4 2 3 2" xfId="31216" xr:uid="{00000000-0005-0000-0000-0000397A0000}"/>
    <cellStyle name="SAPBEXexcCritical4 2 4" xfId="31217" xr:uid="{00000000-0005-0000-0000-00003A7A0000}"/>
    <cellStyle name="SAPBEXexcCritical4 2 5" xfId="31218" xr:uid="{00000000-0005-0000-0000-00003B7A0000}"/>
    <cellStyle name="SAPBEXexcCritical4 20" xfId="31219" xr:uid="{00000000-0005-0000-0000-00003C7A0000}"/>
    <cellStyle name="SAPBEXexcCritical4 20 2" xfId="31220" xr:uid="{00000000-0005-0000-0000-00003D7A0000}"/>
    <cellStyle name="SAPBEXexcCritical4 21" xfId="31221" xr:uid="{00000000-0005-0000-0000-00003E7A0000}"/>
    <cellStyle name="SAPBEXexcCritical4 21 2" xfId="31222" xr:uid="{00000000-0005-0000-0000-00003F7A0000}"/>
    <cellStyle name="SAPBEXexcCritical4 22" xfId="31223" xr:uid="{00000000-0005-0000-0000-0000407A0000}"/>
    <cellStyle name="SAPBEXexcCritical4 22 2" xfId="31224" xr:uid="{00000000-0005-0000-0000-0000417A0000}"/>
    <cellStyle name="SAPBEXexcCritical4 23" xfId="31225" xr:uid="{00000000-0005-0000-0000-0000427A0000}"/>
    <cellStyle name="SAPBEXexcCritical4 23 2" xfId="31226" xr:uid="{00000000-0005-0000-0000-0000437A0000}"/>
    <cellStyle name="SAPBEXexcCritical4 23 2 2" xfId="31227" xr:uid="{00000000-0005-0000-0000-0000447A0000}"/>
    <cellStyle name="SAPBEXexcCritical4 23 3" xfId="31228" xr:uid="{00000000-0005-0000-0000-0000457A0000}"/>
    <cellStyle name="SAPBEXexcCritical4 23_IFRS-Buchung" xfId="31229" xr:uid="{00000000-0005-0000-0000-0000467A0000}"/>
    <cellStyle name="SAPBEXexcCritical4 24" xfId="31230" xr:uid="{00000000-0005-0000-0000-0000477A0000}"/>
    <cellStyle name="SAPBEXexcCritical4 24 2" xfId="31231" xr:uid="{00000000-0005-0000-0000-0000487A0000}"/>
    <cellStyle name="SAPBEXexcCritical4 25" xfId="31232" xr:uid="{00000000-0005-0000-0000-0000497A0000}"/>
    <cellStyle name="SAPBEXexcCritical4 25 2" xfId="31233" xr:uid="{00000000-0005-0000-0000-00004A7A0000}"/>
    <cellStyle name="SAPBEXexcCritical4 26" xfId="31234" xr:uid="{00000000-0005-0000-0000-00004B7A0000}"/>
    <cellStyle name="SAPBEXexcCritical4 26 2" xfId="31235" xr:uid="{00000000-0005-0000-0000-00004C7A0000}"/>
    <cellStyle name="SAPBEXexcCritical4 26 2 2" xfId="31236" xr:uid="{00000000-0005-0000-0000-00004D7A0000}"/>
    <cellStyle name="SAPBEXexcCritical4 26 2 2 2" xfId="31237" xr:uid="{00000000-0005-0000-0000-00004E7A0000}"/>
    <cellStyle name="SAPBEXexcCritical4 26 2 3" xfId="31238" xr:uid="{00000000-0005-0000-0000-00004F7A0000}"/>
    <cellStyle name="SAPBEXexcCritical4 26 3" xfId="31239" xr:uid="{00000000-0005-0000-0000-0000507A0000}"/>
    <cellStyle name="SAPBEXexcCritical4 26 3 2" xfId="31240" xr:uid="{00000000-0005-0000-0000-0000517A0000}"/>
    <cellStyle name="SAPBEXexcCritical4 26 4" xfId="31241" xr:uid="{00000000-0005-0000-0000-0000527A0000}"/>
    <cellStyle name="SAPBEXexcCritical4 27" xfId="31242" xr:uid="{00000000-0005-0000-0000-0000537A0000}"/>
    <cellStyle name="SAPBEXexcCritical4 27 2" xfId="31243" xr:uid="{00000000-0005-0000-0000-0000547A0000}"/>
    <cellStyle name="SAPBEXexcCritical4 27 2 2" xfId="31244" xr:uid="{00000000-0005-0000-0000-0000557A0000}"/>
    <cellStyle name="SAPBEXexcCritical4 27 2 2 2" xfId="31245" xr:uid="{00000000-0005-0000-0000-0000567A0000}"/>
    <cellStyle name="SAPBEXexcCritical4 27 2 3" xfId="31246" xr:uid="{00000000-0005-0000-0000-0000577A0000}"/>
    <cellStyle name="SAPBEXexcCritical4 27 3" xfId="31247" xr:uid="{00000000-0005-0000-0000-0000587A0000}"/>
    <cellStyle name="SAPBEXexcCritical4 27 3 2" xfId="31248" xr:uid="{00000000-0005-0000-0000-0000597A0000}"/>
    <cellStyle name="SAPBEXexcCritical4 27 4" xfId="31249" xr:uid="{00000000-0005-0000-0000-00005A7A0000}"/>
    <cellStyle name="SAPBEXexcCritical4 28" xfId="31250" xr:uid="{00000000-0005-0000-0000-00005B7A0000}"/>
    <cellStyle name="SAPBEXexcCritical4 28 2" xfId="31251" xr:uid="{00000000-0005-0000-0000-00005C7A0000}"/>
    <cellStyle name="SAPBEXexcCritical4 29" xfId="31252" xr:uid="{00000000-0005-0000-0000-00005D7A0000}"/>
    <cellStyle name="SAPBEXexcCritical4 29 2" xfId="31253" xr:uid="{00000000-0005-0000-0000-00005E7A0000}"/>
    <cellStyle name="SAPBEXexcCritical4 3" xfId="31254" xr:uid="{00000000-0005-0000-0000-00005F7A0000}"/>
    <cellStyle name="SAPBEXexcCritical4 3 2" xfId="31255" xr:uid="{00000000-0005-0000-0000-0000607A0000}"/>
    <cellStyle name="SAPBEXexcCritical4 3 3" xfId="31256" xr:uid="{00000000-0005-0000-0000-0000617A0000}"/>
    <cellStyle name="SAPBEXexcCritical4 3 4" xfId="31257" xr:uid="{00000000-0005-0000-0000-0000627A0000}"/>
    <cellStyle name="SAPBEXexcCritical4 30" xfId="31258" xr:uid="{00000000-0005-0000-0000-0000637A0000}"/>
    <cellStyle name="SAPBEXexcCritical4 30 2" xfId="31259" xr:uid="{00000000-0005-0000-0000-0000647A0000}"/>
    <cellStyle name="SAPBEXexcCritical4 30 2 2" xfId="31260" xr:uid="{00000000-0005-0000-0000-0000657A0000}"/>
    <cellStyle name="SAPBEXexcCritical4 30 3" xfId="31261" xr:uid="{00000000-0005-0000-0000-0000667A0000}"/>
    <cellStyle name="SAPBEXexcCritical4 31" xfId="31262" xr:uid="{00000000-0005-0000-0000-0000677A0000}"/>
    <cellStyle name="SAPBEXexcCritical4 31 2" xfId="31263" xr:uid="{00000000-0005-0000-0000-0000687A0000}"/>
    <cellStyle name="SAPBEXexcCritical4 32" xfId="31264" xr:uid="{00000000-0005-0000-0000-0000697A0000}"/>
    <cellStyle name="SAPBEXexcCritical4 32 2" xfId="31265" xr:uid="{00000000-0005-0000-0000-00006A7A0000}"/>
    <cellStyle name="SAPBEXexcCritical4 33" xfId="31266" xr:uid="{00000000-0005-0000-0000-00006B7A0000}"/>
    <cellStyle name="SAPBEXexcCritical4 34" xfId="31267" xr:uid="{00000000-0005-0000-0000-00006C7A0000}"/>
    <cellStyle name="SAPBEXexcCritical4 35" xfId="31268" xr:uid="{00000000-0005-0000-0000-00006D7A0000}"/>
    <cellStyle name="SAPBEXexcCritical4 36" xfId="31269" xr:uid="{00000000-0005-0000-0000-00006E7A0000}"/>
    <cellStyle name="SAPBEXexcCritical4 37" xfId="31270" xr:uid="{00000000-0005-0000-0000-00006F7A0000}"/>
    <cellStyle name="SAPBEXexcCritical4 38" xfId="31271" xr:uid="{00000000-0005-0000-0000-0000707A0000}"/>
    <cellStyle name="SAPBEXexcCritical4 39" xfId="31272" xr:uid="{00000000-0005-0000-0000-0000717A0000}"/>
    <cellStyle name="SAPBEXexcCritical4 4" xfId="31273" xr:uid="{00000000-0005-0000-0000-0000727A0000}"/>
    <cellStyle name="SAPBEXexcCritical4 40" xfId="31274" xr:uid="{00000000-0005-0000-0000-0000737A0000}"/>
    <cellStyle name="SAPBEXexcCritical4 41" xfId="31275" xr:uid="{00000000-0005-0000-0000-0000747A0000}"/>
    <cellStyle name="SAPBEXexcCritical4 42" xfId="31276" xr:uid="{00000000-0005-0000-0000-0000757A0000}"/>
    <cellStyle name="SAPBEXexcCritical4 43" xfId="31277" xr:uid="{00000000-0005-0000-0000-0000767A0000}"/>
    <cellStyle name="SAPBEXexcCritical4 44" xfId="31278" xr:uid="{00000000-0005-0000-0000-0000777A0000}"/>
    <cellStyle name="SAPBEXexcCritical4 45" xfId="31279" xr:uid="{00000000-0005-0000-0000-0000787A0000}"/>
    <cellStyle name="SAPBEXexcCritical4 46" xfId="46056" xr:uid="{00000000-0005-0000-0000-0000797A0000}"/>
    <cellStyle name="SAPBEXexcCritical4 47" xfId="46057" xr:uid="{00000000-0005-0000-0000-00007A7A0000}"/>
    <cellStyle name="SAPBEXexcCritical4 48" xfId="31168" xr:uid="{00000000-0005-0000-0000-00007B7A0000}"/>
    <cellStyle name="SAPBEXexcCritical4 5" xfId="31280" xr:uid="{00000000-0005-0000-0000-00007C7A0000}"/>
    <cellStyle name="SAPBEXexcCritical4 6" xfId="31281" xr:uid="{00000000-0005-0000-0000-00007D7A0000}"/>
    <cellStyle name="SAPBEXexcCritical4 7" xfId="31282" xr:uid="{00000000-0005-0000-0000-00007E7A0000}"/>
    <cellStyle name="SAPBEXexcCritical4 8" xfId="31283" xr:uid="{00000000-0005-0000-0000-00007F7A0000}"/>
    <cellStyle name="SAPBEXexcCritical4 8 2" xfId="31284" xr:uid="{00000000-0005-0000-0000-0000807A0000}"/>
    <cellStyle name="SAPBEXexcCritical4 9" xfId="31285" xr:uid="{00000000-0005-0000-0000-0000817A0000}"/>
    <cellStyle name="SAPBEXexcCritical4 9 2" xfId="31286" xr:uid="{00000000-0005-0000-0000-0000827A0000}"/>
    <cellStyle name="SAPBEXexcCritical4_AMSGB IS" xfId="46262" xr:uid="{00000000-0005-0000-0000-0000837A0000}"/>
    <cellStyle name="SAPBEXexcCritical5" xfId="56" xr:uid="{00000000-0005-0000-0000-0000847A0000}"/>
    <cellStyle name="SAPBEXexcCritical5 10" xfId="31288" xr:uid="{00000000-0005-0000-0000-0000857A0000}"/>
    <cellStyle name="SAPBEXexcCritical5 10 2" xfId="31289" xr:uid="{00000000-0005-0000-0000-0000867A0000}"/>
    <cellStyle name="SAPBEXexcCritical5 10 2 2" xfId="31290" xr:uid="{00000000-0005-0000-0000-0000877A0000}"/>
    <cellStyle name="SAPBEXexcCritical5 10 3" xfId="31291" xr:uid="{00000000-0005-0000-0000-0000887A0000}"/>
    <cellStyle name="SAPBEXexcCritical5 10 4" xfId="31292" xr:uid="{00000000-0005-0000-0000-0000897A0000}"/>
    <cellStyle name="SAPBEXexcCritical5 11" xfId="31293" xr:uid="{00000000-0005-0000-0000-00008A7A0000}"/>
    <cellStyle name="SAPBEXexcCritical5 11 2" xfId="31294" xr:uid="{00000000-0005-0000-0000-00008B7A0000}"/>
    <cellStyle name="SAPBEXexcCritical5 11 2 2" xfId="31295" xr:uid="{00000000-0005-0000-0000-00008C7A0000}"/>
    <cellStyle name="SAPBEXexcCritical5 11 3" xfId="31296" xr:uid="{00000000-0005-0000-0000-00008D7A0000}"/>
    <cellStyle name="SAPBEXexcCritical5 11 4" xfId="31297" xr:uid="{00000000-0005-0000-0000-00008E7A0000}"/>
    <cellStyle name="SAPBEXexcCritical5 12" xfId="31298" xr:uid="{00000000-0005-0000-0000-00008F7A0000}"/>
    <cellStyle name="SAPBEXexcCritical5 12 2" xfId="31299" xr:uid="{00000000-0005-0000-0000-0000907A0000}"/>
    <cellStyle name="SAPBEXexcCritical5 12 2 2" xfId="31300" xr:uid="{00000000-0005-0000-0000-0000917A0000}"/>
    <cellStyle name="SAPBEXexcCritical5 12 3" xfId="31301" xr:uid="{00000000-0005-0000-0000-0000927A0000}"/>
    <cellStyle name="SAPBEXexcCritical5 12 4" xfId="31302" xr:uid="{00000000-0005-0000-0000-0000937A0000}"/>
    <cellStyle name="SAPBEXexcCritical5 13" xfId="31303" xr:uid="{00000000-0005-0000-0000-0000947A0000}"/>
    <cellStyle name="SAPBEXexcCritical5 13 2" xfId="31304" xr:uid="{00000000-0005-0000-0000-0000957A0000}"/>
    <cellStyle name="SAPBEXexcCritical5 13 2 2" xfId="31305" xr:uid="{00000000-0005-0000-0000-0000967A0000}"/>
    <cellStyle name="SAPBEXexcCritical5 13 3" xfId="31306" xr:uid="{00000000-0005-0000-0000-0000977A0000}"/>
    <cellStyle name="SAPBEXexcCritical5 13 4" xfId="31307" xr:uid="{00000000-0005-0000-0000-0000987A0000}"/>
    <cellStyle name="SAPBEXexcCritical5 14" xfId="31308" xr:uid="{00000000-0005-0000-0000-0000997A0000}"/>
    <cellStyle name="SAPBEXexcCritical5 14 2" xfId="31309" xr:uid="{00000000-0005-0000-0000-00009A7A0000}"/>
    <cellStyle name="SAPBEXexcCritical5 14 2 2" xfId="31310" xr:uid="{00000000-0005-0000-0000-00009B7A0000}"/>
    <cellStyle name="SAPBEXexcCritical5 14 3" xfId="31311" xr:uid="{00000000-0005-0000-0000-00009C7A0000}"/>
    <cellStyle name="SAPBEXexcCritical5 14 4" xfId="31312" xr:uid="{00000000-0005-0000-0000-00009D7A0000}"/>
    <cellStyle name="SAPBEXexcCritical5 15" xfId="31313" xr:uid="{00000000-0005-0000-0000-00009E7A0000}"/>
    <cellStyle name="SAPBEXexcCritical5 15 2" xfId="31314" xr:uid="{00000000-0005-0000-0000-00009F7A0000}"/>
    <cellStyle name="SAPBEXexcCritical5 15 2 2" xfId="31315" xr:uid="{00000000-0005-0000-0000-0000A07A0000}"/>
    <cellStyle name="SAPBEXexcCritical5 15 3" xfId="31316" xr:uid="{00000000-0005-0000-0000-0000A17A0000}"/>
    <cellStyle name="SAPBEXexcCritical5 15 4" xfId="31317" xr:uid="{00000000-0005-0000-0000-0000A27A0000}"/>
    <cellStyle name="SAPBEXexcCritical5 16" xfId="31318" xr:uid="{00000000-0005-0000-0000-0000A37A0000}"/>
    <cellStyle name="SAPBEXexcCritical5 16 2" xfId="31319" xr:uid="{00000000-0005-0000-0000-0000A47A0000}"/>
    <cellStyle name="SAPBEXexcCritical5 16 2 2" xfId="31320" xr:uid="{00000000-0005-0000-0000-0000A57A0000}"/>
    <cellStyle name="SAPBEXexcCritical5 16 3" xfId="31321" xr:uid="{00000000-0005-0000-0000-0000A67A0000}"/>
    <cellStyle name="SAPBEXexcCritical5 16 4" xfId="31322" xr:uid="{00000000-0005-0000-0000-0000A77A0000}"/>
    <cellStyle name="SAPBEXexcCritical5 17" xfId="31323" xr:uid="{00000000-0005-0000-0000-0000A87A0000}"/>
    <cellStyle name="SAPBEXexcCritical5 17 2" xfId="31324" xr:uid="{00000000-0005-0000-0000-0000A97A0000}"/>
    <cellStyle name="SAPBEXexcCritical5 18" xfId="31325" xr:uid="{00000000-0005-0000-0000-0000AA7A0000}"/>
    <cellStyle name="SAPBEXexcCritical5 18 2" xfId="31326" xr:uid="{00000000-0005-0000-0000-0000AB7A0000}"/>
    <cellStyle name="SAPBEXexcCritical5 19" xfId="31327" xr:uid="{00000000-0005-0000-0000-0000AC7A0000}"/>
    <cellStyle name="SAPBEXexcCritical5 19 2" xfId="31328" xr:uid="{00000000-0005-0000-0000-0000AD7A0000}"/>
    <cellStyle name="SAPBEXexcCritical5 2" xfId="31329" xr:uid="{00000000-0005-0000-0000-0000AE7A0000}"/>
    <cellStyle name="SAPBEXexcCritical5 2 2" xfId="31330" xr:uid="{00000000-0005-0000-0000-0000AF7A0000}"/>
    <cellStyle name="SAPBEXexcCritical5 2 2 2" xfId="31331" xr:uid="{00000000-0005-0000-0000-0000B07A0000}"/>
    <cellStyle name="SAPBEXexcCritical5 2 2 2 2" xfId="31332" xr:uid="{00000000-0005-0000-0000-0000B17A0000}"/>
    <cellStyle name="SAPBEXexcCritical5 2 2 3" xfId="31333" xr:uid="{00000000-0005-0000-0000-0000B27A0000}"/>
    <cellStyle name="SAPBEXexcCritical5 2 3" xfId="31334" xr:uid="{00000000-0005-0000-0000-0000B37A0000}"/>
    <cellStyle name="SAPBEXexcCritical5 2 3 2" xfId="31335" xr:uid="{00000000-0005-0000-0000-0000B47A0000}"/>
    <cellStyle name="SAPBEXexcCritical5 2 4" xfId="31336" xr:uid="{00000000-0005-0000-0000-0000B57A0000}"/>
    <cellStyle name="SAPBEXexcCritical5 2 5" xfId="31337" xr:uid="{00000000-0005-0000-0000-0000B67A0000}"/>
    <cellStyle name="SAPBEXexcCritical5 20" xfId="31338" xr:uid="{00000000-0005-0000-0000-0000B77A0000}"/>
    <cellStyle name="SAPBEXexcCritical5 20 2" xfId="31339" xr:uid="{00000000-0005-0000-0000-0000B87A0000}"/>
    <cellStyle name="SAPBEXexcCritical5 21" xfId="31340" xr:uid="{00000000-0005-0000-0000-0000B97A0000}"/>
    <cellStyle name="SAPBEXexcCritical5 21 2" xfId="31341" xr:uid="{00000000-0005-0000-0000-0000BA7A0000}"/>
    <cellStyle name="SAPBEXexcCritical5 22" xfId="31342" xr:uid="{00000000-0005-0000-0000-0000BB7A0000}"/>
    <cellStyle name="SAPBEXexcCritical5 22 2" xfId="31343" xr:uid="{00000000-0005-0000-0000-0000BC7A0000}"/>
    <cellStyle name="SAPBEXexcCritical5 23" xfId="31344" xr:uid="{00000000-0005-0000-0000-0000BD7A0000}"/>
    <cellStyle name="SAPBEXexcCritical5 23 2" xfId="31345" xr:uid="{00000000-0005-0000-0000-0000BE7A0000}"/>
    <cellStyle name="SAPBEXexcCritical5 23 2 2" xfId="31346" xr:uid="{00000000-0005-0000-0000-0000BF7A0000}"/>
    <cellStyle name="SAPBEXexcCritical5 23 3" xfId="31347" xr:uid="{00000000-0005-0000-0000-0000C07A0000}"/>
    <cellStyle name="SAPBEXexcCritical5 23_IFRS-Buchung" xfId="31348" xr:uid="{00000000-0005-0000-0000-0000C17A0000}"/>
    <cellStyle name="SAPBEXexcCritical5 24" xfId="31349" xr:uid="{00000000-0005-0000-0000-0000C27A0000}"/>
    <cellStyle name="SAPBEXexcCritical5 24 2" xfId="31350" xr:uid="{00000000-0005-0000-0000-0000C37A0000}"/>
    <cellStyle name="SAPBEXexcCritical5 25" xfId="31351" xr:uid="{00000000-0005-0000-0000-0000C47A0000}"/>
    <cellStyle name="SAPBEXexcCritical5 25 2" xfId="31352" xr:uid="{00000000-0005-0000-0000-0000C57A0000}"/>
    <cellStyle name="SAPBEXexcCritical5 26" xfId="31353" xr:uid="{00000000-0005-0000-0000-0000C67A0000}"/>
    <cellStyle name="SAPBEXexcCritical5 26 2" xfId="31354" xr:uid="{00000000-0005-0000-0000-0000C77A0000}"/>
    <cellStyle name="SAPBEXexcCritical5 26 2 2" xfId="31355" xr:uid="{00000000-0005-0000-0000-0000C87A0000}"/>
    <cellStyle name="SAPBEXexcCritical5 26 2 2 2" xfId="31356" xr:uid="{00000000-0005-0000-0000-0000C97A0000}"/>
    <cellStyle name="SAPBEXexcCritical5 26 2 3" xfId="31357" xr:uid="{00000000-0005-0000-0000-0000CA7A0000}"/>
    <cellStyle name="SAPBEXexcCritical5 26 3" xfId="31358" xr:uid="{00000000-0005-0000-0000-0000CB7A0000}"/>
    <cellStyle name="SAPBEXexcCritical5 26 3 2" xfId="31359" xr:uid="{00000000-0005-0000-0000-0000CC7A0000}"/>
    <cellStyle name="SAPBEXexcCritical5 26 4" xfId="31360" xr:uid="{00000000-0005-0000-0000-0000CD7A0000}"/>
    <cellStyle name="SAPBEXexcCritical5 27" xfId="31361" xr:uid="{00000000-0005-0000-0000-0000CE7A0000}"/>
    <cellStyle name="SAPBEXexcCritical5 27 2" xfId="31362" xr:uid="{00000000-0005-0000-0000-0000CF7A0000}"/>
    <cellStyle name="SAPBEXexcCritical5 27 2 2" xfId="31363" xr:uid="{00000000-0005-0000-0000-0000D07A0000}"/>
    <cellStyle name="SAPBEXexcCritical5 27 2 2 2" xfId="31364" xr:uid="{00000000-0005-0000-0000-0000D17A0000}"/>
    <cellStyle name="SAPBEXexcCritical5 27 2 3" xfId="31365" xr:uid="{00000000-0005-0000-0000-0000D27A0000}"/>
    <cellStyle name="SAPBEXexcCritical5 27 3" xfId="31366" xr:uid="{00000000-0005-0000-0000-0000D37A0000}"/>
    <cellStyle name="SAPBEXexcCritical5 27 3 2" xfId="31367" xr:uid="{00000000-0005-0000-0000-0000D47A0000}"/>
    <cellStyle name="SAPBEXexcCritical5 27 4" xfId="31368" xr:uid="{00000000-0005-0000-0000-0000D57A0000}"/>
    <cellStyle name="SAPBEXexcCritical5 28" xfId="31369" xr:uid="{00000000-0005-0000-0000-0000D67A0000}"/>
    <cellStyle name="SAPBEXexcCritical5 28 2" xfId="31370" xr:uid="{00000000-0005-0000-0000-0000D77A0000}"/>
    <cellStyle name="SAPBEXexcCritical5 29" xfId="31371" xr:uid="{00000000-0005-0000-0000-0000D87A0000}"/>
    <cellStyle name="SAPBEXexcCritical5 29 2" xfId="31372" xr:uid="{00000000-0005-0000-0000-0000D97A0000}"/>
    <cellStyle name="SAPBEXexcCritical5 3" xfId="31373" xr:uid="{00000000-0005-0000-0000-0000DA7A0000}"/>
    <cellStyle name="SAPBEXexcCritical5 3 2" xfId="31374" xr:uid="{00000000-0005-0000-0000-0000DB7A0000}"/>
    <cellStyle name="SAPBEXexcCritical5 3 3" xfId="31375" xr:uid="{00000000-0005-0000-0000-0000DC7A0000}"/>
    <cellStyle name="SAPBEXexcCritical5 3 4" xfId="31376" xr:uid="{00000000-0005-0000-0000-0000DD7A0000}"/>
    <cellStyle name="SAPBEXexcCritical5 30" xfId="31377" xr:uid="{00000000-0005-0000-0000-0000DE7A0000}"/>
    <cellStyle name="SAPBEXexcCritical5 30 2" xfId="31378" xr:uid="{00000000-0005-0000-0000-0000DF7A0000}"/>
    <cellStyle name="SAPBEXexcCritical5 30 2 2" xfId="31379" xr:uid="{00000000-0005-0000-0000-0000E07A0000}"/>
    <cellStyle name="SAPBEXexcCritical5 30 3" xfId="31380" xr:uid="{00000000-0005-0000-0000-0000E17A0000}"/>
    <cellStyle name="SAPBEXexcCritical5 31" xfId="31381" xr:uid="{00000000-0005-0000-0000-0000E27A0000}"/>
    <cellStyle name="SAPBEXexcCritical5 31 2" xfId="31382" xr:uid="{00000000-0005-0000-0000-0000E37A0000}"/>
    <cellStyle name="SAPBEXexcCritical5 32" xfId="31383" xr:uid="{00000000-0005-0000-0000-0000E47A0000}"/>
    <cellStyle name="SAPBEXexcCritical5 32 2" xfId="31384" xr:uid="{00000000-0005-0000-0000-0000E57A0000}"/>
    <cellStyle name="SAPBEXexcCritical5 33" xfId="31385" xr:uid="{00000000-0005-0000-0000-0000E67A0000}"/>
    <cellStyle name="SAPBEXexcCritical5 34" xfId="31386" xr:uid="{00000000-0005-0000-0000-0000E77A0000}"/>
    <cellStyle name="SAPBEXexcCritical5 35" xfId="31387" xr:uid="{00000000-0005-0000-0000-0000E87A0000}"/>
    <cellStyle name="SAPBEXexcCritical5 36" xfId="31388" xr:uid="{00000000-0005-0000-0000-0000E97A0000}"/>
    <cellStyle name="SAPBEXexcCritical5 37" xfId="31389" xr:uid="{00000000-0005-0000-0000-0000EA7A0000}"/>
    <cellStyle name="SAPBEXexcCritical5 38" xfId="31390" xr:uid="{00000000-0005-0000-0000-0000EB7A0000}"/>
    <cellStyle name="SAPBEXexcCritical5 39" xfId="31391" xr:uid="{00000000-0005-0000-0000-0000EC7A0000}"/>
    <cellStyle name="SAPBEXexcCritical5 4" xfId="31392" xr:uid="{00000000-0005-0000-0000-0000ED7A0000}"/>
    <cellStyle name="SAPBEXexcCritical5 40" xfId="31393" xr:uid="{00000000-0005-0000-0000-0000EE7A0000}"/>
    <cellStyle name="SAPBEXexcCritical5 41" xfId="31394" xr:uid="{00000000-0005-0000-0000-0000EF7A0000}"/>
    <cellStyle name="SAPBEXexcCritical5 42" xfId="31395" xr:uid="{00000000-0005-0000-0000-0000F07A0000}"/>
    <cellStyle name="SAPBEXexcCritical5 43" xfId="31396" xr:uid="{00000000-0005-0000-0000-0000F17A0000}"/>
    <cellStyle name="SAPBEXexcCritical5 44" xfId="31397" xr:uid="{00000000-0005-0000-0000-0000F27A0000}"/>
    <cellStyle name="SAPBEXexcCritical5 45" xfId="31398" xr:uid="{00000000-0005-0000-0000-0000F37A0000}"/>
    <cellStyle name="SAPBEXexcCritical5 46" xfId="46058" xr:uid="{00000000-0005-0000-0000-0000F47A0000}"/>
    <cellStyle name="SAPBEXexcCritical5 47" xfId="46059" xr:uid="{00000000-0005-0000-0000-0000F57A0000}"/>
    <cellStyle name="SAPBEXexcCritical5 48" xfId="31287" xr:uid="{00000000-0005-0000-0000-0000F67A0000}"/>
    <cellStyle name="SAPBEXexcCritical5 5" xfId="31399" xr:uid="{00000000-0005-0000-0000-0000F77A0000}"/>
    <cellStyle name="SAPBEXexcCritical5 6" xfId="31400" xr:uid="{00000000-0005-0000-0000-0000F87A0000}"/>
    <cellStyle name="SAPBEXexcCritical5 7" xfId="31401" xr:uid="{00000000-0005-0000-0000-0000F97A0000}"/>
    <cellStyle name="SAPBEXexcCritical5 8" xfId="31402" xr:uid="{00000000-0005-0000-0000-0000FA7A0000}"/>
    <cellStyle name="SAPBEXexcCritical5 8 2" xfId="31403" xr:uid="{00000000-0005-0000-0000-0000FB7A0000}"/>
    <cellStyle name="SAPBEXexcCritical5 9" xfId="31404" xr:uid="{00000000-0005-0000-0000-0000FC7A0000}"/>
    <cellStyle name="SAPBEXexcCritical5 9 2" xfId="31405" xr:uid="{00000000-0005-0000-0000-0000FD7A0000}"/>
    <cellStyle name="SAPBEXexcCritical5_AMSGB IS" xfId="46263" xr:uid="{00000000-0005-0000-0000-0000FE7A0000}"/>
    <cellStyle name="SAPBEXexcCritical6" xfId="57" xr:uid="{00000000-0005-0000-0000-0000FF7A0000}"/>
    <cellStyle name="SAPBEXexcCritical6 10" xfId="31407" xr:uid="{00000000-0005-0000-0000-0000007B0000}"/>
    <cellStyle name="SAPBEXexcCritical6 10 2" xfId="31408" xr:uid="{00000000-0005-0000-0000-0000017B0000}"/>
    <cellStyle name="SAPBEXexcCritical6 10 2 2" xfId="31409" xr:uid="{00000000-0005-0000-0000-0000027B0000}"/>
    <cellStyle name="SAPBEXexcCritical6 10 3" xfId="31410" xr:uid="{00000000-0005-0000-0000-0000037B0000}"/>
    <cellStyle name="SAPBEXexcCritical6 10 4" xfId="31411" xr:uid="{00000000-0005-0000-0000-0000047B0000}"/>
    <cellStyle name="SAPBEXexcCritical6 11" xfId="31412" xr:uid="{00000000-0005-0000-0000-0000057B0000}"/>
    <cellStyle name="SAPBEXexcCritical6 11 2" xfId="31413" xr:uid="{00000000-0005-0000-0000-0000067B0000}"/>
    <cellStyle name="SAPBEXexcCritical6 11 2 2" xfId="31414" xr:uid="{00000000-0005-0000-0000-0000077B0000}"/>
    <cellStyle name="SAPBEXexcCritical6 11 3" xfId="31415" xr:uid="{00000000-0005-0000-0000-0000087B0000}"/>
    <cellStyle name="SAPBEXexcCritical6 11 4" xfId="31416" xr:uid="{00000000-0005-0000-0000-0000097B0000}"/>
    <cellStyle name="SAPBEXexcCritical6 12" xfId="31417" xr:uid="{00000000-0005-0000-0000-00000A7B0000}"/>
    <cellStyle name="SAPBEXexcCritical6 12 2" xfId="31418" xr:uid="{00000000-0005-0000-0000-00000B7B0000}"/>
    <cellStyle name="SAPBEXexcCritical6 12 2 2" xfId="31419" xr:uid="{00000000-0005-0000-0000-00000C7B0000}"/>
    <cellStyle name="SAPBEXexcCritical6 12 3" xfId="31420" xr:uid="{00000000-0005-0000-0000-00000D7B0000}"/>
    <cellStyle name="SAPBEXexcCritical6 12 4" xfId="31421" xr:uid="{00000000-0005-0000-0000-00000E7B0000}"/>
    <cellStyle name="SAPBEXexcCritical6 13" xfId="31422" xr:uid="{00000000-0005-0000-0000-00000F7B0000}"/>
    <cellStyle name="SAPBEXexcCritical6 13 2" xfId="31423" xr:uid="{00000000-0005-0000-0000-0000107B0000}"/>
    <cellStyle name="SAPBEXexcCritical6 13 2 2" xfId="31424" xr:uid="{00000000-0005-0000-0000-0000117B0000}"/>
    <cellStyle name="SAPBEXexcCritical6 13 3" xfId="31425" xr:uid="{00000000-0005-0000-0000-0000127B0000}"/>
    <cellStyle name="SAPBEXexcCritical6 13 4" xfId="31426" xr:uid="{00000000-0005-0000-0000-0000137B0000}"/>
    <cellStyle name="SAPBEXexcCritical6 14" xfId="31427" xr:uid="{00000000-0005-0000-0000-0000147B0000}"/>
    <cellStyle name="SAPBEXexcCritical6 14 2" xfId="31428" xr:uid="{00000000-0005-0000-0000-0000157B0000}"/>
    <cellStyle name="SAPBEXexcCritical6 14 2 2" xfId="31429" xr:uid="{00000000-0005-0000-0000-0000167B0000}"/>
    <cellStyle name="SAPBEXexcCritical6 14 3" xfId="31430" xr:uid="{00000000-0005-0000-0000-0000177B0000}"/>
    <cellStyle name="SAPBEXexcCritical6 14 4" xfId="31431" xr:uid="{00000000-0005-0000-0000-0000187B0000}"/>
    <cellStyle name="SAPBEXexcCritical6 15" xfId="31432" xr:uid="{00000000-0005-0000-0000-0000197B0000}"/>
    <cellStyle name="SAPBEXexcCritical6 15 2" xfId="31433" xr:uid="{00000000-0005-0000-0000-00001A7B0000}"/>
    <cellStyle name="SAPBEXexcCritical6 15 2 2" xfId="31434" xr:uid="{00000000-0005-0000-0000-00001B7B0000}"/>
    <cellStyle name="SAPBEXexcCritical6 15 3" xfId="31435" xr:uid="{00000000-0005-0000-0000-00001C7B0000}"/>
    <cellStyle name="SAPBEXexcCritical6 15 4" xfId="31436" xr:uid="{00000000-0005-0000-0000-00001D7B0000}"/>
    <cellStyle name="SAPBEXexcCritical6 16" xfId="31437" xr:uid="{00000000-0005-0000-0000-00001E7B0000}"/>
    <cellStyle name="SAPBEXexcCritical6 16 2" xfId="31438" xr:uid="{00000000-0005-0000-0000-00001F7B0000}"/>
    <cellStyle name="SAPBEXexcCritical6 16 2 2" xfId="31439" xr:uid="{00000000-0005-0000-0000-0000207B0000}"/>
    <cellStyle name="SAPBEXexcCritical6 16 3" xfId="31440" xr:uid="{00000000-0005-0000-0000-0000217B0000}"/>
    <cellStyle name="SAPBEXexcCritical6 16 4" xfId="31441" xr:uid="{00000000-0005-0000-0000-0000227B0000}"/>
    <cellStyle name="SAPBEXexcCritical6 17" xfId="31442" xr:uid="{00000000-0005-0000-0000-0000237B0000}"/>
    <cellStyle name="SAPBEXexcCritical6 17 2" xfId="31443" xr:uid="{00000000-0005-0000-0000-0000247B0000}"/>
    <cellStyle name="SAPBEXexcCritical6 18" xfId="31444" xr:uid="{00000000-0005-0000-0000-0000257B0000}"/>
    <cellStyle name="SAPBEXexcCritical6 18 2" xfId="31445" xr:uid="{00000000-0005-0000-0000-0000267B0000}"/>
    <cellStyle name="SAPBEXexcCritical6 19" xfId="31446" xr:uid="{00000000-0005-0000-0000-0000277B0000}"/>
    <cellStyle name="SAPBEXexcCritical6 19 2" xfId="31447" xr:uid="{00000000-0005-0000-0000-0000287B0000}"/>
    <cellStyle name="SAPBEXexcCritical6 2" xfId="31448" xr:uid="{00000000-0005-0000-0000-0000297B0000}"/>
    <cellStyle name="SAPBEXexcCritical6 2 2" xfId="31449" xr:uid="{00000000-0005-0000-0000-00002A7B0000}"/>
    <cellStyle name="SAPBEXexcCritical6 2 2 2" xfId="31450" xr:uid="{00000000-0005-0000-0000-00002B7B0000}"/>
    <cellStyle name="SAPBEXexcCritical6 2 2 2 2" xfId="31451" xr:uid="{00000000-0005-0000-0000-00002C7B0000}"/>
    <cellStyle name="SAPBEXexcCritical6 2 2 3" xfId="31452" xr:uid="{00000000-0005-0000-0000-00002D7B0000}"/>
    <cellStyle name="SAPBEXexcCritical6 2 3" xfId="31453" xr:uid="{00000000-0005-0000-0000-00002E7B0000}"/>
    <cellStyle name="SAPBEXexcCritical6 2 3 2" xfId="31454" xr:uid="{00000000-0005-0000-0000-00002F7B0000}"/>
    <cellStyle name="SAPBEXexcCritical6 2 4" xfId="31455" xr:uid="{00000000-0005-0000-0000-0000307B0000}"/>
    <cellStyle name="SAPBEXexcCritical6 2 5" xfId="31456" xr:uid="{00000000-0005-0000-0000-0000317B0000}"/>
    <cellStyle name="SAPBEXexcCritical6 20" xfId="31457" xr:uid="{00000000-0005-0000-0000-0000327B0000}"/>
    <cellStyle name="SAPBEXexcCritical6 20 2" xfId="31458" xr:uid="{00000000-0005-0000-0000-0000337B0000}"/>
    <cellStyle name="SAPBEXexcCritical6 21" xfId="31459" xr:uid="{00000000-0005-0000-0000-0000347B0000}"/>
    <cellStyle name="SAPBEXexcCritical6 21 2" xfId="31460" xr:uid="{00000000-0005-0000-0000-0000357B0000}"/>
    <cellStyle name="SAPBEXexcCritical6 22" xfId="31461" xr:uid="{00000000-0005-0000-0000-0000367B0000}"/>
    <cellStyle name="SAPBEXexcCritical6 22 2" xfId="31462" xr:uid="{00000000-0005-0000-0000-0000377B0000}"/>
    <cellStyle name="SAPBEXexcCritical6 23" xfId="31463" xr:uid="{00000000-0005-0000-0000-0000387B0000}"/>
    <cellStyle name="SAPBEXexcCritical6 23 2" xfId="31464" xr:uid="{00000000-0005-0000-0000-0000397B0000}"/>
    <cellStyle name="SAPBEXexcCritical6 23 2 2" xfId="31465" xr:uid="{00000000-0005-0000-0000-00003A7B0000}"/>
    <cellStyle name="SAPBEXexcCritical6 23 3" xfId="31466" xr:uid="{00000000-0005-0000-0000-00003B7B0000}"/>
    <cellStyle name="SAPBEXexcCritical6 23_IFRS-Buchung" xfId="31467" xr:uid="{00000000-0005-0000-0000-00003C7B0000}"/>
    <cellStyle name="SAPBEXexcCritical6 24" xfId="31468" xr:uid="{00000000-0005-0000-0000-00003D7B0000}"/>
    <cellStyle name="SAPBEXexcCritical6 24 2" xfId="31469" xr:uid="{00000000-0005-0000-0000-00003E7B0000}"/>
    <cellStyle name="SAPBEXexcCritical6 25" xfId="31470" xr:uid="{00000000-0005-0000-0000-00003F7B0000}"/>
    <cellStyle name="SAPBEXexcCritical6 25 2" xfId="31471" xr:uid="{00000000-0005-0000-0000-0000407B0000}"/>
    <cellStyle name="SAPBEXexcCritical6 26" xfId="31472" xr:uid="{00000000-0005-0000-0000-0000417B0000}"/>
    <cellStyle name="SAPBEXexcCritical6 26 2" xfId="31473" xr:uid="{00000000-0005-0000-0000-0000427B0000}"/>
    <cellStyle name="SAPBEXexcCritical6 26 2 2" xfId="31474" xr:uid="{00000000-0005-0000-0000-0000437B0000}"/>
    <cellStyle name="SAPBEXexcCritical6 26 2 2 2" xfId="31475" xr:uid="{00000000-0005-0000-0000-0000447B0000}"/>
    <cellStyle name="SAPBEXexcCritical6 26 2 3" xfId="31476" xr:uid="{00000000-0005-0000-0000-0000457B0000}"/>
    <cellStyle name="SAPBEXexcCritical6 26 3" xfId="31477" xr:uid="{00000000-0005-0000-0000-0000467B0000}"/>
    <cellStyle name="SAPBEXexcCritical6 26 3 2" xfId="31478" xr:uid="{00000000-0005-0000-0000-0000477B0000}"/>
    <cellStyle name="SAPBEXexcCritical6 26 4" xfId="31479" xr:uid="{00000000-0005-0000-0000-0000487B0000}"/>
    <cellStyle name="SAPBEXexcCritical6 27" xfId="31480" xr:uid="{00000000-0005-0000-0000-0000497B0000}"/>
    <cellStyle name="SAPBEXexcCritical6 27 2" xfId="31481" xr:uid="{00000000-0005-0000-0000-00004A7B0000}"/>
    <cellStyle name="SAPBEXexcCritical6 27 2 2" xfId="31482" xr:uid="{00000000-0005-0000-0000-00004B7B0000}"/>
    <cellStyle name="SAPBEXexcCritical6 27 2 2 2" xfId="31483" xr:uid="{00000000-0005-0000-0000-00004C7B0000}"/>
    <cellStyle name="SAPBEXexcCritical6 27 2 3" xfId="31484" xr:uid="{00000000-0005-0000-0000-00004D7B0000}"/>
    <cellStyle name="SAPBEXexcCritical6 27 3" xfId="31485" xr:uid="{00000000-0005-0000-0000-00004E7B0000}"/>
    <cellStyle name="SAPBEXexcCritical6 27 3 2" xfId="31486" xr:uid="{00000000-0005-0000-0000-00004F7B0000}"/>
    <cellStyle name="SAPBEXexcCritical6 27 4" xfId="31487" xr:uid="{00000000-0005-0000-0000-0000507B0000}"/>
    <cellStyle name="SAPBEXexcCritical6 28" xfId="31488" xr:uid="{00000000-0005-0000-0000-0000517B0000}"/>
    <cellStyle name="SAPBEXexcCritical6 28 2" xfId="31489" xr:uid="{00000000-0005-0000-0000-0000527B0000}"/>
    <cellStyle name="SAPBEXexcCritical6 29" xfId="31490" xr:uid="{00000000-0005-0000-0000-0000537B0000}"/>
    <cellStyle name="SAPBEXexcCritical6 29 2" xfId="31491" xr:uid="{00000000-0005-0000-0000-0000547B0000}"/>
    <cellStyle name="SAPBEXexcCritical6 3" xfId="31492" xr:uid="{00000000-0005-0000-0000-0000557B0000}"/>
    <cellStyle name="SAPBEXexcCritical6 3 2" xfId="31493" xr:uid="{00000000-0005-0000-0000-0000567B0000}"/>
    <cellStyle name="SAPBEXexcCritical6 3 3" xfId="31494" xr:uid="{00000000-0005-0000-0000-0000577B0000}"/>
    <cellStyle name="SAPBEXexcCritical6 3 4" xfId="31495" xr:uid="{00000000-0005-0000-0000-0000587B0000}"/>
    <cellStyle name="SAPBEXexcCritical6 30" xfId="31496" xr:uid="{00000000-0005-0000-0000-0000597B0000}"/>
    <cellStyle name="SAPBEXexcCritical6 30 2" xfId="31497" xr:uid="{00000000-0005-0000-0000-00005A7B0000}"/>
    <cellStyle name="SAPBEXexcCritical6 30 2 2" xfId="31498" xr:uid="{00000000-0005-0000-0000-00005B7B0000}"/>
    <cellStyle name="SAPBEXexcCritical6 30 3" xfId="31499" xr:uid="{00000000-0005-0000-0000-00005C7B0000}"/>
    <cellStyle name="SAPBEXexcCritical6 31" xfId="31500" xr:uid="{00000000-0005-0000-0000-00005D7B0000}"/>
    <cellStyle name="SAPBEXexcCritical6 31 2" xfId="31501" xr:uid="{00000000-0005-0000-0000-00005E7B0000}"/>
    <cellStyle name="SAPBEXexcCritical6 32" xfId="31502" xr:uid="{00000000-0005-0000-0000-00005F7B0000}"/>
    <cellStyle name="SAPBEXexcCritical6 32 2" xfId="31503" xr:uid="{00000000-0005-0000-0000-0000607B0000}"/>
    <cellStyle name="SAPBEXexcCritical6 33" xfId="31504" xr:uid="{00000000-0005-0000-0000-0000617B0000}"/>
    <cellStyle name="SAPBEXexcCritical6 34" xfId="31505" xr:uid="{00000000-0005-0000-0000-0000627B0000}"/>
    <cellStyle name="SAPBEXexcCritical6 35" xfId="31506" xr:uid="{00000000-0005-0000-0000-0000637B0000}"/>
    <cellStyle name="SAPBEXexcCritical6 36" xfId="31507" xr:uid="{00000000-0005-0000-0000-0000647B0000}"/>
    <cellStyle name="SAPBEXexcCritical6 37" xfId="31508" xr:uid="{00000000-0005-0000-0000-0000657B0000}"/>
    <cellStyle name="SAPBEXexcCritical6 38" xfId="31509" xr:uid="{00000000-0005-0000-0000-0000667B0000}"/>
    <cellStyle name="SAPBEXexcCritical6 39" xfId="31510" xr:uid="{00000000-0005-0000-0000-0000677B0000}"/>
    <cellStyle name="SAPBEXexcCritical6 4" xfId="31511" xr:uid="{00000000-0005-0000-0000-0000687B0000}"/>
    <cellStyle name="SAPBEXexcCritical6 40" xfId="31512" xr:uid="{00000000-0005-0000-0000-0000697B0000}"/>
    <cellStyle name="SAPBEXexcCritical6 41" xfId="31513" xr:uid="{00000000-0005-0000-0000-00006A7B0000}"/>
    <cellStyle name="SAPBEXexcCritical6 42" xfId="31514" xr:uid="{00000000-0005-0000-0000-00006B7B0000}"/>
    <cellStyle name="SAPBEXexcCritical6 43" xfId="31515" xr:uid="{00000000-0005-0000-0000-00006C7B0000}"/>
    <cellStyle name="SAPBEXexcCritical6 44" xfId="31516" xr:uid="{00000000-0005-0000-0000-00006D7B0000}"/>
    <cellStyle name="SAPBEXexcCritical6 45" xfId="31517" xr:uid="{00000000-0005-0000-0000-00006E7B0000}"/>
    <cellStyle name="SAPBEXexcCritical6 46" xfId="46060" xr:uid="{00000000-0005-0000-0000-00006F7B0000}"/>
    <cellStyle name="SAPBEXexcCritical6 47" xfId="46061" xr:uid="{00000000-0005-0000-0000-0000707B0000}"/>
    <cellStyle name="SAPBEXexcCritical6 48" xfId="31406" xr:uid="{00000000-0005-0000-0000-0000717B0000}"/>
    <cellStyle name="SAPBEXexcCritical6 5" xfId="31518" xr:uid="{00000000-0005-0000-0000-0000727B0000}"/>
    <cellStyle name="SAPBEXexcCritical6 6" xfId="31519" xr:uid="{00000000-0005-0000-0000-0000737B0000}"/>
    <cellStyle name="SAPBEXexcCritical6 7" xfId="31520" xr:uid="{00000000-0005-0000-0000-0000747B0000}"/>
    <cellStyle name="SAPBEXexcCritical6 8" xfId="31521" xr:uid="{00000000-0005-0000-0000-0000757B0000}"/>
    <cellStyle name="SAPBEXexcCritical6 8 2" xfId="31522" xr:uid="{00000000-0005-0000-0000-0000767B0000}"/>
    <cellStyle name="SAPBEXexcCritical6 9" xfId="31523" xr:uid="{00000000-0005-0000-0000-0000777B0000}"/>
    <cellStyle name="SAPBEXexcCritical6 9 2" xfId="31524" xr:uid="{00000000-0005-0000-0000-0000787B0000}"/>
    <cellStyle name="SAPBEXexcCritical6_AMSGB IS" xfId="46264" xr:uid="{00000000-0005-0000-0000-0000797B0000}"/>
    <cellStyle name="SAPBEXexcGood1" xfId="58" xr:uid="{00000000-0005-0000-0000-00007A7B0000}"/>
    <cellStyle name="SAPBEXexcGood1 10" xfId="31526" xr:uid="{00000000-0005-0000-0000-00007B7B0000}"/>
    <cellStyle name="SAPBEXexcGood1 10 2" xfId="31527" xr:uid="{00000000-0005-0000-0000-00007C7B0000}"/>
    <cellStyle name="SAPBEXexcGood1 10 2 2" xfId="31528" xr:uid="{00000000-0005-0000-0000-00007D7B0000}"/>
    <cellStyle name="SAPBEXexcGood1 10 3" xfId="31529" xr:uid="{00000000-0005-0000-0000-00007E7B0000}"/>
    <cellStyle name="SAPBEXexcGood1 10 4" xfId="31530" xr:uid="{00000000-0005-0000-0000-00007F7B0000}"/>
    <cellStyle name="SAPBEXexcGood1 11" xfId="31531" xr:uid="{00000000-0005-0000-0000-0000807B0000}"/>
    <cellStyle name="SAPBEXexcGood1 11 2" xfId="31532" xr:uid="{00000000-0005-0000-0000-0000817B0000}"/>
    <cellStyle name="SAPBEXexcGood1 11 2 2" xfId="31533" xr:uid="{00000000-0005-0000-0000-0000827B0000}"/>
    <cellStyle name="SAPBEXexcGood1 11 3" xfId="31534" xr:uid="{00000000-0005-0000-0000-0000837B0000}"/>
    <cellStyle name="SAPBEXexcGood1 11 4" xfId="31535" xr:uid="{00000000-0005-0000-0000-0000847B0000}"/>
    <cellStyle name="SAPBEXexcGood1 12" xfId="31536" xr:uid="{00000000-0005-0000-0000-0000857B0000}"/>
    <cellStyle name="SAPBEXexcGood1 12 2" xfId="31537" xr:uid="{00000000-0005-0000-0000-0000867B0000}"/>
    <cellStyle name="SAPBEXexcGood1 12 2 2" xfId="31538" xr:uid="{00000000-0005-0000-0000-0000877B0000}"/>
    <cellStyle name="SAPBEXexcGood1 12 3" xfId="31539" xr:uid="{00000000-0005-0000-0000-0000887B0000}"/>
    <cellStyle name="SAPBEXexcGood1 12 4" xfId="31540" xr:uid="{00000000-0005-0000-0000-0000897B0000}"/>
    <cellStyle name="SAPBEXexcGood1 13" xfId="31541" xr:uid="{00000000-0005-0000-0000-00008A7B0000}"/>
    <cellStyle name="SAPBEXexcGood1 13 2" xfId="31542" xr:uid="{00000000-0005-0000-0000-00008B7B0000}"/>
    <cellStyle name="SAPBEXexcGood1 13 2 2" xfId="31543" xr:uid="{00000000-0005-0000-0000-00008C7B0000}"/>
    <cellStyle name="SAPBEXexcGood1 13 3" xfId="31544" xr:uid="{00000000-0005-0000-0000-00008D7B0000}"/>
    <cellStyle name="SAPBEXexcGood1 13 4" xfId="31545" xr:uid="{00000000-0005-0000-0000-00008E7B0000}"/>
    <cellStyle name="SAPBEXexcGood1 14" xfId="31546" xr:uid="{00000000-0005-0000-0000-00008F7B0000}"/>
    <cellStyle name="SAPBEXexcGood1 14 2" xfId="31547" xr:uid="{00000000-0005-0000-0000-0000907B0000}"/>
    <cellStyle name="SAPBEXexcGood1 14 2 2" xfId="31548" xr:uid="{00000000-0005-0000-0000-0000917B0000}"/>
    <cellStyle name="SAPBEXexcGood1 14 3" xfId="31549" xr:uid="{00000000-0005-0000-0000-0000927B0000}"/>
    <cellStyle name="SAPBEXexcGood1 14 4" xfId="31550" xr:uid="{00000000-0005-0000-0000-0000937B0000}"/>
    <cellStyle name="SAPBEXexcGood1 15" xfId="31551" xr:uid="{00000000-0005-0000-0000-0000947B0000}"/>
    <cellStyle name="SAPBEXexcGood1 15 2" xfId="31552" xr:uid="{00000000-0005-0000-0000-0000957B0000}"/>
    <cellStyle name="SAPBEXexcGood1 15 2 2" xfId="31553" xr:uid="{00000000-0005-0000-0000-0000967B0000}"/>
    <cellStyle name="SAPBEXexcGood1 15 3" xfId="31554" xr:uid="{00000000-0005-0000-0000-0000977B0000}"/>
    <cellStyle name="SAPBEXexcGood1 15 4" xfId="31555" xr:uid="{00000000-0005-0000-0000-0000987B0000}"/>
    <cellStyle name="SAPBEXexcGood1 16" xfId="31556" xr:uid="{00000000-0005-0000-0000-0000997B0000}"/>
    <cellStyle name="SAPBEXexcGood1 16 2" xfId="31557" xr:uid="{00000000-0005-0000-0000-00009A7B0000}"/>
    <cellStyle name="SAPBEXexcGood1 16 2 2" xfId="31558" xr:uid="{00000000-0005-0000-0000-00009B7B0000}"/>
    <cellStyle name="SAPBEXexcGood1 16 3" xfId="31559" xr:uid="{00000000-0005-0000-0000-00009C7B0000}"/>
    <cellStyle name="SAPBEXexcGood1 16 4" xfId="31560" xr:uid="{00000000-0005-0000-0000-00009D7B0000}"/>
    <cellStyle name="SAPBEXexcGood1 17" xfId="31561" xr:uid="{00000000-0005-0000-0000-00009E7B0000}"/>
    <cellStyle name="SAPBEXexcGood1 17 2" xfId="31562" xr:uid="{00000000-0005-0000-0000-00009F7B0000}"/>
    <cellStyle name="SAPBEXexcGood1 18" xfId="31563" xr:uid="{00000000-0005-0000-0000-0000A07B0000}"/>
    <cellStyle name="SAPBEXexcGood1 18 2" xfId="31564" xr:uid="{00000000-0005-0000-0000-0000A17B0000}"/>
    <cellStyle name="SAPBEXexcGood1 19" xfId="31565" xr:uid="{00000000-0005-0000-0000-0000A27B0000}"/>
    <cellStyle name="SAPBEXexcGood1 19 2" xfId="31566" xr:uid="{00000000-0005-0000-0000-0000A37B0000}"/>
    <cellStyle name="SAPBEXexcGood1 2" xfId="31567" xr:uid="{00000000-0005-0000-0000-0000A47B0000}"/>
    <cellStyle name="SAPBEXexcGood1 2 2" xfId="31568" xr:uid="{00000000-0005-0000-0000-0000A57B0000}"/>
    <cellStyle name="SAPBEXexcGood1 2 2 2" xfId="31569" xr:uid="{00000000-0005-0000-0000-0000A67B0000}"/>
    <cellStyle name="SAPBEXexcGood1 2 2 2 2" xfId="31570" xr:uid="{00000000-0005-0000-0000-0000A77B0000}"/>
    <cellStyle name="SAPBEXexcGood1 2 2 3" xfId="31571" xr:uid="{00000000-0005-0000-0000-0000A87B0000}"/>
    <cellStyle name="SAPBEXexcGood1 2 3" xfId="31572" xr:uid="{00000000-0005-0000-0000-0000A97B0000}"/>
    <cellStyle name="SAPBEXexcGood1 2 3 2" xfId="31573" xr:uid="{00000000-0005-0000-0000-0000AA7B0000}"/>
    <cellStyle name="SAPBEXexcGood1 2 4" xfId="31574" xr:uid="{00000000-0005-0000-0000-0000AB7B0000}"/>
    <cellStyle name="SAPBEXexcGood1 2 5" xfId="31575" xr:uid="{00000000-0005-0000-0000-0000AC7B0000}"/>
    <cellStyle name="SAPBEXexcGood1 20" xfId="31576" xr:uid="{00000000-0005-0000-0000-0000AD7B0000}"/>
    <cellStyle name="SAPBEXexcGood1 20 2" xfId="31577" xr:uid="{00000000-0005-0000-0000-0000AE7B0000}"/>
    <cellStyle name="SAPBEXexcGood1 21" xfId="31578" xr:uid="{00000000-0005-0000-0000-0000AF7B0000}"/>
    <cellStyle name="SAPBEXexcGood1 21 2" xfId="31579" xr:uid="{00000000-0005-0000-0000-0000B07B0000}"/>
    <cellStyle name="SAPBEXexcGood1 22" xfId="31580" xr:uid="{00000000-0005-0000-0000-0000B17B0000}"/>
    <cellStyle name="SAPBEXexcGood1 22 2" xfId="31581" xr:uid="{00000000-0005-0000-0000-0000B27B0000}"/>
    <cellStyle name="SAPBEXexcGood1 23" xfId="31582" xr:uid="{00000000-0005-0000-0000-0000B37B0000}"/>
    <cellStyle name="SAPBEXexcGood1 23 2" xfId="31583" xr:uid="{00000000-0005-0000-0000-0000B47B0000}"/>
    <cellStyle name="SAPBEXexcGood1 23 2 2" xfId="31584" xr:uid="{00000000-0005-0000-0000-0000B57B0000}"/>
    <cellStyle name="SAPBEXexcGood1 23 3" xfId="31585" xr:uid="{00000000-0005-0000-0000-0000B67B0000}"/>
    <cellStyle name="SAPBEXexcGood1 23_IFRS-Buchung" xfId="31586" xr:uid="{00000000-0005-0000-0000-0000B77B0000}"/>
    <cellStyle name="SAPBEXexcGood1 24" xfId="31587" xr:uid="{00000000-0005-0000-0000-0000B87B0000}"/>
    <cellStyle name="SAPBEXexcGood1 24 2" xfId="31588" xr:uid="{00000000-0005-0000-0000-0000B97B0000}"/>
    <cellStyle name="SAPBEXexcGood1 25" xfId="31589" xr:uid="{00000000-0005-0000-0000-0000BA7B0000}"/>
    <cellStyle name="SAPBEXexcGood1 25 2" xfId="31590" xr:uid="{00000000-0005-0000-0000-0000BB7B0000}"/>
    <cellStyle name="SAPBEXexcGood1 26" xfId="31591" xr:uid="{00000000-0005-0000-0000-0000BC7B0000}"/>
    <cellStyle name="SAPBEXexcGood1 26 2" xfId="31592" xr:uid="{00000000-0005-0000-0000-0000BD7B0000}"/>
    <cellStyle name="SAPBEXexcGood1 26 2 2" xfId="31593" xr:uid="{00000000-0005-0000-0000-0000BE7B0000}"/>
    <cellStyle name="SAPBEXexcGood1 26 2 2 2" xfId="31594" xr:uid="{00000000-0005-0000-0000-0000BF7B0000}"/>
    <cellStyle name="SAPBEXexcGood1 26 2 3" xfId="31595" xr:uid="{00000000-0005-0000-0000-0000C07B0000}"/>
    <cellStyle name="SAPBEXexcGood1 26 3" xfId="31596" xr:uid="{00000000-0005-0000-0000-0000C17B0000}"/>
    <cellStyle name="SAPBEXexcGood1 26 3 2" xfId="31597" xr:uid="{00000000-0005-0000-0000-0000C27B0000}"/>
    <cellStyle name="SAPBEXexcGood1 26 4" xfId="31598" xr:uid="{00000000-0005-0000-0000-0000C37B0000}"/>
    <cellStyle name="SAPBEXexcGood1 27" xfId="31599" xr:uid="{00000000-0005-0000-0000-0000C47B0000}"/>
    <cellStyle name="SAPBEXexcGood1 27 2" xfId="31600" xr:uid="{00000000-0005-0000-0000-0000C57B0000}"/>
    <cellStyle name="SAPBEXexcGood1 27 2 2" xfId="31601" xr:uid="{00000000-0005-0000-0000-0000C67B0000}"/>
    <cellStyle name="SAPBEXexcGood1 27 2 2 2" xfId="31602" xr:uid="{00000000-0005-0000-0000-0000C77B0000}"/>
    <cellStyle name="SAPBEXexcGood1 27 2 3" xfId="31603" xr:uid="{00000000-0005-0000-0000-0000C87B0000}"/>
    <cellStyle name="SAPBEXexcGood1 27 3" xfId="31604" xr:uid="{00000000-0005-0000-0000-0000C97B0000}"/>
    <cellStyle name="SAPBEXexcGood1 27 3 2" xfId="31605" xr:uid="{00000000-0005-0000-0000-0000CA7B0000}"/>
    <cellStyle name="SAPBEXexcGood1 27 4" xfId="31606" xr:uid="{00000000-0005-0000-0000-0000CB7B0000}"/>
    <cellStyle name="SAPBEXexcGood1 28" xfId="31607" xr:uid="{00000000-0005-0000-0000-0000CC7B0000}"/>
    <cellStyle name="SAPBEXexcGood1 28 2" xfId="31608" xr:uid="{00000000-0005-0000-0000-0000CD7B0000}"/>
    <cellStyle name="SAPBEXexcGood1 29" xfId="31609" xr:uid="{00000000-0005-0000-0000-0000CE7B0000}"/>
    <cellStyle name="SAPBEXexcGood1 29 2" xfId="31610" xr:uid="{00000000-0005-0000-0000-0000CF7B0000}"/>
    <cellStyle name="SAPBEXexcGood1 3" xfId="31611" xr:uid="{00000000-0005-0000-0000-0000D07B0000}"/>
    <cellStyle name="SAPBEXexcGood1 3 2" xfId="31612" xr:uid="{00000000-0005-0000-0000-0000D17B0000}"/>
    <cellStyle name="SAPBEXexcGood1 3 3" xfId="31613" xr:uid="{00000000-0005-0000-0000-0000D27B0000}"/>
    <cellStyle name="SAPBEXexcGood1 3 4" xfId="31614" xr:uid="{00000000-0005-0000-0000-0000D37B0000}"/>
    <cellStyle name="SAPBEXexcGood1 30" xfId="31615" xr:uid="{00000000-0005-0000-0000-0000D47B0000}"/>
    <cellStyle name="SAPBEXexcGood1 30 2" xfId="31616" xr:uid="{00000000-0005-0000-0000-0000D57B0000}"/>
    <cellStyle name="SAPBEXexcGood1 30 2 2" xfId="31617" xr:uid="{00000000-0005-0000-0000-0000D67B0000}"/>
    <cellStyle name="SAPBEXexcGood1 30 3" xfId="31618" xr:uid="{00000000-0005-0000-0000-0000D77B0000}"/>
    <cellStyle name="SAPBEXexcGood1 31" xfId="31619" xr:uid="{00000000-0005-0000-0000-0000D87B0000}"/>
    <cellStyle name="SAPBEXexcGood1 31 2" xfId="31620" xr:uid="{00000000-0005-0000-0000-0000D97B0000}"/>
    <cellStyle name="SAPBEXexcGood1 32" xfId="31621" xr:uid="{00000000-0005-0000-0000-0000DA7B0000}"/>
    <cellStyle name="SAPBEXexcGood1 32 2" xfId="31622" xr:uid="{00000000-0005-0000-0000-0000DB7B0000}"/>
    <cellStyle name="SAPBEXexcGood1 33" xfId="31623" xr:uid="{00000000-0005-0000-0000-0000DC7B0000}"/>
    <cellStyle name="SAPBEXexcGood1 34" xfId="31624" xr:uid="{00000000-0005-0000-0000-0000DD7B0000}"/>
    <cellStyle name="SAPBEXexcGood1 35" xfId="31625" xr:uid="{00000000-0005-0000-0000-0000DE7B0000}"/>
    <cellStyle name="SAPBEXexcGood1 36" xfId="31626" xr:uid="{00000000-0005-0000-0000-0000DF7B0000}"/>
    <cellStyle name="SAPBEXexcGood1 37" xfId="31627" xr:uid="{00000000-0005-0000-0000-0000E07B0000}"/>
    <cellStyle name="SAPBEXexcGood1 38" xfId="31628" xr:uid="{00000000-0005-0000-0000-0000E17B0000}"/>
    <cellStyle name="SAPBEXexcGood1 39" xfId="31629" xr:uid="{00000000-0005-0000-0000-0000E27B0000}"/>
    <cellStyle name="SAPBEXexcGood1 4" xfId="31630" xr:uid="{00000000-0005-0000-0000-0000E37B0000}"/>
    <cellStyle name="SAPBEXexcGood1 40" xfId="31631" xr:uid="{00000000-0005-0000-0000-0000E47B0000}"/>
    <cellStyle name="SAPBEXexcGood1 41" xfId="31632" xr:uid="{00000000-0005-0000-0000-0000E57B0000}"/>
    <cellStyle name="SAPBEXexcGood1 42" xfId="31633" xr:uid="{00000000-0005-0000-0000-0000E67B0000}"/>
    <cellStyle name="SAPBEXexcGood1 43" xfId="31634" xr:uid="{00000000-0005-0000-0000-0000E77B0000}"/>
    <cellStyle name="SAPBEXexcGood1 44" xfId="31635" xr:uid="{00000000-0005-0000-0000-0000E87B0000}"/>
    <cellStyle name="SAPBEXexcGood1 45" xfId="31636" xr:uid="{00000000-0005-0000-0000-0000E97B0000}"/>
    <cellStyle name="SAPBEXexcGood1 46" xfId="46062" xr:uid="{00000000-0005-0000-0000-0000EA7B0000}"/>
    <cellStyle name="SAPBEXexcGood1 47" xfId="46063" xr:uid="{00000000-0005-0000-0000-0000EB7B0000}"/>
    <cellStyle name="SAPBEXexcGood1 48" xfId="31525" xr:uid="{00000000-0005-0000-0000-0000EC7B0000}"/>
    <cellStyle name="SAPBEXexcGood1 5" xfId="31637" xr:uid="{00000000-0005-0000-0000-0000ED7B0000}"/>
    <cellStyle name="SAPBEXexcGood1 6" xfId="31638" xr:uid="{00000000-0005-0000-0000-0000EE7B0000}"/>
    <cellStyle name="SAPBEXexcGood1 7" xfId="31639" xr:uid="{00000000-0005-0000-0000-0000EF7B0000}"/>
    <cellStyle name="SAPBEXexcGood1 8" xfId="31640" xr:uid="{00000000-0005-0000-0000-0000F07B0000}"/>
    <cellStyle name="SAPBEXexcGood1 8 2" xfId="31641" xr:uid="{00000000-0005-0000-0000-0000F17B0000}"/>
    <cellStyle name="SAPBEXexcGood1 9" xfId="31642" xr:uid="{00000000-0005-0000-0000-0000F27B0000}"/>
    <cellStyle name="SAPBEXexcGood1 9 2" xfId="31643" xr:uid="{00000000-0005-0000-0000-0000F37B0000}"/>
    <cellStyle name="SAPBEXexcGood1_AMSGB IS" xfId="46265" xr:uid="{00000000-0005-0000-0000-0000F47B0000}"/>
    <cellStyle name="SAPBEXexcGood2" xfId="59" xr:uid="{00000000-0005-0000-0000-0000F57B0000}"/>
    <cellStyle name="SAPBEXexcGood2 10" xfId="31645" xr:uid="{00000000-0005-0000-0000-0000F67B0000}"/>
    <cellStyle name="SAPBEXexcGood2 10 2" xfId="31646" xr:uid="{00000000-0005-0000-0000-0000F77B0000}"/>
    <cellStyle name="SAPBEXexcGood2 10 2 2" xfId="31647" xr:uid="{00000000-0005-0000-0000-0000F87B0000}"/>
    <cellStyle name="SAPBEXexcGood2 10 3" xfId="31648" xr:uid="{00000000-0005-0000-0000-0000F97B0000}"/>
    <cellStyle name="SAPBEXexcGood2 10 4" xfId="31649" xr:uid="{00000000-0005-0000-0000-0000FA7B0000}"/>
    <cellStyle name="SAPBEXexcGood2 11" xfId="31650" xr:uid="{00000000-0005-0000-0000-0000FB7B0000}"/>
    <cellStyle name="SAPBEXexcGood2 11 2" xfId="31651" xr:uid="{00000000-0005-0000-0000-0000FC7B0000}"/>
    <cellStyle name="SAPBEXexcGood2 11 2 2" xfId="31652" xr:uid="{00000000-0005-0000-0000-0000FD7B0000}"/>
    <cellStyle name="SAPBEXexcGood2 11 3" xfId="31653" xr:uid="{00000000-0005-0000-0000-0000FE7B0000}"/>
    <cellStyle name="SAPBEXexcGood2 11 4" xfId="31654" xr:uid="{00000000-0005-0000-0000-0000FF7B0000}"/>
    <cellStyle name="SAPBEXexcGood2 12" xfId="31655" xr:uid="{00000000-0005-0000-0000-0000007C0000}"/>
    <cellStyle name="SAPBEXexcGood2 12 2" xfId="31656" xr:uid="{00000000-0005-0000-0000-0000017C0000}"/>
    <cellStyle name="SAPBEXexcGood2 12 2 2" xfId="31657" xr:uid="{00000000-0005-0000-0000-0000027C0000}"/>
    <cellStyle name="SAPBEXexcGood2 12 3" xfId="31658" xr:uid="{00000000-0005-0000-0000-0000037C0000}"/>
    <cellStyle name="SAPBEXexcGood2 12 4" xfId="31659" xr:uid="{00000000-0005-0000-0000-0000047C0000}"/>
    <cellStyle name="SAPBEXexcGood2 13" xfId="31660" xr:uid="{00000000-0005-0000-0000-0000057C0000}"/>
    <cellStyle name="SAPBEXexcGood2 13 2" xfId="31661" xr:uid="{00000000-0005-0000-0000-0000067C0000}"/>
    <cellStyle name="SAPBEXexcGood2 13 2 2" xfId="31662" xr:uid="{00000000-0005-0000-0000-0000077C0000}"/>
    <cellStyle name="SAPBEXexcGood2 13 3" xfId="31663" xr:uid="{00000000-0005-0000-0000-0000087C0000}"/>
    <cellStyle name="SAPBEXexcGood2 13 4" xfId="31664" xr:uid="{00000000-0005-0000-0000-0000097C0000}"/>
    <cellStyle name="SAPBEXexcGood2 14" xfId="31665" xr:uid="{00000000-0005-0000-0000-00000A7C0000}"/>
    <cellStyle name="SAPBEXexcGood2 14 2" xfId="31666" xr:uid="{00000000-0005-0000-0000-00000B7C0000}"/>
    <cellStyle name="SAPBEXexcGood2 14 2 2" xfId="31667" xr:uid="{00000000-0005-0000-0000-00000C7C0000}"/>
    <cellStyle name="SAPBEXexcGood2 14 3" xfId="31668" xr:uid="{00000000-0005-0000-0000-00000D7C0000}"/>
    <cellStyle name="SAPBEXexcGood2 14 4" xfId="31669" xr:uid="{00000000-0005-0000-0000-00000E7C0000}"/>
    <cellStyle name="SAPBEXexcGood2 15" xfId="31670" xr:uid="{00000000-0005-0000-0000-00000F7C0000}"/>
    <cellStyle name="SAPBEXexcGood2 15 2" xfId="31671" xr:uid="{00000000-0005-0000-0000-0000107C0000}"/>
    <cellStyle name="SAPBEXexcGood2 15 2 2" xfId="31672" xr:uid="{00000000-0005-0000-0000-0000117C0000}"/>
    <cellStyle name="SAPBEXexcGood2 15 3" xfId="31673" xr:uid="{00000000-0005-0000-0000-0000127C0000}"/>
    <cellStyle name="SAPBEXexcGood2 15 4" xfId="31674" xr:uid="{00000000-0005-0000-0000-0000137C0000}"/>
    <cellStyle name="SAPBEXexcGood2 16" xfId="31675" xr:uid="{00000000-0005-0000-0000-0000147C0000}"/>
    <cellStyle name="SAPBEXexcGood2 16 2" xfId="31676" xr:uid="{00000000-0005-0000-0000-0000157C0000}"/>
    <cellStyle name="SAPBEXexcGood2 16 2 2" xfId="31677" xr:uid="{00000000-0005-0000-0000-0000167C0000}"/>
    <cellStyle name="SAPBEXexcGood2 16 3" xfId="31678" xr:uid="{00000000-0005-0000-0000-0000177C0000}"/>
    <cellStyle name="SAPBEXexcGood2 16 4" xfId="31679" xr:uid="{00000000-0005-0000-0000-0000187C0000}"/>
    <cellStyle name="SAPBEXexcGood2 17" xfId="31680" xr:uid="{00000000-0005-0000-0000-0000197C0000}"/>
    <cellStyle name="SAPBEXexcGood2 17 2" xfId="31681" xr:uid="{00000000-0005-0000-0000-00001A7C0000}"/>
    <cellStyle name="SAPBEXexcGood2 18" xfId="31682" xr:uid="{00000000-0005-0000-0000-00001B7C0000}"/>
    <cellStyle name="SAPBEXexcGood2 18 2" xfId="31683" xr:uid="{00000000-0005-0000-0000-00001C7C0000}"/>
    <cellStyle name="SAPBEXexcGood2 19" xfId="31684" xr:uid="{00000000-0005-0000-0000-00001D7C0000}"/>
    <cellStyle name="SAPBEXexcGood2 19 2" xfId="31685" xr:uid="{00000000-0005-0000-0000-00001E7C0000}"/>
    <cellStyle name="SAPBEXexcGood2 2" xfId="31686" xr:uid="{00000000-0005-0000-0000-00001F7C0000}"/>
    <cellStyle name="SAPBEXexcGood2 2 2" xfId="31687" xr:uid="{00000000-0005-0000-0000-0000207C0000}"/>
    <cellStyle name="SAPBEXexcGood2 2 2 2" xfId="31688" xr:uid="{00000000-0005-0000-0000-0000217C0000}"/>
    <cellStyle name="SAPBEXexcGood2 2 2 2 2" xfId="31689" xr:uid="{00000000-0005-0000-0000-0000227C0000}"/>
    <cellStyle name="SAPBEXexcGood2 2 2 3" xfId="31690" xr:uid="{00000000-0005-0000-0000-0000237C0000}"/>
    <cellStyle name="SAPBEXexcGood2 2 3" xfId="31691" xr:uid="{00000000-0005-0000-0000-0000247C0000}"/>
    <cellStyle name="SAPBEXexcGood2 2 3 2" xfId="31692" xr:uid="{00000000-0005-0000-0000-0000257C0000}"/>
    <cellStyle name="SAPBEXexcGood2 2 4" xfId="31693" xr:uid="{00000000-0005-0000-0000-0000267C0000}"/>
    <cellStyle name="SAPBEXexcGood2 2 5" xfId="31694" xr:uid="{00000000-0005-0000-0000-0000277C0000}"/>
    <cellStyle name="SAPBEXexcGood2 20" xfId="31695" xr:uid="{00000000-0005-0000-0000-0000287C0000}"/>
    <cellStyle name="SAPBEXexcGood2 20 2" xfId="31696" xr:uid="{00000000-0005-0000-0000-0000297C0000}"/>
    <cellStyle name="SAPBEXexcGood2 21" xfId="31697" xr:uid="{00000000-0005-0000-0000-00002A7C0000}"/>
    <cellStyle name="SAPBEXexcGood2 21 2" xfId="31698" xr:uid="{00000000-0005-0000-0000-00002B7C0000}"/>
    <cellStyle name="SAPBEXexcGood2 22" xfId="31699" xr:uid="{00000000-0005-0000-0000-00002C7C0000}"/>
    <cellStyle name="SAPBEXexcGood2 22 2" xfId="31700" xr:uid="{00000000-0005-0000-0000-00002D7C0000}"/>
    <cellStyle name="SAPBEXexcGood2 23" xfId="31701" xr:uid="{00000000-0005-0000-0000-00002E7C0000}"/>
    <cellStyle name="SAPBEXexcGood2 23 2" xfId="31702" xr:uid="{00000000-0005-0000-0000-00002F7C0000}"/>
    <cellStyle name="SAPBEXexcGood2 23 2 2" xfId="31703" xr:uid="{00000000-0005-0000-0000-0000307C0000}"/>
    <cellStyle name="SAPBEXexcGood2 23 3" xfId="31704" xr:uid="{00000000-0005-0000-0000-0000317C0000}"/>
    <cellStyle name="SAPBEXexcGood2 23_IFRS-Buchung" xfId="31705" xr:uid="{00000000-0005-0000-0000-0000327C0000}"/>
    <cellStyle name="SAPBEXexcGood2 24" xfId="31706" xr:uid="{00000000-0005-0000-0000-0000337C0000}"/>
    <cellStyle name="SAPBEXexcGood2 24 2" xfId="31707" xr:uid="{00000000-0005-0000-0000-0000347C0000}"/>
    <cellStyle name="SAPBEXexcGood2 25" xfId="31708" xr:uid="{00000000-0005-0000-0000-0000357C0000}"/>
    <cellStyle name="SAPBEXexcGood2 25 2" xfId="31709" xr:uid="{00000000-0005-0000-0000-0000367C0000}"/>
    <cellStyle name="SAPBEXexcGood2 26" xfId="31710" xr:uid="{00000000-0005-0000-0000-0000377C0000}"/>
    <cellStyle name="SAPBEXexcGood2 26 2" xfId="31711" xr:uid="{00000000-0005-0000-0000-0000387C0000}"/>
    <cellStyle name="SAPBEXexcGood2 26 2 2" xfId="31712" xr:uid="{00000000-0005-0000-0000-0000397C0000}"/>
    <cellStyle name="SAPBEXexcGood2 26 2 2 2" xfId="31713" xr:uid="{00000000-0005-0000-0000-00003A7C0000}"/>
    <cellStyle name="SAPBEXexcGood2 26 2 3" xfId="31714" xr:uid="{00000000-0005-0000-0000-00003B7C0000}"/>
    <cellStyle name="SAPBEXexcGood2 26 3" xfId="31715" xr:uid="{00000000-0005-0000-0000-00003C7C0000}"/>
    <cellStyle name="SAPBEXexcGood2 26 3 2" xfId="31716" xr:uid="{00000000-0005-0000-0000-00003D7C0000}"/>
    <cellStyle name="SAPBEXexcGood2 26 4" xfId="31717" xr:uid="{00000000-0005-0000-0000-00003E7C0000}"/>
    <cellStyle name="SAPBEXexcGood2 27" xfId="31718" xr:uid="{00000000-0005-0000-0000-00003F7C0000}"/>
    <cellStyle name="SAPBEXexcGood2 27 2" xfId="31719" xr:uid="{00000000-0005-0000-0000-0000407C0000}"/>
    <cellStyle name="SAPBEXexcGood2 27 2 2" xfId="31720" xr:uid="{00000000-0005-0000-0000-0000417C0000}"/>
    <cellStyle name="SAPBEXexcGood2 27 2 2 2" xfId="31721" xr:uid="{00000000-0005-0000-0000-0000427C0000}"/>
    <cellStyle name="SAPBEXexcGood2 27 2 3" xfId="31722" xr:uid="{00000000-0005-0000-0000-0000437C0000}"/>
    <cellStyle name="SAPBEXexcGood2 27 3" xfId="31723" xr:uid="{00000000-0005-0000-0000-0000447C0000}"/>
    <cellStyle name="SAPBEXexcGood2 27 3 2" xfId="31724" xr:uid="{00000000-0005-0000-0000-0000457C0000}"/>
    <cellStyle name="SAPBEXexcGood2 27 4" xfId="31725" xr:uid="{00000000-0005-0000-0000-0000467C0000}"/>
    <cellStyle name="SAPBEXexcGood2 28" xfId="31726" xr:uid="{00000000-0005-0000-0000-0000477C0000}"/>
    <cellStyle name="SAPBEXexcGood2 28 2" xfId="31727" xr:uid="{00000000-0005-0000-0000-0000487C0000}"/>
    <cellStyle name="SAPBEXexcGood2 29" xfId="31728" xr:uid="{00000000-0005-0000-0000-0000497C0000}"/>
    <cellStyle name="SAPBEXexcGood2 29 2" xfId="31729" xr:uid="{00000000-0005-0000-0000-00004A7C0000}"/>
    <cellStyle name="SAPBEXexcGood2 3" xfId="31730" xr:uid="{00000000-0005-0000-0000-00004B7C0000}"/>
    <cellStyle name="SAPBEXexcGood2 3 2" xfId="31731" xr:uid="{00000000-0005-0000-0000-00004C7C0000}"/>
    <cellStyle name="SAPBEXexcGood2 3 3" xfId="31732" xr:uid="{00000000-0005-0000-0000-00004D7C0000}"/>
    <cellStyle name="SAPBEXexcGood2 3 4" xfId="31733" xr:uid="{00000000-0005-0000-0000-00004E7C0000}"/>
    <cellStyle name="SAPBEXexcGood2 30" xfId="31734" xr:uid="{00000000-0005-0000-0000-00004F7C0000}"/>
    <cellStyle name="SAPBEXexcGood2 30 2" xfId="31735" xr:uid="{00000000-0005-0000-0000-0000507C0000}"/>
    <cellStyle name="SAPBEXexcGood2 30 2 2" xfId="31736" xr:uid="{00000000-0005-0000-0000-0000517C0000}"/>
    <cellStyle name="SAPBEXexcGood2 30 3" xfId="31737" xr:uid="{00000000-0005-0000-0000-0000527C0000}"/>
    <cellStyle name="SAPBEXexcGood2 31" xfId="31738" xr:uid="{00000000-0005-0000-0000-0000537C0000}"/>
    <cellStyle name="SAPBEXexcGood2 31 2" xfId="31739" xr:uid="{00000000-0005-0000-0000-0000547C0000}"/>
    <cellStyle name="SAPBEXexcGood2 32" xfId="31740" xr:uid="{00000000-0005-0000-0000-0000557C0000}"/>
    <cellStyle name="SAPBEXexcGood2 32 2" xfId="31741" xr:uid="{00000000-0005-0000-0000-0000567C0000}"/>
    <cellStyle name="SAPBEXexcGood2 33" xfId="31742" xr:uid="{00000000-0005-0000-0000-0000577C0000}"/>
    <cellStyle name="SAPBEXexcGood2 34" xfId="31743" xr:uid="{00000000-0005-0000-0000-0000587C0000}"/>
    <cellStyle name="SAPBEXexcGood2 35" xfId="31744" xr:uid="{00000000-0005-0000-0000-0000597C0000}"/>
    <cellStyle name="SAPBEXexcGood2 36" xfId="31745" xr:uid="{00000000-0005-0000-0000-00005A7C0000}"/>
    <cellStyle name="SAPBEXexcGood2 37" xfId="31746" xr:uid="{00000000-0005-0000-0000-00005B7C0000}"/>
    <cellStyle name="SAPBEXexcGood2 38" xfId="31747" xr:uid="{00000000-0005-0000-0000-00005C7C0000}"/>
    <cellStyle name="SAPBEXexcGood2 39" xfId="31748" xr:uid="{00000000-0005-0000-0000-00005D7C0000}"/>
    <cellStyle name="SAPBEXexcGood2 4" xfId="31749" xr:uid="{00000000-0005-0000-0000-00005E7C0000}"/>
    <cellStyle name="SAPBEXexcGood2 40" xfId="31750" xr:uid="{00000000-0005-0000-0000-00005F7C0000}"/>
    <cellStyle name="SAPBEXexcGood2 41" xfId="31751" xr:uid="{00000000-0005-0000-0000-0000607C0000}"/>
    <cellStyle name="SAPBEXexcGood2 42" xfId="31752" xr:uid="{00000000-0005-0000-0000-0000617C0000}"/>
    <cellStyle name="SAPBEXexcGood2 43" xfId="31753" xr:uid="{00000000-0005-0000-0000-0000627C0000}"/>
    <cellStyle name="SAPBEXexcGood2 44" xfId="31754" xr:uid="{00000000-0005-0000-0000-0000637C0000}"/>
    <cellStyle name="SAPBEXexcGood2 45" xfId="31755" xr:uid="{00000000-0005-0000-0000-0000647C0000}"/>
    <cellStyle name="SAPBEXexcGood2 46" xfId="46064" xr:uid="{00000000-0005-0000-0000-0000657C0000}"/>
    <cellStyle name="SAPBEXexcGood2 47" xfId="46065" xr:uid="{00000000-0005-0000-0000-0000667C0000}"/>
    <cellStyle name="SAPBEXexcGood2 48" xfId="31644" xr:uid="{00000000-0005-0000-0000-0000677C0000}"/>
    <cellStyle name="SAPBEXexcGood2 5" xfId="31756" xr:uid="{00000000-0005-0000-0000-0000687C0000}"/>
    <cellStyle name="SAPBEXexcGood2 6" xfId="31757" xr:uid="{00000000-0005-0000-0000-0000697C0000}"/>
    <cellStyle name="SAPBEXexcGood2 7" xfId="31758" xr:uid="{00000000-0005-0000-0000-00006A7C0000}"/>
    <cellStyle name="SAPBEXexcGood2 8" xfId="31759" xr:uid="{00000000-0005-0000-0000-00006B7C0000}"/>
    <cellStyle name="SAPBEXexcGood2 8 2" xfId="31760" xr:uid="{00000000-0005-0000-0000-00006C7C0000}"/>
    <cellStyle name="SAPBEXexcGood2 9" xfId="31761" xr:uid="{00000000-0005-0000-0000-00006D7C0000}"/>
    <cellStyle name="SAPBEXexcGood2 9 2" xfId="31762" xr:uid="{00000000-0005-0000-0000-00006E7C0000}"/>
    <cellStyle name="SAPBEXexcGood2_AMSGB IS" xfId="46266" xr:uid="{00000000-0005-0000-0000-00006F7C0000}"/>
    <cellStyle name="SAPBEXexcGood3" xfId="60" xr:uid="{00000000-0005-0000-0000-0000707C0000}"/>
    <cellStyle name="SAPBEXexcGood3 10" xfId="31764" xr:uid="{00000000-0005-0000-0000-0000717C0000}"/>
    <cellStyle name="SAPBEXexcGood3 10 2" xfId="31765" xr:uid="{00000000-0005-0000-0000-0000727C0000}"/>
    <cellStyle name="SAPBEXexcGood3 10 2 2" xfId="31766" xr:uid="{00000000-0005-0000-0000-0000737C0000}"/>
    <cellStyle name="SAPBEXexcGood3 10 3" xfId="31767" xr:uid="{00000000-0005-0000-0000-0000747C0000}"/>
    <cellStyle name="SAPBEXexcGood3 10 4" xfId="31768" xr:uid="{00000000-0005-0000-0000-0000757C0000}"/>
    <cellStyle name="SAPBEXexcGood3 11" xfId="31769" xr:uid="{00000000-0005-0000-0000-0000767C0000}"/>
    <cellStyle name="SAPBEXexcGood3 11 2" xfId="31770" xr:uid="{00000000-0005-0000-0000-0000777C0000}"/>
    <cellStyle name="SAPBEXexcGood3 11 2 2" xfId="31771" xr:uid="{00000000-0005-0000-0000-0000787C0000}"/>
    <cellStyle name="SAPBEXexcGood3 11 3" xfId="31772" xr:uid="{00000000-0005-0000-0000-0000797C0000}"/>
    <cellStyle name="SAPBEXexcGood3 11 4" xfId="31773" xr:uid="{00000000-0005-0000-0000-00007A7C0000}"/>
    <cellStyle name="SAPBEXexcGood3 12" xfId="31774" xr:uid="{00000000-0005-0000-0000-00007B7C0000}"/>
    <cellStyle name="SAPBEXexcGood3 12 2" xfId="31775" xr:uid="{00000000-0005-0000-0000-00007C7C0000}"/>
    <cellStyle name="SAPBEXexcGood3 12 2 2" xfId="31776" xr:uid="{00000000-0005-0000-0000-00007D7C0000}"/>
    <cellStyle name="SAPBEXexcGood3 12 3" xfId="31777" xr:uid="{00000000-0005-0000-0000-00007E7C0000}"/>
    <cellStyle name="SAPBEXexcGood3 12 4" xfId="31778" xr:uid="{00000000-0005-0000-0000-00007F7C0000}"/>
    <cellStyle name="SAPBEXexcGood3 13" xfId="31779" xr:uid="{00000000-0005-0000-0000-0000807C0000}"/>
    <cellStyle name="SAPBEXexcGood3 13 2" xfId="31780" xr:uid="{00000000-0005-0000-0000-0000817C0000}"/>
    <cellStyle name="SAPBEXexcGood3 13 2 2" xfId="31781" xr:uid="{00000000-0005-0000-0000-0000827C0000}"/>
    <cellStyle name="SAPBEXexcGood3 13 3" xfId="31782" xr:uid="{00000000-0005-0000-0000-0000837C0000}"/>
    <cellStyle name="SAPBEXexcGood3 13 4" xfId="31783" xr:uid="{00000000-0005-0000-0000-0000847C0000}"/>
    <cellStyle name="SAPBEXexcGood3 14" xfId="31784" xr:uid="{00000000-0005-0000-0000-0000857C0000}"/>
    <cellStyle name="SAPBEXexcGood3 14 2" xfId="31785" xr:uid="{00000000-0005-0000-0000-0000867C0000}"/>
    <cellStyle name="SAPBEXexcGood3 14 2 2" xfId="31786" xr:uid="{00000000-0005-0000-0000-0000877C0000}"/>
    <cellStyle name="SAPBEXexcGood3 14 3" xfId="31787" xr:uid="{00000000-0005-0000-0000-0000887C0000}"/>
    <cellStyle name="SAPBEXexcGood3 14 4" xfId="31788" xr:uid="{00000000-0005-0000-0000-0000897C0000}"/>
    <cellStyle name="SAPBEXexcGood3 15" xfId="31789" xr:uid="{00000000-0005-0000-0000-00008A7C0000}"/>
    <cellStyle name="SAPBEXexcGood3 15 2" xfId="31790" xr:uid="{00000000-0005-0000-0000-00008B7C0000}"/>
    <cellStyle name="SAPBEXexcGood3 15 2 2" xfId="31791" xr:uid="{00000000-0005-0000-0000-00008C7C0000}"/>
    <cellStyle name="SAPBEXexcGood3 15 3" xfId="31792" xr:uid="{00000000-0005-0000-0000-00008D7C0000}"/>
    <cellStyle name="SAPBEXexcGood3 15 4" xfId="31793" xr:uid="{00000000-0005-0000-0000-00008E7C0000}"/>
    <cellStyle name="SAPBEXexcGood3 16" xfId="31794" xr:uid="{00000000-0005-0000-0000-00008F7C0000}"/>
    <cellStyle name="SAPBEXexcGood3 16 2" xfId="31795" xr:uid="{00000000-0005-0000-0000-0000907C0000}"/>
    <cellStyle name="SAPBEXexcGood3 16 2 2" xfId="31796" xr:uid="{00000000-0005-0000-0000-0000917C0000}"/>
    <cellStyle name="SAPBEXexcGood3 16 3" xfId="31797" xr:uid="{00000000-0005-0000-0000-0000927C0000}"/>
    <cellStyle name="SAPBEXexcGood3 16 4" xfId="31798" xr:uid="{00000000-0005-0000-0000-0000937C0000}"/>
    <cellStyle name="SAPBEXexcGood3 17" xfId="31799" xr:uid="{00000000-0005-0000-0000-0000947C0000}"/>
    <cellStyle name="SAPBEXexcGood3 17 2" xfId="31800" xr:uid="{00000000-0005-0000-0000-0000957C0000}"/>
    <cellStyle name="SAPBEXexcGood3 18" xfId="31801" xr:uid="{00000000-0005-0000-0000-0000967C0000}"/>
    <cellStyle name="SAPBEXexcGood3 18 2" xfId="31802" xr:uid="{00000000-0005-0000-0000-0000977C0000}"/>
    <cellStyle name="SAPBEXexcGood3 19" xfId="31803" xr:uid="{00000000-0005-0000-0000-0000987C0000}"/>
    <cellStyle name="SAPBEXexcGood3 19 2" xfId="31804" xr:uid="{00000000-0005-0000-0000-0000997C0000}"/>
    <cellStyle name="SAPBEXexcGood3 2" xfId="31805" xr:uid="{00000000-0005-0000-0000-00009A7C0000}"/>
    <cellStyle name="SAPBEXexcGood3 2 2" xfId="31806" xr:uid="{00000000-0005-0000-0000-00009B7C0000}"/>
    <cellStyle name="SAPBEXexcGood3 2 2 2" xfId="31807" xr:uid="{00000000-0005-0000-0000-00009C7C0000}"/>
    <cellStyle name="SAPBEXexcGood3 2 2 2 2" xfId="31808" xr:uid="{00000000-0005-0000-0000-00009D7C0000}"/>
    <cellStyle name="SAPBEXexcGood3 2 2 3" xfId="31809" xr:uid="{00000000-0005-0000-0000-00009E7C0000}"/>
    <cellStyle name="SAPBEXexcGood3 2 3" xfId="31810" xr:uid="{00000000-0005-0000-0000-00009F7C0000}"/>
    <cellStyle name="SAPBEXexcGood3 2 3 2" xfId="31811" xr:uid="{00000000-0005-0000-0000-0000A07C0000}"/>
    <cellStyle name="SAPBEXexcGood3 2 4" xfId="31812" xr:uid="{00000000-0005-0000-0000-0000A17C0000}"/>
    <cellStyle name="SAPBEXexcGood3 2 5" xfId="31813" xr:uid="{00000000-0005-0000-0000-0000A27C0000}"/>
    <cellStyle name="SAPBEXexcGood3 20" xfId="31814" xr:uid="{00000000-0005-0000-0000-0000A37C0000}"/>
    <cellStyle name="SAPBEXexcGood3 20 2" xfId="31815" xr:uid="{00000000-0005-0000-0000-0000A47C0000}"/>
    <cellStyle name="SAPBEXexcGood3 21" xfId="31816" xr:uid="{00000000-0005-0000-0000-0000A57C0000}"/>
    <cellStyle name="SAPBEXexcGood3 21 2" xfId="31817" xr:uid="{00000000-0005-0000-0000-0000A67C0000}"/>
    <cellStyle name="SAPBEXexcGood3 22" xfId="31818" xr:uid="{00000000-0005-0000-0000-0000A77C0000}"/>
    <cellStyle name="SAPBEXexcGood3 22 2" xfId="31819" xr:uid="{00000000-0005-0000-0000-0000A87C0000}"/>
    <cellStyle name="SAPBEXexcGood3 23" xfId="31820" xr:uid="{00000000-0005-0000-0000-0000A97C0000}"/>
    <cellStyle name="SAPBEXexcGood3 23 2" xfId="31821" xr:uid="{00000000-0005-0000-0000-0000AA7C0000}"/>
    <cellStyle name="SAPBEXexcGood3 23 2 2" xfId="31822" xr:uid="{00000000-0005-0000-0000-0000AB7C0000}"/>
    <cellStyle name="SAPBEXexcGood3 23 3" xfId="31823" xr:uid="{00000000-0005-0000-0000-0000AC7C0000}"/>
    <cellStyle name="SAPBEXexcGood3 23_IFRS-Buchung" xfId="31824" xr:uid="{00000000-0005-0000-0000-0000AD7C0000}"/>
    <cellStyle name="SAPBEXexcGood3 24" xfId="31825" xr:uid="{00000000-0005-0000-0000-0000AE7C0000}"/>
    <cellStyle name="SAPBEXexcGood3 24 2" xfId="31826" xr:uid="{00000000-0005-0000-0000-0000AF7C0000}"/>
    <cellStyle name="SAPBEXexcGood3 25" xfId="31827" xr:uid="{00000000-0005-0000-0000-0000B07C0000}"/>
    <cellStyle name="SAPBEXexcGood3 25 2" xfId="31828" xr:uid="{00000000-0005-0000-0000-0000B17C0000}"/>
    <cellStyle name="SAPBEXexcGood3 26" xfId="31829" xr:uid="{00000000-0005-0000-0000-0000B27C0000}"/>
    <cellStyle name="SAPBEXexcGood3 26 2" xfId="31830" xr:uid="{00000000-0005-0000-0000-0000B37C0000}"/>
    <cellStyle name="SAPBEXexcGood3 26 2 2" xfId="31831" xr:uid="{00000000-0005-0000-0000-0000B47C0000}"/>
    <cellStyle name="SAPBEXexcGood3 26 2 2 2" xfId="31832" xr:uid="{00000000-0005-0000-0000-0000B57C0000}"/>
    <cellStyle name="SAPBEXexcGood3 26 2 3" xfId="31833" xr:uid="{00000000-0005-0000-0000-0000B67C0000}"/>
    <cellStyle name="SAPBEXexcGood3 26 3" xfId="31834" xr:uid="{00000000-0005-0000-0000-0000B77C0000}"/>
    <cellStyle name="SAPBEXexcGood3 26 3 2" xfId="31835" xr:uid="{00000000-0005-0000-0000-0000B87C0000}"/>
    <cellStyle name="SAPBEXexcGood3 26 4" xfId="31836" xr:uid="{00000000-0005-0000-0000-0000B97C0000}"/>
    <cellStyle name="SAPBEXexcGood3 27" xfId="31837" xr:uid="{00000000-0005-0000-0000-0000BA7C0000}"/>
    <cellStyle name="SAPBEXexcGood3 27 2" xfId="31838" xr:uid="{00000000-0005-0000-0000-0000BB7C0000}"/>
    <cellStyle name="SAPBEXexcGood3 27 2 2" xfId="31839" xr:uid="{00000000-0005-0000-0000-0000BC7C0000}"/>
    <cellStyle name="SAPBEXexcGood3 27 2 2 2" xfId="31840" xr:uid="{00000000-0005-0000-0000-0000BD7C0000}"/>
    <cellStyle name="SAPBEXexcGood3 27 2 3" xfId="31841" xr:uid="{00000000-0005-0000-0000-0000BE7C0000}"/>
    <cellStyle name="SAPBEXexcGood3 27 3" xfId="31842" xr:uid="{00000000-0005-0000-0000-0000BF7C0000}"/>
    <cellStyle name="SAPBEXexcGood3 27 3 2" xfId="31843" xr:uid="{00000000-0005-0000-0000-0000C07C0000}"/>
    <cellStyle name="SAPBEXexcGood3 27 4" xfId="31844" xr:uid="{00000000-0005-0000-0000-0000C17C0000}"/>
    <cellStyle name="SAPBEXexcGood3 28" xfId="31845" xr:uid="{00000000-0005-0000-0000-0000C27C0000}"/>
    <cellStyle name="SAPBEXexcGood3 28 2" xfId="31846" xr:uid="{00000000-0005-0000-0000-0000C37C0000}"/>
    <cellStyle name="SAPBEXexcGood3 29" xfId="31847" xr:uid="{00000000-0005-0000-0000-0000C47C0000}"/>
    <cellStyle name="SAPBEXexcGood3 29 2" xfId="31848" xr:uid="{00000000-0005-0000-0000-0000C57C0000}"/>
    <cellStyle name="SAPBEXexcGood3 3" xfId="31849" xr:uid="{00000000-0005-0000-0000-0000C67C0000}"/>
    <cellStyle name="SAPBEXexcGood3 3 2" xfId="31850" xr:uid="{00000000-0005-0000-0000-0000C77C0000}"/>
    <cellStyle name="SAPBEXexcGood3 3 3" xfId="31851" xr:uid="{00000000-0005-0000-0000-0000C87C0000}"/>
    <cellStyle name="SAPBEXexcGood3 3 4" xfId="31852" xr:uid="{00000000-0005-0000-0000-0000C97C0000}"/>
    <cellStyle name="SAPBEXexcGood3 30" xfId="31853" xr:uid="{00000000-0005-0000-0000-0000CA7C0000}"/>
    <cellStyle name="SAPBEXexcGood3 30 2" xfId="31854" xr:uid="{00000000-0005-0000-0000-0000CB7C0000}"/>
    <cellStyle name="SAPBEXexcGood3 30 2 2" xfId="31855" xr:uid="{00000000-0005-0000-0000-0000CC7C0000}"/>
    <cellStyle name="SAPBEXexcGood3 30 3" xfId="31856" xr:uid="{00000000-0005-0000-0000-0000CD7C0000}"/>
    <cellStyle name="SAPBEXexcGood3 31" xfId="31857" xr:uid="{00000000-0005-0000-0000-0000CE7C0000}"/>
    <cellStyle name="SAPBEXexcGood3 31 2" xfId="31858" xr:uid="{00000000-0005-0000-0000-0000CF7C0000}"/>
    <cellStyle name="SAPBEXexcGood3 32" xfId="31859" xr:uid="{00000000-0005-0000-0000-0000D07C0000}"/>
    <cellStyle name="SAPBEXexcGood3 32 2" xfId="31860" xr:uid="{00000000-0005-0000-0000-0000D17C0000}"/>
    <cellStyle name="SAPBEXexcGood3 33" xfId="31861" xr:uid="{00000000-0005-0000-0000-0000D27C0000}"/>
    <cellStyle name="SAPBEXexcGood3 34" xfId="31862" xr:uid="{00000000-0005-0000-0000-0000D37C0000}"/>
    <cellStyle name="SAPBEXexcGood3 35" xfId="31863" xr:uid="{00000000-0005-0000-0000-0000D47C0000}"/>
    <cellStyle name="SAPBEXexcGood3 36" xfId="31864" xr:uid="{00000000-0005-0000-0000-0000D57C0000}"/>
    <cellStyle name="SAPBEXexcGood3 37" xfId="31865" xr:uid="{00000000-0005-0000-0000-0000D67C0000}"/>
    <cellStyle name="SAPBEXexcGood3 38" xfId="31866" xr:uid="{00000000-0005-0000-0000-0000D77C0000}"/>
    <cellStyle name="SAPBEXexcGood3 39" xfId="31867" xr:uid="{00000000-0005-0000-0000-0000D87C0000}"/>
    <cellStyle name="SAPBEXexcGood3 4" xfId="31868" xr:uid="{00000000-0005-0000-0000-0000D97C0000}"/>
    <cellStyle name="SAPBEXexcGood3 40" xfId="31869" xr:uid="{00000000-0005-0000-0000-0000DA7C0000}"/>
    <cellStyle name="SAPBEXexcGood3 41" xfId="31870" xr:uid="{00000000-0005-0000-0000-0000DB7C0000}"/>
    <cellStyle name="SAPBEXexcGood3 42" xfId="31871" xr:uid="{00000000-0005-0000-0000-0000DC7C0000}"/>
    <cellStyle name="SAPBEXexcGood3 43" xfId="31872" xr:uid="{00000000-0005-0000-0000-0000DD7C0000}"/>
    <cellStyle name="SAPBEXexcGood3 44" xfId="31873" xr:uid="{00000000-0005-0000-0000-0000DE7C0000}"/>
    <cellStyle name="SAPBEXexcGood3 45" xfId="31874" xr:uid="{00000000-0005-0000-0000-0000DF7C0000}"/>
    <cellStyle name="SAPBEXexcGood3 46" xfId="46066" xr:uid="{00000000-0005-0000-0000-0000E07C0000}"/>
    <cellStyle name="SAPBEXexcGood3 47" xfId="46067" xr:uid="{00000000-0005-0000-0000-0000E17C0000}"/>
    <cellStyle name="SAPBEXexcGood3 48" xfId="31763" xr:uid="{00000000-0005-0000-0000-0000E27C0000}"/>
    <cellStyle name="SAPBEXexcGood3 5" xfId="31875" xr:uid="{00000000-0005-0000-0000-0000E37C0000}"/>
    <cellStyle name="SAPBEXexcGood3 6" xfId="31876" xr:uid="{00000000-0005-0000-0000-0000E47C0000}"/>
    <cellStyle name="SAPBEXexcGood3 7" xfId="31877" xr:uid="{00000000-0005-0000-0000-0000E57C0000}"/>
    <cellStyle name="SAPBEXexcGood3 8" xfId="31878" xr:uid="{00000000-0005-0000-0000-0000E67C0000}"/>
    <cellStyle name="SAPBEXexcGood3 8 2" xfId="31879" xr:uid="{00000000-0005-0000-0000-0000E77C0000}"/>
    <cellStyle name="SAPBEXexcGood3 9" xfId="31880" xr:uid="{00000000-0005-0000-0000-0000E87C0000}"/>
    <cellStyle name="SAPBEXexcGood3 9 2" xfId="31881" xr:uid="{00000000-0005-0000-0000-0000E97C0000}"/>
    <cellStyle name="SAPBEXexcGood3_AMSGB IS" xfId="46267" xr:uid="{00000000-0005-0000-0000-0000EA7C0000}"/>
    <cellStyle name="SAPBEXfilterDrill" xfId="61" xr:uid="{00000000-0005-0000-0000-0000EB7C0000}"/>
    <cellStyle name="SAPBEXfilterDrill 10" xfId="31883" xr:uid="{00000000-0005-0000-0000-0000EC7C0000}"/>
    <cellStyle name="SAPBEXfilterDrill 10 2" xfId="31884" xr:uid="{00000000-0005-0000-0000-0000ED7C0000}"/>
    <cellStyle name="SAPBEXfilterDrill 10 2 2" xfId="31885" xr:uid="{00000000-0005-0000-0000-0000EE7C0000}"/>
    <cellStyle name="SAPBEXfilterDrill 10 3" xfId="31886" xr:uid="{00000000-0005-0000-0000-0000EF7C0000}"/>
    <cellStyle name="SAPBEXfilterDrill 10 4" xfId="31887" xr:uid="{00000000-0005-0000-0000-0000F07C0000}"/>
    <cellStyle name="SAPBEXfilterDrill 11" xfId="31888" xr:uid="{00000000-0005-0000-0000-0000F17C0000}"/>
    <cellStyle name="SAPBEXfilterDrill 11 2" xfId="31889" xr:uid="{00000000-0005-0000-0000-0000F27C0000}"/>
    <cellStyle name="SAPBEXfilterDrill 11 2 2" xfId="31890" xr:uid="{00000000-0005-0000-0000-0000F37C0000}"/>
    <cellStyle name="SAPBEXfilterDrill 11 3" xfId="31891" xr:uid="{00000000-0005-0000-0000-0000F47C0000}"/>
    <cellStyle name="SAPBEXfilterDrill 11 4" xfId="31892" xr:uid="{00000000-0005-0000-0000-0000F57C0000}"/>
    <cellStyle name="SAPBEXfilterDrill 12" xfId="31893" xr:uid="{00000000-0005-0000-0000-0000F67C0000}"/>
    <cellStyle name="SAPBEXfilterDrill 12 2" xfId="31894" xr:uid="{00000000-0005-0000-0000-0000F77C0000}"/>
    <cellStyle name="SAPBEXfilterDrill 12 2 2" xfId="31895" xr:uid="{00000000-0005-0000-0000-0000F87C0000}"/>
    <cellStyle name="SAPBEXfilterDrill 12 3" xfId="31896" xr:uid="{00000000-0005-0000-0000-0000F97C0000}"/>
    <cellStyle name="SAPBEXfilterDrill 12 4" xfId="31897" xr:uid="{00000000-0005-0000-0000-0000FA7C0000}"/>
    <cellStyle name="SAPBEXfilterDrill 13" xfId="31898" xr:uid="{00000000-0005-0000-0000-0000FB7C0000}"/>
    <cellStyle name="SAPBEXfilterDrill 13 2" xfId="31899" xr:uid="{00000000-0005-0000-0000-0000FC7C0000}"/>
    <cellStyle name="SAPBEXfilterDrill 13 2 2" xfId="31900" xr:uid="{00000000-0005-0000-0000-0000FD7C0000}"/>
    <cellStyle name="SAPBEXfilterDrill 13 3" xfId="31901" xr:uid="{00000000-0005-0000-0000-0000FE7C0000}"/>
    <cellStyle name="SAPBEXfilterDrill 13 4" xfId="31902" xr:uid="{00000000-0005-0000-0000-0000FF7C0000}"/>
    <cellStyle name="SAPBEXfilterDrill 14" xfId="31903" xr:uid="{00000000-0005-0000-0000-0000007D0000}"/>
    <cellStyle name="SAPBEXfilterDrill 14 2" xfId="31904" xr:uid="{00000000-0005-0000-0000-0000017D0000}"/>
    <cellStyle name="SAPBEXfilterDrill 14 2 2" xfId="31905" xr:uid="{00000000-0005-0000-0000-0000027D0000}"/>
    <cellStyle name="SAPBEXfilterDrill 14 3" xfId="31906" xr:uid="{00000000-0005-0000-0000-0000037D0000}"/>
    <cellStyle name="SAPBEXfilterDrill 14 4" xfId="31907" xr:uid="{00000000-0005-0000-0000-0000047D0000}"/>
    <cellStyle name="SAPBEXfilterDrill 15" xfId="31908" xr:uid="{00000000-0005-0000-0000-0000057D0000}"/>
    <cellStyle name="SAPBEXfilterDrill 15 2" xfId="31909" xr:uid="{00000000-0005-0000-0000-0000067D0000}"/>
    <cellStyle name="SAPBEXfilterDrill 15 2 2" xfId="31910" xr:uid="{00000000-0005-0000-0000-0000077D0000}"/>
    <cellStyle name="SAPBEXfilterDrill 15 3" xfId="31911" xr:uid="{00000000-0005-0000-0000-0000087D0000}"/>
    <cellStyle name="SAPBEXfilterDrill 15 4" xfId="31912" xr:uid="{00000000-0005-0000-0000-0000097D0000}"/>
    <cellStyle name="SAPBEXfilterDrill 16" xfId="31913" xr:uid="{00000000-0005-0000-0000-00000A7D0000}"/>
    <cellStyle name="SAPBEXfilterDrill 16 2" xfId="31914" xr:uid="{00000000-0005-0000-0000-00000B7D0000}"/>
    <cellStyle name="SAPBEXfilterDrill 16 2 2" xfId="31915" xr:uid="{00000000-0005-0000-0000-00000C7D0000}"/>
    <cellStyle name="SAPBEXfilterDrill 16 3" xfId="31916" xr:uid="{00000000-0005-0000-0000-00000D7D0000}"/>
    <cellStyle name="SAPBEXfilterDrill 16 4" xfId="31917" xr:uid="{00000000-0005-0000-0000-00000E7D0000}"/>
    <cellStyle name="SAPBEXfilterDrill 17" xfId="31918" xr:uid="{00000000-0005-0000-0000-00000F7D0000}"/>
    <cellStyle name="SAPBEXfilterDrill 17 2" xfId="31919" xr:uid="{00000000-0005-0000-0000-0000107D0000}"/>
    <cellStyle name="SAPBEXfilterDrill 18" xfId="31920" xr:uid="{00000000-0005-0000-0000-0000117D0000}"/>
    <cellStyle name="SAPBEXfilterDrill 18 2" xfId="31921" xr:uid="{00000000-0005-0000-0000-0000127D0000}"/>
    <cellStyle name="SAPBEXfilterDrill 19" xfId="31922" xr:uid="{00000000-0005-0000-0000-0000137D0000}"/>
    <cellStyle name="SAPBEXfilterDrill 19 2" xfId="31923" xr:uid="{00000000-0005-0000-0000-0000147D0000}"/>
    <cellStyle name="SAPBEXfilterDrill 2" xfId="31924" xr:uid="{00000000-0005-0000-0000-0000157D0000}"/>
    <cellStyle name="SAPBEXfilterDrill 2 2" xfId="31925" xr:uid="{00000000-0005-0000-0000-0000167D0000}"/>
    <cellStyle name="SAPBEXfilterDrill 2 2 2" xfId="31926" xr:uid="{00000000-0005-0000-0000-0000177D0000}"/>
    <cellStyle name="SAPBEXfilterDrill 2 2 2 2" xfId="31927" xr:uid="{00000000-0005-0000-0000-0000187D0000}"/>
    <cellStyle name="SAPBEXfilterDrill 2 2 3" xfId="31928" xr:uid="{00000000-0005-0000-0000-0000197D0000}"/>
    <cellStyle name="SAPBEXfilterDrill 2 3" xfId="31929" xr:uid="{00000000-0005-0000-0000-00001A7D0000}"/>
    <cellStyle name="SAPBEXfilterDrill 2 3 2" xfId="31930" xr:uid="{00000000-0005-0000-0000-00001B7D0000}"/>
    <cellStyle name="SAPBEXfilterDrill 2 4" xfId="31931" xr:uid="{00000000-0005-0000-0000-00001C7D0000}"/>
    <cellStyle name="SAPBEXfilterDrill 2 5" xfId="31932" xr:uid="{00000000-0005-0000-0000-00001D7D0000}"/>
    <cellStyle name="SAPBEXfilterDrill 20" xfId="31933" xr:uid="{00000000-0005-0000-0000-00001E7D0000}"/>
    <cellStyle name="SAPBEXfilterDrill 20 2" xfId="31934" xr:uid="{00000000-0005-0000-0000-00001F7D0000}"/>
    <cellStyle name="SAPBEXfilterDrill 21" xfId="31935" xr:uid="{00000000-0005-0000-0000-0000207D0000}"/>
    <cellStyle name="SAPBEXfilterDrill 21 2" xfId="31936" xr:uid="{00000000-0005-0000-0000-0000217D0000}"/>
    <cellStyle name="SAPBEXfilterDrill 22" xfId="31937" xr:uid="{00000000-0005-0000-0000-0000227D0000}"/>
    <cellStyle name="SAPBEXfilterDrill 22 2" xfId="31938" xr:uid="{00000000-0005-0000-0000-0000237D0000}"/>
    <cellStyle name="SAPBEXfilterDrill 23" xfId="31939" xr:uid="{00000000-0005-0000-0000-0000247D0000}"/>
    <cellStyle name="SAPBEXfilterDrill 23 2" xfId="31940" xr:uid="{00000000-0005-0000-0000-0000257D0000}"/>
    <cellStyle name="SAPBEXfilterDrill 23 2 2" xfId="31941" xr:uid="{00000000-0005-0000-0000-0000267D0000}"/>
    <cellStyle name="SAPBEXfilterDrill 23 3" xfId="31942" xr:uid="{00000000-0005-0000-0000-0000277D0000}"/>
    <cellStyle name="SAPBEXfilterDrill 23_IFRS-Buchung" xfId="31943" xr:uid="{00000000-0005-0000-0000-0000287D0000}"/>
    <cellStyle name="SAPBEXfilterDrill 24" xfId="31944" xr:uid="{00000000-0005-0000-0000-0000297D0000}"/>
    <cellStyle name="SAPBEXfilterDrill 24 2" xfId="31945" xr:uid="{00000000-0005-0000-0000-00002A7D0000}"/>
    <cellStyle name="SAPBEXfilterDrill 25" xfId="31946" xr:uid="{00000000-0005-0000-0000-00002B7D0000}"/>
    <cellStyle name="SAPBEXfilterDrill 25 2" xfId="31947" xr:uid="{00000000-0005-0000-0000-00002C7D0000}"/>
    <cellStyle name="SAPBEXfilterDrill 26" xfId="31948" xr:uid="{00000000-0005-0000-0000-00002D7D0000}"/>
    <cellStyle name="SAPBEXfilterDrill 26 2" xfId="31949" xr:uid="{00000000-0005-0000-0000-00002E7D0000}"/>
    <cellStyle name="SAPBEXfilterDrill 26 2 2" xfId="31950" xr:uid="{00000000-0005-0000-0000-00002F7D0000}"/>
    <cellStyle name="SAPBEXfilterDrill 26 2 2 2" xfId="31951" xr:uid="{00000000-0005-0000-0000-0000307D0000}"/>
    <cellStyle name="SAPBEXfilterDrill 26 2 3" xfId="31952" xr:uid="{00000000-0005-0000-0000-0000317D0000}"/>
    <cellStyle name="SAPBEXfilterDrill 26 3" xfId="31953" xr:uid="{00000000-0005-0000-0000-0000327D0000}"/>
    <cellStyle name="SAPBEXfilterDrill 26 3 2" xfId="31954" xr:uid="{00000000-0005-0000-0000-0000337D0000}"/>
    <cellStyle name="SAPBEXfilterDrill 26 4" xfId="31955" xr:uid="{00000000-0005-0000-0000-0000347D0000}"/>
    <cellStyle name="SAPBEXfilterDrill 27" xfId="31956" xr:uid="{00000000-0005-0000-0000-0000357D0000}"/>
    <cellStyle name="SAPBEXfilterDrill 27 2" xfId="31957" xr:uid="{00000000-0005-0000-0000-0000367D0000}"/>
    <cellStyle name="SAPBEXfilterDrill 27 2 2" xfId="31958" xr:uid="{00000000-0005-0000-0000-0000377D0000}"/>
    <cellStyle name="SAPBEXfilterDrill 27 2 2 2" xfId="31959" xr:uid="{00000000-0005-0000-0000-0000387D0000}"/>
    <cellStyle name="SAPBEXfilterDrill 27 2 3" xfId="31960" xr:uid="{00000000-0005-0000-0000-0000397D0000}"/>
    <cellStyle name="SAPBEXfilterDrill 27 3" xfId="31961" xr:uid="{00000000-0005-0000-0000-00003A7D0000}"/>
    <cellStyle name="SAPBEXfilterDrill 27 3 2" xfId="31962" xr:uid="{00000000-0005-0000-0000-00003B7D0000}"/>
    <cellStyle name="SAPBEXfilterDrill 27 4" xfId="31963" xr:uid="{00000000-0005-0000-0000-00003C7D0000}"/>
    <cellStyle name="SAPBEXfilterDrill 28" xfId="31964" xr:uid="{00000000-0005-0000-0000-00003D7D0000}"/>
    <cellStyle name="SAPBEXfilterDrill 28 2" xfId="31965" xr:uid="{00000000-0005-0000-0000-00003E7D0000}"/>
    <cellStyle name="SAPBEXfilterDrill 29" xfId="31966" xr:uid="{00000000-0005-0000-0000-00003F7D0000}"/>
    <cellStyle name="SAPBEXfilterDrill 29 2" xfId="31967" xr:uid="{00000000-0005-0000-0000-0000407D0000}"/>
    <cellStyle name="SAPBEXfilterDrill 29 2 2" xfId="31968" xr:uid="{00000000-0005-0000-0000-0000417D0000}"/>
    <cellStyle name="SAPBEXfilterDrill 29 3" xfId="31969" xr:uid="{00000000-0005-0000-0000-0000427D0000}"/>
    <cellStyle name="SAPBEXfilterDrill 3" xfId="31970" xr:uid="{00000000-0005-0000-0000-0000437D0000}"/>
    <cellStyle name="SAPBEXfilterDrill 3 2" xfId="31971" xr:uid="{00000000-0005-0000-0000-0000447D0000}"/>
    <cellStyle name="SAPBEXfilterDrill 3 3" xfId="31972" xr:uid="{00000000-0005-0000-0000-0000457D0000}"/>
    <cellStyle name="SAPBEXfilterDrill 3 4" xfId="31973" xr:uid="{00000000-0005-0000-0000-0000467D0000}"/>
    <cellStyle name="SAPBEXfilterDrill 30" xfId="31974" xr:uid="{00000000-0005-0000-0000-0000477D0000}"/>
    <cellStyle name="SAPBEXfilterDrill 31" xfId="31975" xr:uid="{00000000-0005-0000-0000-0000487D0000}"/>
    <cellStyle name="SAPBEXfilterDrill 31 2" xfId="31976" xr:uid="{00000000-0005-0000-0000-0000497D0000}"/>
    <cellStyle name="SAPBEXfilterDrill 32" xfId="31977" xr:uid="{00000000-0005-0000-0000-00004A7D0000}"/>
    <cellStyle name="SAPBEXfilterDrill 33" xfId="31978" xr:uid="{00000000-0005-0000-0000-00004B7D0000}"/>
    <cellStyle name="SAPBEXfilterDrill 34" xfId="31979" xr:uid="{00000000-0005-0000-0000-00004C7D0000}"/>
    <cellStyle name="SAPBEXfilterDrill 35" xfId="31980" xr:uid="{00000000-0005-0000-0000-00004D7D0000}"/>
    <cellStyle name="SAPBEXfilterDrill 36" xfId="31981" xr:uid="{00000000-0005-0000-0000-00004E7D0000}"/>
    <cellStyle name="SAPBEXfilterDrill 37" xfId="31982" xr:uid="{00000000-0005-0000-0000-00004F7D0000}"/>
    <cellStyle name="SAPBEXfilterDrill 38" xfId="31983" xr:uid="{00000000-0005-0000-0000-0000507D0000}"/>
    <cellStyle name="SAPBEXfilterDrill 39" xfId="31984" xr:uid="{00000000-0005-0000-0000-0000517D0000}"/>
    <cellStyle name="SAPBEXfilterDrill 4" xfId="31985" xr:uid="{00000000-0005-0000-0000-0000527D0000}"/>
    <cellStyle name="SAPBEXfilterDrill 40" xfId="31986" xr:uid="{00000000-0005-0000-0000-0000537D0000}"/>
    <cellStyle name="SAPBEXfilterDrill 41" xfId="31987" xr:uid="{00000000-0005-0000-0000-0000547D0000}"/>
    <cellStyle name="SAPBEXfilterDrill 42" xfId="31988" xr:uid="{00000000-0005-0000-0000-0000557D0000}"/>
    <cellStyle name="SAPBEXfilterDrill 43" xfId="31989" xr:uid="{00000000-0005-0000-0000-0000567D0000}"/>
    <cellStyle name="SAPBEXfilterDrill 44" xfId="31990" xr:uid="{00000000-0005-0000-0000-0000577D0000}"/>
    <cellStyle name="SAPBEXfilterDrill 45" xfId="31991" xr:uid="{00000000-0005-0000-0000-0000587D0000}"/>
    <cellStyle name="SAPBEXfilterDrill 46" xfId="46068" xr:uid="{00000000-0005-0000-0000-0000597D0000}"/>
    <cellStyle name="SAPBEXfilterDrill 47" xfId="46069" xr:uid="{00000000-0005-0000-0000-00005A7D0000}"/>
    <cellStyle name="SAPBEXfilterDrill 48" xfId="31882" xr:uid="{00000000-0005-0000-0000-00005B7D0000}"/>
    <cellStyle name="SAPBEXfilterDrill 5" xfId="31992" xr:uid="{00000000-0005-0000-0000-00005C7D0000}"/>
    <cellStyle name="SAPBEXfilterDrill 6" xfId="31993" xr:uid="{00000000-0005-0000-0000-00005D7D0000}"/>
    <cellStyle name="SAPBEXfilterDrill 7" xfId="31994" xr:uid="{00000000-0005-0000-0000-00005E7D0000}"/>
    <cellStyle name="SAPBEXfilterDrill 8" xfId="31995" xr:uid="{00000000-0005-0000-0000-00005F7D0000}"/>
    <cellStyle name="SAPBEXfilterDrill 8 2" xfId="31996" xr:uid="{00000000-0005-0000-0000-0000607D0000}"/>
    <cellStyle name="SAPBEXfilterDrill 9" xfId="31997" xr:uid="{00000000-0005-0000-0000-0000617D0000}"/>
    <cellStyle name="SAPBEXfilterDrill 9 2" xfId="31998" xr:uid="{00000000-0005-0000-0000-0000627D0000}"/>
    <cellStyle name="SAPBEXfilterDrill_AMSGB IS" xfId="46268" xr:uid="{00000000-0005-0000-0000-0000637D0000}"/>
    <cellStyle name="SAPBEXfilterItem" xfId="62" xr:uid="{00000000-0005-0000-0000-0000647D0000}"/>
    <cellStyle name="SAPBEXfilterItem 10" xfId="32000" xr:uid="{00000000-0005-0000-0000-0000657D0000}"/>
    <cellStyle name="SAPBEXfilterItem 10 2" xfId="32001" xr:uid="{00000000-0005-0000-0000-0000667D0000}"/>
    <cellStyle name="SAPBEXfilterItem 10 3" xfId="32002" xr:uid="{00000000-0005-0000-0000-0000677D0000}"/>
    <cellStyle name="SAPBEXfilterItem 10 4" xfId="32003" xr:uid="{00000000-0005-0000-0000-0000687D0000}"/>
    <cellStyle name="SAPBEXfilterItem 10 5" xfId="32004" xr:uid="{00000000-0005-0000-0000-0000697D0000}"/>
    <cellStyle name="SAPBEXfilterItem 11" xfId="32005" xr:uid="{00000000-0005-0000-0000-00006A7D0000}"/>
    <cellStyle name="SAPBEXfilterItem 11 2" xfId="32006" xr:uid="{00000000-0005-0000-0000-00006B7D0000}"/>
    <cellStyle name="SAPBEXfilterItem 11 3" xfId="32007" xr:uid="{00000000-0005-0000-0000-00006C7D0000}"/>
    <cellStyle name="SAPBEXfilterItem 11 4" xfId="32008" xr:uid="{00000000-0005-0000-0000-00006D7D0000}"/>
    <cellStyle name="SAPBEXfilterItem 11 5" xfId="32009" xr:uid="{00000000-0005-0000-0000-00006E7D0000}"/>
    <cellStyle name="SAPBEXfilterItem 12" xfId="32010" xr:uid="{00000000-0005-0000-0000-00006F7D0000}"/>
    <cellStyle name="SAPBEXfilterItem 12 2" xfId="32011" xr:uid="{00000000-0005-0000-0000-0000707D0000}"/>
    <cellStyle name="SAPBEXfilterItem 12 3" xfId="32012" xr:uid="{00000000-0005-0000-0000-0000717D0000}"/>
    <cellStyle name="SAPBEXfilterItem 12 4" xfId="32013" xr:uid="{00000000-0005-0000-0000-0000727D0000}"/>
    <cellStyle name="SAPBEXfilterItem 12 5" xfId="32014" xr:uid="{00000000-0005-0000-0000-0000737D0000}"/>
    <cellStyle name="SAPBEXfilterItem 13" xfId="32015" xr:uid="{00000000-0005-0000-0000-0000747D0000}"/>
    <cellStyle name="SAPBEXfilterItem 13 2" xfId="32016" xr:uid="{00000000-0005-0000-0000-0000757D0000}"/>
    <cellStyle name="SAPBEXfilterItem 13 3" xfId="32017" xr:uid="{00000000-0005-0000-0000-0000767D0000}"/>
    <cellStyle name="SAPBEXfilterItem 13 4" xfId="32018" xr:uid="{00000000-0005-0000-0000-0000777D0000}"/>
    <cellStyle name="SAPBEXfilterItem 13 5" xfId="32019" xr:uid="{00000000-0005-0000-0000-0000787D0000}"/>
    <cellStyle name="SAPBEXfilterItem 14" xfId="32020" xr:uid="{00000000-0005-0000-0000-0000797D0000}"/>
    <cellStyle name="SAPBEXfilterItem 14 2" xfId="32021" xr:uid="{00000000-0005-0000-0000-00007A7D0000}"/>
    <cellStyle name="SAPBEXfilterItem 14 3" xfId="32022" xr:uid="{00000000-0005-0000-0000-00007B7D0000}"/>
    <cellStyle name="SAPBEXfilterItem 14 4" xfId="32023" xr:uid="{00000000-0005-0000-0000-00007C7D0000}"/>
    <cellStyle name="SAPBEXfilterItem 14 5" xfId="32024" xr:uid="{00000000-0005-0000-0000-00007D7D0000}"/>
    <cellStyle name="SAPBEXfilterItem 15" xfId="32025" xr:uid="{00000000-0005-0000-0000-00007E7D0000}"/>
    <cellStyle name="SAPBEXfilterItem 15 2" xfId="32026" xr:uid="{00000000-0005-0000-0000-00007F7D0000}"/>
    <cellStyle name="SAPBEXfilterItem 15 3" xfId="32027" xr:uid="{00000000-0005-0000-0000-0000807D0000}"/>
    <cellStyle name="SAPBEXfilterItem 15 4" xfId="32028" xr:uid="{00000000-0005-0000-0000-0000817D0000}"/>
    <cellStyle name="SAPBEXfilterItem 15 5" xfId="32029" xr:uid="{00000000-0005-0000-0000-0000827D0000}"/>
    <cellStyle name="SAPBEXfilterItem 16" xfId="32030" xr:uid="{00000000-0005-0000-0000-0000837D0000}"/>
    <cellStyle name="SAPBEXfilterItem 16 2" xfId="32031" xr:uid="{00000000-0005-0000-0000-0000847D0000}"/>
    <cellStyle name="SAPBEXfilterItem 16 3" xfId="32032" xr:uid="{00000000-0005-0000-0000-0000857D0000}"/>
    <cellStyle name="SAPBEXfilterItem 16 4" xfId="32033" xr:uid="{00000000-0005-0000-0000-0000867D0000}"/>
    <cellStyle name="SAPBEXfilterItem 16 5" xfId="32034" xr:uid="{00000000-0005-0000-0000-0000877D0000}"/>
    <cellStyle name="SAPBEXfilterItem 17" xfId="32035" xr:uid="{00000000-0005-0000-0000-0000887D0000}"/>
    <cellStyle name="SAPBEXfilterItem 17 2" xfId="32036" xr:uid="{00000000-0005-0000-0000-0000897D0000}"/>
    <cellStyle name="SAPBEXfilterItem 17 3" xfId="32037" xr:uid="{00000000-0005-0000-0000-00008A7D0000}"/>
    <cellStyle name="SAPBEXfilterItem 18" xfId="32038" xr:uid="{00000000-0005-0000-0000-00008B7D0000}"/>
    <cellStyle name="SAPBEXfilterItem 18 2" xfId="32039" xr:uid="{00000000-0005-0000-0000-00008C7D0000}"/>
    <cellStyle name="SAPBEXfilterItem 18 3" xfId="32040" xr:uid="{00000000-0005-0000-0000-00008D7D0000}"/>
    <cellStyle name="SAPBEXfilterItem 19" xfId="32041" xr:uid="{00000000-0005-0000-0000-00008E7D0000}"/>
    <cellStyle name="SAPBEXfilterItem 19 2" xfId="32042" xr:uid="{00000000-0005-0000-0000-00008F7D0000}"/>
    <cellStyle name="SAPBEXfilterItem 19 3" xfId="32043" xr:uid="{00000000-0005-0000-0000-0000907D0000}"/>
    <cellStyle name="SAPBEXfilterItem 2" xfId="32044" xr:uid="{00000000-0005-0000-0000-0000917D0000}"/>
    <cellStyle name="SAPBEXfilterItem 2 2" xfId="32045" xr:uid="{00000000-0005-0000-0000-0000927D0000}"/>
    <cellStyle name="SAPBEXfilterItem 2 2 2" xfId="32046" xr:uid="{00000000-0005-0000-0000-0000937D0000}"/>
    <cellStyle name="SAPBEXfilterItem 2 3" xfId="32047" xr:uid="{00000000-0005-0000-0000-0000947D0000}"/>
    <cellStyle name="SAPBEXfilterItem 2 3 2" xfId="32048" xr:uid="{00000000-0005-0000-0000-0000957D0000}"/>
    <cellStyle name="SAPBEXfilterItem 2 3 3" xfId="32049" xr:uid="{00000000-0005-0000-0000-0000967D0000}"/>
    <cellStyle name="SAPBEXfilterItem 2 4" xfId="32050" xr:uid="{00000000-0005-0000-0000-0000977D0000}"/>
    <cellStyle name="SAPBEXfilterItem 2 5" xfId="32051" xr:uid="{00000000-0005-0000-0000-0000987D0000}"/>
    <cellStyle name="SAPBEXfilterItem 20" xfId="32052" xr:uid="{00000000-0005-0000-0000-0000997D0000}"/>
    <cellStyle name="SAPBEXfilterItem 20 2" xfId="32053" xr:uid="{00000000-0005-0000-0000-00009A7D0000}"/>
    <cellStyle name="SAPBEXfilterItem 20 3" xfId="32054" xr:uid="{00000000-0005-0000-0000-00009B7D0000}"/>
    <cellStyle name="SAPBEXfilterItem 21" xfId="32055" xr:uid="{00000000-0005-0000-0000-00009C7D0000}"/>
    <cellStyle name="SAPBEXfilterItem 21 2" xfId="32056" xr:uid="{00000000-0005-0000-0000-00009D7D0000}"/>
    <cellStyle name="SAPBEXfilterItem 21 3" xfId="32057" xr:uid="{00000000-0005-0000-0000-00009E7D0000}"/>
    <cellStyle name="SAPBEXfilterItem 22" xfId="32058" xr:uid="{00000000-0005-0000-0000-00009F7D0000}"/>
    <cellStyle name="SAPBEXfilterItem 23" xfId="32059" xr:uid="{00000000-0005-0000-0000-0000A07D0000}"/>
    <cellStyle name="SAPBEXfilterItem 23 2" xfId="32060" xr:uid="{00000000-0005-0000-0000-0000A17D0000}"/>
    <cellStyle name="SAPBEXfilterItem 23 3" xfId="32061" xr:uid="{00000000-0005-0000-0000-0000A27D0000}"/>
    <cellStyle name="SAPBEXfilterItem 23_IFRS-Buchung" xfId="32062" xr:uid="{00000000-0005-0000-0000-0000A37D0000}"/>
    <cellStyle name="SAPBEXfilterItem 24" xfId="32063" xr:uid="{00000000-0005-0000-0000-0000A47D0000}"/>
    <cellStyle name="SAPBEXfilterItem 25" xfId="32064" xr:uid="{00000000-0005-0000-0000-0000A57D0000}"/>
    <cellStyle name="SAPBEXfilterItem 26" xfId="31999" xr:uid="{00000000-0005-0000-0000-0000A67D0000}"/>
    <cellStyle name="SAPBEXfilterItem 3" xfId="32065" xr:uid="{00000000-0005-0000-0000-0000A77D0000}"/>
    <cellStyle name="SAPBEXfilterItem 3 2" xfId="32066" xr:uid="{00000000-0005-0000-0000-0000A87D0000}"/>
    <cellStyle name="SAPBEXfilterItem 3 2 2" xfId="32067" xr:uid="{00000000-0005-0000-0000-0000A97D0000}"/>
    <cellStyle name="SAPBEXfilterItem 3 3" xfId="32068" xr:uid="{00000000-0005-0000-0000-0000AA7D0000}"/>
    <cellStyle name="SAPBEXfilterItem 3 4" xfId="32069" xr:uid="{00000000-0005-0000-0000-0000AB7D0000}"/>
    <cellStyle name="SAPBEXfilterItem 4" xfId="32070" xr:uid="{00000000-0005-0000-0000-0000AC7D0000}"/>
    <cellStyle name="SAPBEXfilterItem 4 2" xfId="32071" xr:uid="{00000000-0005-0000-0000-0000AD7D0000}"/>
    <cellStyle name="SAPBEXfilterItem 5" xfId="32072" xr:uid="{00000000-0005-0000-0000-0000AE7D0000}"/>
    <cellStyle name="SAPBEXfilterItem 5 2" xfId="32073" xr:uid="{00000000-0005-0000-0000-0000AF7D0000}"/>
    <cellStyle name="SAPBEXfilterItem 6" xfId="32074" xr:uid="{00000000-0005-0000-0000-0000B07D0000}"/>
    <cellStyle name="SAPBEXfilterItem 6 2" xfId="32075" xr:uid="{00000000-0005-0000-0000-0000B17D0000}"/>
    <cellStyle name="SAPBEXfilterItem 7" xfId="32076" xr:uid="{00000000-0005-0000-0000-0000B27D0000}"/>
    <cellStyle name="SAPBEXfilterItem 7 2" xfId="32077" xr:uid="{00000000-0005-0000-0000-0000B37D0000}"/>
    <cellStyle name="SAPBEXfilterItem 8" xfId="32078" xr:uid="{00000000-0005-0000-0000-0000B47D0000}"/>
    <cellStyle name="SAPBEXfilterItem 8 2" xfId="32079" xr:uid="{00000000-0005-0000-0000-0000B57D0000}"/>
    <cellStyle name="SAPBEXfilterItem 9" xfId="32080" xr:uid="{00000000-0005-0000-0000-0000B67D0000}"/>
    <cellStyle name="SAPBEXfilterItem_30_Financials BU DT" xfId="46309" xr:uid="{00000000-0005-0000-0000-0000B77D0000}"/>
    <cellStyle name="SAPBEXfilterText" xfId="63" xr:uid="{00000000-0005-0000-0000-0000B87D0000}"/>
    <cellStyle name="SAPBEXfilterText 10" xfId="32082" xr:uid="{00000000-0005-0000-0000-0000B97D0000}"/>
    <cellStyle name="SAPBEXfilterText 10 2" xfId="32083" xr:uid="{00000000-0005-0000-0000-0000BA7D0000}"/>
    <cellStyle name="SAPBEXfilterText 10 2 2" xfId="32084" xr:uid="{00000000-0005-0000-0000-0000BB7D0000}"/>
    <cellStyle name="SAPBEXfilterText 10 2 2 2" xfId="32085" xr:uid="{00000000-0005-0000-0000-0000BC7D0000}"/>
    <cellStyle name="SAPBEXfilterText 10 2 3" xfId="32086" xr:uid="{00000000-0005-0000-0000-0000BD7D0000}"/>
    <cellStyle name="SAPBEXfilterText 10 3" xfId="32087" xr:uid="{00000000-0005-0000-0000-0000BE7D0000}"/>
    <cellStyle name="SAPBEXfilterText 10 3 2" xfId="32088" xr:uid="{00000000-0005-0000-0000-0000BF7D0000}"/>
    <cellStyle name="SAPBEXfilterText 10 4" xfId="32089" xr:uid="{00000000-0005-0000-0000-0000C07D0000}"/>
    <cellStyle name="SAPBEXfilterText 10 5" xfId="32090" xr:uid="{00000000-0005-0000-0000-0000C17D0000}"/>
    <cellStyle name="SAPBEXfilterText 10 6" xfId="32091" xr:uid="{00000000-0005-0000-0000-0000C27D0000}"/>
    <cellStyle name="SAPBEXfilterText 11" xfId="32092" xr:uid="{00000000-0005-0000-0000-0000C37D0000}"/>
    <cellStyle name="SAPBEXfilterText 11 2" xfId="32093" xr:uid="{00000000-0005-0000-0000-0000C47D0000}"/>
    <cellStyle name="SAPBEXfilterText 11 3" xfId="32094" xr:uid="{00000000-0005-0000-0000-0000C57D0000}"/>
    <cellStyle name="SAPBEXfilterText 11 4" xfId="32095" xr:uid="{00000000-0005-0000-0000-0000C67D0000}"/>
    <cellStyle name="SAPBEXfilterText 11 5" xfId="32096" xr:uid="{00000000-0005-0000-0000-0000C77D0000}"/>
    <cellStyle name="SAPBEXfilterText 11 6" xfId="32097" xr:uid="{00000000-0005-0000-0000-0000C87D0000}"/>
    <cellStyle name="SAPBEXfilterText 12" xfId="32098" xr:uid="{00000000-0005-0000-0000-0000C97D0000}"/>
    <cellStyle name="SAPBEXfilterText 12 2" xfId="32099" xr:uid="{00000000-0005-0000-0000-0000CA7D0000}"/>
    <cellStyle name="SAPBEXfilterText 12 2 2" xfId="32100" xr:uid="{00000000-0005-0000-0000-0000CB7D0000}"/>
    <cellStyle name="SAPBEXfilterText 12 3" xfId="32101" xr:uid="{00000000-0005-0000-0000-0000CC7D0000}"/>
    <cellStyle name="SAPBEXfilterText 12 4" xfId="32102" xr:uid="{00000000-0005-0000-0000-0000CD7D0000}"/>
    <cellStyle name="SAPBEXfilterText 12 5" xfId="32103" xr:uid="{00000000-0005-0000-0000-0000CE7D0000}"/>
    <cellStyle name="SAPBEXfilterText 12 6" xfId="32104" xr:uid="{00000000-0005-0000-0000-0000CF7D0000}"/>
    <cellStyle name="SAPBEXfilterText 13" xfId="32105" xr:uid="{00000000-0005-0000-0000-0000D07D0000}"/>
    <cellStyle name="SAPBEXfilterText 13 2" xfId="32106" xr:uid="{00000000-0005-0000-0000-0000D17D0000}"/>
    <cellStyle name="SAPBEXfilterText 13 3" xfId="32107" xr:uid="{00000000-0005-0000-0000-0000D27D0000}"/>
    <cellStyle name="SAPBEXfilterText 13 4" xfId="32108" xr:uid="{00000000-0005-0000-0000-0000D37D0000}"/>
    <cellStyle name="SAPBEXfilterText 13 5" xfId="32109" xr:uid="{00000000-0005-0000-0000-0000D47D0000}"/>
    <cellStyle name="SAPBEXfilterText 14" xfId="32110" xr:uid="{00000000-0005-0000-0000-0000D57D0000}"/>
    <cellStyle name="SAPBEXfilterText 14 2" xfId="32111" xr:uid="{00000000-0005-0000-0000-0000D67D0000}"/>
    <cellStyle name="SAPBEXfilterText 14 3" xfId="32112" xr:uid="{00000000-0005-0000-0000-0000D77D0000}"/>
    <cellStyle name="SAPBEXfilterText 14 4" xfId="32113" xr:uid="{00000000-0005-0000-0000-0000D87D0000}"/>
    <cellStyle name="SAPBEXfilterText 14 5" xfId="32114" xr:uid="{00000000-0005-0000-0000-0000D97D0000}"/>
    <cellStyle name="SAPBEXfilterText 14 6" xfId="32115" xr:uid="{00000000-0005-0000-0000-0000DA7D0000}"/>
    <cellStyle name="SAPBEXfilterText 15" xfId="32116" xr:uid="{00000000-0005-0000-0000-0000DB7D0000}"/>
    <cellStyle name="SAPBEXfilterText 15 2" xfId="32117" xr:uid="{00000000-0005-0000-0000-0000DC7D0000}"/>
    <cellStyle name="SAPBEXfilterText 15 3" xfId="32118" xr:uid="{00000000-0005-0000-0000-0000DD7D0000}"/>
    <cellStyle name="SAPBEXfilterText 15 4" xfId="32119" xr:uid="{00000000-0005-0000-0000-0000DE7D0000}"/>
    <cellStyle name="SAPBEXfilterText 15 5" xfId="32120" xr:uid="{00000000-0005-0000-0000-0000DF7D0000}"/>
    <cellStyle name="SAPBEXfilterText 16" xfId="32121" xr:uid="{00000000-0005-0000-0000-0000E07D0000}"/>
    <cellStyle name="SAPBEXfilterText 16 2" xfId="32122" xr:uid="{00000000-0005-0000-0000-0000E17D0000}"/>
    <cellStyle name="SAPBEXfilterText 16 3" xfId="32123" xr:uid="{00000000-0005-0000-0000-0000E27D0000}"/>
    <cellStyle name="SAPBEXfilterText 16 4" xfId="32124" xr:uid="{00000000-0005-0000-0000-0000E37D0000}"/>
    <cellStyle name="SAPBEXfilterText 16 5" xfId="32125" xr:uid="{00000000-0005-0000-0000-0000E47D0000}"/>
    <cellStyle name="SAPBEXfilterText 17" xfId="32126" xr:uid="{00000000-0005-0000-0000-0000E57D0000}"/>
    <cellStyle name="SAPBEXfilterText 17 2" xfId="32127" xr:uid="{00000000-0005-0000-0000-0000E67D0000}"/>
    <cellStyle name="SAPBEXfilterText 17 3" xfId="32128" xr:uid="{00000000-0005-0000-0000-0000E77D0000}"/>
    <cellStyle name="SAPBEXfilterText 18" xfId="32129" xr:uid="{00000000-0005-0000-0000-0000E87D0000}"/>
    <cellStyle name="SAPBEXfilterText 18 2" xfId="32130" xr:uid="{00000000-0005-0000-0000-0000E97D0000}"/>
    <cellStyle name="SAPBEXfilterText 18 3" xfId="32131" xr:uid="{00000000-0005-0000-0000-0000EA7D0000}"/>
    <cellStyle name="SAPBEXfilterText 19" xfId="32132" xr:uid="{00000000-0005-0000-0000-0000EB7D0000}"/>
    <cellStyle name="SAPBEXfilterText 19 2" xfId="32133" xr:uid="{00000000-0005-0000-0000-0000EC7D0000}"/>
    <cellStyle name="SAPBEXfilterText 19 3" xfId="32134" xr:uid="{00000000-0005-0000-0000-0000ED7D0000}"/>
    <cellStyle name="SAPBEXfilterText 2" xfId="32135" xr:uid="{00000000-0005-0000-0000-0000EE7D0000}"/>
    <cellStyle name="SAPBEXfilterText 2 2" xfId="32136" xr:uid="{00000000-0005-0000-0000-0000EF7D0000}"/>
    <cellStyle name="SAPBEXfilterText 2 2 2" xfId="32137" xr:uid="{00000000-0005-0000-0000-0000F07D0000}"/>
    <cellStyle name="SAPBEXfilterText 2 3" xfId="32138" xr:uid="{00000000-0005-0000-0000-0000F17D0000}"/>
    <cellStyle name="SAPBEXfilterText 2 3 2" xfId="32139" xr:uid="{00000000-0005-0000-0000-0000F27D0000}"/>
    <cellStyle name="SAPBEXfilterText 2 3 2 2" xfId="32140" xr:uid="{00000000-0005-0000-0000-0000F37D0000}"/>
    <cellStyle name="SAPBEXfilterText 2 3 3" xfId="32141" xr:uid="{00000000-0005-0000-0000-0000F47D0000}"/>
    <cellStyle name="SAPBEXfilterText 2 3 4" xfId="32142" xr:uid="{00000000-0005-0000-0000-0000F57D0000}"/>
    <cellStyle name="SAPBEXfilterText 2 4" xfId="32143" xr:uid="{00000000-0005-0000-0000-0000F67D0000}"/>
    <cellStyle name="SAPBEXfilterText 2 4 2" xfId="32144" xr:uid="{00000000-0005-0000-0000-0000F77D0000}"/>
    <cellStyle name="SAPBEXfilterText 2 5" xfId="32145" xr:uid="{00000000-0005-0000-0000-0000F87D0000}"/>
    <cellStyle name="SAPBEXfilterText 2 6" xfId="32146" xr:uid="{00000000-0005-0000-0000-0000F97D0000}"/>
    <cellStyle name="SAPBEXfilterText 20" xfId="32147" xr:uid="{00000000-0005-0000-0000-0000FA7D0000}"/>
    <cellStyle name="SAPBEXfilterText 20 2" xfId="32148" xr:uid="{00000000-0005-0000-0000-0000FB7D0000}"/>
    <cellStyle name="SAPBEXfilterText 20 3" xfId="32149" xr:uid="{00000000-0005-0000-0000-0000FC7D0000}"/>
    <cellStyle name="SAPBEXfilterText 21" xfId="32150" xr:uid="{00000000-0005-0000-0000-0000FD7D0000}"/>
    <cellStyle name="SAPBEXfilterText 21 2" xfId="32151" xr:uid="{00000000-0005-0000-0000-0000FE7D0000}"/>
    <cellStyle name="SAPBEXfilterText 21 3" xfId="32152" xr:uid="{00000000-0005-0000-0000-0000FF7D0000}"/>
    <cellStyle name="SAPBEXfilterText 22" xfId="32153" xr:uid="{00000000-0005-0000-0000-0000007E0000}"/>
    <cellStyle name="SAPBEXfilterText 23" xfId="32154" xr:uid="{00000000-0005-0000-0000-0000017E0000}"/>
    <cellStyle name="SAPBEXfilterText 23 2" xfId="32155" xr:uid="{00000000-0005-0000-0000-0000027E0000}"/>
    <cellStyle name="SAPBEXfilterText 23 3" xfId="32156" xr:uid="{00000000-0005-0000-0000-0000037E0000}"/>
    <cellStyle name="SAPBEXfilterText 23_IFRS-Buchung" xfId="32157" xr:uid="{00000000-0005-0000-0000-0000047E0000}"/>
    <cellStyle name="SAPBEXfilterText 24" xfId="32158" xr:uid="{00000000-0005-0000-0000-0000057E0000}"/>
    <cellStyle name="SAPBEXfilterText 25" xfId="32159" xr:uid="{00000000-0005-0000-0000-0000067E0000}"/>
    <cellStyle name="SAPBEXfilterText 26" xfId="32160" xr:uid="{00000000-0005-0000-0000-0000077E0000}"/>
    <cellStyle name="SAPBEXfilterText 27" xfId="32161" xr:uid="{00000000-0005-0000-0000-0000087E0000}"/>
    <cellStyle name="SAPBEXfilterText 28" xfId="32162" xr:uid="{00000000-0005-0000-0000-0000097E0000}"/>
    <cellStyle name="SAPBEXfilterText 29" xfId="32163" xr:uid="{00000000-0005-0000-0000-00000A7E0000}"/>
    <cellStyle name="SAPBEXfilterText 3" xfId="32164" xr:uid="{00000000-0005-0000-0000-00000B7E0000}"/>
    <cellStyle name="SAPBEXfilterText 3 2" xfId="32165" xr:uid="{00000000-0005-0000-0000-00000C7E0000}"/>
    <cellStyle name="SAPBEXfilterText 3 2 2" xfId="32166" xr:uid="{00000000-0005-0000-0000-00000D7E0000}"/>
    <cellStyle name="SAPBEXfilterText 3 3" xfId="32167" xr:uid="{00000000-0005-0000-0000-00000E7E0000}"/>
    <cellStyle name="SAPBEXfilterText 3 4" xfId="32168" xr:uid="{00000000-0005-0000-0000-00000F7E0000}"/>
    <cellStyle name="SAPBEXfilterText 30" xfId="32169" xr:uid="{00000000-0005-0000-0000-0000107E0000}"/>
    <cellStyle name="SAPBEXfilterText 31" xfId="32170" xr:uid="{00000000-0005-0000-0000-0000117E0000}"/>
    <cellStyle name="SAPBEXfilterText 32" xfId="32171" xr:uid="{00000000-0005-0000-0000-0000127E0000}"/>
    <cellStyle name="SAPBEXfilterText 33" xfId="32172" xr:uid="{00000000-0005-0000-0000-0000137E0000}"/>
    <cellStyle name="SAPBEXfilterText 34" xfId="32173" xr:uid="{00000000-0005-0000-0000-0000147E0000}"/>
    <cellStyle name="SAPBEXfilterText 35" xfId="32174" xr:uid="{00000000-0005-0000-0000-0000157E0000}"/>
    <cellStyle name="SAPBEXfilterText 36" xfId="32175" xr:uid="{00000000-0005-0000-0000-0000167E0000}"/>
    <cellStyle name="SAPBEXfilterText 37" xfId="32176" xr:uid="{00000000-0005-0000-0000-0000177E0000}"/>
    <cellStyle name="SAPBEXfilterText 38" xfId="32177" xr:uid="{00000000-0005-0000-0000-0000187E0000}"/>
    <cellStyle name="SAPBEXfilterText 39" xfId="32178" xr:uid="{00000000-0005-0000-0000-0000197E0000}"/>
    <cellStyle name="SAPBEXfilterText 4" xfId="32179" xr:uid="{00000000-0005-0000-0000-00001A7E0000}"/>
    <cellStyle name="SAPBEXfilterText 4 2" xfId="32180" xr:uid="{00000000-0005-0000-0000-00001B7E0000}"/>
    <cellStyle name="SAPBEXfilterText 4 2 2" xfId="32181" xr:uid="{00000000-0005-0000-0000-00001C7E0000}"/>
    <cellStyle name="SAPBEXfilterText 40" xfId="32182" xr:uid="{00000000-0005-0000-0000-00001D7E0000}"/>
    <cellStyle name="SAPBEXfilterText 41" xfId="32183" xr:uid="{00000000-0005-0000-0000-00001E7E0000}"/>
    <cellStyle name="SAPBEXfilterText 42" xfId="32184" xr:uid="{00000000-0005-0000-0000-00001F7E0000}"/>
    <cellStyle name="SAPBEXfilterText 43" xfId="32185" xr:uid="{00000000-0005-0000-0000-0000207E0000}"/>
    <cellStyle name="SAPBEXfilterText 44" xfId="32186" xr:uid="{00000000-0005-0000-0000-0000217E0000}"/>
    <cellStyle name="SAPBEXfilterText 45" xfId="32187" xr:uid="{00000000-0005-0000-0000-0000227E0000}"/>
    <cellStyle name="SAPBEXfilterText 46" xfId="46070" xr:uid="{00000000-0005-0000-0000-0000237E0000}"/>
    <cellStyle name="SAPBEXfilterText 47" xfId="46071" xr:uid="{00000000-0005-0000-0000-0000247E0000}"/>
    <cellStyle name="SAPBEXfilterText 48" xfId="32081" xr:uid="{00000000-0005-0000-0000-0000257E0000}"/>
    <cellStyle name="SAPBEXfilterText 5" xfId="32188" xr:uid="{00000000-0005-0000-0000-0000267E0000}"/>
    <cellStyle name="SAPBEXfilterText 5 2" xfId="32189" xr:uid="{00000000-0005-0000-0000-0000277E0000}"/>
    <cellStyle name="SAPBEXfilterText 5 2 2" xfId="32190" xr:uid="{00000000-0005-0000-0000-0000287E0000}"/>
    <cellStyle name="SAPBEXfilterText 6" xfId="32191" xr:uid="{00000000-0005-0000-0000-0000297E0000}"/>
    <cellStyle name="SAPBEXfilterText 6 2" xfId="32192" xr:uid="{00000000-0005-0000-0000-00002A7E0000}"/>
    <cellStyle name="SAPBEXfilterText 6 2 2" xfId="32193" xr:uid="{00000000-0005-0000-0000-00002B7E0000}"/>
    <cellStyle name="SAPBEXfilterText 7" xfId="32194" xr:uid="{00000000-0005-0000-0000-00002C7E0000}"/>
    <cellStyle name="SAPBEXfilterText 7 2" xfId="32195" xr:uid="{00000000-0005-0000-0000-00002D7E0000}"/>
    <cellStyle name="SAPBEXfilterText 7 2 2" xfId="32196" xr:uid="{00000000-0005-0000-0000-00002E7E0000}"/>
    <cellStyle name="SAPBEXfilterText 8" xfId="32197" xr:uid="{00000000-0005-0000-0000-00002F7E0000}"/>
    <cellStyle name="SAPBEXfilterText 8 2" xfId="32198" xr:uid="{00000000-0005-0000-0000-0000307E0000}"/>
    <cellStyle name="SAPBEXfilterText 8 2 2" xfId="32199" xr:uid="{00000000-0005-0000-0000-0000317E0000}"/>
    <cellStyle name="SAPBEXfilterText 9" xfId="32200" xr:uid="{00000000-0005-0000-0000-0000327E0000}"/>
    <cellStyle name="SAPBEXfilterText 9 2" xfId="32201" xr:uid="{00000000-0005-0000-0000-0000337E0000}"/>
    <cellStyle name="SAPBEXfilterText 9 2 2" xfId="32202" xr:uid="{00000000-0005-0000-0000-0000347E0000}"/>
    <cellStyle name="SAPBEXfilterText 9 2 2 2" xfId="32203" xr:uid="{00000000-0005-0000-0000-0000357E0000}"/>
    <cellStyle name="SAPBEXfilterText 9 2 3" xfId="32204" xr:uid="{00000000-0005-0000-0000-0000367E0000}"/>
    <cellStyle name="SAPBEXfilterText 9 3" xfId="32205" xr:uid="{00000000-0005-0000-0000-0000377E0000}"/>
    <cellStyle name="SAPBEXfilterText 9 3 2" xfId="32206" xr:uid="{00000000-0005-0000-0000-0000387E0000}"/>
    <cellStyle name="SAPBEXfilterText 9 4" xfId="32207" xr:uid="{00000000-0005-0000-0000-0000397E0000}"/>
    <cellStyle name="SAPBEXfilterText_AMSGB IS" xfId="46269" xr:uid="{00000000-0005-0000-0000-00003A7E0000}"/>
    <cellStyle name="SAPBEXformats" xfId="64" xr:uid="{00000000-0005-0000-0000-00003B7E0000}"/>
    <cellStyle name="SAPBEXformats 10" xfId="32209" xr:uid="{00000000-0005-0000-0000-00003C7E0000}"/>
    <cellStyle name="SAPBEXformats 10 2" xfId="32210" xr:uid="{00000000-0005-0000-0000-00003D7E0000}"/>
    <cellStyle name="SAPBEXformats 10 2 2" xfId="32211" xr:uid="{00000000-0005-0000-0000-00003E7E0000}"/>
    <cellStyle name="SAPBEXformats 10 3" xfId="32212" xr:uid="{00000000-0005-0000-0000-00003F7E0000}"/>
    <cellStyle name="SAPBEXformats 10 4" xfId="32213" xr:uid="{00000000-0005-0000-0000-0000407E0000}"/>
    <cellStyle name="SAPBEXformats 11" xfId="32214" xr:uid="{00000000-0005-0000-0000-0000417E0000}"/>
    <cellStyle name="SAPBEXformats 11 2" xfId="32215" xr:uid="{00000000-0005-0000-0000-0000427E0000}"/>
    <cellStyle name="SAPBEXformats 11 2 2" xfId="32216" xr:uid="{00000000-0005-0000-0000-0000437E0000}"/>
    <cellStyle name="SAPBEXformats 11 3" xfId="32217" xr:uid="{00000000-0005-0000-0000-0000447E0000}"/>
    <cellStyle name="SAPBEXformats 11 4" xfId="32218" xr:uid="{00000000-0005-0000-0000-0000457E0000}"/>
    <cellStyle name="SAPBEXformats 12" xfId="32219" xr:uid="{00000000-0005-0000-0000-0000467E0000}"/>
    <cellStyle name="SAPBEXformats 12 2" xfId="32220" xr:uid="{00000000-0005-0000-0000-0000477E0000}"/>
    <cellStyle name="SAPBEXformats 12 2 2" xfId="32221" xr:uid="{00000000-0005-0000-0000-0000487E0000}"/>
    <cellStyle name="SAPBEXformats 12 3" xfId="32222" xr:uid="{00000000-0005-0000-0000-0000497E0000}"/>
    <cellStyle name="SAPBEXformats 12 4" xfId="32223" xr:uid="{00000000-0005-0000-0000-00004A7E0000}"/>
    <cellStyle name="SAPBEXformats 13" xfId="32224" xr:uid="{00000000-0005-0000-0000-00004B7E0000}"/>
    <cellStyle name="SAPBEXformats 13 2" xfId="32225" xr:uid="{00000000-0005-0000-0000-00004C7E0000}"/>
    <cellStyle name="SAPBEXformats 13 2 2" xfId="32226" xr:uid="{00000000-0005-0000-0000-00004D7E0000}"/>
    <cellStyle name="SAPBEXformats 13 3" xfId="32227" xr:uid="{00000000-0005-0000-0000-00004E7E0000}"/>
    <cellStyle name="SAPBEXformats 13 4" xfId="32228" xr:uid="{00000000-0005-0000-0000-00004F7E0000}"/>
    <cellStyle name="SAPBEXformats 14" xfId="32229" xr:uid="{00000000-0005-0000-0000-0000507E0000}"/>
    <cellStyle name="SAPBEXformats 14 2" xfId="32230" xr:uid="{00000000-0005-0000-0000-0000517E0000}"/>
    <cellStyle name="SAPBEXformats 14 2 2" xfId="32231" xr:uid="{00000000-0005-0000-0000-0000527E0000}"/>
    <cellStyle name="SAPBEXformats 14 3" xfId="32232" xr:uid="{00000000-0005-0000-0000-0000537E0000}"/>
    <cellStyle name="SAPBEXformats 14 4" xfId="32233" xr:uid="{00000000-0005-0000-0000-0000547E0000}"/>
    <cellStyle name="SAPBEXformats 15" xfId="32234" xr:uid="{00000000-0005-0000-0000-0000557E0000}"/>
    <cellStyle name="SAPBEXformats 15 2" xfId="32235" xr:uid="{00000000-0005-0000-0000-0000567E0000}"/>
    <cellStyle name="SAPBEXformats 15 2 2" xfId="32236" xr:uid="{00000000-0005-0000-0000-0000577E0000}"/>
    <cellStyle name="SAPBEXformats 15 3" xfId="32237" xr:uid="{00000000-0005-0000-0000-0000587E0000}"/>
    <cellStyle name="SAPBEXformats 15 4" xfId="32238" xr:uid="{00000000-0005-0000-0000-0000597E0000}"/>
    <cellStyle name="SAPBEXformats 16" xfId="32239" xr:uid="{00000000-0005-0000-0000-00005A7E0000}"/>
    <cellStyle name="SAPBEXformats 16 2" xfId="32240" xr:uid="{00000000-0005-0000-0000-00005B7E0000}"/>
    <cellStyle name="SAPBEXformats 16 2 2" xfId="32241" xr:uid="{00000000-0005-0000-0000-00005C7E0000}"/>
    <cellStyle name="SAPBEXformats 16 3" xfId="32242" xr:uid="{00000000-0005-0000-0000-00005D7E0000}"/>
    <cellStyle name="SAPBEXformats 16 4" xfId="32243" xr:uid="{00000000-0005-0000-0000-00005E7E0000}"/>
    <cellStyle name="SAPBEXformats 17" xfId="32244" xr:uid="{00000000-0005-0000-0000-00005F7E0000}"/>
    <cellStyle name="SAPBEXformats 17 2" xfId="32245" xr:uid="{00000000-0005-0000-0000-0000607E0000}"/>
    <cellStyle name="SAPBEXformats 18" xfId="32246" xr:uid="{00000000-0005-0000-0000-0000617E0000}"/>
    <cellStyle name="SAPBEXformats 18 2" xfId="32247" xr:uid="{00000000-0005-0000-0000-0000627E0000}"/>
    <cellStyle name="SAPBEXformats 19" xfId="32248" xr:uid="{00000000-0005-0000-0000-0000637E0000}"/>
    <cellStyle name="SAPBEXformats 19 2" xfId="32249" xr:uid="{00000000-0005-0000-0000-0000647E0000}"/>
    <cellStyle name="SAPBEXformats 2" xfId="32250" xr:uid="{00000000-0005-0000-0000-0000657E0000}"/>
    <cellStyle name="SAPBEXformats 2 2" xfId="32251" xr:uid="{00000000-0005-0000-0000-0000667E0000}"/>
    <cellStyle name="SAPBEXformats 2 2 2" xfId="32252" xr:uid="{00000000-0005-0000-0000-0000677E0000}"/>
    <cellStyle name="SAPBEXformats 2 2 2 2" xfId="32253" xr:uid="{00000000-0005-0000-0000-0000687E0000}"/>
    <cellStyle name="SAPBEXformats 2 2 3" xfId="32254" xr:uid="{00000000-0005-0000-0000-0000697E0000}"/>
    <cellStyle name="SAPBEXformats 2 3" xfId="32255" xr:uid="{00000000-0005-0000-0000-00006A7E0000}"/>
    <cellStyle name="SAPBEXformats 2 3 2" xfId="32256" xr:uid="{00000000-0005-0000-0000-00006B7E0000}"/>
    <cellStyle name="SAPBEXformats 2 4" xfId="32257" xr:uid="{00000000-0005-0000-0000-00006C7E0000}"/>
    <cellStyle name="SAPBEXformats 2 5" xfId="32258" xr:uid="{00000000-0005-0000-0000-00006D7E0000}"/>
    <cellStyle name="SAPBEXformats 20" xfId="32259" xr:uid="{00000000-0005-0000-0000-00006E7E0000}"/>
    <cellStyle name="SAPBEXformats 20 2" xfId="32260" xr:uid="{00000000-0005-0000-0000-00006F7E0000}"/>
    <cellStyle name="SAPBEXformats 21" xfId="32261" xr:uid="{00000000-0005-0000-0000-0000707E0000}"/>
    <cellStyle name="SAPBEXformats 21 2" xfId="32262" xr:uid="{00000000-0005-0000-0000-0000717E0000}"/>
    <cellStyle name="SAPBEXformats 22" xfId="32263" xr:uid="{00000000-0005-0000-0000-0000727E0000}"/>
    <cellStyle name="SAPBEXformats 22 2" xfId="32264" xr:uid="{00000000-0005-0000-0000-0000737E0000}"/>
    <cellStyle name="SAPBEXformats 23" xfId="32265" xr:uid="{00000000-0005-0000-0000-0000747E0000}"/>
    <cellStyle name="SAPBEXformats 23 2" xfId="32266" xr:uid="{00000000-0005-0000-0000-0000757E0000}"/>
    <cellStyle name="SAPBEXformats 23 2 2" xfId="32267" xr:uid="{00000000-0005-0000-0000-0000767E0000}"/>
    <cellStyle name="SAPBEXformats 23 3" xfId="32268" xr:uid="{00000000-0005-0000-0000-0000777E0000}"/>
    <cellStyle name="SAPBEXformats 23_IFRS-Buchung" xfId="32269" xr:uid="{00000000-0005-0000-0000-0000787E0000}"/>
    <cellStyle name="SAPBEXformats 24" xfId="32270" xr:uid="{00000000-0005-0000-0000-0000797E0000}"/>
    <cellStyle name="SAPBEXformats 24 2" xfId="32271" xr:uid="{00000000-0005-0000-0000-00007A7E0000}"/>
    <cellStyle name="SAPBEXformats 25" xfId="32272" xr:uid="{00000000-0005-0000-0000-00007B7E0000}"/>
    <cellStyle name="SAPBEXformats 25 2" xfId="32273" xr:uid="{00000000-0005-0000-0000-00007C7E0000}"/>
    <cellStyle name="SAPBEXformats 26" xfId="32274" xr:uid="{00000000-0005-0000-0000-00007D7E0000}"/>
    <cellStyle name="SAPBEXformats 26 2" xfId="32275" xr:uid="{00000000-0005-0000-0000-00007E7E0000}"/>
    <cellStyle name="SAPBEXformats 26 2 2" xfId="32276" xr:uid="{00000000-0005-0000-0000-00007F7E0000}"/>
    <cellStyle name="SAPBEXformats 26 2 2 2" xfId="32277" xr:uid="{00000000-0005-0000-0000-0000807E0000}"/>
    <cellStyle name="SAPBEXformats 26 2 3" xfId="32278" xr:uid="{00000000-0005-0000-0000-0000817E0000}"/>
    <cellStyle name="SAPBEXformats 26 3" xfId="32279" xr:uid="{00000000-0005-0000-0000-0000827E0000}"/>
    <cellStyle name="SAPBEXformats 26 3 2" xfId="32280" xr:uid="{00000000-0005-0000-0000-0000837E0000}"/>
    <cellStyle name="SAPBEXformats 26 4" xfId="32281" xr:uid="{00000000-0005-0000-0000-0000847E0000}"/>
    <cellStyle name="SAPBEXformats 27" xfId="32282" xr:uid="{00000000-0005-0000-0000-0000857E0000}"/>
    <cellStyle name="SAPBEXformats 27 2" xfId="32283" xr:uid="{00000000-0005-0000-0000-0000867E0000}"/>
    <cellStyle name="SAPBEXformats 27 2 2" xfId="32284" xr:uid="{00000000-0005-0000-0000-0000877E0000}"/>
    <cellStyle name="SAPBEXformats 27 2 2 2" xfId="32285" xr:uid="{00000000-0005-0000-0000-0000887E0000}"/>
    <cellStyle name="SAPBEXformats 27 2 3" xfId="32286" xr:uid="{00000000-0005-0000-0000-0000897E0000}"/>
    <cellStyle name="SAPBEXformats 27 3" xfId="32287" xr:uid="{00000000-0005-0000-0000-00008A7E0000}"/>
    <cellStyle name="SAPBEXformats 27 3 2" xfId="32288" xr:uid="{00000000-0005-0000-0000-00008B7E0000}"/>
    <cellStyle name="SAPBEXformats 27 4" xfId="32289" xr:uid="{00000000-0005-0000-0000-00008C7E0000}"/>
    <cellStyle name="SAPBEXformats 28" xfId="32290" xr:uid="{00000000-0005-0000-0000-00008D7E0000}"/>
    <cellStyle name="SAPBEXformats 28 2" xfId="32291" xr:uid="{00000000-0005-0000-0000-00008E7E0000}"/>
    <cellStyle name="SAPBEXformats 29" xfId="32292" xr:uid="{00000000-0005-0000-0000-00008F7E0000}"/>
    <cellStyle name="SAPBEXformats 29 2" xfId="32293" xr:uid="{00000000-0005-0000-0000-0000907E0000}"/>
    <cellStyle name="SAPBEXformats 3" xfId="32294" xr:uid="{00000000-0005-0000-0000-0000917E0000}"/>
    <cellStyle name="SAPBEXformats 3 2" xfId="32295" xr:uid="{00000000-0005-0000-0000-0000927E0000}"/>
    <cellStyle name="SAPBEXformats 3 3" xfId="32296" xr:uid="{00000000-0005-0000-0000-0000937E0000}"/>
    <cellStyle name="SAPBEXformats 3 4" xfId="32297" xr:uid="{00000000-0005-0000-0000-0000947E0000}"/>
    <cellStyle name="SAPBEXformats 30" xfId="32298" xr:uid="{00000000-0005-0000-0000-0000957E0000}"/>
    <cellStyle name="SAPBEXformats 30 2" xfId="32299" xr:uid="{00000000-0005-0000-0000-0000967E0000}"/>
    <cellStyle name="SAPBEXformats 30 2 2" xfId="32300" xr:uid="{00000000-0005-0000-0000-0000977E0000}"/>
    <cellStyle name="SAPBEXformats 30 3" xfId="32301" xr:uid="{00000000-0005-0000-0000-0000987E0000}"/>
    <cellStyle name="SAPBEXformats 31" xfId="32302" xr:uid="{00000000-0005-0000-0000-0000997E0000}"/>
    <cellStyle name="SAPBEXformats 31 2" xfId="32303" xr:uid="{00000000-0005-0000-0000-00009A7E0000}"/>
    <cellStyle name="SAPBEXformats 32" xfId="32304" xr:uid="{00000000-0005-0000-0000-00009B7E0000}"/>
    <cellStyle name="SAPBEXformats 32 2" xfId="32305" xr:uid="{00000000-0005-0000-0000-00009C7E0000}"/>
    <cellStyle name="SAPBEXformats 33" xfId="32306" xr:uid="{00000000-0005-0000-0000-00009D7E0000}"/>
    <cellStyle name="SAPBEXformats 34" xfId="32307" xr:uid="{00000000-0005-0000-0000-00009E7E0000}"/>
    <cellStyle name="SAPBEXformats 35" xfId="32308" xr:uid="{00000000-0005-0000-0000-00009F7E0000}"/>
    <cellStyle name="SAPBEXformats 36" xfId="32309" xr:uid="{00000000-0005-0000-0000-0000A07E0000}"/>
    <cellStyle name="SAPBEXformats 37" xfId="32310" xr:uid="{00000000-0005-0000-0000-0000A17E0000}"/>
    <cellStyle name="SAPBEXformats 38" xfId="32311" xr:uid="{00000000-0005-0000-0000-0000A27E0000}"/>
    <cellStyle name="SAPBEXformats 39" xfId="32312" xr:uid="{00000000-0005-0000-0000-0000A37E0000}"/>
    <cellStyle name="SAPBEXformats 4" xfId="32313" xr:uid="{00000000-0005-0000-0000-0000A47E0000}"/>
    <cellStyle name="SAPBEXformats 40" xfId="32314" xr:uid="{00000000-0005-0000-0000-0000A57E0000}"/>
    <cellStyle name="SAPBEXformats 41" xfId="32315" xr:uid="{00000000-0005-0000-0000-0000A67E0000}"/>
    <cellStyle name="SAPBEXformats 42" xfId="32316" xr:uid="{00000000-0005-0000-0000-0000A77E0000}"/>
    <cellStyle name="SAPBEXformats 43" xfId="32317" xr:uid="{00000000-0005-0000-0000-0000A87E0000}"/>
    <cellStyle name="SAPBEXformats 44" xfId="32318" xr:uid="{00000000-0005-0000-0000-0000A97E0000}"/>
    <cellStyle name="SAPBEXformats 45" xfId="32319" xr:uid="{00000000-0005-0000-0000-0000AA7E0000}"/>
    <cellStyle name="SAPBEXformats 46" xfId="46072" xr:uid="{00000000-0005-0000-0000-0000AB7E0000}"/>
    <cellStyle name="SAPBEXformats 47" xfId="46073" xr:uid="{00000000-0005-0000-0000-0000AC7E0000}"/>
    <cellStyle name="SAPBEXformats 48" xfId="32208" xr:uid="{00000000-0005-0000-0000-0000AD7E0000}"/>
    <cellStyle name="SAPBEXformats 5" xfId="32320" xr:uid="{00000000-0005-0000-0000-0000AE7E0000}"/>
    <cellStyle name="SAPBEXformats 6" xfId="32321" xr:uid="{00000000-0005-0000-0000-0000AF7E0000}"/>
    <cellStyle name="SAPBEXformats 7" xfId="32322" xr:uid="{00000000-0005-0000-0000-0000B07E0000}"/>
    <cellStyle name="SAPBEXformats 8" xfId="32323" xr:uid="{00000000-0005-0000-0000-0000B17E0000}"/>
    <cellStyle name="SAPBEXformats 8 2" xfId="32324" xr:uid="{00000000-0005-0000-0000-0000B27E0000}"/>
    <cellStyle name="SAPBEXformats 9" xfId="32325" xr:uid="{00000000-0005-0000-0000-0000B37E0000}"/>
    <cellStyle name="SAPBEXformats 9 2" xfId="32326" xr:uid="{00000000-0005-0000-0000-0000B47E0000}"/>
    <cellStyle name="SAPBEXformats_AMSGB IS" xfId="46270" xr:uid="{00000000-0005-0000-0000-0000B57E0000}"/>
    <cellStyle name="SAPBEXheaderItem" xfId="65" xr:uid="{00000000-0005-0000-0000-0000B67E0000}"/>
    <cellStyle name="SAPBEXheaderItem 10" xfId="32328" xr:uid="{00000000-0005-0000-0000-0000B77E0000}"/>
    <cellStyle name="SAPBEXheaderItem 10 2" xfId="32329" xr:uid="{00000000-0005-0000-0000-0000B87E0000}"/>
    <cellStyle name="SAPBEXheaderItem 10 2 2" xfId="32330" xr:uid="{00000000-0005-0000-0000-0000B97E0000}"/>
    <cellStyle name="SAPBEXheaderItem 10 3" xfId="32331" xr:uid="{00000000-0005-0000-0000-0000BA7E0000}"/>
    <cellStyle name="SAPBEXheaderItem 10 4" xfId="32332" xr:uid="{00000000-0005-0000-0000-0000BB7E0000}"/>
    <cellStyle name="SAPBEXheaderItem 11" xfId="32333" xr:uid="{00000000-0005-0000-0000-0000BC7E0000}"/>
    <cellStyle name="SAPBEXheaderItem 11 2" xfId="32334" xr:uid="{00000000-0005-0000-0000-0000BD7E0000}"/>
    <cellStyle name="SAPBEXheaderItem 11 2 2" xfId="32335" xr:uid="{00000000-0005-0000-0000-0000BE7E0000}"/>
    <cellStyle name="SAPBEXheaderItem 11 3" xfId="32336" xr:uid="{00000000-0005-0000-0000-0000BF7E0000}"/>
    <cellStyle name="SAPBEXheaderItem 11 4" xfId="32337" xr:uid="{00000000-0005-0000-0000-0000C07E0000}"/>
    <cellStyle name="SAPBEXheaderItem 12" xfId="32338" xr:uid="{00000000-0005-0000-0000-0000C17E0000}"/>
    <cellStyle name="SAPBEXheaderItem 12 2" xfId="32339" xr:uid="{00000000-0005-0000-0000-0000C27E0000}"/>
    <cellStyle name="SAPBEXheaderItem 12 2 2" xfId="32340" xr:uid="{00000000-0005-0000-0000-0000C37E0000}"/>
    <cellStyle name="SAPBEXheaderItem 12 3" xfId="32341" xr:uid="{00000000-0005-0000-0000-0000C47E0000}"/>
    <cellStyle name="SAPBEXheaderItem 12 4" xfId="32342" xr:uid="{00000000-0005-0000-0000-0000C57E0000}"/>
    <cellStyle name="SAPBEXheaderItem 13" xfId="32343" xr:uid="{00000000-0005-0000-0000-0000C67E0000}"/>
    <cellStyle name="SAPBEXheaderItem 13 2" xfId="32344" xr:uid="{00000000-0005-0000-0000-0000C77E0000}"/>
    <cellStyle name="SAPBEXheaderItem 13 2 2" xfId="32345" xr:uid="{00000000-0005-0000-0000-0000C87E0000}"/>
    <cellStyle name="SAPBEXheaderItem 13 3" xfId="32346" xr:uid="{00000000-0005-0000-0000-0000C97E0000}"/>
    <cellStyle name="SAPBEXheaderItem 13 4" xfId="32347" xr:uid="{00000000-0005-0000-0000-0000CA7E0000}"/>
    <cellStyle name="SAPBEXheaderItem 14" xfId="32348" xr:uid="{00000000-0005-0000-0000-0000CB7E0000}"/>
    <cellStyle name="SAPBEXheaderItem 14 2" xfId="32349" xr:uid="{00000000-0005-0000-0000-0000CC7E0000}"/>
    <cellStyle name="SAPBEXheaderItem 14 2 2" xfId="32350" xr:uid="{00000000-0005-0000-0000-0000CD7E0000}"/>
    <cellStyle name="SAPBEXheaderItem 14 3" xfId="32351" xr:uid="{00000000-0005-0000-0000-0000CE7E0000}"/>
    <cellStyle name="SAPBEXheaderItem 14 4" xfId="32352" xr:uid="{00000000-0005-0000-0000-0000CF7E0000}"/>
    <cellStyle name="SAPBEXheaderItem 15" xfId="32353" xr:uid="{00000000-0005-0000-0000-0000D07E0000}"/>
    <cellStyle name="SAPBEXheaderItem 15 2" xfId="32354" xr:uid="{00000000-0005-0000-0000-0000D17E0000}"/>
    <cellStyle name="SAPBEXheaderItem 15 2 2" xfId="32355" xr:uid="{00000000-0005-0000-0000-0000D27E0000}"/>
    <cellStyle name="SAPBEXheaderItem 15 3" xfId="32356" xr:uid="{00000000-0005-0000-0000-0000D37E0000}"/>
    <cellStyle name="SAPBEXheaderItem 15 4" xfId="32357" xr:uid="{00000000-0005-0000-0000-0000D47E0000}"/>
    <cellStyle name="SAPBEXheaderItem 16" xfId="32358" xr:uid="{00000000-0005-0000-0000-0000D57E0000}"/>
    <cellStyle name="SAPBEXheaderItem 16 2" xfId="32359" xr:uid="{00000000-0005-0000-0000-0000D67E0000}"/>
    <cellStyle name="SAPBEXheaderItem 16 2 2" xfId="32360" xr:uid="{00000000-0005-0000-0000-0000D77E0000}"/>
    <cellStyle name="SAPBEXheaderItem 16 3" xfId="32361" xr:uid="{00000000-0005-0000-0000-0000D87E0000}"/>
    <cellStyle name="SAPBEXheaderItem 16 4" xfId="32362" xr:uid="{00000000-0005-0000-0000-0000D97E0000}"/>
    <cellStyle name="SAPBEXheaderItem 17" xfId="32363" xr:uid="{00000000-0005-0000-0000-0000DA7E0000}"/>
    <cellStyle name="SAPBEXheaderItem 17 2" xfId="32364" xr:uid="{00000000-0005-0000-0000-0000DB7E0000}"/>
    <cellStyle name="SAPBEXheaderItem 18" xfId="32365" xr:uid="{00000000-0005-0000-0000-0000DC7E0000}"/>
    <cellStyle name="SAPBEXheaderItem 18 2" xfId="32366" xr:uid="{00000000-0005-0000-0000-0000DD7E0000}"/>
    <cellStyle name="SAPBEXheaderItem 19" xfId="32367" xr:uid="{00000000-0005-0000-0000-0000DE7E0000}"/>
    <cellStyle name="SAPBEXheaderItem 19 2" xfId="32368" xr:uid="{00000000-0005-0000-0000-0000DF7E0000}"/>
    <cellStyle name="SAPBEXheaderItem 2" xfId="32369" xr:uid="{00000000-0005-0000-0000-0000E07E0000}"/>
    <cellStyle name="SAPBEXheaderItem 2 2" xfId="32370" xr:uid="{00000000-0005-0000-0000-0000E17E0000}"/>
    <cellStyle name="SAPBEXheaderItem 2 2 2" xfId="32371" xr:uid="{00000000-0005-0000-0000-0000E27E0000}"/>
    <cellStyle name="SAPBEXheaderItem 2 2 2 2" xfId="32372" xr:uid="{00000000-0005-0000-0000-0000E37E0000}"/>
    <cellStyle name="SAPBEXheaderItem 2 2 3" xfId="32373" xr:uid="{00000000-0005-0000-0000-0000E47E0000}"/>
    <cellStyle name="SAPBEXheaderItem 2 3" xfId="32374" xr:uid="{00000000-0005-0000-0000-0000E57E0000}"/>
    <cellStyle name="SAPBEXheaderItem 2 3 2" xfId="32375" xr:uid="{00000000-0005-0000-0000-0000E67E0000}"/>
    <cellStyle name="SAPBEXheaderItem 2 4" xfId="32376" xr:uid="{00000000-0005-0000-0000-0000E77E0000}"/>
    <cellStyle name="SAPBEXheaderItem 2 5" xfId="32377" xr:uid="{00000000-0005-0000-0000-0000E87E0000}"/>
    <cellStyle name="SAPBEXheaderItem 20" xfId="32378" xr:uid="{00000000-0005-0000-0000-0000E97E0000}"/>
    <cellStyle name="SAPBEXheaderItem 20 2" xfId="32379" xr:uid="{00000000-0005-0000-0000-0000EA7E0000}"/>
    <cellStyle name="SAPBEXheaderItem 21" xfId="32380" xr:uid="{00000000-0005-0000-0000-0000EB7E0000}"/>
    <cellStyle name="SAPBEXheaderItem 21 2" xfId="32381" xr:uid="{00000000-0005-0000-0000-0000EC7E0000}"/>
    <cellStyle name="SAPBEXheaderItem 22" xfId="32382" xr:uid="{00000000-0005-0000-0000-0000ED7E0000}"/>
    <cellStyle name="SAPBEXheaderItem 22 2" xfId="32383" xr:uid="{00000000-0005-0000-0000-0000EE7E0000}"/>
    <cellStyle name="SAPBEXheaderItem 23" xfId="32384" xr:uid="{00000000-0005-0000-0000-0000EF7E0000}"/>
    <cellStyle name="SAPBEXheaderItem 23 2" xfId="32385" xr:uid="{00000000-0005-0000-0000-0000F07E0000}"/>
    <cellStyle name="SAPBEXheaderItem 23 2 2" xfId="32386" xr:uid="{00000000-0005-0000-0000-0000F17E0000}"/>
    <cellStyle name="SAPBEXheaderItem 23 3" xfId="32387" xr:uid="{00000000-0005-0000-0000-0000F27E0000}"/>
    <cellStyle name="SAPBEXheaderItem 23_IFRS-Buchung" xfId="32388" xr:uid="{00000000-0005-0000-0000-0000F37E0000}"/>
    <cellStyle name="SAPBEXheaderItem 24" xfId="32389" xr:uid="{00000000-0005-0000-0000-0000F47E0000}"/>
    <cellStyle name="SAPBEXheaderItem 24 2" xfId="32390" xr:uid="{00000000-0005-0000-0000-0000F57E0000}"/>
    <cellStyle name="SAPBEXheaderItem 25" xfId="32391" xr:uid="{00000000-0005-0000-0000-0000F67E0000}"/>
    <cellStyle name="SAPBEXheaderItem 25 2" xfId="32392" xr:uid="{00000000-0005-0000-0000-0000F77E0000}"/>
    <cellStyle name="SAPBEXheaderItem 26" xfId="32393" xr:uid="{00000000-0005-0000-0000-0000F87E0000}"/>
    <cellStyle name="SAPBEXheaderItem 26 2" xfId="32394" xr:uid="{00000000-0005-0000-0000-0000F97E0000}"/>
    <cellStyle name="SAPBEXheaderItem 26 2 2" xfId="32395" xr:uid="{00000000-0005-0000-0000-0000FA7E0000}"/>
    <cellStyle name="SAPBEXheaderItem 26 2 2 2" xfId="32396" xr:uid="{00000000-0005-0000-0000-0000FB7E0000}"/>
    <cellStyle name="SAPBEXheaderItem 26 2 3" xfId="32397" xr:uid="{00000000-0005-0000-0000-0000FC7E0000}"/>
    <cellStyle name="SAPBEXheaderItem 26 3" xfId="32398" xr:uid="{00000000-0005-0000-0000-0000FD7E0000}"/>
    <cellStyle name="SAPBEXheaderItem 26 3 2" xfId="32399" xr:uid="{00000000-0005-0000-0000-0000FE7E0000}"/>
    <cellStyle name="SAPBEXheaderItem 26 4" xfId="32400" xr:uid="{00000000-0005-0000-0000-0000FF7E0000}"/>
    <cellStyle name="SAPBEXheaderItem 27" xfId="32401" xr:uid="{00000000-0005-0000-0000-0000007F0000}"/>
    <cellStyle name="SAPBEXheaderItem 27 2" xfId="32402" xr:uid="{00000000-0005-0000-0000-0000017F0000}"/>
    <cellStyle name="SAPBEXheaderItem 27 2 2" xfId="32403" xr:uid="{00000000-0005-0000-0000-0000027F0000}"/>
    <cellStyle name="SAPBEXheaderItem 27 2 2 2" xfId="32404" xr:uid="{00000000-0005-0000-0000-0000037F0000}"/>
    <cellStyle name="SAPBEXheaderItem 27 2 3" xfId="32405" xr:uid="{00000000-0005-0000-0000-0000047F0000}"/>
    <cellStyle name="SAPBEXheaderItem 27 3" xfId="32406" xr:uid="{00000000-0005-0000-0000-0000057F0000}"/>
    <cellStyle name="SAPBEXheaderItem 27 3 2" xfId="32407" xr:uid="{00000000-0005-0000-0000-0000067F0000}"/>
    <cellStyle name="SAPBEXheaderItem 27 4" xfId="32408" xr:uid="{00000000-0005-0000-0000-0000077F0000}"/>
    <cellStyle name="SAPBEXheaderItem 28" xfId="32409" xr:uid="{00000000-0005-0000-0000-0000087F0000}"/>
    <cellStyle name="SAPBEXheaderItem 28 2" xfId="32410" xr:uid="{00000000-0005-0000-0000-0000097F0000}"/>
    <cellStyle name="SAPBEXheaderItem 29" xfId="32411" xr:uid="{00000000-0005-0000-0000-00000A7F0000}"/>
    <cellStyle name="SAPBEXheaderItem 29 2" xfId="32412" xr:uid="{00000000-0005-0000-0000-00000B7F0000}"/>
    <cellStyle name="SAPBEXheaderItem 29 2 2" xfId="32413" xr:uid="{00000000-0005-0000-0000-00000C7F0000}"/>
    <cellStyle name="SAPBEXheaderItem 29 3" xfId="32414" xr:uid="{00000000-0005-0000-0000-00000D7F0000}"/>
    <cellStyle name="SAPBEXheaderItem 3" xfId="32415" xr:uid="{00000000-0005-0000-0000-00000E7F0000}"/>
    <cellStyle name="SAPBEXheaderItem 3 2" xfId="32416" xr:uid="{00000000-0005-0000-0000-00000F7F0000}"/>
    <cellStyle name="SAPBEXheaderItem 3 3" xfId="32417" xr:uid="{00000000-0005-0000-0000-0000107F0000}"/>
    <cellStyle name="SAPBEXheaderItem 3 4" xfId="32418" xr:uid="{00000000-0005-0000-0000-0000117F0000}"/>
    <cellStyle name="SAPBEXheaderItem 30" xfId="32419" xr:uid="{00000000-0005-0000-0000-0000127F0000}"/>
    <cellStyle name="SAPBEXheaderItem 31" xfId="32420" xr:uid="{00000000-0005-0000-0000-0000137F0000}"/>
    <cellStyle name="SAPBEXheaderItem 31 2" xfId="32421" xr:uid="{00000000-0005-0000-0000-0000147F0000}"/>
    <cellStyle name="SAPBEXheaderItem 32" xfId="32422" xr:uid="{00000000-0005-0000-0000-0000157F0000}"/>
    <cellStyle name="SAPBEXheaderItem 33" xfId="32423" xr:uid="{00000000-0005-0000-0000-0000167F0000}"/>
    <cellStyle name="SAPBEXheaderItem 34" xfId="32424" xr:uid="{00000000-0005-0000-0000-0000177F0000}"/>
    <cellStyle name="SAPBEXheaderItem 35" xfId="32425" xr:uid="{00000000-0005-0000-0000-0000187F0000}"/>
    <cellStyle name="SAPBEXheaderItem 36" xfId="32426" xr:uid="{00000000-0005-0000-0000-0000197F0000}"/>
    <cellStyle name="SAPBEXheaderItem 37" xfId="32427" xr:uid="{00000000-0005-0000-0000-00001A7F0000}"/>
    <cellStyle name="SAPBEXheaderItem 38" xfId="32428" xr:uid="{00000000-0005-0000-0000-00001B7F0000}"/>
    <cellStyle name="SAPBEXheaderItem 39" xfId="32429" xr:uid="{00000000-0005-0000-0000-00001C7F0000}"/>
    <cellStyle name="SAPBEXheaderItem 4" xfId="32430" xr:uid="{00000000-0005-0000-0000-00001D7F0000}"/>
    <cellStyle name="SAPBEXheaderItem 4 2" xfId="32431" xr:uid="{00000000-0005-0000-0000-00001E7F0000}"/>
    <cellStyle name="SAPBEXheaderItem 4 3" xfId="32432" xr:uid="{00000000-0005-0000-0000-00001F7F0000}"/>
    <cellStyle name="SAPBEXheaderItem 4 4" xfId="32433" xr:uid="{00000000-0005-0000-0000-0000207F0000}"/>
    <cellStyle name="SAPBEXheaderItem 40" xfId="32434" xr:uid="{00000000-0005-0000-0000-0000217F0000}"/>
    <cellStyle name="SAPBEXheaderItem 41" xfId="32435" xr:uid="{00000000-0005-0000-0000-0000227F0000}"/>
    <cellStyle name="SAPBEXheaderItem 42" xfId="32436" xr:uid="{00000000-0005-0000-0000-0000237F0000}"/>
    <cellStyle name="SAPBEXheaderItem 43" xfId="32437" xr:uid="{00000000-0005-0000-0000-0000247F0000}"/>
    <cellStyle name="SAPBEXheaderItem 44" xfId="32438" xr:uid="{00000000-0005-0000-0000-0000257F0000}"/>
    <cellStyle name="SAPBEXheaderItem 45" xfId="32439" xr:uid="{00000000-0005-0000-0000-0000267F0000}"/>
    <cellStyle name="SAPBEXheaderItem 46" xfId="46074" xr:uid="{00000000-0005-0000-0000-0000277F0000}"/>
    <cellStyle name="SAPBEXheaderItem 47" xfId="46075" xr:uid="{00000000-0005-0000-0000-0000287F0000}"/>
    <cellStyle name="SAPBEXheaderItem 48" xfId="32327" xr:uid="{00000000-0005-0000-0000-0000297F0000}"/>
    <cellStyle name="SAPBEXheaderItem 5" xfId="32440" xr:uid="{00000000-0005-0000-0000-00002A7F0000}"/>
    <cellStyle name="SAPBEXheaderItem 5 2" xfId="32441" xr:uid="{00000000-0005-0000-0000-00002B7F0000}"/>
    <cellStyle name="SAPBEXheaderItem 5 3" xfId="32442" xr:uid="{00000000-0005-0000-0000-00002C7F0000}"/>
    <cellStyle name="SAPBEXheaderItem 5 4" xfId="32443" xr:uid="{00000000-0005-0000-0000-00002D7F0000}"/>
    <cellStyle name="SAPBEXheaderItem 6" xfId="32444" xr:uid="{00000000-0005-0000-0000-00002E7F0000}"/>
    <cellStyle name="SAPBEXheaderItem 6 2" xfId="32445" xr:uid="{00000000-0005-0000-0000-00002F7F0000}"/>
    <cellStyle name="SAPBEXheaderItem 6 3" xfId="32446" xr:uid="{00000000-0005-0000-0000-0000307F0000}"/>
    <cellStyle name="SAPBEXheaderItem 6 4" xfId="32447" xr:uid="{00000000-0005-0000-0000-0000317F0000}"/>
    <cellStyle name="SAPBEXheaderItem 7" xfId="32448" xr:uid="{00000000-0005-0000-0000-0000327F0000}"/>
    <cellStyle name="SAPBEXheaderItem 7 2" xfId="32449" xr:uid="{00000000-0005-0000-0000-0000337F0000}"/>
    <cellStyle name="SAPBEXheaderItem 7 3" xfId="32450" xr:uid="{00000000-0005-0000-0000-0000347F0000}"/>
    <cellStyle name="SAPBEXheaderItem 7 4" xfId="32451" xr:uid="{00000000-0005-0000-0000-0000357F0000}"/>
    <cellStyle name="SAPBEXheaderItem 8" xfId="32452" xr:uid="{00000000-0005-0000-0000-0000367F0000}"/>
    <cellStyle name="SAPBEXheaderItem 8 2" xfId="32453" xr:uid="{00000000-0005-0000-0000-0000377F0000}"/>
    <cellStyle name="SAPBEXheaderItem 8 2 2" xfId="32454" xr:uid="{00000000-0005-0000-0000-0000387F0000}"/>
    <cellStyle name="SAPBEXheaderItem 8 3" xfId="32455" xr:uid="{00000000-0005-0000-0000-0000397F0000}"/>
    <cellStyle name="SAPBEXheaderItem 8 4" xfId="32456" xr:uid="{00000000-0005-0000-0000-00003A7F0000}"/>
    <cellStyle name="SAPBEXheaderItem 9" xfId="32457" xr:uid="{00000000-0005-0000-0000-00003B7F0000}"/>
    <cellStyle name="SAPBEXheaderItem 9 2" xfId="32458" xr:uid="{00000000-0005-0000-0000-00003C7F0000}"/>
    <cellStyle name="SAPBEXheaderItem 9 2 2" xfId="32459" xr:uid="{00000000-0005-0000-0000-00003D7F0000}"/>
    <cellStyle name="SAPBEXheaderItem 9 3" xfId="32460" xr:uid="{00000000-0005-0000-0000-00003E7F0000}"/>
    <cellStyle name="SAPBEXheaderItem 9 4" xfId="32461" xr:uid="{00000000-0005-0000-0000-00003F7F0000}"/>
    <cellStyle name="SAPBEXheaderItem_AMSGB IS" xfId="46271" xr:uid="{00000000-0005-0000-0000-0000407F0000}"/>
    <cellStyle name="SAPBEXheaderText" xfId="66" xr:uid="{00000000-0005-0000-0000-0000417F0000}"/>
    <cellStyle name="SAPBEXheaderText 10" xfId="32463" xr:uid="{00000000-0005-0000-0000-0000427F0000}"/>
    <cellStyle name="SAPBEXheaderText 10 2" xfId="32464" xr:uid="{00000000-0005-0000-0000-0000437F0000}"/>
    <cellStyle name="SAPBEXheaderText 10 2 2" xfId="32465" xr:uid="{00000000-0005-0000-0000-0000447F0000}"/>
    <cellStyle name="SAPBEXheaderText 10 3" xfId="32466" xr:uid="{00000000-0005-0000-0000-0000457F0000}"/>
    <cellStyle name="SAPBEXheaderText 10 4" xfId="32467" xr:uid="{00000000-0005-0000-0000-0000467F0000}"/>
    <cellStyle name="SAPBEXheaderText 11" xfId="32468" xr:uid="{00000000-0005-0000-0000-0000477F0000}"/>
    <cellStyle name="SAPBEXheaderText 11 2" xfId="32469" xr:uid="{00000000-0005-0000-0000-0000487F0000}"/>
    <cellStyle name="SAPBEXheaderText 11 2 2" xfId="32470" xr:uid="{00000000-0005-0000-0000-0000497F0000}"/>
    <cellStyle name="SAPBEXheaderText 11 3" xfId="32471" xr:uid="{00000000-0005-0000-0000-00004A7F0000}"/>
    <cellStyle name="SAPBEXheaderText 11 4" xfId="32472" xr:uid="{00000000-0005-0000-0000-00004B7F0000}"/>
    <cellStyle name="SAPBEXheaderText 12" xfId="32473" xr:uid="{00000000-0005-0000-0000-00004C7F0000}"/>
    <cellStyle name="SAPBEXheaderText 12 2" xfId="32474" xr:uid="{00000000-0005-0000-0000-00004D7F0000}"/>
    <cellStyle name="SAPBEXheaderText 12 2 2" xfId="32475" xr:uid="{00000000-0005-0000-0000-00004E7F0000}"/>
    <cellStyle name="SAPBEXheaderText 12 3" xfId="32476" xr:uid="{00000000-0005-0000-0000-00004F7F0000}"/>
    <cellStyle name="SAPBEXheaderText 12 4" xfId="32477" xr:uid="{00000000-0005-0000-0000-0000507F0000}"/>
    <cellStyle name="SAPBEXheaderText 13" xfId="32478" xr:uid="{00000000-0005-0000-0000-0000517F0000}"/>
    <cellStyle name="SAPBEXheaderText 13 2" xfId="32479" xr:uid="{00000000-0005-0000-0000-0000527F0000}"/>
    <cellStyle name="SAPBEXheaderText 13 2 2" xfId="32480" xr:uid="{00000000-0005-0000-0000-0000537F0000}"/>
    <cellStyle name="SAPBEXheaderText 13 3" xfId="32481" xr:uid="{00000000-0005-0000-0000-0000547F0000}"/>
    <cellStyle name="SAPBEXheaderText 13 4" xfId="32482" xr:uid="{00000000-0005-0000-0000-0000557F0000}"/>
    <cellStyle name="SAPBEXheaderText 14" xfId="32483" xr:uid="{00000000-0005-0000-0000-0000567F0000}"/>
    <cellStyle name="SAPBEXheaderText 14 2" xfId="32484" xr:uid="{00000000-0005-0000-0000-0000577F0000}"/>
    <cellStyle name="SAPBEXheaderText 14 2 2" xfId="32485" xr:uid="{00000000-0005-0000-0000-0000587F0000}"/>
    <cellStyle name="SAPBEXheaderText 14 3" xfId="32486" xr:uid="{00000000-0005-0000-0000-0000597F0000}"/>
    <cellStyle name="SAPBEXheaderText 14 4" xfId="32487" xr:uid="{00000000-0005-0000-0000-00005A7F0000}"/>
    <cellStyle name="SAPBEXheaderText 15" xfId="32488" xr:uid="{00000000-0005-0000-0000-00005B7F0000}"/>
    <cellStyle name="SAPBEXheaderText 15 2" xfId="32489" xr:uid="{00000000-0005-0000-0000-00005C7F0000}"/>
    <cellStyle name="SAPBEXheaderText 15 2 2" xfId="32490" xr:uid="{00000000-0005-0000-0000-00005D7F0000}"/>
    <cellStyle name="SAPBEXheaderText 15 3" xfId="32491" xr:uid="{00000000-0005-0000-0000-00005E7F0000}"/>
    <cellStyle name="SAPBEXheaderText 15 4" xfId="32492" xr:uid="{00000000-0005-0000-0000-00005F7F0000}"/>
    <cellStyle name="SAPBEXheaderText 16" xfId="32493" xr:uid="{00000000-0005-0000-0000-0000607F0000}"/>
    <cellStyle name="SAPBEXheaderText 16 2" xfId="32494" xr:uid="{00000000-0005-0000-0000-0000617F0000}"/>
    <cellStyle name="SAPBEXheaderText 16 2 2" xfId="32495" xr:uid="{00000000-0005-0000-0000-0000627F0000}"/>
    <cellStyle name="SAPBEXheaderText 16 3" xfId="32496" xr:uid="{00000000-0005-0000-0000-0000637F0000}"/>
    <cellStyle name="SAPBEXheaderText 16 4" xfId="32497" xr:uid="{00000000-0005-0000-0000-0000647F0000}"/>
    <cellStyle name="SAPBEXheaderText 17" xfId="32498" xr:uid="{00000000-0005-0000-0000-0000657F0000}"/>
    <cellStyle name="SAPBEXheaderText 17 2" xfId="32499" xr:uid="{00000000-0005-0000-0000-0000667F0000}"/>
    <cellStyle name="SAPBEXheaderText 18" xfId="32500" xr:uid="{00000000-0005-0000-0000-0000677F0000}"/>
    <cellStyle name="SAPBEXheaderText 18 2" xfId="32501" xr:uid="{00000000-0005-0000-0000-0000687F0000}"/>
    <cellStyle name="SAPBEXheaderText 19" xfId="32502" xr:uid="{00000000-0005-0000-0000-0000697F0000}"/>
    <cellStyle name="SAPBEXheaderText 19 2" xfId="32503" xr:uid="{00000000-0005-0000-0000-00006A7F0000}"/>
    <cellStyle name="SAPBEXheaderText 2" xfId="32504" xr:uid="{00000000-0005-0000-0000-00006B7F0000}"/>
    <cellStyle name="SAPBEXheaderText 2 2" xfId="32505" xr:uid="{00000000-0005-0000-0000-00006C7F0000}"/>
    <cellStyle name="SAPBEXheaderText 2 2 2" xfId="32506" xr:uid="{00000000-0005-0000-0000-00006D7F0000}"/>
    <cellStyle name="SAPBEXheaderText 2 2 2 2" xfId="32507" xr:uid="{00000000-0005-0000-0000-00006E7F0000}"/>
    <cellStyle name="SAPBEXheaderText 2 2 3" xfId="32508" xr:uid="{00000000-0005-0000-0000-00006F7F0000}"/>
    <cellStyle name="SAPBEXheaderText 2 3" xfId="32509" xr:uid="{00000000-0005-0000-0000-0000707F0000}"/>
    <cellStyle name="SAPBEXheaderText 2 3 2" xfId="32510" xr:uid="{00000000-0005-0000-0000-0000717F0000}"/>
    <cellStyle name="SAPBEXheaderText 2 4" xfId="32511" xr:uid="{00000000-0005-0000-0000-0000727F0000}"/>
    <cellStyle name="SAPBEXheaderText 2 5" xfId="32512" xr:uid="{00000000-0005-0000-0000-0000737F0000}"/>
    <cellStyle name="SAPBEXheaderText 20" xfId="32513" xr:uid="{00000000-0005-0000-0000-0000747F0000}"/>
    <cellStyle name="SAPBEXheaderText 20 2" xfId="32514" xr:uid="{00000000-0005-0000-0000-0000757F0000}"/>
    <cellStyle name="SAPBEXheaderText 21" xfId="32515" xr:uid="{00000000-0005-0000-0000-0000767F0000}"/>
    <cellStyle name="SAPBEXheaderText 21 2" xfId="32516" xr:uid="{00000000-0005-0000-0000-0000777F0000}"/>
    <cellStyle name="SAPBEXheaderText 22" xfId="32517" xr:uid="{00000000-0005-0000-0000-0000787F0000}"/>
    <cellStyle name="SAPBEXheaderText 22 2" xfId="32518" xr:uid="{00000000-0005-0000-0000-0000797F0000}"/>
    <cellStyle name="SAPBEXheaderText 23" xfId="32519" xr:uid="{00000000-0005-0000-0000-00007A7F0000}"/>
    <cellStyle name="SAPBEXheaderText 23 2" xfId="32520" xr:uid="{00000000-0005-0000-0000-00007B7F0000}"/>
    <cellStyle name="SAPBEXheaderText 23 2 2" xfId="32521" xr:uid="{00000000-0005-0000-0000-00007C7F0000}"/>
    <cellStyle name="SAPBEXheaderText 23 3" xfId="32522" xr:uid="{00000000-0005-0000-0000-00007D7F0000}"/>
    <cellStyle name="SAPBEXheaderText 23_IFRS-Buchung" xfId="32523" xr:uid="{00000000-0005-0000-0000-00007E7F0000}"/>
    <cellStyle name="SAPBEXheaderText 24" xfId="32524" xr:uid="{00000000-0005-0000-0000-00007F7F0000}"/>
    <cellStyle name="SAPBEXheaderText 24 2" xfId="32525" xr:uid="{00000000-0005-0000-0000-0000807F0000}"/>
    <cellStyle name="SAPBEXheaderText 25" xfId="32526" xr:uid="{00000000-0005-0000-0000-0000817F0000}"/>
    <cellStyle name="SAPBEXheaderText 25 2" xfId="32527" xr:uid="{00000000-0005-0000-0000-0000827F0000}"/>
    <cellStyle name="SAPBEXheaderText 26" xfId="32528" xr:uid="{00000000-0005-0000-0000-0000837F0000}"/>
    <cellStyle name="SAPBEXheaderText 26 2" xfId="32529" xr:uid="{00000000-0005-0000-0000-0000847F0000}"/>
    <cellStyle name="SAPBEXheaderText 26 2 2" xfId="32530" xr:uid="{00000000-0005-0000-0000-0000857F0000}"/>
    <cellStyle name="SAPBEXheaderText 26 2 2 2" xfId="32531" xr:uid="{00000000-0005-0000-0000-0000867F0000}"/>
    <cellStyle name="SAPBEXheaderText 26 2 3" xfId="32532" xr:uid="{00000000-0005-0000-0000-0000877F0000}"/>
    <cellStyle name="SAPBEXheaderText 26 3" xfId="32533" xr:uid="{00000000-0005-0000-0000-0000887F0000}"/>
    <cellStyle name="SAPBEXheaderText 26 3 2" xfId="32534" xr:uid="{00000000-0005-0000-0000-0000897F0000}"/>
    <cellStyle name="SAPBEXheaderText 26 4" xfId="32535" xr:uid="{00000000-0005-0000-0000-00008A7F0000}"/>
    <cellStyle name="SAPBEXheaderText 27" xfId="32536" xr:uid="{00000000-0005-0000-0000-00008B7F0000}"/>
    <cellStyle name="SAPBEXheaderText 27 2" xfId="32537" xr:uid="{00000000-0005-0000-0000-00008C7F0000}"/>
    <cellStyle name="SAPBEXheaderText 27 2 2" xfId="32538" xr:uid="{00000000-0005-0000-0000-00008D7F0000}"/>
    <cellStyle name="SAPBEXheaderText 27 2 2 2" xfId="32539" xr:uid="{00000000-0005-0000-0000-00008E7F0000}"/>
    <cellStyle name="SAPBEXheaderText 27 2 3" xfId="32540" xr:uid="{00000000-0005-0000-0000-00008F7F0000}"/>
    <cellStyle name="SAPBEXheaderText 27 3" xfId="32541" xr:uid="{00000000-0005-0000-0000-0000907F0000}"/>
    <cellStyle name="SAPBEXheaderText 27 3 2" xfId="32542" xr:uid="{00000000-0005-0000-0000-0000917F0000}"/>
    <cellStyle name="SAPBEXheaderText 27 4" xfId="32543" xr:uid="{00000000-0005-0000-0000-0000927F0000}"/>
    <cellStyle name="SAPBEXheaderText 28" xfId="32544" xr:uid="{00000000-0005-0000-0000-0000937F0000}"/>
    <cellStyle name="SAPBEXheaderText 28 2" xfId="32545" xr:uid="{00000000-0005-0000-0000-0000947F0000}"/>
    <cellStyle name="SAPBEXheaderText 29" xfId="32546" xr:uid="{00000000-0005-0000-0000-0000957F0000}"/>
    <cellStyle name="SAPBEXheaderText 29 2" xfId="32547" xr:uid="{00000000-0005-0000-0000-0000967F0000}"/>
    <cellStyle name="SAPBEXheaderText 29 2 2" xfId="32548" xr:uid="{00000000-0005-0000-0000-0000977F0000}"/>
    <cellStyle name="SAPBEXheaderText 29 3" xfId="32549" xr:uid="{00000000-0005-0000-0000-0000987F0000}"/>
    <cellStyle name="SAPBEXheaderText 3" xfId="32550" xr:uid="{00000000-0005-0000-0000-0000997F0000}"/>
    <cellStyle name="SAPBEXheaderText 3 2" xfId="32551" xr:uid="{00000000-0005-0000-0000-00009A7F0000}"/>
    <cellStyle name="SAPBEXheaderText 3 3" xfId="32552" xr:uid="{00000000-0005-0000-0000-00009B7F0000}"/>
    <cellStyle name="SAPBEXheaderText 3 4" xfId="32553" xr:uid="{00000000-0005-0000-0000-00009C7F0000}"/>
    <cellStyle name="SAPBEXheaderText 30" xfId="32554" xr:uid="{00000000-0005-0000-0000-00009D7F0000}"/>
    <cellStyle name="SAPBEXheaderText 31" xfId="32555" xr:uid="{00000000-0005-0000-0000-00009E7F0000}"/>
    <cellStyle name="SAPBEXheaderText 31 2" xfId="32556" xr:uid="{00000000-0005-0000-0000-00009F7F0000}"/>
    <cellStyle name="SAPBEXheaderText 32" xfId="32557" xr:uid="{00000000-0005-0000-0000-0000A07F0000}"/>
    <cellStyle name="SAPBEXheaderText 33" xfId="32558" xr:uid="{00000000-0005-0000-0000-0000A17F0000}"/>
    <cellStyle name="SAPBEXheaderText 34" xfId="32559" xr:uid="{00000000-0005-0000-0000-0000A27F0000}"/>
    <cellStyle name="SAPBEXheaderText 35" xfId="32560" xr:uid="{00000000-0005-0000-0000-0000A37F0000}"/>
    <cellStyle name="SAPBEXheaderText 36" xfId="32561" xr:uid="{00000000-0005-0000-0000-0000A47F0000}"/>
    <cellStyle name="SAPBEXheaderText 37" xfId="32562" xr:uid="{00000000-0005-0000-0000-0000A57F0000}"/>
    <cellStyle name="SAPBEXheaderText 38" xfId="32563" xr:uid="{00000000-0005-0000-0000-0000A67F0000}"/>
    <cellStyle name="SAPBEXheaderText 39" xfId="32564" xr:uid="{00000000-0005-0000-0000-0000A77F0000}"/>
    <cellStyle name="SAPBEXheaderText 4" xfId="32565" xr:uid="{00000000-0005-0000-0000-0000A87F0000}"/>
    <cellStyle name="SAPBEXheaderText 4 2" xfId="32566" xr:uid="{00000000-0005-0000-0000-0000A97F0000}"/>
    <cellStyle name="SAPBEXheaderText 4 3" xfId="32567" xr:uid="{00000000-0005-0000-0000-0000AA7F0000}"/>
    <cellStyle name="SAPBEXheaderText 4 4" xfId="32568" xr:uid="{00000000-0005-0000-0000-0000AB7F0000}"/>
    <cellStyle name="SAPBEXheaderText 40" xfId="32569" xr:uid="{00000000-0005-0000-0000-0000AC7F0000}"/>
    <cellStyle name="SAPBEXheaderText 41" xfId="32570" xr:uid="{00000000-0005-0000-0000-0000AD7F0000}"/>
    <cellStyle name="SAPBEXheaderText 42" xfId="32571" xr:uid="{00000000-0005-0000-0000-0000AE7F0000}"/>
    <cellStyle name="SAPBEXheaderText 43" xfId="32572" xr:uid="{00000000-0005-0000-0000-0000AF7F0000}"/>
    <cellStyle name="SAPBEXheaderText 44" xfId="32573" xr:uid="{00000000-0005-0000-0000-0000B07F0000}"/>
    <cellStyle name="SAPBEXheaderText 45" xfId="32574" xr:uid="{00000000-0005-0000-0000-0000B17F0000}"/>
    <cellStyle name="SAPBEXheaderText 46" xfId="46076" xr:uid="{00000000-0005-0000-0000-0000B27F0000}"/>
    <cellStyle name="SAPBEXheaderText 47" xfId="46077" xr:uid="{00000000-0005-0000-0000-0000B37F0000}"/>
    <cellStyle name="SAPBEXheaderText 48" xfId="32462" xr:uid="{00000000-0005-0000-0000-0000B47F0000}"/>
    <cellStyle name="SAPBEXheaderText 5" xfId="32575" xr:uid="{00000000-0005-0000-0000-0000B57F0000}"/>
    <cellStyle name="SAPBEXheaderText 5 2" xfId="32576" xr:uid="{00000000-0005-0000-0000-0000B67F0000}"/>
    <cellStyle name="SAPBEXheaderText 5 3" xfId="32577" xr:uid="{00000000-0005-0000-0000-0000B77F0000}"/>
    <cellStyle name="SAPBEXheaderText 5 4" xfId="32578" xr:uid="{00000000-0005-0000-0000-0000B87F0000}"/>
    <cellStyle name="SAPBEXheaderText 6" xfId="32579" xr:uid="{00000000-0005-0000-0000-0000B97F0000}"/>
    <cellStyle name="SAPBEXheaderText 6 2" xfId="32580" xr:uid="{00000000-0005-0000-0000-0000BA7F0000}"/>
    <cellStyle name="SAPBEXheaderText 6 3" xfId="32581" xr:uid="{00000000-0005-0000-0000-0000BB7F0000}"/>
    <cellStyle name="SAPBEXheaderText 6 4" xfId="32582" xr:uid="{00000000-0005-0000-0000-0000BC7F0000}"/>
    <cellStyle name="SAPBEXheaderText 7" xfId="32583" xr:uid="{00000000-0005-0000-0000-0000BD7F0000}"/>
    <cellStyle name="SAPBEXheaderText 7 2" xfId="32584" xr:uid="{00000000-0005-0000-0000-0000BE7F0000}"/>
    <cellStyle name="SAPBEXheaderText 7 3" xfId="32585" xr:uid="{00000000-0005-0000-0000-0000BF7F0000}"/>
    <cellStyle name="SAPBEXheaderText 7 4" xfId="32586" xr:uid="{00000000-0005-0000-0000-0000C07F0000}"/>
    <cellStyle name="SAPBEXheaderText 8" xfId="32587" xr:uid="{00000000-0005-0000-0000-0000C17F0000}"/>
    <cellStyle name="SAPBEXheaderText 8 2" xfId="32588" xr:uid="{00000000-0005-0000-0000-0000C27F0000}"/>
    <cellStyle name="SAPBEXheaderText 8 2 2" xfId="32589" xr:uid="{00000000-0005-0000-0000-0000C37F0000}"/>
    <cellStyle name="SAPBEXheaderText 8 3" xfId="32590" xr:uid="{00000000-0005-0000-0000-0000C47F0000}"/>
    <cellStyle name="SAPBEXheaderText 8 4" xfId="32591" xr:uid="{00000000-0005-0000-0000-0000C57F0000}"/>
    <cellStyle name="SAPBEXheaderText 9" xfId="32592" xr:uid="{00000000-0005-0000-0000-0000C67F0000}"/>
    <cellStyle name="SAPBEXheaderText 9 2" xfId="32593" xr:uid="{00000000-0005-0000-0000-0000C77F0000}"/>
    <cellStyle name="SAPBEXheaderText 9 2 2" xfId="32594" xr:uid="{00000000-0005-0000-0000-0000C87F0000}"/>
    <cellStyle name="SAPBEXheaderText 9 3" xfId="32595" xr:uid="{00000000-0005-0000-0000-0000C97F0000}"/>
    <cellStyle name="SAPBEXheaderText 9 4" xfId="32596" xr:uid="{00000000-0005-0000-0000-0000CA7F0000}"/>
    <cellStyle name="SAPBEXheaderText_AMSGB IS" xfId="46272" xr:uid="{00000000-0005-0000-0000-0000CB7F0000}"/>
    <cellStyle name="SAPBEXHLevel0" xfId="67" xr:uid="{00000000-0005-0000-0000-0000CC7F0000}"/>
    <cellStyle name="SAPBEXHLevel0 10" xfId="32598" xr:uid="{00000000-0005-0000-0000-0000CD7F0000}"/>
    <cellStyle name="SAPBEXHLevel0 10 2" xfId="32599" xr:uid="{00000000-0005-0000-0000-0000CE7F0000}"/>
    <cellStyle name="SAPBEXHLevel0 10 2 2" xfId="32600" xr:uid="{00000000-0005-0000-0000-0000CF7F0000}"/>
    <cellStyle name="SAPBEXHLevel0 10 3" xfId="32601" xr:uid="{00000000-0005-0000-0000-0000D07F0000}"/>
    <cellStyle name="SAPBEXHLevel0 10 4" xfId="32602" xr:uid="{00000000-0005-0000-0000-0000D17F0000}"/>
    <cellStyle name="SAPBEXHLevel0 11" xfId="32603" xr:uid="{00000000-0005-0000-0000-0000D27F0000}"/>
    <cellStyle name="SAPBEXHLevel0 11 2" xfId="32604" xr:uid="{00000000-0005-0000-0000-0000D37F0000}"/>
    <cellStyle name="SAPBEXHLevel0 11 2 2" xfId="32605" xr:uid="{00000000-0005-0000-0000-0000D47F0000}"/>
    <cellStyle name="SAPBEXHLevel0 11 3" xfId="32606" xr:uid="{00000000-0005-0000-0000-0000D57F0000}"/>
    <cellStyle name="SAPBEXHLevel0 11 4" xfId="32607" xr:uid="{00000000-0005-0000-0000-0000D67F0000}"/>
    <cellStyle name="SAPBEXHLevel0 12" xfId="32608" xr:uid="{00000000-0005-0000-0000-0000D77F0000}"/>
    <cellStyle name="SAPBEXHLevel0 12 2" xfId="32609" xr:uid="{00000000-0005-0000-0000-0000D87F0000}"/>
    <cellStyle name="SAPBEXHLevel0 12 2 2" xfId="32610" xr:uid="{00000000-0005-0000-0000-0000D97F0000}"/>
    <cellStyle name="SAPBEXHLevel0 12 3" xfId="32611" xr:uid="{00000000-0005-0000-0000-0000DA7F0000}"/>
    <cellStyle name="SAPBEXHLevel0 12 4" xfId="32612" xr:uid="{00000000-0005-0000-0000-0000DB7F0000}"/>
    <cellStyle name="SAPBEXHLevel0 13" xfId="32613" xr:uid="{00000000-0005-0000-0000-0000DC7F0000}"/>
    <cellStyle name="SAPBEXHLevel0 13 2" xfId="32614" xr:uid="{00000000-0005-0000-0000-0000DD7F0000}"/>
    <cellStyle name="SAPBEXHLevel0 13 2 2" xfId="32615" xr:uid="{00000000-0005-0000-0000-0000DE7F0000}"/>
    <cellStyle name="SAPBEXHLevel0 13 3" xfId="32616" xr:uid="{00000000-0005-0000-0000-0000DF7F0000}"/>
    <cellStyle name="SAPBEXHLevel0 13 4" xfId="32617" xr:uid="{00000000-0005-0000-0000-0000E07F0000}"/>
    <cellStyle name="SAPBEXHLevel0 14" xfId="32618" xr:uid="{00000000-0005-0000-0000-0000E17F0000}"/>
    <cellStyle name="SAPBEXHLevel0 14 2" xfId="32619" xr:uid="{00000000-0005-0000-0000-0000E27F0000}"/>
    <cellStyle name="SAPBEXHLevel0 14 2 2" xfId="32620" xr:uid="{00000000-0005-0000-0000-0000E37F0000}"/>
    <cellStyle name="SAPBEXHLevel0 14 3" xfId="32621" xr:uid="{00000000-0005-0000-0000-0000E47F0000}"/>
    <cellStyle name="SAPBEXHLevel0 14 4" xfId="32622" xr:uid="{00000000-0005-0000-0000-0000E57F0000}"/>
    <cellStyle name="SAPBEXHLevel0 15" xfId="32623" xr:uid="{00000000-0005-0000-0000-0000E67F0000}"/>
    <cellStyle name="SAPBEXHLevel0 15 2" xfId="32624" xr:uid="{00000000-0005-0000-0000-0000E77F0000}"/>
    <cellStyle name="SAPBEXHLevel0 15 2 2" xfId="32625" xr:uid="{00000000-0005-0000-0000-0000E87F0000}"/>
    <cellStyle name="SAPBEXHLevel0 15 3" xfId="32626" xr:uid="{00000000-0005-0000-0000-0000E97F0000}"/>
    <cellStyle name="SAPBEXHLevel0 15 4" xfId="32627" xr:uid="{00000000-0005-0000-0000-0000EA7F0000}"/>
    <cellStyle name="SAPBEXHLevel0 16" xfId="32628" xr:uid="{00000000-0005-0000-0000-0000EB7F0000}"/>
    <cellStyle name="SAPBEXHLevel0 16 2" xfId="32629" xr:uid="{00000000-0005-0000-0000-0000EC7F0000}"/>
    <cellStyle name="SAPBEXHLevel0 16 2 2" xfId="32630" xr:uid="{00000000-0005-0000-0000-0000ED7F0000}"/>
    <cellStyle name="SAPBEXHLevel0 16 3" xfId="32631" xr:uid="{00000000-0005-0000-0000-0000EE7F0000}"/>
    <cellStyle name="SAPBEXHLevel0 16 4" xfId="32632" xr:uid="{00000000-0005-0000-0000-0000EF7F0000}"/>
    <cellStyle name="SAPBEXHLevel0 17" xfId="32633" xr:uid="{00000000-0005-0000-0000-0000F07F0000}"/>
    <cellStyle name="SAPBEXHLevel0 17 2" xfId="32634" xr:uid="{00000000-0005-0000-0000-0000F17F0000}"/>
    <cellStyle name="SAPBEXHLevel0 18" xfId="32635" xr:uid="{00000000-0005-0000-0000-0000F27F0000}"/>
    <cellStyle name="SAPBEXHLevel0 18 2" xfId="32636" xr:uid="{00000000-0005-0000-0000-0000F37F0000}"/>
    <cellStyle name="SAPBEXHLevel0 19" xfId="32637" xr:uid="{00000000-0005-0000-0000-0000F47F0000}"/>
    <cellStyle name="SAPBEXHLevel0 19 2" xfId="32638" xr:uid="{00000000-0005-0000-0000-0000F57F0000}"/>
    <cellStyle name="SAPBEXHLevel0 2" xfId="32639" xr:uid="{00000000-0005-0000-0000-0000F67F0000}"/>
    <cellStyle name="SAPBEXHLevel0 2 2" xfId="32640" xr:uid="{00000000-0005-0000-0000-0000F77F0000}"/>
    <cellStyle name="SAPBEXHLevel0 2 2 2" xfId="32641" xr:uid="{00000000-0005-0000-0000-0000F87F0000}"/>
    <cellStyle name="SAPBEXHLevel0 2 2 2 2" xfId="32642" xr:uid="{00000000-0005-0000-0000-0000F97F0000}"/>
    <cellStyle name="SAPBEXHLevel0 2 2 3" xfId="32643" xr:uid="{00000000-0005-0000-0000-0000FA7F0000}"/>
    <cellStyle name="SAPBEXHLevel0 2 2 4" xfId="32644" xr:uid="{00000000-0005-0000-0000-0000FB7F0000}"/>
    <cellStyle name="SAPBEXHLevel0 2 3" xfId="32645" xr:uid="{00000000-0005-0000-0000-0000FC7F0000}"/>
    <cellStyle name="SAPBEXHLevel0 2 3 2" xfId="32646" xr:uid="{00000000-0005-0000-0000-0000FD7F0000}"/>
    <cellStyle name="SAPBEXHLevel0 2 4" xfId="32647" xr:uid="{00000000-0005-0000-0000-0000FE7F0000}"/>
    <cellStyle name="SAPBEXHLevel0 2 5" xfId="32648" xr:uid="{00000000-0005-0000-0000-0000FF7F0000}"/>
    <cellStyle name="SAPBEXHLevel0 2 6" xfId="46078" xr:uid="{00000000-0005-0000-0000-000000800000}"/>
    <cellStyle name="SAPBEXHLevel0 20" xfId="32649" xr:uid="{00000000-0005-0000-0000-000001800000}"/>
    <cellStyle name="SAPBEXHLevel0 20 2" xfId="32650" xr:uid="{00000000-0005-0000-0000-000002800000}"/>
    <cellStyle name="SAPBEXHLevel0 21" xfId="32651" xr:uid="{00000000-0005-0000-0000-000003800000}"/>
    <cellStyle name="SAPBEXHLevel0 21 2" xfId="32652" xr:uid="{00000000-0005-0000-0000-000004800000}"/>
    <cellStyle name="SAPBEXHLevel0 22" xfId="32653" xr:uid="{00000000-0005-0000-0000-000005800000}"/>
    <cellStyle name="SAPBEXHLevel0 22 2" xfId="32654" xr:uid="{00000000-0005-0000-0000-000006800000}"/>
    <cellStyle name="SAPBEXHLevel0 23" xfId="32655" xr:uid="{00000000-0005-0000-0000-000007800000}"/>
    <cellStyle name="SAPBEXHLevel0 23 2" xfId="32656" xr:uid="{00000000-0005-0000-0000-000008800000}"/>
    <cellStyle name="SAPBEXHLevel0 23 2 2" xfId="32657" xr:uid="{00000000-0005-0000-0000-000009800000}"/>
    <cellStyle name="SAPBEXHLevel0 23 3" xfId="32658" xr:uid="{00000000-0005-0000-0000-00000A800000}"/>
    <cellStyle name="SAPBEXHLevel0 23_IFRS-Buchung" xfId="32659" xr:uid="{00000000-0005-0000-0000-00000B800000}"/>
    <cellStyle name="SAPBEXHLevel0 24" xfId="32660" xr:uid="{00000000-0005-0000-0000-00000C800000}"/>
    <cellStyle name="SAPBEXHLevel0 24 2" xfId="32661" xr:uid="{00000000-0005-0000-0000-00000D800000}"/>
    <cellStyle name="SAPBEXHLevel0 25" xfId="32662" xr:uid="{00000000-0005-0000-0000-00000E800000}"/>
    <cellStyle name="SAPBEXHLevel0 25 2" xfId="32663" xr:uid="{00000000-0005-0000-0000-00000F800000}"/>
    <cellStyle name="SAPBEXHLevel0 26" xfId="32664" xr:uid="{00000000-0005-0000-0000-000010800000}"/>
    <cellStyle name="SAPBEXHLevel0 26 2" xfId="32665" xr:uid="{00000000-0005-0000-0000-000011800000}"/>
    <cellStyle name="SAPBEXHLevel0 27" xfId="32666" xr:uid="{00000000-0005-0000-0000-000012800000}"/>
    <cellStyle name="SAPBEXHLevel0 27 2" xfId="32667" xr:uid="{00000000-0005-0000-0000-000013800000}"/>
    <cellStyle name="SAPBEXHLevel0 28" xfId="32668" xr:uid="{00000000-0005-0000-0000-000014800000}"/>
    <cellStyle name="SAPBEXHLevel0 28 2" xfId="32669" xr:uid="{00000000-0005-0000-0000-000015800000}"/>
    <cellStyle name="SAPBEXHLevel0 28 2 2" xfId="32670" xr:uid="{00000000-0005-0000-0000-000016800000}"/>
    <cellStyle name="SAPBEXHLevel0 28 2 2 2" xfId="32671" xr:uid="{00000000-0005-0000-0000-000017800000}"/>
    <cellStyle name="SAPBEXHLevel0 28 2 2 3" xfId="32672" xr:uid="{00000000-0005-0000-0000-000018800000}"/>
    <cellStyle name="SAPBEXHLevel0 28 2 2 4" xfId="32673" xr:uid="{00000000-0005-0000-0000-000019800000}"/>
    <cellStyle name="SAPBEXHLevel0 28 2 2 5" xfId="32674" xr:uid="{00000000-0005-0000-0000-00001A800000}"/>
    <cellStyle name="SAPBEXHLevel0 28 2 3" xfId="32675" xr:uid="{00000000-0005-0000-0000-00001B800000}"/>
    <cellStyle name="SAPBEXHLevel0 28 2 4" xfId="32676" xr:uid="{00000000-0005-0000-0000-00001C800000}"/>
    <cellStyle name="SAPBEXHLevel0 28 2 5" xfId="32677" xr:uid="{00000000-0005-0000-0000-00001D800000}"/>
    <cellStyle name="SAPBEXHLevel0 28 2 6" xfId="32678" xr:uid="{00000000-0005-0000-0000-00001E800000}"/>
    <cellStyle name="SAPBEXHLevel0 28 2 7" xfId="32679" xr:uid="{00000000-0005-0000-0000-00001F800000}"/>
    <cellStyle name="SAPBEXHLevel0 28 2 8" xfId="32680" xr:uid="{00000000-0005-0000-0000-000020800000}"/>
    <cellStyle name="SAPBEXHLevel0 28 2 9" xfId="32681" xr:uid="{00000000-0005-0000-0000-000021800000}"/>
    <cellStyle name="SAPBEXHLevel0 28 3" xfId="32682" xr:uid="{00000000-0005-0000-0000-000022800000}"/>
    <cellStyle name="SAPBEXHLevel0 28 4" xfId="32683" xr:uid="{00000000-0005-0000-0000-000023800000}"/>
    <cellStyle name="SAPBEXHLevel0 29" xfId="32684" xr:uid="{00000000-0005-0000-0000-000024800000}"/>
    <cellStyle name="SAPBEXHLevel0 29 2" xfId="32685" xr:uid="{00000000-0005-0000-0000-000025800000}"/>
    <cellStyle name="SAPBEXHLevel0 29 2 2" xfId="32686" xr:uid="{00000000-0005-0000-0000-000026800000}"/>
    <cellStyle name="SAPBEXHLevel0 29 3" xfId="32687" xr:uid="{00000000-0005-0000-0000-000027800000}"/>
    <cellStyle name="SAPBEXHLevel0 3" xfId="32688" xr:uid="{00000000-0005-0000-0000-000028800000}"/>
    <cellStyle name="SAPBEXHLevel0 3 2" xfId="32689" xr:uid="{00000000-0005-0000-0000-000029800000}"/>
    <cellStyle name="SAPBEXHLevel0 3 3" xfId="32690" xr:uid="{00000000-0005-0000-0000-00002A800000}"/>
    <cellStyle name="SAPBEXHLevel0 3 4" xfId="32691" xr:uid="{00000000-0005-0000-0000-00002B800000}"/>
    <cellStyle name="SAPBEXHLevel0 30" xfId="32692" xr:uid="{00000000-0005-0000-0000-00002C800000}"/>
    <cellStyle name="SAPBEXHLevel0 30 2" xfId="32693" xr:uid="{00000000-0005-0000-0000-00002D800000}"/>
    <cellStyle name="SAPBEXHLevel0 30 2 2" xfId="32694" xr:uid="{00000000-0005-0000-0000-00002E800000}"/>
    <cellStyle name="SAPBEXHLevel0 30 3" xfId="32695" xr:uid="{00000000-0005-0000-0000-00002F800000}"/>
    <cellStyle name="SAPBEXHLevel0 31" xfId="32696" xr:uid="{00000000-0005-0000-0000-000030800000}"/>
    <cellStyle name="SAPBEXHLevel0 31 2" xfId="32697" xr:uid="{00000000-0005-0000-0000-000031800000}"/>
    <cellStyle name="SAPBEXHLevel0 31 2 2" xfId="32698" xr:uid="{00000000-0005-0000-0000-000032800000}"/>
    <cellStyle name="SAPBEXHLevel0 31 3" xfId="32699" xr:uid="{00000000-0005-0000-0000-000033800000}"/>
    <cellStyle name="SAPBEXHLevel0 32" xfId="32700" xr:uid="{00000000-0005-0000-0000-000034800000}"/>
    <cellStyle name="SAPBEXHLevel0 32 2" xfId="32701" xr:uid="{00000000-0005-0000-0000-000035800000}"/>
    <cellStyle name="SAPBEXHLevel0 32 2 2" xfId="32702" xr:uid="{00000000-0005-0000-0000-000036800000}"/>
    <cellStyle name="SAPBEXHLevel0 32 3" xfId="32703" xr:uid="{00000000-0005-0000-0000-000037800000}"/>
    <cellStyle name="SAPBEXHLevel0 33" xfId="32704" xr:uid="{00000000-0005-0000-0000-000038800000}"/>
    <cellStyle name="SAPBEXHLevel0 33 2" xfId="32705" xr:uid="{00000000-0005-0000-0000-000039800000}"/>
    <cellStyle name="SAPBEXHLevel0 33 2 2" xfId="32706" xr:uid="{00000000-0005-0000-0000-00003A800000}"/>
    <cellStyle name="SAPBEXHLevel0 33 3" xfId="32707" xr:uid="{00000000-0005-0000-0000-00003B800000}"/>
    <cellStyle name="SAPBEXHLevel0 34" xfId="32708" xr:uid="{00000000-0005-0000-0000-00003C800000}"/>
    <cellStyle name="SAPBEXHLevel0 34 2" xfId="32709" xr:uid="{00000000-0005-0000-0000-00003D800000}"/>
    <cellStyle name="SAPBEXHLevel0 34 2 2" xfId="32710" xr:uid="{00000000-0005-0000-0000-00003E800000}"/>
    <cellStyle name="SAPBEXHLevel0 34 2 2 2" xfId="32711" xr:uid="{00000000-0005-0000-0000-00003F800000}"/>
    <cellStyle name="SAPBEXHLevel0 34 2 3" xfId="32712" xr:uid="{00000000-0005-0000-0000-000040800000}"/>
    <cellStyle name="SAPBEXHLevel0 34 3" xfId="32713" xr:uid="{00000000-0005-0000-0000-000041800000}"/>
    <cellStyle name="SAPBEXHLevel0 34 3 2" xfId="32714" xr:uid="{00000000-0005-0000-0000-000042800000}"/>
    <cellStyle name="SAPBEXHLevel0 34 4" xfId="32715" xr:uid="{00000000-0005-0000-0000-000043800000}"/>
    <cellStyle name="SAPBEXHLevel0 35" xfId="32716" xr:uid="{00000000-0005-0000-0000-000044800000}"/>
    <cellStyle name="SAPBEXHLevel0 35 2" xfId="32717" xr:uid="{00000000-0005-0000-0000-000045800000}"/>
    <cellStyle name="SAPBEXHLevel0 35 2 2" xfId="32718" xr:uid="{00000000-0005-0000-0000-000046800000}"/>
    <cellStyle name="SAPBEXHLevel0 35 2 2 2" xfId="32719" xr:uid="{00000000-0005-0000-0000-000047800000}"/>
    <cellStyle name="SAPBEXHLevel0 35 2 3" xfId="32720" xr:uid="{00000000-0005-0000-0000-000048800000}"/>
    <cellStyle name="SAPBEXHLevel0 35 3" xfId="32721" xr:uid="{00000000-0005-0000-0000-000049800000}"/>
    <cellStyle name="SAPBEXHLevel0 35 3 2" xfId="32722" xr:uid="{00000000-0005-0000-0000-00004A800000}"/>
    <cellStyle name="SAPBEXHLevel0 35 4" xfId="32723" xr:uid="{00000000-0005-0000-0000-00004B800000}"/>
    <cellStyle name="SAPBEXHLevel0 36" xfId="32724" xr:uid="{00000000-0005-0000-0000-00004C800000}"/>
    <cellStyle name="SAPBEXHLevel0 36 2" xfId="32725" xr:uid="{00000000-0005-0000-0000-00004D800000}"/>
    <cellStyle name="SAPBEXHLevel0 37" xfId="32726" xr:uid="{00000000-0005-0000-0000-00004E800000}"/>
    <cellStyle name="SAPBEXHLevel0 37 2" xfId="32727" xr:uid="{00000000-0005-0000-0000-00004F800000}"/>
    <cellStyle name="SAPBEXHLevel0 38" xfId="32728" xr:uid="{00000000-0005-0000-0000-000050800000}"/>
    <cellStyle name="SAPBEXHLevel0 38 2" xfId="32729" xr:uid="{00000000-0005-0000-0000-000051800000}"/>
    <cellStyle name="SAPBEXHLevel0 38 2 2" xfId="32730" xr:uid="{00000000-0005-0000-0000-000052800000}"/>
    <cellStyle name="SAPBEXHLevel0 38 3" xfId="32731" xr:uid="{00000000-0005-0000-0000-000053800000}"/>
    <cellStyle name="SAPBEXHLevel0 39" xfId="32732" xr:uid="{00000000-0005-0000-0000-000054800000}"/>
    <cellStyle name="SAPBEXHLevel0 39 2" xfId="32733" xr:uid="{00000000-0005-0000-0000-000055800000}"/>
    <cellStyle name="SAPBEXHLevel0 4" xfId="32734" xr:uid="{00000000-0005-0000-0000-000056800000}"/>
    <cellStyle name="SAPBEXHLevel0 4 2" xfId="32735" xr:uid="{00000000-0005-0000-0000-000057800000}"/>
    <cellStyle name="SAPBEXHLevel0 4 3" xfId="32736" xr:uid="{00000000-0005-0000-0000-000058800000}"/>
    <cellStyle name="SAPBEXHLevel0 4 4" xfId="32737" xr:uid="{00000000-0005-0000-0000-000059800000}"/>
    <cellStyle name="SAPBEXHLevel0 40" xfId="32738" xr:uid="{00000000-0005-0000-0000-00005A800000}"/>
    <cellStyle name="SAPBEXHLevel0 40 2" xfId="32739" xr:uid="{00000000-0005-0000-0000-00005B800000}"/>
    <cellStyle name="SAPBEXHLevel0 41" xfId="32740" xr:uid="{00000000-0005-0000-0000-00005C800000}"/>
    <cellStyle name="SAPBEXHLevel0 42" xfId="32741" xr:uid="{00000000-0005-0000-0000-00005D800000}"/>
    <cellStyle name="SAPBEXHLevel0 42 2" xfId="32742" xr:uid="{00000000-0005-0000-0000-00005E800000}"/>
    <cellStyle name="SAPBEXHLevel0 42 3" xfId="32743" xr:uid="{00000000-0005-0000-0000-00005F800000}"/>
    <cellStyle name="SAPBEXHLevel0 42 4" xfId="32744" xr:uid="{00000000-0005-0000-0000-000060800000}"/>
    <cellStyle name="SAPBEXHLevel0 42 5" xfId="32745" xr:uid="{00000000-0005-0000-0000-000061800000}"/>
    <cellStyle name="SAPBEXHLevel0 43" xfId="32746" xr:uid="{00000000-0005-0000-0000-000062800000}"/>
    <cellStyle name="SAPBEXHLevel0 44" xfId="32747" xr:uid="{00000000-0005-0000-0000-000063800000}"/>
    <cellStyle name="SAPBEXHLevel0 45" xfId="32748" xr:uid="{00000000-0005-0000-0000-000064800000}"/>
    <cellStyle name="SAPBEXHLevel0 46" xfId="32749" xr:uid="{00000000-0005-0000-0000-000065800000}"/>
    <cellStyle name="SAPBEXHLevel0 47" xfId="32750" xr:uid="{00000000-0005-0000-0000-000066800000}"/>
    <cellStyle name="SAPBEXHLevel0 48" xfId="46079" xr:uid="{00000000-0005-0000-0000-000067800000}"/>
    <cellStyle name="SAPBEXHLevel0 49" xfId="46080" xr:uid="{00000000-0005-0000-0000-000068800000}"/>
    <cellStyle name="SAPBEXHLevel0 5" xfId="32751" xr:uid="{00000000-0005-0000-0000-000069800000}"/>
    <cellStyle name="SAPBEXHLevel0 5 2" xfId="32752" xr:uid="{00000000-0005-0000-0000-00006A800000}"/>
    <cellStyle name="SAPBEXHLevel0 5 3" xfId="32753" xr:uid="{00000000-0005-0000-0000-00006B800000}"/>
    <cellStyle name="SAPBEXHLevel0 5 4" xfId="32754" xr:uid="{00000000-0005-0000-0000-00006C800000}"/>
    <cellStyle name="SAPBEXHLevel0 50" xfId="46081" xr:uid="{00000000-0005-0000-0000-00006D800000}"/>
    <cellStyle name="SAPBEXHLevel0 51" xfId="46082" xr:uid="{00000000-0005-0000-0000-00006E800000}"/>
    <cellStyle name="SAPBEXHLevel0 52" xfId="46083" xr:uid="{00000000-0005-0000-0000-00006F800000}"/>
    <cellStyle name="SAPBEXHLevel0 53" xfId="46084" xr:uid="{00000000-0005-0000-0000-000070800000}"/>
    <cellStyle name="SAPBEXHLevel0 54" xfId="46085" xr:uid="{00000000-0005-0000-0000-000071800000}"/>
    <cellStyle name="SAPBEXHLevel0 55" xfId="46086" xr:uid="{00000000-0005-0000-0000-000072800000}"/>
    <cellStyle name="SAPBEXHLevel0 56" xfId="32597" xr:uid="{00000000-0005-0000-0000-000073800000}"/>
    <cellStyle name="SAPBEXHLevel0 6" xfId="32755" xr:uid="{00000000-0005-0000-0000-000074800000}"/>
    <cellStyle name="SAPBEXHLevel0 6 2" xfId="32756" xr:uid="{00000000-0005-0000-0000-000075800000}"/>
    <cellStyle name="SAPBEXHLevel0 6 3" xfId="32757" xr:uid="{00000000-0005-0000-0000-000076800000}"/>
    <cellStyle name="SAPBEXHLevel0 6 4" xfId="32758" xr:uid="{00000000-0005-0000-0000-000077800000}"/>
    <cellStyle name="SAPBEXHLevel0 7" xfId="32759" xr:uid="{00000000-0005-0000-0000-000078800000}"/>
    <cellStyle name="SAPBEXHLevel0 7 2" xfId="32760" xr:uid="{00000000-0005-0000-0000-000079800000}"/>
    <cellStyle name="SAPBEXHLevel0 7 3" xfId="32761" xr:uid="{00000000-0005-0000-0000-00007A800000}"/>
    <cellStyle name="SAPBEXHLevel0 7 4" xfId="32762" xr:uid="{00000000-0005-0000-0000-00007B800000}"/>
    <cellStyle name="SAPBEXHLevel0 8" xfId="32763" xr:uid="{00000000-0005-0000-0000-00007C800000}"/>
    <cellStyle name="SAPBEXHLevel0 8 2" xfId="32764" xr:uid="{00000000-0005-0000-0000-00007D800000}"/>
    <cellStyle name="SAPBEXHLevel0 8 3" xfId="32765" xr:uid="{00000000-0005-0000-0000-00007E800000}"/>
    <cellStyle name="SAPBEXHLevel0 8 4" xfId="32766" xr:uid="{00000000-0005-0000-0000-00007F800000}"/>
    <cellStyle name="SAPBEXHLevel0 9" xfId="32767" xr:uid="{00000000-0005-0000-0000-000080800000}"/>
    <cellStyle name="SAPBEXHLevel0 9 2" xfId="32768" xr:uid="{00000000-0005-0000-0000-000081800000}"/>
    <cellStyle name="SAPBEXHLevel0 9 2 2" xfId="32769" xr:uid="{00000000-0005-0000-0000-000082800000}"/>
    <cellStyle name="SAPBEXHLevel0 9 2 2 2" xfId="32770" xr:uid="{00000000-0005-0000-0000-000083800000}"/>
    <cellStyle name="SAPBEXHLevel0 9 2 3" xfId="32771" xr:uid="{00000000-0005-0000-0000-000084800000}"/>
    <cellStyle name="SAPBEXHLevel0 9 3" xfId="32772" xr:uid="{00000000-0005-0000-0000-000085800000}"/>
    <cellStyle name="SAPBEXHLevel0 9 3 2" xfId="32773" xr:uid="{00000000-0005-0000-0000-000086800000}"/>
    <cellStyle name="SAPBEXHLevel0 9 4" xfId="32774" xr:uid="{00000000-0005-0000-0000-000087800000}"/>
    <cellStyle name="SAPBEXHLevel0 9 5" xfId="32775" xr:uid="{00000000-0005-0000-0000-000088800000}"/>
    <cellStyle name="SAPBEXHLevel0_AMSGB IS" xfId="46273" xr:uid="{00000000-0005-0000-0000-000089800000}"/>
    <cellStyle name="SAPBEXHLevel0X" xfId="68" xr:uid="{00000000-0005-0000-0000-00008A800000}"/>
    <cellStyle name="SAPBEXHLevel0X 10" xfId="32777" xr:uid="{00000000-0005-0000-0000-00008B800000}"/>
    <cellStyle name="SAPBEXHLevel0X 10 2" xfId="32778" xr:uid="{00000000-0005-0000-0000-00008C800000}"/>
    <cellStyle name="SAPBEXHLevel0X 10 2 2" xfId="32779" xr:uid="{00000000-0005-0000-0000-00008D800000}"/>
    <cellStyle name="SAPBEXHLevel0X 10 2 2 2" xfId="32780" xr:uid="{00000000-0005-0000-0000-00008E800000}"/>
    <cellStyle name="SAPBEXHLevel0X 10 2 3" xfId="32781" xr:uid="{00000000-0005-0000-0000-00008F800000}"/>
    <cellStyle name="SAPBEXHLevel0X 10 3" xfId="32782" xr:uid="{00000000-0005-0000-0000-000090800000}"/>
    <cellStyle name="SAPBEXHLevel0X 10 3 2" xfId="32783" xr:uid="{00000000-0005-0000-0000-000091800000}"/>
    <cellStyle name="SAPBEXHLevel0X 10 4" xfId="32784" xr:uid="{00000000-0005-0000-0000-000092800000}"/>
    <cellStyle name="SAPBEXHLevel0X 10 5" xfId="32785" xr:uid="{00000000-0005-0000-0000-000093800000}"/>
    <cellStyle name="SAPBEXHLevel0X 11" xfId="32786" xr:uid="{00000000-0005-0000-0000-000094800000}"/>
    <cellStyle name="SAPBEXHLevel0X 11 2" xfId="32787" xr:uid="{00000000-0005-0000-0000-000095800000}"/>
    <cellStyle name="SAPBEXHLevel0X 11 2 2" xfId="32788" xr:uid="{00000000-0005-0000-0000-000096800000}"/>
    <cellStyle name="SAPBEXHLevel0X 11 2 2 2" xfId="32789" xr:uid="{00000000-0005-0000-0000-000097800000}"/>
    <cellStyle name="SAPBEXHLevel0X 11 2 3" xfId="32790" xr:uid="{00000000-0005-0000-0000-000098800000}"/>
    <cellStyle name="SAPBEXHLevel0X 11 3" xfId="32791" xr:uid="{00000000-0005-0000-0000-000099800000}"/>
    <cellStyle name="SAPBEXHLevel0X 11 3 2" xfId="32792" xr:uid="{00000000-0005-0000-0000-00009A800000}"/>
    <cellStyle name="SAPBEXHLevel0X 11 4" xfId="32793" xr:uid="{00000000-0005-0000-0000-00009B800000}"/>
    <cellStyle name="SAPBEXHLevel0X 11 5" xfId="32794" xr:uid="{00000000-0005-0000-0000-00009C800000}"/>
    <cellStyle name="SAPBEXHLevel0X 12" xfId="32795" xr:uid="{00000000-0005-0000-0000-00009D800000}"/>
    <cellStyle name="SAPBEXHLevel0X 12 2" xfId="32796" xr:uid="{00000000-0005-0000-0000-00009E800000}"/>
    <cellStyle name="SAPBEXHLevel0X 12 2 2" xfId="32797" xr:uid="{00000000-0005-0000-0000-00009F800000}"/>
    <cellStyle name="SAPBEXHLevel0X 12 2 2 2" xfId="32798" xr:uid="{00000000-0005-0000-0000-0000A0800000}"/>
    <cellStyle name="SAPBEXHLevel0X 12 2 3" xfId="32799" xr:uid="{00000000-0005-0000-0000-0000A1800000}"/>
    <cellStyle name="SAPBEXHLevel0X 12 3" xfId="32800" xr:uid="{00000000-0005-0000-0000-0000A2800000}"/>
    <cellStyle name="SAPBEXHLevel0X 12 3 2" xfId="32801" xr:uid="{00000000-0005-0000-0000-0000A3800000}"/>
    <cellStyle name="SAPBEXHLevel0X 12 4" xfId="32802" xr:uid="{00000000-0005-0000-0000-0000A4800000}"/>
    <cellStyle name="SAPBEXHLevel0X 12 5" xfId="32803" xr:uid="{00000000-0005-0000-0000-0000A5800000}"/>
    <cellStyle name="SAPBEXHLevel0X 13" xfId="32804" xr:uid="{00000000-0005-0000-0000-0000A6800000}"/>
    <cellStyle name="SAPBEXHLevel0X 13 2" xfId="32805" xr:uid="{00000000-0005-0000-0000-0000A7800000}"/>
    <cellStyle name="SAPBEXHLevel0X 13 2 2" xfId="32806" xr:uid="{00000000-0005-0000-0000-0000A8800000}"/>
    <cellStyle name="SAPBEXHLevel0X 13 2 2 2" xfId="32807" xr:uid="{00000000-0005-0000-0000-0000A9800000}"/>
    <cellStyle name="SAPBEXHLevel0X 13 2 3" xfId="32808" xr:uid="{00000000-0005-0000-0000-0000AA800000}"/>
    <cellStyle name="SAPBEXHLevel0X 13 3" xfId="32809" xr:uid="{00000000-0005-0000-0000-0000AB800000}"/>
    <cellStyle name="SAPBEXHLevel0X 13 3 2" xfId="32810" xr:uid="{00000000-0005-0000-0000-0000AC800000}"/>
    <cellStyle name="SAPBEXHLevel0X 13 4" xfId="32811" xr:uid="{00000000-0005-0000-0000-0000AD800000}"/>
    <cellStyle name="SAPBEXHLevel0X 13 5" xfId="32812" xr:uid="{00000000-0005-0000-0000-0000AE800000}"/>
    <cellStyle name="SAPBEXHLevel0X 14" xfId="32813" xr:uid="{00000000-0005-0000-0000-0000AF800000}"/>
    <cellStyle name="SAPBEXHLevel0X 14 2" xfId="32814" xr:uid="{00000000-0005-0000-0000-0000B0800000}"/>
    <cellStyle name="SAPBEXHLevel0X 14 2 2" xfId="32815" xr:uid="{00000000-0005-0000-0000-0000B1800000}"/>
    <cellStyle name="SAPBEXHLevel0X 14 2 2 2" xfId="32816" xr:uid="{00000000-0005-0000-0000-0000B2800000}"/>
    <cellStyle name="SAPBEXHLevel0X 14 2 3" xfId="32817" xr:uid="{00000000-0005-0000-0000-0000B3800000}"/>
    <cellStyle name="SAPBEXHLevel0X 14 3" xfId="32818" xr:uid="{00000000-0005-0000-0000-0000B4800000}"/>
    <cellStyle name="SAPBEXHLevel0X 14 3 2" xfId="32819" xr:uid="{00000000-0005-0000-0000-0000B5800000}"/>
    <cellStyle name="SAPBEXHLevel0X 14 4" xfId="32820" xr:uid="{00000000-0005-0000-0000-0000B6800000}"/>
    <cellStyle name="SAPBEXHLevel0X 14 5" xfId="32821" xr:uid="{00000000-0005-0000-0000-0000B7800000}"/>
    <cellStyle name="SAPBEXHLevel0X 15" xfId="32822" xr:uid="{00000000-0005-0000-0000-0000B8800000}"/>
    <cellStyle name="SAPBEXHLevel0X 15 2" xfId="32823" xr:uid="{00000000-0005-0000-0000-0000B9800000}"/>
    <cellStyle name="SAPBEXHLevel0X 15 2 2" xfId="32824" xr:uid="{00000000-0005-0000-0000-0000BA800000}"/>
    <cellStyle name="SAPBEXHLevel0X 15 2 2 2" xfId="32825" xr:uid="{00000000-0005-0000-0000-0000BB800000}"/>
    <cellStyle name="SAPBEXHLevel0X 15 2 3" xfId="32826" xr:uid="{00000000-0005-0000-0000-0000BC800000}"/>
    <cellStyle name="SAPBEXHLevel0X 15 3" xfId="32827" xr:uid="{00000000-0005-0000-0000-0000BD800000}"/>
    <cellStyle name="SAPBEXHLevel0X 15 3 2" xfId="32828" xr:uid="{00000000-0005-0000-0000-0000BE800000}"/>
    <cellStyle name="SAPBEXHLevel0X 15 4" xfId="32829" xr:uid="{00000000-0005-0000-0000-0000BF800000}"/>
    <cellStyle name="SAPBEXHLevel0X 15 5" xfId="32830" xr:uid="{00000000-0005-0000-0000-0000C0800000}"/>
    <cellStyle name="SAPBEXHLevel0X 16" xfId="32831" xr:uid="{00000000-0005-0000-0000-0000C1800000}"/>
    <cellStyle name="SAPBEXHLevel0X 16 2" xfId="32832" xr:uid="{00000000-0005-0000-0000-0000C2800000}"/>
    <cellStyle name="SAPBEXHLevel0X 16 2 2" xfId="32833" xr:uid="{00000000-0005-0000-0000-0000C3800000}"/>
    <cellStyle name="SAPBEXHLevel0X 16 2 2 2" xfId="32834" xr:uid="{00000000-0005-0000-0000-0000C4800000}"/>
    <cellStyle name="SAPBEXHLevel0X 16 2 3" xfId="32835" xr:uid="{00000000-0005-0000-0000-0000C5800000}"/>
    <cellStyle name="SAPBEXHLevel0X 16 3" xfId="32836" xr:uid="{00000000-0005-0000-0000-0000C6800000}"/>
    <cellStyle name="SAPBEXHLevel0X 16 3 2" xfId="32837" xr:uid="{00000000-0005-0000-0000-0000C7800000}"/>
    <cellStyle name="SAPBEXHLevel0X 16 4" xfId="32838" xr:uid="{00000000-0005-0000-0000-0000C8800000}"/>
    <cellStyle name="SAPBEXHLevel0X 16 5" xfId="32839" xr:uid="{00000000-0005-0000-0000-0000C9800000}"/>
    <cellStyle name="SAPBEXHLevel0X 17" xfId="32840" xr:uid="{00000000-0005-0000-0000-0000CA800000}"/>
    <cellStyle name="SAPBEXHLevel0X 17 2" xfId="32841" xr:uid="{00000000-0005-0000-0000-0000CB800000}"/>
    <cellStyle name="SAPBEXHLevel0X 17 2 2" xfId="32842" xr:uid="{00000000-0005-0000-0000-0000CC800000}"/>
    <cellStyle name="SAPBEXHLevel0X 17 2 2 2" xfId="32843" xr:uid="{00000000-0005-0000-0000-0000CD800000}"/>
    <cellStyle name="SAPBEXHLevel0X 17 2 3" xfId="32844" xr:uid="{00000000-0005-0000-0000-0000CE800000}"/>
    <cellStyle name="SAPBEXHLevel0X 17 3" xfId="32845" xr:uid="{00000000-0005-0000-0000-0000CF800000}"/>
    <cellStyle name="SAPBEXHLevel0X 17 3 2" xfId="32846" xr:uid="{00000000-0005-0000-0000-0000D0800000}"/>
    <cellStyle name="SAPBEXHLevel0X 17 4" xfId="32847" xr:uid="{00000000-0005-0000-0000-0000D1800000}"/>
    <cellStyle name="SAPBEXHLevel0X 18" xfId="32848" xr:uid="{00000000-0005-0000-0000-0000D2800000}"/>
    <cellStyle name="SAPBEXHLevel0X 18 2" xfId="32849" xr:uid="{00000000-0005-0000-0000-0000D3800000}"/>
    <cellStyle name="SAPBEXHLevel0X 18 2 2" xfId="32850" xr:uid="{00000000-0005-0000-0000-0000D4800000}"/>
    <cellStyle name="SAPBEXHLevel0X 18 2 2 2" xfId="32851" xr:uid="{00000000-0005-0000-0000-0000D5800000}"/>
    <cellStyle name="SAPBEXHLevel0X 18 2 3" xfId="32852" xr:uid="{00000000-0005-0000-0000-0000D6800000}"/>
    <cellStyle name="SAPBEXHLevel0X 18 3" xfId="32853" xr:uid="{00000000-0005-0000-0000-0000D7800000}"/>
    <cellStyle name="SAPBEXHLevel0X 18 3 2" xfId="32854" xr:uid="{00000000-0005-0000-0000-0000D8800000}"/>
    <cellStyle name="SAPBEXHLevel0X 18 4" xfId="32855" xr:uid="{00000000-0005-0000-0000-0000D9800000}"/>
    <cellStyle name="SAPBEXHLevel0X 19" xfId="32856" xr:uid="{00000000-0005-0000-0000-0000DA800000}"/>
    <cellStyle name="SAPBEXHLevel0X 19 2" xfId="32857" xr:uid="{00000000-0005-0000-0000-0000DB800000}"/>
    <cellStyle name="SAPBEXHLevel0X 19 2 2" xfId="32858" xr:uid="{00000000-0005-0000-0000-0000DC800000}"/>
    <cellStyle name="SAPBEXHLevel0X 19 2 2 2" xfId="32859" xr:uid="{00000000-0005-0000-0000-0000DD800000}"/>
    <cellStyle name="SAPBEXHLevel0X 19 2 3" xfId="32860" xr:uid="{00000000-0005-0000-0000-0000DE800000}"/>
    <cellStyle name="SAPBEXHLevel0X 19 3" xfId="32861" xr:uid="{00000000-0005-0000-0000-0000DF800000}"/>
    <cellStyle name="SAPBEXHLevel0X 19 3 2" xfId="32862" xr:uid="{00000000-0005-0000-0000-0000E0800000}"/>
    <cellStyle name="SAPBEXHLevel0X 19 4" xfId="32863" xr:uid="{00000000-0005-0000-0000-0000E1800000}"/>
    <cellStyle name="SAPBEXHLevel0X 2" xfId="32864" xr:uid="{00000000-0005-0000-0000-0000E2800000}"/>
    <cellStyle name="SAPBEXHLevel0X 2 2" xfId="32865" xr:uid="{00000000-0005-0000-0000-0000E3800000}"/>
    <cellStyle name="SAPBEXHLevel0X 2 2 2" xfId="32866" xr:uid="{00000000-0005-0000-0000-0000E4800000}"/>
    <cellStyle name="SAPBEXHLevel0X 2 2 2 2" xfId="32867" xr:uid="{00000000-0005-0000-0000-0000E5800000}"/>
    <cellStyle name="SAPBEXHLevel0X 2 2 3" xfId="32868" xr:uid="{00000000-0005-0000-0000-0000E6800000}"/>
    <cellStyle name="SAPBEXHLevel0X 2 2 4" xfId="32869" xr:uid="{00000000-0005-0000-0000-0000E7800000}"/>
    <cellStyle name="SAPBEXHLevel0X 2 3" xfId="32870" xr:uid="{00000000-0005-0000-0000-0000E8800000}"/>
    <cellStyle name="SAPBEXHLevel0X 2 3 2" xfId="32871" xr:uid="{00000000-0005-0000-0000-0000E9800000}"/>
    <cellStyle name="SAPBEXHLevel0X 2 4" xfId="32872" xr:uid="{00000000-0005-0000-0000-0000EA800000}"/>
    <cellStyle name="SAPBEXHLevel0X 2 5" xfId="32873" xr:uid="{00000000-0005-0000-0000-0000EB800000}"/>
    <cellStyle name="SAPBEXHLevel0X 20" xfId="32874" xr:uid="{00000000-0005-0000-0000-0000EC800000}"/>
    <cellStyle name="SAPBEXHLevel0X 20 2" xfId="32875" xr:uid="{00000000-0005-0000-0000-0000ED800000}"/>
    <cellStyle name="SAPBEXHLevel0X 20 2 2" xfId="32876" xr:uid="{00000000-0005-0000-0000-0000EE800000}"/>
    <cellStyle name="SAPBEXHLevel0X 20 2 2 2" xfId="32877" xr:uid="{00000000-0005-0000-0000-0000EF800000}"/>
    <cellStyle name="SAPBEXHLevel0X 20 2 3" xfId="32878" xr:uid="{00000000-0005-0000-0000-0000F0800000}"/>
    <cellStyle name="SAPBEXHLevel0X 20 3" xfId="32879" xr:uid="{00000000-0005-0000-0000-0000F1800000}"/>
    <cellStyle name="SAPBEXHLevel0X 20 3 2" xfId="32880" xr:uid="{00000000-0005-0000-0000-0000F2800000}"/>
    <cellStyle name="SAPBEXHLevel0X 20 4" xfId="32881" xr:uid="{00000000-0005-0000-0000-0000F3800000}"/>
    <cellStyle name="SAPBEXHLevel0X 21" xfId="32882" xr:uid="{00000000-0005-0000-0000-0000F4800000}"/>
    <cellStyle name="SAPBEXHLevel0X 21 2" xfId="32883" xr:uid="{00000000-0005-0000-0000-0000F5800000}"/>
    <cellStyle name="SAPBEXHLevel0X 21 2 2" xfId="32884" xr:uid="{00000000-0005-0000-0000-0000F6800000}"/>
    <cellStyle name="SAPBEXHLevel0X 21 2 2 2" xfId="32885" xr:uid="{00000000-0005-0000-0000-0000F7800000}"/>
    <cellStyle name="SAPBEXHLevel0X 21 2 3" xfId="32886" xr:uid="{00000000-0005-0000-0000-0000F8800000}"/>
    <cellStyle name="SAPBEXHLevel0X 21 3" xfId="32887" xr:uid="{00000000-0005-0000-0000-0000F9800000}"/>
    <cellStyle name="SAPBEXHLevel0X 21 3 2" xfId="32888" xr:uid="{00000000-0005-0000-0000-0000FA800000}"/>
    <cellStyle name="SAPBEXHLevel0X 21 4" xfId="32889" xr:uid="{00000000-0005-0000-0000-0000FB800000}"/>
    <cellStyle name="SAPBEXHLevel0X 22" xfId="32890" xr:uid="{00000000-0005-0000-0000-0000FC800000}"/>
    <cellStyle name="SAPBEXHLevel0X 22 2" xfId="32891" xr:uid="{00000000-0005-0000-0000-0000FD800000}"/>
    <cellStyle name="SAPBEXHLevel0X 22 2 2" xfId="32892" xr:uid="{00000000-0005-0000-0000-0000FE800000}"/>
    <cellStyle name="SAPBEXHLevel0X 22 2 2 2" xfId="32893" xr:uid="{00000000-0005-0000-0000-0000FF800000}"/>
    <cellStyle name="SAPBEXHLevel0X 22 2 3" xfId="32894" xr:uid="{00000000-0005-0000-0000-000000810000}"/>
    <cellStyle name="SAPBEXHLevel0X 22 3" xfId="32895" xr:uid="{00000000-0005-0000-0000-000001810000}"/>
    <cellStyle name="SAPBEXHLevel0X 22 3 2" xfId="32896" xr:uid="{00000000-0005-0000-0000-000002810000}"/>
    <cellStyle name="SAPBEXHLevel0X 22 4" xfId="32897" xr:uid="{00000000-0005-0000-0000-000003810000}"/>
    <cellStyle name="SAPBEXHLevel0X 23" xfId="32898" xr:uid="{00000000-0005-0000-0000-000004810000}"/>
    <cellStyle name="SAPBEXHLevel0X 23 2" xfId="32899" xr:uid="{00000000-0005-0000-0000-000005810000}"/>
    <cellStyle name="SAPBEXHLevel0X 23 2 2" xfId="32900" xr:uid="{00000000-0005-0000-0000-000006810000}"/>
    <cellStyle name="SAPBEXHLevel0X 23 2 2 2" xfId="32901" xr:uid="{00000000-0005-0000-0000-000007810000}"/>
    <cellStyle name="SAPBEXHLevel0X 23 2 3" xfId="32902" xr:uid="{00000000-0005-0000-0000-000008810000}"/>
    <cellStyle name="SAPBEXHLevel0X 23 3" xfId="32903" xr:uid="{00000000-0005-0000-0000-000009810000}"/>
    <cellStyle name="SAPBEXHLevel0X 23 3 2" xfId="32904" xr:uid="{00000000-0005-0000-0000-00000A810000}"/>
    <cellStyle name="SAPBEXHLevel0X 23 4" xfId="32905" xr:uid="{00000000-0005-0000-0000-00000B810000}"/>
    <cellStyle name="SAPBEXHLevel0X 23_IFRS-Buchung" xfId="32906" xr:uid="{00000000-0005-0000-0000-00000C810000}"/>
    <cellStyle name="SAPBEXHLevel0X 24" xfId="32907" xr:uid="{00000000-0005-0000-0000-00000D810000}"/>
    <cellStyle name="SAPBEXHLevel0X 24 2" xfId="32908" xr:uid="{00000000-0005-0000-0000-00000E810000}"/>
    <cellStyle name="SAPBEXHLevel0X 24 2 2" xfId="32909" xr:uid="{00000000-0005-0000-0000-00000F810000}"/>
    <cellStyle name="SAPBEXHLevel0X 24 3" xfId="32910" xr:uid="{00000000-0005-0000-0000-000010810000}"/>
    <cellStyle name="SAPBEXHLevel0X 25" xfId="32911" xr:uid="{00000000-0005-0000-0000-000011810000}"/>
    <cellStyle name="SAPBEXHLevel0X 25 2" xfId="32912" xr:uid="{00000000-0005-0000-0000-000012810000}"/>
    <cellStyle name="SAPBEXHLevel0X 25 2 2" xfId="32913" xr:uid="{00000000-0005-0000-0000-000013810000}"/>
    <cellStyle name="SAPBEXHLevel0X 25 3" xfId="32914" xr:uid="{00000000-0005-0000-0000-000014810000}"/>
    <cellStyle name="SAPBEXHLevel0X 26" xfId="32915" xr:uid="{00000000-0005-0000-0000-000015810000}"/>
    <cellStyle name="SAPBEXHLevel0X 26 2" xfId="32916" xr:uid="{00000000-0005-0000-0000-000016810000}"/>
    <cellStyle name="SAPBEXHLevel0X 26 2 2" xfId="32917" xr:uid="{00000000-0005-0000-0000-000017810000}"/>
    <cellStyle name="SAPBEXHLevel0X 26 2 2 2" xfId="32918" xr:uid="{00000000-0005-0000-0000-000018810000}"/>
    <cellStyle name="SAPBEXHLevel0X 26 2 3" xfId="32919" xr:uid="{00000000-0005-0000-0000-000019810000}"/>
    <cellStyle name="SAPBEXHLevel0X 26 3" xfId="32920" xr:uid="{00000000-0005-0000-0000-00001A810000}"/>
    <cellStyle name="SAPBEXHLevel0X 26 3 2" xfId="32921" xr:uid="{00000000-0005-0000-0000-00001B810000}"/>
    <cellStyle name="SAPBEXHLevel0X 26 4" xfId="32922" xr:uid="{00000000-0005-0000-0000-00001C810000}"/>
    <cellStyle name="SAPBEXHLevel0X 27" xfId="32923" xr:uid="{00000000-0005-0000-0000-00001D810000}"/>
    <cellStyle name="SAPBEXHLevel0X 27 2" xfId="32924" xr:uid="{00000000-0005-0000-0000-00001E810000}"/>
    <cellStyle name="SAPBEXHLevel0X 27 2 2" xfId="32925" xr:uid="{00000000-0005-0000-0000-00001F810000}"/>
    <cellStyle name="SAPBEXHLevel0X 27 2 2 2" xfId="32926" xr:uid="{00000000-0005-0000-0000-000020810000}"/>
    <cellStyle name="SAPBEXHLevel0X 27 2 3" xfId="32927" xr:uid="{00000000-0005-0000-0000-000021810000}"/>
    <cellStyle name="SAPBEXHLevel0X 27 3" xfId="32928" xr:uid="{00000000-0005-0000-0000-000022810000}"/>
    <cellStyle name="SAPBEXHLevel0X 27 3 2" xfId="32929" xr:uid="{00000000-0005-0000-0000-000023810000}"/>
    <cellStyle name="SAPBEXHLevel0X 27 4" xfId="32930" xr:uid="{00000000-0005-0000-0000-000024810000}"/>
    <cellStyle name="SAPBEXHLevel0X 28" xfId="32931" xr:uid="{00000000-0005-0000-0000-000025810000}"/>
    <cellStyle name="SAPBEXHLevel0X 28 2" xfId="32932" xr:uid="{00000000-0005-0000-0000-000026810000}"/>
    <cellStyle name="SAPBEXHLevel0X 29" xfId="32933" xr:uid="{00000000-0005-0000-0000-000027810000}"/>
    <cellStyle name="SAPBEXHLevel0X 29 2" xfId="32934" xr:uid="{00000000-0005-0000-0000-000028810000}"/>
    <cellStyle name="SAPBEXHLevel0X 3" xfId="32935" xr:uid="{00000000-0005-0000-0000-000029810000}"/>
    <cellStyle name="SAPBEXHLevel0X 3 2" xfId="32936" xr:uid="{00000000-0005-0000-0000-00002A810000}"/>
    <cellStyle name="SAPBEXHLevel0X 3 2 2" xfId="32937" xr:uid="{00000000-0005-0000-0000-00002B810000}"/>
    <cellStyle name="SAPBEXHLevel0X 3 3" xfId="32938" xr:uid="{00000000-0005-0000-0000-00002C810000}"/>
    <cellStyle name="SAPBEXHLevel0X 3 4" xfId="32939" xr:uid="{00000000-0005-0000-0000-00002D810000}"/>
    <cellStyle name="SAPBEXHLevel0X 3 5" xfId="32940" xr:uid="{00000000-0005-0000-0000-00002E810000}"/>
    <cellStyle name="SAPBEXHLevel0X 30" xfId="32941" xr:uid="{00000000-0005-0000-0000-00002F810000}"/>
    <cellStyle name="SAPBEXHLevel0X 30 2" xfId="32942" xr:uid="{00000000-0005-0000-0000-000030810000}"/>
    <cellStyle name="SAPBEXHLevel0X 30 2 2" xfId="32943" xr:uid="{00000000-0005-0000-0000-000031810000}"/>
    <cellStyle name="SAPBEXHLevel0X 30 3" xfId="32944" xr:uid="{00000000-0005-0000-0000-000032810000}"/>
    <cellStyle name="SAPBEXHLevel0X 31" xfId="32945" xr:uid="{00000000-0005-0000-0000-000033810000}"/>
    <cellStyle name="SAPBEXHLevel0X 31 2" xfId="32946" xr:uid="{00000000-0005-0000-0000-000034810000}"/>
    <cellStyle name="SAPBEXHLevel0X 32" xfId="32947" xr:uid="{00000000-0005-0000-0000-000035810000}"/>
    <cellStyle name="SAPBEXHLevel0X 32 2" xfId="32948" xr:uid="{00000000-0005-0000-0000-000036810000}"/>
    <cellStyle name="SAPBEXHLevel0X 33" xfId="32949" xr:uid="{00000000-0005-0000-0000-000037810000}"/>
    <cellStyle name="SAPBEXHLevel0X 34" xfId="32950" xr:uid="{00000000-0005-0000-0000-000038810000}"/>
    <cellStyle name="SAPBEXHLevel0X 35" xfId="32951" xr:uid="{00000000-0005-0000-0000-000039810000}"/>
    <cellStyle name="SAPBEXHLevel0X 36" xfId="32952" xr:uid="{00000000-0005-0000-0000-00003A810000}"/>
    <cellStyle name="SAPBEXHLevel0X 37" xfId="32953" xr:uid="{00000000-0005-0000-0000-00003B810000}"/>
    <cellStyle name="SAPBEXHLevel0X 38" xfId="32954" xr:uid="{00000000-0005-0000-0000-00003C810000}"/>
    <cellStyle name="SAPBEXHLevel0X 39" xfId="32955" xr:uid="{00000000-0005-0000-0000-00003D810000}"/>
    <cellStyle name="SAPBEXHLevel0X 4" xfId="32956" xr:uid="{00000000-0005-0000-0000-00003E810000}"/>
    <cellStyle name="SAPBEXHLevel0X 4 2" xfId="32957" xr:uid="{00000000-0005-0000-0000-00003F810000}"/>
    <cellStyle name="SAPBEXHLevel0X 4 2 2" xfId="32958" xr:uid="{00000000-0005-0000-0000-000040810000}"/>
    <cellStyle name="SAPBEXHLevel0X 4 3" xfId="32959" xr:uid="{00000000-0005-0000-0000-000041810000}"/>
    <cellStyle name="SAPBEXHLevel0X 4 4" xfId="32960" xr:uid="{00000000-0005-0000-0000-000042810000}"/>
    <cellStyle name="SAPBEXHLevel0X 4 5" xfId="32961" xr:uid="{00000000-0005-0000-0000-000043810000}"/>
    <cellStyle name="SAPBEXHLevel0X 40" xfId="32962" xr:uid="{00000000-0005-0000-0000-000044810000}"/>
    <cellStyle name="SAPBEXHLevel0X 41" xfId="32963" xr:uid="{00000000-0005-0000-0000-000045810000}"/>
    <cellStyle name="SAPBEXHLevel0X 42" xfId="32964" xr:uid="{00000000-0005-0000-0000-000046810000}"/>
    <cellStyle name="SAPBEXHLevel0X 43" xfId="32965" xr:uid="{00000000-0005-0000-0000-000047810000}"/>
    <cellStyle name="SAPBEXHLevel0X 44" xfId="32966" xr:uid="{00000000-0005-0000-0000-000048810000}"/>
    <cellStyle name="SAPBEXHLevel0X 45" xfId="32967" xr:uid="{00000000-0005-0000-0000-000049810000}"/>
    <cellStyle name="SAPBEXHLevel0X 46" xfId="32968" xr:uid="{00000000-0005-0000-0000-00004A810000}"/>
    <cellStyle name="SAPBEXHLevel0X 47" xfId="32969" xr:uid="{00000000-0005-0000-0000-00004B810000}"/>
    <cellStyle name="SAPBEXHLevel0X 48" xfId="32970" xr:uid="{00000000-0005-0000-0000-00004C810000}"/>
    <cellStyle name="SAPBEXHLevel0X 49" xfId="32971" xr:uid="{00000000-0005-0000-0000-00004D810000}"/>
    <cellStyle name="SAPBEXHLevel0X 5" xfId="32972" xr:uid="{00000000-0005-0000-0000-00004E810000}"/>
    <cellStyle name="SAPBEXHLevel0X 5 2" xfId="32973" xr:uid="{00000000-0005-0000-0000-00004F810000}"/>
    <cellStyle name="SAPBEXHLevel0X 5 2 2" xfId="32974" xr:uid="{00000000-0005-0000-0000-000050810000}"/>
    <cellStyle name="SAPBEXHLevel0X 5 3" xfId="32975" xr:uid="{00000000-0005-0000-0000-000051810000}"/>
    <cellStyle name="SAPBEXHLevel0X 5 4" xfId="32976" xr:uid="{00000000-0005-0000-0000-000052810000}"/>
    <cellStyle name="SAPBEXHLevel0X 5 5" xfId="32977" xr:uid="{00000000-0005-0000-0000-000053810000}"/>
    <cellStyle name="SAPBEXHLevel0X 50" xfId="32978" xr:uid="{00000000-0005-0000-0000-000054810000}"/>
    <cellStyle name="SAPBEXHLevel0X 51" xfId="32979" xr:uid="{00000000-0005-0000-0000-000055810000}"/>
    <cellStyle name="SAPBEXHLevel0X 52" xfId="46087" xr:uid="{00000000-0005-0000-0000-000056810000}"/>
    <cellStyle name="SAPBEXHLevel0X 53" xfId="46088" xr:uid="{00000000-0005-0000-0000-000057810000}"/>
    <cellStyle name="SAPBEXHLevel0X 54" xfId="32776" xr:uid="{00000000-0005-0000-0000-000058810000}"/>
    <cellStyle name="SAPBEXHLevel0X 6" xfId="32980" xr:uid="{00000000-0005-0000-0000-000059810000}"/>
    <cellStyle name="SAPBEXHLevel0X 6 2" xfId="32981" xr:uid="{00000000-0005-0000-0000-00005A810000}"/>
    <cellStyle name="SAPBEXHLevel0X 6 2 2" xfId="32982" xr:uid="{00000000-0005-0000-0000-00005B810000}"/>
    <cellStyle name="SAPBEXHLevel0X 6 2 2 2" xfId="32983" xr:uid="{00000000-0005-0000-0000-00005C810000}"/>
    <cellStyle name="SAPBEXHLevel0X 6 2 3" xfId="32984" xr:uid="{00000000-0005-0000-0000-00005D810000}"/>
    <cellStyle name="SAPBEXHLevel0X 6 3" xfId="32985" xr:uid="{00000000-0005-0000-0000-00005E810000}"/>
    <cellStyle name="SAPBEXHLevel0X 6 3 2" xfId="32986" xr:uid="{00000000-0005-0000-0000-00005F810000}"/>
    <cellStyle name="SAPBEXHLevel0X 6 4" xfId="32987" xr:uid="{00000000-0005-0000-0000-000060810000}"/>
    <cellStyle name="SAPBEXHLevel0X 6 5" xfId="32988" xr:uid="{00000000-0005-0000-0000-000061810000}"/>
    <cellStyle name="SAPBEXHLevel0X 7" xfId="32989" xr:uid="{00000000-0005-0000-0000-000062810000}"/>
    <cellStyle name="SAPBEXHLevel0X 7 2" xfId="32990" xr:uid="{00000000-0005-0000-0000-000063810000}"/>
    <cellStyle name="SAPBEXHLevel0X 7 2 2" xfId="32991" xr:uid="{00000000-0005-0000-0000-000064810000}"/>
    <cellStyle name="SAPBEXHLevel0X 7 2 2 2" xfId="32992" xr:uid="{00000000-0005-0000-0000-000065810000}"/>
    <cellStyle name="SAPBEXHLevel0X 7 2 3" xfId="32993" xr:uid="{00000000-0005-0000-0000-000066810000}"/>
    <cellStyle name="SAPBEXHLevel0X 7 3" xfId="32994" xr:uid="{00000000-0005-0000-0000-000067810000}"/>
    <cellStyle name="SAPBEXHLevel0X 7 3 2" xfId="32995" xr:uid="{00000000-0005-0000-0000-000068810000}"/>
    <cellStyle name="SAPBEXHLevel0X 7 4" xfId="32996" xr:uid="{00000000-0005-0000-0000-000069810000}"/>
    <cellStyle name="SAPBEXHLevel0X 7 5" xfId="32997" xr:uid="{00000000-0005-0000-0000-00006A810000}"/>
    <cellStyle name="SAPBEXHLevel0X 8" xfId="32998" xr:uid="{00000000-0005-0000-0000-00006B810000}"/>
    <cellStyle name="SAPBEXHLevel0X 8 2" xfId="32999" xr:uid="{00000000-0005-0000-0000-00006C810000}"/>
    <cellStyle name="SAPBEXHLevel0X 8 2 2" xfId="33000" xr:uid="{00000000-0005-0000-0000-00006D810000}"/>
    <cellStyle name="SAPBEXHLevel0X 8 2 2 2" xfId="33001" xr:uid="{00000000-0005-0000-0000-00006E810000}"/>
    <cellStyle name="SAPBEXHLevel0X 8 2 3" xfId="33002" xr:uid="{00000000-0005-0000-0000-00006F810000}"/>
    <cellStyle name="SAPBEXHLevel0X 8 3" xfId="33003" xr:uid="{00000000-0005-0000-0000-000070810000}"/>
    <cellStyle name="SAPBEXHLevel0X 8 3 2" xfId="33004" xr:uid="{00000000-0005-0000-0000-000071810000}"/>
    <cellStyle name="SAPBEXHLevel0X 8 4" xfId="33005" xr:uid="{00000000-0005-0000-0000-000072810000}"/>
    <cellStyle name="SAPBEXHLevel0X 8 5" xfId="33006" xr:uid="{00000000-0005-0000-0000-000073810000}"/>
    <cellStyle name="SAPBEXHLevel0X 9" xfId="33007" xr:uid="{00000000-0005-0000-0000-000074810000}"/>
    <cellStyle name="SAPBEXHLevel0X 9 2" xfId="33008" xr:uid="{00000000-0005-0000-0000-000075810000}"/>
    <cellStyle name="SAPBEXHLevel0X 9 2 2" xfId="33009" xr:uid="{00000000-0005-0000-0000-000076810000}"/>
    <cellStyle name="SAPBEXHLevel0X 9 2 2 2" xfId="33010" xr:uid="{00000000-0005-0000-0000-000077810000}"/>
    <cellStyle name="SAPBEXHLevel0X 9 2 3" xfId="33011" xr:uid="{00000000-0005-0000-0000-000078810000}"/>
    <cellStyle name="SAPBEXHLevel0X 9 3" xfId="33012" xr:uid="{00000000-0005-0000-0000-000079810000}"/>
    <cellStyle name="SAPBEXHLevel0X 9 3 2" xfId="33013" xr:uid="{00000000-0005-0000-0000-00007A810000}"/>
    <cellStyle name="SAPBEXHLevel0X 9 4" xfId="33014" xr:uid="{00000000-0005-0000-0000-00007B810000}"/>
    <cellStyle name="SAPBEXHLevel0X 9 5" xfId="33015" xr:uid="{00000000-0005-0000-0000-00007C810000}"/>
    <cellStyle name="SAPBEXHLevel0X_AMSGB IS" xfId="46274" xr:uid="{00000000-0005-0000-0000-00007D810000}"/>
    <cellStyle name="SAPBEXHLevel1" xfId="69" xr:uid="{00000000-0005-0000-0000-00007E810000}"/>
    <cellStyle name="SAPBEXHLevel1 10" xfId="33017" xr:uid="{00000000-0005-0000-0000-00007F810000}"/>
    <cellStyle name="SAPBEXHLevel1 10 2" xfId="33018" xr:uid="{00000000-0005-0000-0000-000080810000}"/>
    <cellStyle name="SAPBEXHLevel1 10 2 2" xfId="33019" xr:uid="{00000000-0005-0000-0000-000081810000}"/>
    <cellStyle name="SAPBEXHLevel1 10 3" xfId="33020" xr:uid="{00000000-0005-0000-0000-000082810000}"/>
    <cellStyle name="SAPBEXHLevel1 10 4" xfId="33021" xr:uid="{00000000-0005-0000-0000-000083810000}"/>
    <cellStyle name="SAPBEXHLevel1 11" xfId="33022" xr:uid="{00000000-0005-0000-0000-000084810000}"/>
    <cellStyle name="SAPBEXHLevel1 11 2" xfId="33023" xr:uid="{00000000-0005-0000-0000-000085810000}"/>
    <cellStyle name="SAPBEXHLevel1 11 2 2" xfId="33024" xr:uid="{00000000-0005-0000-0000-000086810000}"/>
    <cellStyle name="SAPBEXHLevel1 11 3" xfId="33025" xr:uid="{00000000-0005-0000-0000-000087810000}"/>
    <cellStyle name="SAPBEXHLevel1 11 4" xfId="33026" xr:uid="{00000000-0005-0000-0000-000088810000}"/>
    <cellStyle name="SAPBEXHLevel1 12" xfId="33027" xr:uid="{00000000-0005-0000-0000-000089810000}"/>
    <cellStyle name="SAPBEXHLevel1 12 2" xfId="33028" xr:uid="{00000000-0005-0000-0000-00008A810000}"/>
    <cellStyle name="SAPBEXHLevel1 12 2 2" xfId="33029" xr:uid="{00000000-0005-0000-0000-00008B810000}"/>
    <cellStyle name="SAPBEXHLevel1 12 3" xfId="33030" xr:uid="{00000000-0005-0000-0000-00008C810000}"/>
    <cellStyle name="SAPBEXHLevel1 12 4" xfId="33031" xr:uid="{00000000-0005-0000-0000-00008D810000}"/>
    <cellStyle name="SAPBEXHLevel1 13" xfId="33032" xr:uid="{00000000-0005-0000-0000-00008E810000}"/>
    <cellStyle name="SAPBEXHLevel1 13 2" xfId="33033" xr:uid="{00000000-0005-0000-0000-00008F810000}"/>
    <cellStyle name="SAPBEXHLevel1 13 2 2" xfId="33034" xr:uid="{00000000-0005-0000-0000-000090810000}"/>
    <cellStyle name="SAPBEXHLevel1 13 3" xfId="33035" xr:uid="{00000000-0005-0000-0000-000091810000}"/>
    <cellStyle name="SAPBEXHLevel1 13 4" xfId="33036" xr:uid="{00000000-0005-0000-0000-000092810000}"/>
    <cellStyle name="SAPBEXHLevel1 14" xfId="33037" xr:uid="{00000000-0005-0000-0000-000093810000}"/>
    <cellStyle name="SAPBEXHLevel1 14 2" xfId="33038" xr:uid="{00000000-0005-0000-0000-000094810000}"/>
    <cellStyle name="SAPBEXHLevel1 14 2 2" xfId="33039" xr:uid="{00000000-0005-0000-0000-000095810000}"/>
    <cellStyle name="SAPBEXHLevel1 14 3" xfId="33040" xr:uid="{00000000-0005-0000-0000-000096810000}"/>
    <cellStyle name="SAPBEXHLevel1 14 4" xfId="33041" xr:uid="{00000000-0005-0000-0000-000097810000}"/>
    <cellStyle name="SAPBEXHLevel1 15" xfId="33042" xr:uid="{00000000-0005-0000-0000-000098810000}"/>
    <cellStyle name="SAPBEXHLevel1 15 2" xfId="33043" xr:uid="{00000000-0005-0000-0000-000099810000}"/>
    <cellStyle name="SAPBEXHLevel1 15 2 2" xfId="33044" xr:uid="{00000000-0005-0000-0000-00009A810000}"/>
    <cellStyle name="SAPBEXHLevel1 15 3" xfId="33045" xr:uid="{00000000-0005-0000-0000-00009B810000}"/>
    <cellStyle name="SAPBEXHLevel1 15 4" xfId="33046" xr:uid="{00000000-0005-0000-0000-00009C810000}"/>
    <cellStyle name="SAPBEXHLevel1 16" xfId="33047" xr:uid="{00000000-0005-0000-0000-00009D810000}"/>
    <cellStyle name="SAPBEXHLevel1 16 2" xfId="33048" xr:uid="{00000000-0005-0000-0000-00009E810000}"/>
    <cellStyle name="SAPBEXHLevel1 16 2 2" xfId="33049" xr:uid="{00000000-0005-0000-0000-00009F810000}"/>
    <cellStyle name="SAPBEXHLevel1 16 3" xfId="33050" xr:uid="{00000000-0005-0000-0000-0000A0810000}"/>
    <cellStyle name="SAPBEXHLevel1 16 4" xfId="33051" xr:uid="{00000000-0005-0000-0000-0000A1810000}"/>
    <cellStyle name="SAPBEXHLevel1 17" xfId="33052" xr:uid="{00000000-0005-0000-0000-0000A2810000}"/>
    <cellStyle name="SAPBEXHLevel1 17 2" xfId="33053" xr:uid="{00000000-0005-0000-0000-0000A3810000}"/>
    <cellStyle name="SAPBEXHLevel1 18" xfId="33054" xr:uid="{00000000-0005-0000-0000-0000A4810000}"/>
    <cellStyle name="SAPBEXHLevel1 18 2" xfId="33055" xr:uid="{00000000-0005-0000-0000-0000A5810000}"/>
    <cellStyle name="SAPBEXHLevel1 19" xfId="33056" xr:uid="{00000000-0005-0000-0000-0000A6810000}"/>
    <cellStyle name="SAPBEXHLevel1 19 2" xfId="33057" xr:uid="{00000000-0005-0000-0000-0000A7810000}"/>
    <cellStyle name="SAPBEXHLevel1 2" xfId="33058" xr:uid="{00000000-0005-0000-0000-0000A8810000}"/>
    <cellStyle name="SAPBEXHLevel1 2 2" xfId="33059" xr:uid="{00000000-0005-0000-0000-0000A9810000}"/>
    <cellStyle name="SAPBEXHLevel1 2 2 2" xfId="33060" xr:uid="{00000000-0005-0000-0000-0000AA810000}"/>
    <cellStyle name="SAPBEXHLevel1 2 2 3" xfId="33061" xr:uid="{00000000-0005-0000-0000-0000AB810000}"/>
    <cellStyle name="SAPBEXHLevel1 2 3" xfId="33062" xr:uid="{00000000-0005-0000-0000-0000AC810000}"/>
    <cellStyle name="SAPBEXHLevel1 2 4" xfId="33063" xr:uid="{00000000-0005-0000-0000-0000AD810000}"/>
    <cellStyle name="SAPBEXHLevel1 2 5" xfId="33064" xr:uid="{00000000-0005-0000-0000-0000AE810000}"/>
    <cellStyle name="SAPBEXHLevel1 2 6" xfId="33065" xr:uid="{00000000-0005-0000-0000-0000AF810000}"/>
    <cellStyle name="SAPBEXHLevel1 2 7" xfId="46089" xr:uid="{00000000-0005-0000-0000-0000B0810000}"/>
    <cellStyle name="SAPBEXHLevel1 20" xfId="33066" xr:uid="{00000000-0005-0000-0000-0000B1810000}"/>
    <cellStyle name="SAPBEXHLevel1 20 2" xfId="33067" xr:uid="{00000000-0005-0000-0000-0000B2810000}"/>
    <cellStyle name="SAPBEXHLevel1 21" xfId="33068" xr:uid="{00000000-0005-0000-0000-0000B3810000}"/>
    <cellStyle name="SAPBEXHLevel1 21 2" xfId="33069" xr:uid="{00000000-0005-0000-0000-0000B4810000}"/>
    <cellStyle name="SAPBEXHLevel1 22" xfId="33070" xr:uid="{00000000-0005-0000-0000-0000B5810000}"/>
    <cellStyle name="SAPBEXHLevel1 22 2" xfId="33071" xr:uid="{00000000-0005-0000-0000-0000B6810000}"/>
    <cellStyle name="SAPBEXHLevel1 23" xfId="33072" xr:uid="{00000000-0005-0000-0000-0000B7810000}"/>
    <cellStyle name="SAPBEXHLevel1 23 2" xfId="33073" xr:uid="{00000000-0005-0000-0000-0000B8810000}"/>
    <cellStyle name="SAPBEXHLevel1 23 2 2" xfId="33074" xr:uid="{00000000-0005-0000-0000-0000B9810000}"/>
    <cellStyle name="SAPBEXHLevel1 23 3" xfId="33075" xr:uid="{00000000-0005-0000-0000-0000BA810000}"/>
    <cellStyle name="SAPBEXHLevel1 23_IFRS-Buchung" xfId="33076" xr:uid="{00000000-0005-0000-0000-0000BB810000}"/>
    <cellStyle name="SAPBEXHLevel1 24" xfId="33077" xr:uid="{00000000-0005-0000-0000-0000BC810000}"/>
    <cellStyle name="SAPBEXHLevel1 24 2" xfId="33078" xr:uid="{00000000-0005-0000-0000-0000BD810000}"/>
    <cellStyle name="SAPBEXHLevel1 25" xfId="33079" xr:uid="{00000000-0005-0000-0000-0000BE810000}"/>
    <cellStyle name="SAPBEXHLevel1 25 2" xfId="33080" xr:uid="{00000000-0005-0000-0000-0000BF810000}"/>
    <cellStyle name="SAPBEXHLevel1 26" xfId="33081" xr:uid="{00000000-0005-0000-0000-0000C0810000}"/>
    <cellStyle name="SAPBEXHLevel1 26 2" xfId="33082" xr:uid="{00000000-0005-0000-0000-0000C1810000}"/>
    <cellStyle name="SAPBEXHLevel1 27" xfId="33083" xr:uid="{00000000-0005-0000-0000-0000C2810000}"/>
    <cellStyle name="SAPBEXHLevel1 27 2" xfId="33084" xr:uid="{00000000-0005-0000-0000-0000C3810000}"/>
    <cellStyle name="SAPBEXHLevel1 28" xfId="33085" xr:uid="{00000000-0005-0000-0000-0000C4810000}"/>
    <cellStyle name="SAPBEXHLevel1 28 2" xfId="33086" xr:uid="{00000000-0005-0000-0000-0000C5810000}"/>
    <cellStyle name="SAPBEXHLevel1 28 2 10" xfId="33087" xr:uid="{00000000-0005-0000-0000-0000C6810000}"/>
    <cellStyle name="SAPBEXHLevel1 28 2 11" xfId="33088" xr:uid="{00000000-0005-0000-0000-0000C7810000}"/>
    <cellStyle name="SAPBEXHLevel1 28 2 12" xfId="33089" xr:uid="{00000000-0005-0000-0000-0000C8810000}"/>
    <cellStyle name="SAPBEXHLevel1 28 2 13" xfId="33090" xr:uid="{00000000-0005-0000-0000-0000C9810000}"/>
    <cellStyle name="SAPBEXHLevel1 28 2 2" xfId="33091" xr:uid="{00000000-0005-0000-0000-0000CA810000}"/>
    <cellStyle name="SAPBEXHLevel1 28 2 3" xfId="33092" xr:uid="{00000000-0005-0000-0000-0000CB810000}"/>
    <cellStyle name="SAPBEXHLevel1 28 2 4" xfId="33093" xr:uid="{00000000-0005-0000-0000-0000CC810000}"/>
    <cellStyle name="SAPBEXHLevel1 28 2 5" xfId="33094" xr:uid="{00000000-0005-0000-0000-0000CD810000}"/>
    <cellStyle name="SAPBEXHLevel1 28 2 6" xfId="33095" xr:uid="{00000000-0005-0000-0000-0000CE810000}"/>
    <cellStyle name="SAPBEXHLevel1 28 2 7" xfId="33096" xr:uid="{00000000-0005-0000-0000-0000CF810000}"/>
    <cellStyle name="SAPBEXHLevel1 28 2 8" xfId="33097" xr:uid="{00000000-0005-0000-0000-0000D0810000}"/>
    <cellStyle name="SAPBEXHLevel1 28 2 9" xfId="33098" xr:uid="{00000000-0005-0000-0000-0000D1810000}"/>
    <cellStyle name="SAPBEXHLevel1 28 3" xfId="33099" xr:uid="{00000000-0005-0000-0000-0000D2810000}"/>
    <cellStyle name="SAPBEXHLevel1 28 4" xfId="33100" xr:uid="{00000000-0005-0000-0000-0000D3810000}"/>
    <cellStyle name="SAPBEXHLevel1 29" xfId="33101" xr:uid="{00000000-0005-0000-0000-0000D4810000}"/>
    <cellStyle name="SAPBEXHLevel1 29 2" xfId="33102" xr:uid="{00000000-0005-0000-0000-0000D5810000}"/>
    <cellStyle name="SAPBEXHLevel1 29 2 2" xfId="33103" xr:uid="{00000000-0005-0000-0000-0000D6810000}"/>
    <cellStyle name="SAPBEXHLevel1 29 3" xfId="33104" xr:uid="{00000000-0005-0000-0000-0000D7810000}"/>
    <cellStyle name="SAPBEXHLevel1 29 4" xfId="33105" xr:uid="{00000000-0005-0000-0000-0000D8810000}"/>
    <cellStyle name="SAPBEXHLevel1 29 5" xfId="33106" xr:uid="{00000000-0005-0000-0000-0000D9810000}"/>
    <cellStyle name="SAPBEXHLevel1 3" xfId="33107" xr:uid="{00000000-0005-0000-0000-0000DA810000}"/>
    <cellStyle name="SAPBEXHLevel1 3 2" xfId="33108" xr:uid="{00000000-0005-0000-0000-0000DB810000}"/>
    <cellStyle name="SAPBEXHLevel1 3 3" xfId="33109" xr:uid="{00000000-0005-0000-0000-0000DC810000}"/>
    <cellStyle name="SAPBEXHLevel1 3 4" xfId="33110" xr:uid="{00000000-0005-0000-0000-0000DD810000}"/>
    <cellStyle name="SAPBEXHLevel1 30" xfId="33111" xr:uid="{00000000-0005-0000-0000-0000DE810000}"/>
    <cellStyle name="SAPBEXHLevel1 30 2" xfId="33112" xr:uid="{00000000-0005-0000-0000-0000DF810000}"/>
    <cellStyle name="SAPBEXHLevel1 30 2 2" xfId="33113" xr:uid="{00000000-0005-0000-0000-0000E0810000}"/>
    <cellStyle name="SAPBEXHLevel1 30 3" xfId="33114" xr:uid="{00000000-0005-0000-0000-0000E1810000}"/>
    <cellStyle name="SAPBEXHLevel1 31" xfId="33115" xr:uid="{00000000-0005-0000-0000-0000E2810000}"/>
    <cellStyle name="SAPBEXHLevel1 31 2" xfId="33116" xr:uid="{00000000-0005-0000-0000-0000E3810000}"/>
    <cellStyle name="SAPBEXHLevel1 31 2 2" xfId="33117" xr:uid="{00000000-0005-0000-0000-0000E4810000}"/>
    <cellStyle name="SAPBEXHLevel1 31 3" xfId="33118" xr:uid="{00000000-0005-0000-0000-0000E5810000}"/>
    <cellStyle name="SAPBEXHLevel1 32" xfId="33119" xr:uid="{00000000-0005-0000-0000-0000E6810000}"/>
    <cellStyle name="SAPBEXHLevel1 32 2" xfId="33120" xr:uid="{00000000-0005-0000-0000-0000E7810000}"/>
    <cellStyle name="SAPBEXHLevel1 32 2 2" xfId="33121" xr:uid="{00000000-0005-0000-0000-0000E8810000}"/>
    <cellStyle name="SAPBEXHLevel1 33" xfId="33122" xr:uid="{00000000-0005-0000-0000-0000E9810000}"/>
    <cellStyle name="SAPBEXHLevel1 33 2" xfId="33123" xr:uid="{00000000-0005-0000-0000-0000EA810000}"/>
    <cellStyle name="SAPBEXHLevel1 34" xfId="33124" xr:uid="{00000000-0005-0000-0000-0000EB810000}"/>
    <cellStyle name="SAPBEXHLevel1 34 2" xfId="33125" xr:uid="{00000000-0005-0000-0000-0000EC810000}"/>
    <cellStyle name="SAPBEXHLevel1 34 3" xfId="33126" xr:uid="{00000000-0005-0000-0000-0000ED810000}"/>
    <cellStyle name="SAPBEXHLevel1 34 4" xfId="33127" xr:uid="{00000000-0005-0000-0000-0000EE810000}"/>
    <cellStyle name="SAPBEXHLevel1 34 5" xfId="33128" xr:uid="{00000000-0005-0000-0000-0000EF810000}"/>
    <cellStyle name="SAPBEXHLevel1 35" xfId="33129" xr:uid="{00000000-0005-0000-0000-0000F0810000}"/>
    <cellStyle name="SAPBEXHLevel1 36" xfId="33130" xr:uid="{00000000-0005-0000-0000-0000F1810000}"/>
    <cellStyle name="SAPBEXHLevel1 37" xfId="33131" xr:uid="{00000000-0005-0000-0000-0000F2810000}"/>
    <cellStyle name="SAPBEXHLevel1 38" xfId="33132" xr:uid="{00000000-0005-0000-0000-0000F3810000}"/>
    <cellStyle name="SAPBEXHLevel1 39" xfId="33133" xr:uid="{00000000-0005-0000-0000-0000F4810000}"/>
    <cellStyle name="SAPBEXHLevel1 4" xfId="33134" xr:uid="{00000000-0005-0000-0000-0000F5810000}"/>
    <cellStyle name="SAPBEXHLevel1 4 2" xfId="33135" xr:uid="{00000000-0005-0000-0000-0000F6810000}"/>
    <cellStyle name="SAPBEXHLevel1 4 3" xfId="33136" xr:uid="{00000000-0005-0000-0000-0000F7810000}"/>
    <cellStyle name="SAPBEXHLevel1 4 4" xfId="33137" xr:uid="{00000000-0005-0000-0000-0000F8810000}"/>
    <cellStyle name="SAPBEXHLevel1 40" xfId="33138" xr:uid="{00000000-0005-0000-0000-0000F9810000}"/>
    <cellStyle name="SAPBEXHLevel1 41" xfId="33139" xr:uid="{00000000-0005-0000-0000-0000FA810000}"/>
    <cellStyle name="SAPBEXHLevel1 42" xfId="33140" xr:uid="{00000000-0005-0000-0000-0000FB810000}"/>
    <cellStyle name="SAPBEXHLevel1 43" xfId="33141" xr:uid="{00000000-0005-0000-0000-0000FC810000}"/>
    <cellStyle name="SAPBEXHLevel1 44" xfId="33142" xr:uid="{00000000-0005-0000-0000-0000FD810000}"/>
    <cellStyle name="SAPBEXHLevel1 45" xfId="46090" xr:uid="{00000000-0005-0000-0000-0000FE810000}"/>
    <cellStyle name="SAPBEXHLevel1 46" xfId="46091" xr:uid="{00000000-0005-0000-0000-0000FF810000}"/>
    <cellStyle name="SAPBEXHLevel1 47" xfId="46092" xr:uid="{00000000-0005-0000-0000-000000820000}"/>
    <cellStyle name="SAPBEXHLevel1 48" xfId="46093" xr:uid="{00000000-0005-0000-0000-000001820000}"/>
    <cellStyle name="SAPBEXHLevel1 49" xfId="46094" xr:uid="{00000000-0005-0000-0000-000002820000}"/>
    <cellStyle name="SAPBEXHLevel1 5" xfId="33143" xr:uid="{00000000-0005-0000-0000-000003820000}"/>
    <cellStyle name="SAPBEXHLevel1 5 2" xfId="33144" xr:uid="{00000000-0005-0000-0000-000004820000}"/>
    <cellStyle name="SAPBEXHLevel1 5 3" xfId="33145" xr:uid="{00000000-0005-0000-0000-000005820000}"/>
    <cellStyle name="SAPBEXHLevel1 5 4" xfId="33146" xr:uid="{00000000-0005-0000-0000-000006820000}"/>
    <cellStyle name="SAPBEXHLevel1 50" xfId="46095" xr:uid="{00000000-0005-0000-0000-000007820000}"/>
    <cellStyle name="SAPBEXHLevel1 51" xfId="46096" xr:uid="{00000000-0005-0000-0000-000008820000}"/>
    <cellStyle name="SAPBEXHLevel1 52" xfId="46097" xr:uid="{00000000-0005-0000-0000-000009820000}"/>
    <cellStyle name="SAPBEXHLevel1 53" xfId="33016" xr:uid="{00000000-0005-0000-0000-00000A820000}"/>
    <cellStyle name="SAPBEXHLevel1 6" xfId="33147" xr:uid="{00000000-0005-0000-0000-00000B820000}"/>
    <cellStyle name="SAPBEXHLevel1 6 2" xfId="33148" xr:uid="{00000000-0005-0000-0000-00000C820000}"/>
    <cellStyle name="SAPBEXHLevel1 6 3" xfId="33149" xr:uid="{00000000-0005-0000-0000-00000D820000}"/>
    <cellStyle name="SAPBEXHLevel1 6 4" xfId="33150" xr:uid="{00000000-0005-0000-0000-00000E820000}"/>
    <cellStyle name="SAPBEXHLevel1 7" xfId="33151" xr:uid="{00000000-0005-0000-0000-00000F820000}"/>
    <cellStyle name="SAPBEXHLevel1 7 2" xfId="33152" xr:uid="{00000000-0005-0000-0000-000010820000}"/>
    <cellStyle name="SAPBEXHLevel1 7 3" xfId="33153" xr:uid="{00000000-0005-0000-0000-000011820000}"/>
    <cellStyle name="SAPBEXHLevel1 7 4" xfId="33154" xr:uid="{00000000-0005-0000-0000-000012820000}"/>
    <cellStyle name="SAPBEXHLevel1 8" xfId="33155" xr:uid="{00000000-0005-0000-0000-000013820000}"/>
    <cellStyle name="SAPBEXHLevel1 8 2" xfId="33156" xr:uid="{00000000-0005-0000-0000-000014820000}"/>
    <cellStyle name="SAPBEXHLevel1 8 3" xfId="33157" xr:uid="{00000000-0005-0000-0000-000015820000}"/>
    <cellStyle name="SAPBEXHLevel1 8 4" xfId="33158" xr:uid="{00000000-0005-0000-0000-000016820000}"/>
    <cellStyle name="SAPBEXHLevel1 9" xfId="33159" xr:uid="{00000000-0005-0000-0000-000017820000}"/>
    <cellStyle name="SAPBEXHLevel1 9 2" xfId="33160" xr:uid="{00000000-0005-0000-0000-000018820000}"/>
    <cellStyle name="SAPBEXHLevel1 9 2 2" xfId="33161" xr:uid="{00000000-0005-0000-0000-000019820000}"/>
    <cellStyle name="SAPBEXHLevel1 9 2 2 2" xfId="33162" xr:uid="{00000000-0005-0000-0000-00001A820000}"/>
    <cellStyle name="SAPBEXHLevel1 9 2 3" xfId="33163" xr:uid="{00000000-0005-0000-0000-00001B820000}"/>
    <cellStyle name="SAPBEXHLevel1 9 3" xfId="33164" xr:uid="{00000000-0005-0000-0000-00001C820000}"/>
    <cellStyle name="SAPBEXHLevel1 9 3 2" xfId="33165" xr:uid="{00000000-0005-0000-0000-00001D820000}"/>
    <cellStyle name="SAPBEXHLevel1 9 4" xfId="33166" xr:uid="{00000000-0005-0000-0000-00001E820000}"/>
    <cellStyle name="SAPBEXHLevel1 9 5" xfId="33167" xr:uid="{00000000-0005-0000-0000-00001F820000}"/>
    <cellStyle name="SAPBEXHLevel1_30_Financials BU DT" xfId="46310" xr:uid="{00000000-0005-0000-0000-000020820000}"/>
    <cellStyle name="SAPBEXHLevel1X" xfId="70" xr:uid="{00000000-0005-0000-0000-000021820000}"/>
    <cellStyle name="SAPBEXHLevel1X 10" xfId="33169" xr:uid="{00000000-0005-0000-0000-000022820000}"/>
    <cellStyle name="SAPBEXHLevel1X 10 2" xfId="33170" xr:uid="{00000000-0005-0000-0000-000023820000}"/>
    <cellStyle name="SAPBEXHLevel1X 10 2 2" xfId="33171" xr:uid="{00000000-0005-0000-0000-000024820000}"/>
    <cellStyle name="SAPBEXHLevel1X 10 2 2 2" xfId="33172" xr:uid="{00000000-0005-0000-0000-000025820000}"/>
    <cellStyle name="SAPBEXHLevel1X 10 2 3" xfId="33173" xr:uid="{00000000-0005-0000-0000-000026820000}"/>
    <cellStyle name="SAPBEXHLevel1X 10 3" xfId="33174" xr:uid="{00000000-0005-0000-0000-000027820000}"/>
    <cellStyle name="SAPBEXHLevel1X 10 3 2" xfId="33175" xr:uid="{00000000-0005-0000-0000-000028820000}"/>
    <cellStyle name="SAPBEXHLevel1X 10 4" xfId="33176" xr:uid="{00000000-0005-0000-0000-000029820000}"/>
    <cellStyle name="SAPBEXHLevel1X 10 5" xfId="33177" xr:uid="{00000000-0005-0000-0000-00002A820000}"/>
    <cellStyle name="SAPBEXHLevel1X 11" xfId="33178" xr:uid="{00000000-0005-0000-0000-00002B820000}"/>
    <cellStyle name="SAPBEXHLevel1X 11 2" xfId="33179" xr:uid="{00000000-0005-0000-0000-00002C820000}"/>
    <cellStyle name="SAPBEXHLevel1X 11 2 2" xfId="33180" xr:uid="{00000000-0005-0000-0000-00002D820000}"/>
    <cellStyle name="SAPBEXHLevel1X 11 2 2 2" xfId="33181" xr:uid="{00000000-0005-0000-0000-00002E820000}"/>
    <cellStyle name="SAPBEXHLevel1X 11 2 3" xfId="33182" xr:uid="{00000000-0005-0000-0000-00002F820000}"/>
    <cellStyle name="SAPBEXHLevel1X 11 3" xfId="33183" xr:uid="{00000000-0005-0000-0000-000030820000}"/>
    <cellStyle name="SAPBEXHLevel1X 11 3 2" xfId="33184" xr:uid="{00000000-0005-0000-0000-000031820000}"/>
    <cellStyle name="SAPBEXHLevel1X 11 4" xfId="33185" xr:uid="{00000000-0005-0000-0000-000032820000}"/>
    <cellStyle name="SAPBEXHLevel1X 11 5" xfId="33186" xr:uid="{00000000-0005-0000-0000-000033820000}"/>
    <cellStyle name="SAPBEXHLevel1X 12" xfId="33187" xr:uid="{00000000-0005-0000-0000-000034820000}"/>
    <cellStyle name="SAPBEXHLevel1X 12 2" xfId="33188" xr:uid="{00000000-0005-0000-0000-000035820000}"/>
    <cellStyle name="SAPBEXHLevel1X 12 2 2" xfId="33189" xr:uid="{00000000-0005-0000-0000-000036820000}"/>
    <cellStyle name="SAPBEXHLevel1X 12 2 2 2" xfId="33190" xr:uid="{00000000-0005-0000-0000-000037820000}"/>
    <cellStyle name="SAPBEXHLevel1X 12 2 3" xfId="33191" xr:uid="{00000000-0005-0000-0000-000038820000}"/>
    <cellStyle name="SAPBEXHLevel1X 12 3" xfId="33192" xr:uid="{00000000-0005-0000-0000-000039820000}"/>
    <cellStyle name="SAPBEXHLevel1X 12 3 2" xfId="33193" xr:uid="{00000000-0005-0000-0000-00003A820000}"/>
    <cellStyle name="SAPBEXHLevel1X 12 4" xfId="33194" xr:uid="{00000000-0005-0000-0000-00003B820000}"/>
    <cellStyle name="SAPBEXHLevel1X 12 5" xfId="33195" xr:uid="{00000000-0005-0000-0000-00003C820000}"/>
    <cellStyle name="SAPBEXHLevel1X 13" xfId="33196" xr:uid="{00000000-0005-0000-0000-00003D820000}"/>
    <cellStyle name="SAPBEXHLevel1X 13 2" xfId="33197" xr:uid="{00000000-0005-0000-0000-00003E820000}"/>
    <cellStyle name="SAPBEXHLevel1X 13 2 2" xfId="33198" xr:uid="{00000000-0005-0000-0000-00003F820000}"/>
    <cellStyle name="SAPBEXHLevel1X 13 2 2 2" xfId="33199" xr:uid="{00000000-0005-0000-0000-000040820000}"/>
    <cellStyle name="SAPBEXHLevel1X 13 2 3" xfId="33200" xr:uid="{00000000-0005-0000-0000-000041820000}"/>
    <cellStyle name="SAPBEXHLevel1X 13 3" xfId="33201" xr:uid="{00000000-0005-0000-0000-000042820000}"/>
    <cellStyle name="SAPBEXHLevel1X 13 3 2" xfId="33202" xr:uid="{00000000-0005-0000-0000-000043820000}"/>
    <cellStyle name="SAPBEXHLevel1X 13 4" xfId="33203" xr:uid="{00000000-0005-0000-0000-000044820000}"/>
    <cellStyle name="SAPBEXHLevel1X 13 5" xfId="33204" xr:uid="{00000000-0005-0000-0000-000045820000}"/>
    <cellStyle name="SAPBEXHLevel1X 14" xfId="33205" xr:uid="{00000000-0005-0000-0000-000046820000}"/>
    <cellStyle name="SAPBEXHLevel1X 14 2" xfId="33206" xr:uid="{00000000-0005-0000-0000-000047820000}"/>
    <cellStyle name="SAPBEXHLevel1X 14 2 2" xfId="33207" xr:uid="{00000000-0005-0000-0000-000048820000}"/>
    <cellStyle name="SAPBEXHLevel1X 14 2 2 2" xfId="33208" xr:uid="{00000000-0005-0000-0000-000049820000}"/>
    <cellStyle name="SAPBEXHLevel1X 14 2 3" xfId="33209" xr:uid="{00000000-0005-0000-0000-00004A820000}"/>
    <cellStyle name="SAPBEXHLevel1X 14 3" xfId="33210" xr:uid="{00000000-0005-0000-0000-00004B820000}"/>
    <cellStyle name="SAPBEXHLevel1X 14 3 2" xfId="33211" xr:uid="{00000000-0005-0000-0000-00004C820000}"/>
    <cellStyle name="SAPBEXHLevel1X 14 4" xfId="33212" xr:uid="{00000000-0005-0000-0000-00004D820000}"/>
    <cellStyle name="SAPBEXHLevel1X 14 5" xfId="33213" xr:uid="{00000000-0005-0000-0000-00004E820000}"/>
    <cellStyle name="SAPBEXHLevel1X 15" xfId="33214" xr:uid="{00000000-0005-0000-0000-00004F820000}"/>
    <cellStyle name="SAPBEXHLevel1X 15 2" xfId="33215" xr:uid="{00000000-0005-0000-0000-000050820000}"/>
    <cellStyle name="SAPBEXHLevel1X 15 2 2" xfId="33216" xr:uid="{00000000-0005-0000-0000-000051820000}"/>
    <cellStyle name="SAPBEXHLevel1X 15 2 2 2" xfId="33217" xr:uid="{00000000-0005-0000-0000-000052820000}"/>
    <cellStyle name="SAPBEXHLevel1X 15 2 3" xfId="33218" xr:uid="{00000000-0005-0000-0000-000053820000}"/>
    <cellStyle name="SAPBEXHLevel1X 15 3" xfId="33219" xr:uid="{00000000-0005-0000-0000-000054820000}"/>
    <cellStyle name="SAPBEXHLevel1X 15 3 2" xfId="33220" xr:uid="{00000000-0005-0000-0000-000055820000}"/>
    <cellStyle name="SAPBEXHLevel1X 15 4" xfId="33221" xr:uid="{00000000-0005-0000-0000-000056820000}"/>
    <cellStyle name="SAPBEXHLevel1X 15 5" xfId="33222" xr:uid="{00000000-0005-0000-0000-000057820000}"/>
    <cellStyle name="SAPBEXHLevel1X 16" xfId="33223" xr:uid="{00000000-0005-0000-0000-000058820000}"/>
    <cellStyle name="SAPBEXHLevel1X 16 2" xfId="33224" xr:uid="{00000000-0005-0000-0000-000059820000}"/>
    <cellStyle name="SAPBEXHLevel1X 16 2 2" xfId="33225" xr:uid="{00000000-0005-0000-0000-00005A820000}"/>
    <cellStyle name="SAPBEXHLevel1X 16 2 2 2" xfId="33226" xr:uid="{00000000-0005-0000-0000-00005B820000}"/>
    <cellStyle name="SAPBEXHLevel1X 16 2 3" xfId="33227" xr:uid="{00000000-0005-0000-0000-00005C820000}"/>
    <cellStyle name="SAPBEXHLevel1X 16 3" xfId="33228" xr:uid="{00000000-0005-0000-0000-00005D820000}"/>
    <cellStyle name="SAPBEXHLevel1X 16 3 2" xfId="33229" xr:uid="{00000000-0005-0000-0000-00005E820000}"/>
    <cellStyle name="SAPBEXHLevel1X 16 4" xfId="33230" xr:uid="{00000000-0005-0000-0000-00005F820000}"/>
    <cellStyle name="SAPBEXHLevel1X 16 5" xfId="33231" xr:uid="{00000000-0005-0000-0000-000060820000}"/>
    <cellStyle name="SAPBEXHLevel1X 17" xfId="33232" xr:uid="{00000000-0005-0000-0000-000061820000}"/>
    <cellStyle name="SAPBEXHLevel1X 17 2" xfId="33233" xr:uid="{00000000-0005-0000-0000-000062820000}"/>
    <cellStyle name="SAPBEXHLevel1X 17 2 2" xfId="33234" xr:uid="{00000000-0005-0000-0000-000063820000}"/>
    <cellStyle name="SAPBEXHLevel1X 17 2 2 2" xfId="33235" xr:uid="{00000000-0005-0000-0000-000064820000}"/>
    <cellStyle name="SAPBEXHLevel1X 17 2 3" xfId="33236" xr:uid="{00000000-0005-0000-0000-000065820000}"/>
    <cellStyle name="SAPBEXHLevel1X 17 3" xfId="33237" xr:uid="{00000000-0005-0000-0000-000066820000}"/>
    <cellStyle name="SAPBEXHLevel1X 17 3 2" xfId="33238" xr:uid="{00000000-0005-0000-0000-000067820000}"/>
    <cellStyle name="SAPBEXHLevel1X 17 4" xfId="33239" xr:uid="{00000000-0005-0000-0000-000068820000}"/>
    <cellStyle name="SAPBEXHLevel1X 18" xfId="33240" xr:uid="{00000000-0005-0000-0000-000069820000}"/>
    <cellStyle name="SAPBEXHLevel1X 18 2" xfId="33241" xr:uid="{00000000-0005-0000-0000-00006A820000}"/>
    <cellStyle name="SAPBEXHLevel1X 18 2 2" xfId="33242" xr:uid="{00000000-0005-0000-0000-00006B820000}"/>
    <cellStyle name="SAPBEXHLevel1X 18 2 2 2" xfId="33243" xr:uid="{00000000-0005-0000-0000-00006C820000}"/>
    <cellStyle name="SAPBEXHLevel1X 18 2 3" xfId="33244" xr:uid="{00000000-0005-0000-0000-00006D820000}"/>
    <cellStyle name="SAPBEXHLevel1X 18 3" xfId="33245" xr:uid="{00000000-0005-0000-0000-00006E820000}"/>
    <cellStyle name="SAPBEXHLevel1X 18 3 2" xfId="33246" xr:uid="{00000000-0005-0000-0000-00006F820000}"/>
    <cellStyle name="SAPBEXHLevel1X 18 4" xfId="33247" xr:uid="{00000000-0005-0000-0000-000070820000}"/>
    <cellStyle name="SAPBEXHLevel1X 19" xfId="33248" xr:uid="{00000000-0005-0000-0000-000071820000}"/>
    <cellStyle name="SAPBEXHLevel1X 19 2" xfId="33249" xr:uid="{00000000-0005-0000-0000-000072820000}"/>
    <cellStyle name="SAPBEXHLevel1X 19 2 2" xfId="33250" xr:uid="{00000000-0005-0000-0000-000073820000}"/>
    <cellStyle name="SAPBEXHLevel1X 19 2 2 2" xfId="33251" xr:uid="{00000000-0005-0000-0000-000074820000}"/>
    <cellStyle name="SAPBEXHLevel1X 19 2 3" xfId="33252" xr:uid="{00000000-0005-0000-0000-000075820000}"/>
    <cellStyle name="SAPBEXHLevel1X 19 3" xfId="33253" xr:uid="{00000000-0005-0000-0000-000076820000}"/>
    <cellStyle name="SAPBEXHLevel1X 19 3 2" xfId="33254" xr:uid="{00000000-0005-0000-0000-000077820000}"/>
    <cellStyle name="SAPBEXHLevel1X 19 4" xfId="33255" xr:uid="{00000000-0005-0000-0000-000078820000}"/>
    <cellStyle name="SAPBEXHLevel1X 2" xfId="33256" xr:uid="{00000000-0005-0000-0000-000079820000}"/>
    <cellStyle name="SAPBEXHLevel1X 2 2" xfId="33257" xr:uid="{00000000-0005-0000-0000-00007A820000}"/>
    <cellStyle name="SAPBEXHLevel1X 2 2 2" xfId="33258" xr:uid="{00000000-0005-0000-0000-00007B820000}"/>
    <cellStyle name="SAPBEXHLevel1X 2 2 2 2" xfId="33259" xr:uid="{00000000-0005-0000-0000-00007C820000}"/>
    <cellStyle name="SAPBEXHLevel1X 2 2 3" xfId="33260" xr:uid="{00000000-0005-0000-0000-00007D820000}"/>
    <cellStyle name="SAPBEXHLevel1X 2 2 4" xfId="33261" xr:uid="{00000000-0005-0000-0000-00007E820000}"/>
    <cellStyle name="SAPBEXHLevel1X 2 3" xfId="33262" xr:uid="{00000000-0005-0000-0000-00007F820000}"/>
    <cellStyle name="SAPBEXHLevel1X 2 3 2" xfId="33263" xr:uid="{00000000-0005-0000-0000-000080820000}"/>
    <cellStyle name="SAPBEXHLevel1X 2 4" xfId="33264" xr:uid="{00000000-0005-0000-0000-000081820000}"/>
    <cellStyle name="SAPBEXHLevel1X 2 5" xfId="33265" xr:uid="{00000000-0005-0000-0000-000082820000}"/>
    <cellStyle name="SAPBEXHLevel1X 20" xfId="33266" xr:uid="{00000000-0005-0000-0000-000083820000}"/>
    <cellStyle name="SAPBEXHLevel1X 20 2" xfId="33267" xr:uid="{00000000-0005-0000-0000-000084820000}"/>
    <cellStyle name="SAPBEXHLevel1X 20 2 2" xfId="33268" xr:uid="{00000000-0005-0000-0000-000085820000}"/>
    <cellStyle name="SAPBEXHLevel1X 20 2 2 2" xfId="33269" xr:uid="{00000000-0005-0000-0000-000086820000}"/>
    <cellStyle name="SAPBEXHLevel1X 20 2 3" xfId="33270" xr:uid="{00000000-0005-0000-0000-000087820000}"/>
    <cellStyle name="SAPBEXHLevel1X 20 3" xfId="33271" xr:uid="{00000000-0005-0000-0000-000088820000}"/>
    <cellStyle name="SAPBEXHLevel1X 20 3 2" xfId="33272" xr:uid="{00000000-0005-0000-0000-000089820000}"/>
    <cellStyle name="SAPBEXHLevel1X 20 4" xfId="33273" xr:uid="{00000000-0005-0000-0000-00008A820000}"/>
    <cellStyle name="SAPBEXHLevel1X 21" xfId="33274" xr:uid="{00000000-0005-0000-0000-00008B820000}"/>
    <cellStyle name="SAPBEXHLevel1X 21 2" xfId="33275" xr:uid="{00000000-0005-0000-0000-00008C820000}"/>
    <cellStyle name="SAPBEXHLevel1X 21 2 2" xfId="33276" xr:uid="{00000000-0005-0000-0000-00008D820000}"/>
    <cellStyle name="SAPBEXHLevel1X 21 2 2 2" xfId="33277" xr:uid="{00000000-0005-0000-0000-00008E820000}"/>
    <cellStyle name="SAPBEXHLevel1X 21 2 3" xfId="33278" xr:uid="{00000000-0005-0000-0000-00008F820000}"/>
    <cellStyle name="SAPBEXHLevel1X 21 3" xfId="33279" xr:uid="{00000000-0005-0000-0000-000090820000}"/>
    <cellStyle name="SAPBEXHLevel1X 21 3 2" xfId="33280" xr:uid="{00000000-0005-0000-0000-000091820000}"/>
    <cellStyle name="SAPBEXHLevel1X 21 4" xfId="33281" xr:uid="{00000000-0005-0000-0000-000092820000}"/>
    <cellStyle name="SAPBEXHLevel1X 22" xfId="33282" xr:uid="{00000000-0005-0000-0000-000093820000}"/>
    <cellStyle name="SAPBEXHLevel1X 22 2" xfId="33283" xr:uid="{00000000-0005-0000-0000-000094820000}"/>
    <cellStyle name="SAPBEXHLevel1X 22 2 2" xfId="33284" xr:uid="{00000000-0005-0000-0000-000095820000}"/>
    <cellStyle name="SAPBEXHLevel1X 22 2 2 2" xfId="33285" xr:uid="{00000000-0005-0000-0000-000096820000}"/>
    <cellStyle name="SAPBEXHLevel1X 22 2 3" xfId="33286" xr:uid="{00000000-0005-0000-0000-000097820000}"/>
    <cellStyle name="SAPBEXHLevel1X 22 3" xfId="33287" xr:uid="{00000000-0005-0000-0000-000098820000}"/>
    <cellStyle name="SAPBEXHLevel1X 22 3 2" xfId="33288" xr:uid="{00000000-0005-0000-0000-000099820000}"/>
    <cellStyle name="SAPBEXHLevel1X 22 4" xfId="33289" xr:uid="{00000000-0005-0000-0000-00009A820000}"/>
    <cellStyle name="SAPBEXHLevel1X 23" xfId="33290" xr:uid="{00000000-0005-0000-0000-00009B820000}"/>
    <cellStyle name="SAPBEXHLevel1X 23 2" xfId="33291" xr:uid="{00000000-0005-0000-0000-00009C820000}"/>
    <cellStyle name="SAPBEXHLevel1X 23 2 2" xfId="33292" xr:uid="{00000000-0005-0000-0000-00009D820000}"/>
    <cellStyle name="SAPBEXHLevel1X 23 2 2 2" xfId="33293" xr:uid="{00000000-0005-0000-0000-00009E820000}"/>
    <cellStyle name="SAPBEXHLevel1X 23 2 3" xfId="33294" xr:uid="{00000000-0005-0000-0000-00009F820000}"/>
    <cellStyle name="SAPBEXHLevel1X 23 3" xfId="33295" xr:uid="{00000000-0005-0000-0000-0000A0820000}"/>
    <cellStyle name="SAPBEXHLevel1X 23 3 2" xfId="33296" xr:uid="{00000000-0005-0000-0000-0000A1820000}"/>
    <cellStyle name="SAPBEXHLevel1X 23 4" xfId="33297" xr:uid="{00000000-0005-0000-0000-0000A2820000}"/>
    <cellStyle name="SAPBEXHLevel1X 23_IFRS-Buchung" xfId="33298" xr:uid="{00000000-0005-0000-0000-0000A3820000}"/>
    <cellStyle name="SAPBEXHLevel1X 24" xfId="33299" xr:uid="{00000000-0005-0000-0000-0000A4820000}"/>
    <cellStyle name="SAPBEXHLevel1X 24 2" xfId="33300" xr:uid="{00000000-0005-0000-0000-0000A5820000}"/>
    <cellStyle name="SAPBEXHLevel1X 24 2 2" xfId="33301" xr:uid="{00000000-0005-0000-0000-0000A6820000}"/>
    <cellStyle name="SAPBEXHLevel1X 24 3" xfId="33302" xr:uid="{00000000-0005-0000-0000-0000A7820000}"/>
    <cellStyle name="SAPBEXHLevel1X 25" xfId="33303" xr:uid="{00000000-0005-0000-0000-0000A8820000}"/>
    <cellStyle name="SAPBEXHLevel1X 25 2" xfId="33304" xr:uid="{00000000-0005-0000-0000-0000A9820000}"/>
    <cellStyle name="SAPBEXHLevel1X 25 2 2" xfId="33305" xr:uid="{00000000-0005-0000-0000-0000AA820000}"/>
    <cellStyle name="SAPBEXHLevel1X 25 3" xfId="33306" xr:uid="{00000000-0005-0000-0000-0000AB820000}"/>
    <cellStyle name="SAPBEXHLevel1X 26" xfId="33307" xr:uid="{00000000-0005-0000-0000-0000AC820000}"/>
    <cellStyle name="SAPBEXHLevel1X 26 2" xfId="33308" xr:uid="{00000000-0005-0000-0000-0000AD820000}"/>
    <cellStyle name="SAPBEXHLevel1X 26 2 2" xfId="33309" xr:uid="{00000000-0005-0000-0000-0000AE820000}"/>
    <cellStyle name="SAPBEXHLevel1X 26 2 2 2" xfId="33310" xr:uid="{00000000-0005-0000-0000-0000AF820000}"/>
    <cellStyle name="SAPBEXHLevel1X 26 2 3" xfId="33311" xr:uid="{00000000-0005-0000-0000-0000B0820000}"/>
    <cellStyle name="SAPBEXHLevel1X 26 3" xfId="33312" xr:uid="{00000000-0005-0000-0000-0000B1820000}"/>
    <cellStyle name="SAPBEXHLevel1X 26 3 2" xfId="33313" xr:uid="{00000000-0005-0000-0000-0000B2820000}"/>
    <cellStyle name="SAPBEXHLevel1X 26 4" xfId="33314" xr:uid="{00000000-0005-0000-0000-0000B3820000}"/>
    <cellStyle name="SAPBEXHLevel1X 27" xfId="33315" xr:uid="{00000000-0005-0000-0000-0000B4820000}"/>
    <cellStyle name="SAPBEXHLevel1X 27 2" xfId="33316" xr:uid="{00000000-0005-0000-0000-0000B5820000}"/>
    <cellStyle name="SAPBEXHLevel1X 27 2 2" xfId="33317" xr:uid="{00000000-0005-0000-0000-0000B6820000}"/>
    <cellStyle name="SAPBEXHLevel1X 27 2 2 2" xfId="33318" xr:uid="{00000000-0005-0000-0000-0000B7820000}"/>
    <cellStyle name="SAPBEXHLevel1X 27 2 3" xfId="33319" xr:uid="{00000000-0005-0000-0000-0000B8820000}"/>
    <cellStyle name="SAPBEXHLevel1X 27 3" xfId="33320" xr:uid="{00000000-0005-0000-0000-0000B9820000}"/>
    <cellStyle name="SAPBEXHLevel1X 27 3 2" xfId="33321" xr:uid="{00000000-0005-0000-0000-0000BA820000}"/>
    <cellStyle name="SAPBEXHLevel1X 27 4" xfId="33322" xr:uid="{00000000-0005-0000-0000-0000BB820000}"/>
    <cellStyle name="SAPBEXHLevel1X 28" xfId="33323" xr:uid="{00000000-0005-0000-0000-0000BC820000}"/>
    <cellStyle name="SAPBEXHLevel1X 28 2" xfId="33324" xr:uid="{00000000-0005-0000-0000-0000BD820000}"/>
    <cellStyle name="SAPBEXHLevel1X 29" xfId="33325" xr:uid="{00000000-0005-0000-0000-0000BE820000}"/>
    <cellStyle name="SAPBEXHLevel1X 29 2" xfId="33326" xr:uid="{00000000-0005-0000-0000-0000BF820000}"/>
    <cellStyle name="SAPBEXHLevel1X 3" xfId="33327" xr:uid="{00000000-0005-0000-0000-0000C0820000}"/>
    <cellStyle name="SAPBEXHLevel1X 3 2" xfId="33328" xr:uid="{00000000-0005-0000-0000-0000C1820000}"/>
    <cellStyle name="SAPBEXHLevel1X 3 2 2" xfId="33329" xr:uid="{00000000-0005-0000-0000-0000C2820000}"/>
    <cellStyle name="SAPBEXHLevel1X 3 3" xfId="33330" xr:uid="{00000000-0005-0000-0000-0000C3820000}"/>
    <cellStyle name="SAPBEXHLevel1X 3 4" xfId="33331" xr:uid="{00000000-0005-0000-0000-0000C4820000}"/>
    <cellStyle name="SAPBEXHLevel1X 3 5" xfId="33332" xr:uid="{00000000-0005-0000-0000-0000C5820000}"/>
    <cellStyle name="SAPBEXHLevel1X 30" xfId="33333" xr:uid="{00000000-0005-0000-0000-0000C6820000}"/>
    <cellStyle name="SAPBEXHLevel1X 30 2" xfId="33334" xr:uid="{00000000-0005-0000-0000-0000C7820000}"/>
    <cellStyle name="SAPBEXHLevel1X 30 2 2" xfId="33335" xr:uid="{00000000-0005-0000-0000-0000C8820000}"/>
    <cellStyle name="SAPBEXHLevel1X 30 3" xfId="33336" xr:uid="{00000000-0005-0000-0000-0000C9820000}"/>
    <cellStyle name="SAPBEXHLevel1X 31" xfId="33337" xr:uid="{00000000-0005-0000-0000-0000CA820000}"/>
    <cellStyle name="SAPBEXHLevel1X 31 2" xfId="33338" xr:uid="{00000000-0005-0000-0000-0000CB820000}"/>
    <cellStyle name="SAPBEXHLevel1X 32" xfId="33339" xr:uid="{00000000-0005-0000-0000-0000CC820000}"/>
    <cellStyle name="SAPBEXHLevel1X 32 2" xfId="33340" xr:uid="{00000000-0005-0000-0000-0000CD820000}"/>
    <cellStyle name="SAPBEXHLevel1X 33" xfId="33341" xr:uid="{00000000-0005-0000-0000-0000CE820000}"/>
    <cellStyle name="SAPBEXHLevel1X 34" xfId="33342" xr:uid="{00000000-0005-0000-0000-0000CF820000}"/>
    <cellStyle name="SAPBEXHLevel1X 35" xfId="33343" xr:uid="{00000000-0005-0000-0000-0000D0820000}"/>
    <cellStyle name="SAPBEXHLevel1X 36" xfId="33344" xr:uid="{00000000-0005-0000-0000-0000D1820000}"/>
    <cellStyle name="SAPBEXHLevel1X 37" xfId="33345" xr:uid="{00000000-0005-0000-0000-0000D2820000}"/>
    <cellStyle name="SAPBEXHLevel1X 38" xfId="33346" xr:uid="{00000000-0005-0000-0000-0000D3820000}"/>
    <cellStyle name="SAPBEXHLevel1X 39" xfId="33347" xr:uid="{00000000-0005-0000-0000-0000D4820000}"/>
    <cellStyle name="SAPBEXHLevel1X 4" xfId="33348" xr:uid="{00000000-0005-0000-0000-0000D5820000}"/>
    <cellStyle name="SAPBEXHLevel1X 4 2" xfId="33349" xr:uid="{00000000-0005-0000-0000-0000D6820000}"/>
    <cellStyle name="SAPBEXHLevel1X 4 2 2" xfId="33350" xr:uid="{00000000-0005-0000-0000-0000D7820000}"/>
    <cellStyle name="SAPBEXHLevel1X 4 3" xfId="33351" xr:uid="{00000000-0005-0000-0000-0000D8820000}"/>
    <cellStyle name="SAPBEXHLevel1X 4 4" xfId="33352" xr:uid="{00000000-0005-0000-0000-0000D9820000}"/>
    <cellStyle name="SAPBEXHLevel1X 4 5" xfId="33353" xr:uid="{00000000-0005-0000-0000-0000DA820000}"/>
    <cellStyle name="SAPBEXHLevel1X 40" xfId="33354" xr:uid="{00000000-0005-0000-0000-0000DB820000}"/>
    <cellStyle name="SAPBEXHLevel1X 41" xfId="33355" xr:uid="{00000000-0005-0000-0000-0000DC820000}"/>
    <cellStyle name="SAPBEXHLevel1X 42" xfId="33356" xr:uid="{00000000-0005-0000-0000-0000DD820000}"/>
    <cellStyle name="SAPBEXHLevel1X 43" xfId="33357" xr:uid="{00000000-0005-0000-0000-0000DE820000}"/>
    <cellStyle name="SAPBEXHLevel1X 44" xfId="33358" xr:uid="{00000000-0005-0000-0000-0000DF820000}"/>
    <cellStyle name="SAPBEXHLevel1X 45" xfId="33359" xr:uid="{00000000-0005-0000-0000-0000E0820000}"/>
    <cellStyle name="SAPBEXHLevel1X 46" xfId="33360" xr:uid="{00000000-0005-0000-0000-0000E1820000}"/>
    <cellStyle name="SAPBEXHLevel1X 47" xfId="33361" xr:uid="{00000000-0005-0000-0000-0000E2820000}"/>
    <cellStyle name="SAPBEXHLevel1X 48" xfId="33362" xr:uid="{00000000-0005-0000-0000-0000E3820000}"/>
    <cellStyle name="SAPBEXHLevel1X 49" xfId="33363" xr:uid="{00000000-0005-0000-0000-0000E4820000}"/>
    <cellStyle name="SAPBEXHLevel1X 5" xfId="33364" xr:uid="{00000000-0005-0000-0000-0000E5820000}"/>
    <cellStyle name="SAPBEXHLevel1X 5 2" xfId="33365" xr:uid="{00000000-0005-0000-0000-0000E6820000}"/>
    <cellStyle name="SAPBEXHLevel1X 5 2 2" xfId="33366" xr:uid="{00000000-0005-0000-0000-0000E7820000}"/>
    <cellStyle name="SAPBEXHLevel1X 5 3" xfId="33367" xr:uid="{00000000-0005-0000-0000-0000E8820000}"/>
    <cellStyle name="SAPBEXHLevel1X 5 4" xfId="33368" xr:uid="{00000000-0005-0000-0000-0000E9820000}"/>
    <cellStyle name="SAPBEXHLevel1X 5 5" xfId="33369" xr:uid="{00000000-0005-0000-0000-0000EA820000}"/>
    <cellStyle name="SAPBEXHLevel1X 50" xfId="33370" xr:uid="{00000000-0005-0000-0000-0000EB820000}"/>
    <cellStyle name="SAPBEXHLevel1X 51" xfId="33371" xr:uid="{00000000-0005-0000-0000-0000EC820000}"/>
    <cellStyle name="SAPBEXHLevel1X 52" xfId="46098" xr:uid="{00000000-0005-0000-0000-0000ED820000}"/>
    <cellStyle name="SAPBEXHLevel1X 53" xfId="46099" xr:uid="{00000000-0005-0000-0000-0000EE820000}"/>
    <cellStyle name="SAPBEXHLevel1X 54" xfId="33168" xr:uid="{00000000-0005-0000-0000-0000EF820000}"/>
    <cellStyle name="SAPBEXHLevel1X 6" xfId="33372" xr:uid="{00000000-0005-0000-0000-0000F0820000}"/>
    <cellStyle name="SAPBEXHLevel1X 6 2" xfId="33373" xr:uid="{00000000-0005-0000-0000-0000F1820000}"/>
    <cellStyle name="SAPBEXHLevel1X 6 2 2" xfId="33374" xr:uid="{00000000-0005-0000-0000-0000F2820000}"/>
    <cellStyle name="SAPBEXHLevel1X 6 2 2 2" xfId="33375" xr:uid="{00000000-0005-0000-0000-0000F3820000}"/>
    <cellStyle name="SAPBEXHLevel1X 6 2 3" xfId="33376" xr:uid="{00000000-0005-0000-0000-0000F4820000}"/>
    <cellStyle name="SAPBEXHLevel1X 6 3" xfId="33377" xr:uid="{00000000-0005-0000-0000-0000F5820000}"/>
    <cellStyle name="SAPBEXHLevel1X 6 3 2" xfId="33378" xr:uid="{00000000-0005-0000-0000-0000F6820000}"/>
    <cellStyle name="SAPBEXHLevel1X 6 4" xfId="33379" xr:uid="{00000000-0005-0000-0000-0000F7820000}"/>
    <cellStyle name="SAPBEXHLevel1X 6 5" xfId="33380" xr:uid="{00000000-0005-0000-0000-0000F8820000}"/>
    <cellStyle name="SAPBEXHLevel1X 7" xfId="33381" xr:uid="{00000000-0005-0000-0000-0000F9820000}"/>
    <cellStyle name="SAPBEXHLevel1X 7 2" xfId="33382" xr:uid="{00000000-0005-0000-0000-0000FA820000}"/>
    <cellStyle name="SAPBEXHLevel1X 7 2 2" xfId="33383" xr:uid="{00000000-0005-0000-0000-0000FB820000}"/>
    <cellStyle name="SAPBEXHLevel1X 7 2 2 2" xfId="33384" xr:uid="{00000000-0005-0000-0000-0000FC820000}"/>
    <cellStyle name="SAPBEXHLevel1X 7 2 3" xfId="33385" xr:uid="{00000000-0005-0000-0000-0000FD820000}"/>
    <cellStyle name="SAPBEXHLevel1X 7 3" xfId="33386" xr:uid="{00000000-0005-0000-0000-0000FE820000}"/>
    <cellStyle name="SAPBEXHLevel1X 7 3 2" xfId="33387" xr:uid="{00000000-0005-0000-0000-0000FF820000}"/>
    <cellStyle name="SAPBEXHLevel1X 7 4" xfId="33388" xr:uid="{00000000-0005-0000-0000-000000830000}"/>
    <cellStyle name="SAPBEXHLevel1X 7 5" xfId="33389" xr:uid="{00000000-0005-0000-0000-000001830000}"/>
    <cellStyle name="SAPBEXHLevel1X 8" xfId="33390" xr:uid="{00000000-0005-0000-0000-000002830000}"/>
    <cellStyle name="SAPBEXHLevel1X 8 2" xfId="33391" xr:uid="{00000000-0005-0000-0000-000003830000}"/>
    <cellStyle name="SAPBEXHLevel1X 8 2 2" xfId="33392" xr:uid="{00000000-0005-0000-0000-000004830000}"/>
    <cellStyle name="SAPBEXHLevel1X 8 2 2 2" xfId="33393" xr:uid="{00000000-0005-0000-0000-000005830000}"/>
    <cellStyle name="SAPBEXHLevel1X 8 2 3" xfId="33394" xr:uid="{00000000-0005-0000-0000-000006830000}"/>
    <cellStyle name="SAPBEXHLevel1X 8 3" xfId="33395" xr:uid="{00000000-0005-0000-0000-000007830000}"/>
    <cellStyle name="SAPBEXHLevel1X 8 3 2" xfId="33396" xr:uid="{00000000-0005-0000-0000-000008830000}"/>
    <cellStyle name="SAPBEXHLevel1X 8 4" xfId="33397" xr:uid="{00000000-0005-0000-0000-000009830000}"/>
    <cellStyle name="SAPBEXHLevel1X 8 5" xfId="33398" xr:uid="{00000000-0005-0000-0000-00000A830000}"/>
    <cellStyle name="SAPBEXHLevel1X 9" xfId="33399" xr:uid="{00000000-0005-0000-0000-00000B830000}"/>
    <cellStyle name="SAPBEXHLevel1X 9 2" xfId="33400" xr:uid="{00000000-0005-0000-0000-00000C830000}"/>
    <cellStyle name="SAPBEXHLevel1X 9 2 2" xfId="33401" xr:uid="{00000000-0005-0000-0000-00000D830000}"/>
    <cellStyle name="SAPBEXHLevel1X 9 2 2 2" xfId="33402" xr:uid="{00000000-0005-0000-0000-00000E830000}"/>
    <cellStyle name="SAPBEXHLevel1X 9 2 3" xfId="33403" xr:uid="{00000000-0005-0000-0000-00000F830000}"/>
    <cellStyle name="SAPBEXHLevel1X 9 3" xfId="33404" xr:uid="{00000000-0005-0000-0000-000010830000}"/>
    <cellStyle name="SAPBEXHLevel1X 9 3 2" xfId="33405" xr:uid="{00000000-0005-0000-0000-000011830000}"/>
    <cellStyle name="SAPBEXHLevel1X 9 4" xfId="33406" xr:uid="{00000000-0005-0000-0000-000012830000}"/>
    <cellStyle name="SAPBEXHLevel1X 9 5" xfId="33407" xr:uid="{00000000-0005-0000-0000-000013830000}"/>
    <cellStyle name="SAPBEXHLevel1X_AMSGB IS" xfId="46275" xr:uid="{00000000-0005-0000-0000-000014830000}"/>
    <cellStyle name="SAPBEXHLevel2" xfId="71" xr:uid="{00000000-0005-0000-0000-000015830000}"/>
    <cellStyle name="SAPBEXHLevel2 10" xfId="33409" xr:uid="{00000000-0005-0000-0000-000016830000}"/>
    <cellStyle name="SAPBEXHLevel2 10 2" xfId="33410" xr:uid="{00000000-0005-0000-0000-000017830000}"/>
    <cellStyle name="SAPBEXHLevel2 10 2 2" xfId="33411" xr:uid="{00000000-0005-0000-0000-000018830000}"/>
    <cellStyle name="SAPBEXHLevel2 10 3" xfId="33412" xr:uid="{00000000-0005-0000-0000-000019830000}"/>
    <cellStyle name="SAPBEXHLevel2 10 4" xfId="33413" xr:uid="{00000000-0005-0000-0000-00001A830000}"/>
    <cellStyle name="SAPBEXHLevel2 11" xfId="33414" xr:uid="{00000000-0005-0000-0000-00001B830000}"/>
    <cellStyle name="SAPBEXHLevel2 11 2" xfId="33415" xr:uid="{00000000-0005-0000-0000-00001C830000}"/>
    <cellStyle name="SAPBEXHLevel2 11 2 2" xfId="33416" xr:uid="{00000000-0005-0000-0000-00001D830000}"/>
    <cellStyle name="SAPBEXHLevel2 11 3" xfId="33417" xr:uid="{00000000-0005-0000-0000-00001E830000}"/>
    <cellStyle name="SAPBEXHLevel2 11 4" xfId="33418" xr:uid="{00000000-0005-0000-0000-00001F830000}"/>
    <cellStyle name="SAPBEXHLevel2 12" xfId="33419" xr:uid="{00000000-0005-0000-0000-000020830000}"/>
    <cellStyle name="SAPBEXHLevel2 12 2" xfId="33420" xr:uid="{00000000-0005-0000-0000-000021830000}"/>
    <cellStyle name="SAPBEXHLevel2 12 2 2" xfId="33421" xr:uid="{00000000-0005-0000-0000-000022830000}"/>
    <cellStyle name="SAPBEXHLevel2 12 3" xfId="33422" xr:uid="{00000000-0005-0000-0000-000023830000}"/>
    <cellStyle name="SAPBEXHLevel2 12 4" xfId="33423" xr:uid="{00000000-0005-0000-0000-000024830000}"/>
    <cellStyle name="SAPBEXHLevel2 13" xfId="33424" xr:uid="{00000000-0005-0000-0000-000025830000}"/>
    <cellStyle name="SAPBEXHLevel2 13 2" xfId="33425" xr:uid="{00000000-0005-0000-0000-000026830000}"/>
    <cellStyle name="SAPBEXHLevel2 13 2 2" xfId="33426" xr:uid="{00000000-0005-0000-0000-000027830000}"/>
    <cellStyle name="SAPBEXHLevel2 13 3" xfId="33427" xr:uid="{00000000-0005-0000-0000-000028830000}"/>
    <cellStyle name="SAPBEXHLevel2 13 4" xfId="33428" xr:uid="{00000000-0005-0000-0000-000029830000}"/>
    <cellStyle name="SAPBEXHLevel2 14" xfId="33429" xr:uid="{00000000-0005-0000-0000-00002A830000}"/>
    <cellStyle name="SAPBEXHLevel2 14 2" xfId="33430" xr:uid="{00000000-0005-0000-0000-00002B830000}"/>
    <cellStyle name="SAPBEXHLevel2 14 2 2" xfId="33431" xr:uid="{00000000-0005-0000-0000-00002C830000}"/>
    <cellStyle name="SAPBEXHLevel2 14 3" xfId="33432" xr:uid="{00000000-0005-0000-0000-00002D830000}"/>
    <cellStyle name="SAPBEXHLevel2 14 4" xfId="33433" xr:uid="{00000000-0005-0000-0000-00002E830000}"/>
    <cellStyle name="SAPBEXHLevel2 15" xfId="33434" xr:uid="{00000000-0005-0000-0000-00002F830000}"/>
    <cellStyle name="SAPBEXHLevel2 15 2" xfId="33435" xr:uid="{00000000-0005-0000-0000-000030830000}"/>
    <cellStyle name="SAPBEXHLevel2 15 2 2" xfId="33436" xr:uid="{00000000-0005-0000-0000-000031830000}"/>
    <cellStyle name="SAPBEXHLevel2 15 3" xfId="33437" xr:uid="{00000000-0005-0000-0000-000032830000}"/>
    <cellStyle name="SAPBEXHLevel2 15 4" xfId="33438" xr:uid="{00000000-0005-0000-0000-000033830000}"/>
    <cellStyle name="SAPBEXHLevel2 16" xfId="33439" xr:uid="{00000000-0005-0000-0000-000034830000}"/>
    <cellStyle name="SAPBEXHLevel2 16 2" xfId="33440" xr:uid="{00000000-0005-0000-0000-000035830000}"/>
    <cellStyle name="SAPBEXHLevel2 16 2 2" xfId="33441" xr:uid="{00000000-0005-0000-0000-000036830000}"/>
    <cellStyle name="SAPBEXHLevel2 16 3" xfId="33442" xr:uid="{00000000-0005-0000-0000-000037830000}"/>
    <cellStyle name="SAPBEXHLevel2 16 4" xfId="33443" xr:uid="{00000000-0005-0000-0000-000038830000}"/>
    <cellStyle name="SAPBEXHLevel2 17" xfId="33444" xr:uid="{00000000-0005-0000-0000-000039830000}"/>
    <cellStyle name="SAPBEXHLevel2 17 2" xfId="33445" xr:uid="{00000000-0005-0000-0000-00003A830000}"/>
    <cellStyle name="SAPBEXHLevel2 18" xfId="33446" xr:uid="{00000000-0005-0000-0000-00003B830000}"/>
    <cellStyle name="SAPBEXHLevel2 18 2" xfId="33447" xr:uid="{00000000-0005-0000-0000-00003C830000}"/>
    <cellStyle name="SAPBEXHLevel2 19" xfId="33448" xr:uid="{00000000-0005-0000-0000-00003D830000}"/>
    <cellStyle name="SAPBEXHLevel2 19 2" xfId="33449" xr:uid="{00000000-0005-0000-0000-00003E830000}"/>
    <cellStyle name="SAPBEXHLevel2 2" xfId="33450" xr:uid="{00000000-0005-0000-0000-00003F830000}"/>
    <cellStyle name="SAPBEXHLevel2 2 2" xfId="33451" xr:uid="{00000000-0005-0000-0000-000040830000}"/>
    <cellStyle name="SAPBEXHLevel2 2 2 2" xfId="33452" xr:uid="{00000000-0005-0000-0000-000041830000}"/>
    <cellStyle name="SAPBEXHLevel2 2 2 2 2" xfId="33453" xr:uid="{00000000-0005-0000-0000-000042830000}"/>
    <cellStyle name="SAPBEXHLevel2 2 2 3" xfId="33454" xr:uid="{00000000-0005-0000-0000-000043830000}"/>
    <cellStyle name="SAPBEXHLevel2 2 2 4" xfId="33455" xr:uid="{00000000-0005-0000-0000-000044830000}"/>
    <cellStyle name="SAPBEXHLevel2 2 3" xfId="33456" xr:uid="{00000000-0005-0000-0000-000045830000}"/>
    <cellStyle name="SAPBEXHLevel2 2 3 2" xfId="33457" xr:uid="{00000000-0005-0000-0000-000046830000}"/>
    <cellStyle name="SAPBEXHLevel2 2 4" xfId="33458" xr:uid="{00000000-0005-0000-0000-000047830000}"/>
    <cellStyle name="SAPBEXHLevel2 2 5" xfId="33459" xr:uid="{00000000-0005-0000-0000-000048830000}"/>
    <cellStyle name="SAPBEXHLevel2 2 6" xfId="46100" xr:uid="{00000000-0005-0000-0000-000049830000}"/>
    <cellStyle name="SAPBEXHLevel2 20" xfId="33460" xr:uid="{00000000-0005-0000-0000-00004A830000}"/>
    <cellStyle name="SAPBEXHLevel2 20 2" xfId="33461" xr:uid="{00000000-0005-0000-0000-00004B830000}"/>
    <cellStyle name="SAPBEXHLevel2 21" xfId="33462" xr:uid="{00000000-0005-0000-0000-00004C830000}"/>
    <cellStyle name="SAPBEXHLevel2 21 2" xfId="33463" xr:uid="{00000000-0005-0000-0000-00004D830000}"/>
    <cellStyle name="SAPBEXHLevel2 22" xfId="33464" xr:uid="{00000000-0005-0000-0000-00004E830000}"/>
    <cellStyle name="SAPBEXHLevel2 22 2" xfId="33465" xr:uid="{00000000-0005-0000-0000-00004F830000}"/>
    <cellStyle name="SAPBEXHLevel2 23" xfId="33466" xr:uid="{00000000-0005-0000-0000-000050830000}"/>
    <cellStyle name="SAPBEXHLevel2 23 2" xfId="33467" xr:uid="{00000000-0005-0000-0000-000051830000}"/>
    <cellStyle name="SAPBEXHLevel2 23 2 2" xfId="33468" xr:uid="{00000000-0005-0000-0000-000052830000}"/>
    <cellStyle name="SAPBEXHLevel2 23 3" xfId="33469" xr:uid="{00000000-0005-0000-0000-000053830000}"/>
    <cellStyle name="SAPBEXHLevel2 23_IFRS-Buchung" xfId="33470" xr:uid="{00000000-0005-0000-0000-000054830000}"/>
    <cellStyle name="SAPBEXHLevel2 24" xfId="33471" xr:uid="{00000000-0005-0000-0000-000055830000}"/>
    <cellStyle name="SAPBEXHLevel2 24 2" xfId="33472" xr:uid="{00000000-0005-0000-0000-000056830000}"/>
    <cellStyle name="SAPBEXHLevel2 25" xfId="33473" xr:uid="{00000000-0005-0000-0000-000057830000}"/>
    <cellStyle name="SAPBEXHLevel2 25 2" xfId="33474" xr:uid="{00000000-0005-0000-0000-000058830000}"/>
    <cellStyle name="SAPBEXHLevel2 26" xfId="33475" xr:uid="{00000000-0005-0000-0000-000059830000}"/>
    <cellStyle name="SAPBEXHLevel2 26 2" xfId="33476" xr:uid="{00000000-0005-0000-0000-00005A830000}"/>
    <cellStyle name="SAPBEXHLevel2 27" xfId="33477" xr:uid="{00000000-0005-0000-0000-00005B830000}"/>
    <cellStyle name="SAPBEXHLevel2 27 2" xfId="33478" xr:uid="{00000000-0005-0000-0000-00005C830000}"/>
    <cellStyle name="SAPBEXHLevel2 28" xfId="33479" xr:uid="{00000000-0005-0000-0000-00005D830000}"/>
    <cellStyle name="SAPBEXHLevel2 28 2" xfId="33480" xr:uid="{00000000-0005-0000-0000-00005E830000}"/>
    <cellStyle name="SAPBEXHLevel2 28 2 2" xfId="33481" xr:uid="{00000000-0005-0000-0000-00005F830000}"/>
    <cellStyle name="SAPBEXHLevel2 28 2 2 2" xfId="33482" xr:uid="{00000000-0005-0000-0000-000060830000}"/>
    <cellStyle name="SAPBEXHLevel2 28 2 3" xfId="33483" xr:uid="{00000000-0005-0000-0000-000061830000}"/>
    <cellStyle name="SAPBEXHLevel2 28 3" xfId="33484" xr:uid="{00000000-0005-0000-0000-000062830000}"/>
    <cellStyle name="SAPBEXHLevel2 28 3 2" xfId="33485" xr:uid="{00000000-0005-0000-0000-000063830000}"/>
    <cellStyle name="SAPBEXHLevel2 28 4" xfId="33486" xr:uid="{00000000-0005-0000-0000-000064830000}"/>
    <cellStyle name="SAPBEXHLevel2 29" xfId="33487" xr:uid="{00000000-0005-0000-0000-000065830000}"/>
    <cellStyle name="SAPBEXHLevel2 29 2" xfId="33488" xr:uid="{00000000-0005-0000-0000-000066830000}"/>
    <cellStyle name="SAPBEXHLevel2 29 2 2" xfId="33489" xr:uid="{00000000-0005-0000-0000-000067830000}"/>
    <cellStyle name="SAPBEXHLevel2 29 2 2 2" xfId="33490" xr:uid="{00000000-0005-0000-0000-000068830000}"/>
    <cellStyle name="SAPBEXHLevel2 29 2 3" xfId="33491" xr:uid="{00000000-0005-0000-0000-000069830000}"/>
    <cellStyle name="SAPBEXHLevel2 29 3" xfId="33492" xr:uid="{00000000-0005-0000-0000-00006A830000}"/>
    <cellStyle name="SAPBEXHLevel2 29 3 2" xfId="33493" xr:uid="{00000000-0005-0000-0000-00006B830000}"/>
    <cellStyle name="SAPBEXHLevel2 29 4" xfId="33494" xr:uid="{00000000-0005-0000-0000-00006C830000}"/>
    <cellStyle name="SAPBEXHLevel2 3" xfId="33495" xr:uid="{00000000-0005-0000-0000-00006D830000}"/>
    <cellStyle name="SAPBEXHLevel2 3 2" xfId="33496" xr:uid="{00000000-0005-0000-0000-00006E830000}"/>
    <cellStyle name="SAPBEXHLevel2 3 3" xfId="33497" xr:uid="{00000000-0005-0000-0000-00006F830000}"/>
    <cellStyle name="SAPBEXHLevel2 3 4" xfId="33498" xr:uid="{00000000-0005-0000-0000-000070830000}"/>
    <cellStyle name="SAPBEXHLevel2 30" xfId="33499" xr:uid="{00000000-0005-0000-0000-000071830000}"/>
    <cellStyle name="SAPBEXHLevel2 30 2" xfId="33500" xr:uid="{00000000-0005-0000-0000-000072830000}"/>
    <cellStyle name="SAPBEXHLevel2 31" xfId="33501" xr:uid="{00000000-0005-0000-0000-000073830000}"/>
    <cellStyle name="SAPBEXHLevel2 31 2" xfId="33502" xr:uid="{00000000-0005-0000-0000-000074830000}"/>
    <cellStyle name="SAPBEXHLevel2 32" xfId="33503" xr:uid="{00000000-0005-0000-0000-000075830000}"/>
    <cellStyle name="SAPBEXHLevel2 32 2" xfId="33504" xr:uid="{00000000-0005-0000-0000-000076830000}"/>
    <cellStyle name="SAPBEXHLevel2 32 2 2" xfId="33505" xr:uid="{00000000-0005-0000-0000-000077830000}"/>
    <cellStyle name="SAPBEXHLevel2 32 3" xfId="33506" xr:uid="{00000000-0005-0000-0000-000078830000}"/>
    <cellStyle name="SAPBEXHLevel2 33" xfId="33507" xr:uid="{00000000-0005-0000-0000-000079830000}"/>
    <cellStyle name="SAPBEXHLevel2 33 2" xfId="33508" xr:uid="{00000000-0005-0000-0000-00007A830000}"/>
    <cellStyle name="SAPBEXHLevel2 34" xfId="33509" xr:uid="{00000000-0005-0000-0000-00007B830000}"/>
    <cellStyle name="SAPBEXHLevel2 34 2" xfId="33510" xr:uid="{00000000-0005-0000-0000-00007C830000}"/>
    <cellStyle name="SAPBEXHLevel2 35" xfId="33511" xr:uid="{00000000-0005-0000-0000-00007D830000}"/>
    <cellStyle name="SAPBEXHLevel2 36" xfId="33512" xr:uid="{00000000-0005-0000-0000-00007E830000}"/>
    <cellStyle name="SAPBEXHLevel2 37" xfId="33513" xr:uid="{00000000-0005-0000-0000-00007F830000}"/>
    <cellStyle name="SAPBEXHLevel2 38" xfId="33514" xr:uid="{00000000-0005-0000-0000-000080830000}"/>
    <cellStyle name="SAPBEXHLevel2 39" xfId="33515" xr:uid="{00000000-0005-0000-0000-000081830000}"/>
    <cellStyle name="SAPBEXHLevel2 4" xfId="33516" xr:uid="{00000000-0005-0000-0000-000082830000}"/>
    <cellStyle name="SAPBEXHLevel2 4 2" xfId="33517" xr:uid="{00000000-0005-0000-0000-000083830000}"/>
    <cellStyle name="SAPBEXHLevel2 4 3" xfId="33518" xr:uid="{00000000-0005-0000-0000-000084830000}"/>
    <cellStyle name="SAPBEXHLevel2 4 4" xfId="33519" xr:uid="{00000000-0005-0000-0000-000085830000}"/>
    <cellStyle name="SAPBEXHLevel2 40" xfId="33520" xr:uid="{00000000-0005-0000-0000-000086830000}"/>
    <cellStyle name="SAPBEXHLevel2 41" xfId="33521" xr:uid="{00000000-0005-0000-0000-000087830000}"/>
    <cellStyle name="SAPBEXHLevel2 42" xfId="33522" xr:uid="{00000000-0005-0000-0000-000088830000}"/>
    <cellStyle name="SAPBEXHLevel2 43" xfId="33523" xr:uid="{00000000-0005-0000-0000-000089830000}"/>
    <cellStyle name="SAPBEXHLevel2 44" xfId="33524" xr:uid="{00000000-0005-0000-0000-00008A830000}"/>
    <cellStyle name="SAPBEXHLevel2 45" xfId="33525" xr:uid="{00000000-0005-0000-0000-00008B830000}"/>
    <cellStyle name="SAPBEXHLevel2 46" xfId="46101" xr:uid="{00000000-0005-0000-0000-00008C830000}"/>
    <cellStyle name="SAPBEXHLevel2 47" xfId="46102" xr:uid="{00000000-0005-0000-0000-00008D830000}"/>
    <cellStyle name="SAPBEXHLevel2 48" xfId="46103" xr:uid="{00000000-0005-0000-0000-00008E830000}"/>
    <cellStyle name="SAPBEXHLevel2 49" xfId="46104" xr:uid="{00000000-0005-0000-0000-00008F830000}"/>
    <cellStyle name="SAPBEXHLevel2 5" xfId="33526" xr:uid="{00000000-0005-0000-0000-000090830000}"/>
    <cellStyle name="SAPBEXHLevel2 5 2" xfId="33527" xr:uid="{00000000-0005-0000-0000-000091830000}"/>
    <cellStyle name="SAPBEXHLevel2 5 3" xfId="33528" xr:uid="{00000000-0005-0000-0000-000092830000}"/>
    <cellStyle name="SAPBEXHLevel2 5 4" xfId="33529" xr:uid="{00000000-0005-0000-0000-000093830000}"/>
    <cellStyle name="SAPBEXHLevel2 50" xfId="46105" xr:uid="{00000000-0005-0000-0000-000094830000}"/>
    <cellStyle name="SAPBEXHLevel2 51" xfId="46106" xr:uid="{00000000-0005-0000-0000-000095830000}"/>
    <cellStyle name="SAPBEXHLevel2 52" xfId="46107" xr:uid="{00000000-0005-0000-0000-000096830000}"/>
    <cellStyle name="SAPBEXHLevel2 53" xfId="46108" xr:uid="{00000000-0005-0000-0000-000097830000}"/>
    <cellStyle name="SAPBEXHLevel2 54" xfId="33408" xr:uid="{00000000-0005-0000-0000-000098830000}"/>
    <cellStyle name="SAPBEXHLevel2 6" xfId="33530" xr:uid="{00000000-0005-0000-0000-000099830000}"/>
    <cellStyle name="SAPBEXHLevel2 6 2" xfId="33531" xr:uid="{00000000-0005-0000-0000-00009A830000}"/>
    <cellStyle name="SAPBEXHLevel2 6 3" xfId="33532" xr:uid="{00000000-0005-0000-0000-00009B830000}"/>
    <cellStyle name="SAPBEXHLevel2 6 4" xfId="33533" xr:uid="{00000000-0005-0000-0000-00009C830000}"/>
    <cellStyle name="SAPBEXHLevel2 7" xfId="33534" xr:uid="{00000000-0005-0000-0000-00009D830000}"/>
    <cellStyle name="SAPBEXHLevel2 7 2" xfId="33535" xr:uid="{00000000-0005-0000-0000-00009E830000}"/>
    <cellStyle name="SAPBEXHLevel2 7 3" xfId="33536" xr:uid="{00000000-0005-0000-0000-00009F830000}"/>
    <cellStyle name="SAPBEXHLevel2 7 4" xfId="33537" xr:uid="{00000000-0005-0000-0000-0000A0830000}"/>
    <cellStyle name="SAPBEXHLevel2 8" xfId="33538" xr:uid="{00000000-0005-0000-0000-0000A1830000}"/>
    <cellStyle name="SAPBEXHLevel2 8 2" xfId="33539" xr:uid="{00000000-0005-0000-0000-0000A2830000}"/>
    <cellStyle name="SAPBEXHLevel2 8 3" xfId="33540" xr:uid="{00000000-0005-0000-0000-0000A3830000}"/>
    <cellStyle name="SAPBEXHLevel2 8 4" xfId="33541" xr:uid="{00000000-0005-0000-0000-0000A4830000}"/>
    <cellStyle name="SAPBEXHLevel2 9" xfId="33542" xr:uid="{00000000-0005-0000-0000-0000A5830000}"/>
    <cellStyle name="SAPBEXHLevel2 9 2" xfId="33543" xr:uid="{00000000-0005-0000-0000-0000A6830000}"/>
    <cellStyle name="SAPBEXHLevel2 9 2 2" xfId="33544" xr:uid="{00000000-0005-0000-0000-0000A7830000}"/>
    <cellStyle name="SAPBEXHLevel2 9 3" xfId="33545" xr:uid="{00000000-0005-0000-0000-0000A8830000}"/>
    <cellStyle name="SAPBEXHLevel2 9 4" xfId="33546" xr:uid="{00000000-0005-0000-0000-0000A9830000}"/>
    <cellStyle name="SAPBEXHLevel2_AMSGB IS" xfId="46276" xr:uid="{00000000-0005-0000-0000-0000AA830000}"/>
    <cellStyle name="SAPBEXHLevel2X" xfId="72" xr:uid="{00000000-0005-0000-0000-0000AB830000}"/>
    <cellStyle name="SAPBEXHLevel2X 10" xfId="33548" xr:uid="{00000000-0005-0000-0000-0000AC830000}"/>
    <cellStyle name="SAPBEXHLevel2X 10 2" xfId="33549" xr:uid="{00000000-0005-0000-0000-0000AD830000}"/>
    <cellStyle name="SAPBEXHLevel2X 10 2 2" xfId="33550" xr:uid="{00000000-0005-0000-0000-0000AE830000}"/>
    <cellStyle name="SAPBEXHLevel2X 10 2 2 2" xfId="33551" xr:uid="{00000000-0005-0000-0000-0000AF830000}"/>
    <cellStyle name="SAPBEXHLevel2X 10 2 3" xfId="33552" xr:uid="{00000000-0005-0000-0000-0000B0830000}"/>
    <cellStyle name="SAPBEXHLevel2X 10 3" xfId="33553" xr:uid="{00000000-0005-0000-0000-0000B1830000}"/>
    <cellStyle name="SAPBEXHLevel2X 10 3 2" xfId="33554" xr:uid="{00000000-0005-0000-0000-0000B2830000}"/>
    <cellStyle name="SAPBEXHLevel2X 10 4" xfId="33555" xr:uid="{00000000-0005-0000-0000-0000B3830000}"/>
    <cellStyle name="SAPBEXHLevel2X 10 5" xfId="33556" xr:uid="{00000000-0005-0000-0000-0000B4830000}"/>
    <cellStyle name="SAPBEXHLevel2X 11" xfId="33557" xr:uid="{00000000-0005-0000-0000-0000B5830000}"/>
    <cellStyle name="SAPBEXHLevel2X 11 2" xfId="33558" xr:uid="{00000000-0005-0000-0000-0000B6830000}"/>
    <cellStyle name="SAPBEXHLevel2X 11 2 2" xfId="33559" xr:uid="{00000000-0005-0000-0000-0000B7830000}"/>
    <cellStyle name="SAPBEXHLevel2X 11 2 2 2" xfId="33560" xr:uid="{00000000-0005-0000-0000-0000B8830000}"/>
    <cellStyle name="SAPBEXHLevel2X 11 2 3" xfId="33561" xr:uid="{00000000-0005-0000-0000-0000B9830000}"/>
    <cellStyle name="SAPBEXHLevel2X 11 3" xfId="33562" xr:uid="{00000000-0005-0000-0000-0000BA830000}"/>
    <cellStyle name="SAPBEXHLevel2X 11 3 2" xfId="33563" xr:uid="{00000000-0005-0000-0000-0000BB830000}"/>
    <cellStyle name="SAPBEXHLevel2X 11 4" xfId="33564" xr:uid="{00000000-0005-0000-0000-0000BC830000}"/>
    <cellStyle name="SAPBEXHLevel2X 11 5" xfId="33565" xr:uid="{00000000-0005-0000-0000-0000BD830000}"/>
    <cellStyle name="SAPBEXHLevel2X 12" xfId="33566" xr:uid="{00000000-0005-0000-0000-0000BE830000}"/>
    <cellStyle name="SAPBEXHLevel2X 12 2" xfId="33567" xr:uid="{00000000-0005-0000-0000-0000BF830000}"/>
    <cellStyle name="SAPBEXHLevel2X 12 2 2" xfId="33568" xr:uid="{00000000-0005-0000-0000-0000C0830000}"/>
    <cellStyle name="SAPBEXHLevel2X 12 2 2 2" xfId="33569" xr:uid="{00000000-0005-0000-0000-0000C1830000}"/>
    <cellStyle name="SAPBEXHLevel2X 12 2 3" xfId="33570" xr:uid="{00000000-0005-0000-0000-0000C2830000}"/>
    <cellStyle name="SAPBEXHLevel2X 12 3" xfId="33571" xr:uid="{00000000-0005-0000-0000-0000C3830000}"/>
    <cellStyle name="SAPBEXHLevel2X 12 3 2" xfId="33572" xr:uid="{00000000-0005-0000-0000-0000C4830000}"/>
    <cellStyle name="SAPBEXHLevel2X 12 4" xfId="33573" xr:uid="{00000000-0005-0000-0000-0000C5830000}"/>
    <cellStyle name="SAPBEXHLevel2X 12 5" xfId="33574" xr:uid="{00000000-0005-0000-0000-0000C6830000}"/>
    <cellStyle name="SAPBEXHLevel2X 13" xfId="33575" xr:uid="{00000000-0005-0000-0000-0000C7830000}"/>
    <cellStyle name="SAPBEXHLevel2X 13 2" xfId="33576" xr:uid="{00000000-0005-0000-0000-0000C8830000}"/>
    <cellStyle name="SAPBEXHLevel2X 13 2 2" xfId="33577" xr:uid="{00000000-0005-0000-0000-0000C9830000}"/>
    <cellStyle name="SAPBEXHLevel2X 13 2 2 2" xfId="33578" xr:uid="{00000000-0005-0000-0000-0000CA830000}"/>
    <cellStyle name="SAPBEXHLevel2X 13 2 3" xfId="33579" xr:uid="{00000000-0005-0000-0000-0000CB830000}"/>
    <cellStyle name="SAPBEXHLevel2X 13 3" xfId="33580" xr:uid="{00000000-0005-0000-0000-0000CC830000}"/>
    <cellStyle name="SAPBEXHLevel2X 13 3 2" xfId="33581" xr:uid="{00000000-0005-0000-0000-0000CD830000}"/>
    <cellStyle name="SAPBEXHLevel2X 13 4" xfId="33582" xr:uid="{00000000-0005-0000-0000-0000CE830000}"/>
    <cellStyle name="SAPBEXHLevel2X 13 5" xfId="33583" xr:uid="{00000000-0005-0000-0000-0000CF830000}"/>
    <cellStyle name="SAPBEXHLevel2X 14" xfId="33584" xr:uid="{00000000-0005-0000-0000-0000D0830000}"/>
    <cellStyle name="SAPBEXHLevel2X 14 2" xfId="33585" xr:uid="{00000000-0005-0000-0000-0000D1830000}"/>
    <cellStyle name="SAPBEXHLevel2X 14 2 2" xfId="33586" xr:uid="{00000000-0005-0000-0000-0000D2830000}"/>
    <cellStyle name="SAPBEXHLevel2X 14 2 2 2" xfId="33587" xr:uid="{00000000-0005-0000-0000-0000D3830000}"/>
    <cellStyle name="SAPBEXHLevel2X 14 2 3" xfId="33588" xr:uid="{00000000-0005-0000-0000-0000D4830000}"/>
    <cellStyle name="SAPBEXHLevel2X 14 3" xfId="33589" xr:uid="{00000000-0005-0000-0000-0000D5830000}"/>
    <cellStyle name="SAPBEXHLevel2X 14 3 2" xfId="33590" xr:uid="{00000000-0005-0000-0000-0000D6830000}"/>
    <cellStyle name="SAPBEXHLevel2X 14 4" xfId="33591" xr:uid="{00000000-0005-0000-0000-0000D7830000}"/>
    <cellStyle name="SAPBEXHLevel2X 14 5" xfId="33592" xr:uid="{00000000-0005-0000-0000-0000D8830000}"/>
    <cellStyle name="SAPBEXHLevel2X 15" xfId="33593" xr:uid="{00000000-0005-0000-0000-0000D9830000}"/>
    <cellStyle name="SAPBEXHLevel2X 15 2" xfId="33594" xr:uid="{00000000-0005-0000-0000-0000DA830000}"/>
    <cellStyle name="SAPBEXHLevel2X 15 2 2" xfId="33595" xr:uid="{00000000-0005-0000-0000-0000DB830000}"/>
    <cellStyle name="SAPBEXHLevel2X 15 2 2 2" xfId="33596" xr:uid="{00000000-0005-0000-0000-0000DC830000}"/>
    <cellStyle name="SAPBEXHLevel2X 15 2 3" xfId="33597" xr:uid="{00000000-0005-0000-0000-0000DD830000}"/>
    <cellStyle name="SAPBEXHLevel2X 15 3" xfId="33598" xr:uid="{00000000-0005-0000-0000-0000DE830000}"/>
    <cellStyle name="SAPBEXHLevel2X 15 3 2" xfId="33599" xr:uid="{00000000-0005-0000-0000-0000DF830000}"/>
    <cellStyle name="SAPBEXHLevel2X 15 4" xfId="33600" xr:uid="{00000000-0005-0000-0000-0000E0830000}"/>
    <cellStyle name="SAPBEXHLevel2X 15 5" xfId="33601" xr:uid="{00000000-0005-0000-0000-0000E1830000}"/>
    <cellStyle name="SAPBEXHLevel2X 16" xfId="33602" xr:uid="{00000000-0005-0000-0000-0000E2830000}"/>
    <cellStyle name="SAPBEXHLevel2X 16 2" xfId="33603" xr:uid="{00000000-0005-0000-0000-0000E3830000}"/>
    <cellStyle name="SAPBEXHLevel2X 16 2 2" xfId="33604" xr:uid="{00000000-0005-0000-0000-0000E4830000}"/>
    <cellStyle name="SAPBEXHLevel2X 16 2 2 2" xfId="33605" xr:uid="{00000000-0005-0000-0000-0000E5830000}"/>
    <cellStyle name="SAPBEXHLevel2X 16 2 3" xfId="33606" xr:uid="{00000000-0005-0000-0000-0000E6830000}"/>
    <cellStyle name="SAPBEXHLevel2X 16 3" xfId="33607" xr:uid="{00000000-0005-0000-0000-0000E7830000}"/>
    <cellStyle name="SAPBEXHLevel2X 16 3 2" xfId="33608" xr:uid="{00000000-0005-0000-0000-0000E8830000}"/>
    <cellStyle name="SAPBEXHLevel2X 16 4" xfId="33609" xr:uid="{00000000-0005-0000-0000-0000E9830000}"/>
    <cellStyle name="SAPBEXHLevel2X 16 5" xfId="33610" xr:uid="{00000000-0005-0000-0000-0000EA830000}"/>
    <cellStyle name="SAPBEXHLevel2X 17" xfId="33611" xr:uid="{00000000-0005-0000-0000-0000EB830000}"/>
    <cellStyle name="SAPBEXHLevel2X 17 2" xfId="33612" xr:uid="{00000000-0005-0000-0000-0000EC830000}"/>
    <cellStyle name="SAPBEXHLevel2X 17 2 2" xfId="33613" xr:uid="{00000000-0005-0000-0000-0000ED830000}"/>
    <cellStyle name="SAPBEXHLevel2X 17 2 2 2" xfId="33614" xr:uid="{00000000-0005-0000-0000-0000EE830000}"/>
    <cellStyle name="SAPBEXHLevel2X 17 2 3" xfId="33615" xr:uid="{00000000-0005-0000-0000-0000EF830000}"/>
    <cellStyle name="SAPBEXHLevel2X 17 3" xfId="33616" xr:uid="{00000000-0005-0000-0000-0000F0830000}"/>
    <cellStyle name="SAPBEXHLevel2X 17 3 2" xfId="33617" xr:uid="{00000000-0005-0000-0000-0000F1830000}"/>
    <cellStyle name="SAPBEXHLevel2X 17 4" xfId="33618" xr:uid="{00000000-0005-0000-0000-0000F2830000}"/>
    <cellStyle name="SAPBEXHLevel2X 18" xfId="33619" xr:uid="{00000000-0005-0000-0000-0000F3830000}"/>
    <cellStyle name="SAPBEXHLevel2X 18 2" xfId="33620" xr:uid="{00000000-0005-0000-0000-0000F4830000}"/>
    <cellStyle name="SAPBEXHLevel2X 18 2 2" xfId="33621" xr:uid="{00000000-0005-0000-0000-0000F5830000}"/>
    <cellStyle name="SAPBEXHLevel2X 18 2 2 2" xfId="33622" xr:uid="{00000000-0005-0000-0000-0000F6830000}"/>
    <cellStyle name="SAPBEXHLevel2X 18 2 3" xfId="33623" xr:uid="{00000000-0005-0000-0000-0000F7830000}"/>
    <cellStyle name="SAPBEXHLevel2X 18 3" xfId="33624" xr:uid="{00000000-0005-0000-0000-0000F8830000}"/>
    <cellStyle name="SAPBEXHLevel2X 18 3 2" xfId="33625" xr:uid="{00000000-0005-0000-0000-0000F9830000}"/>
    <cellStyle name="SAPBEXHLevel2X 18 4" xfId="33626" xr:uid="{00000000-0005-0000-0000-0000FA830000}"/>
    <cellStyle name="SAPBEXHLevel2X 19" xfId="33627" xr:uid="{00000000-0005-0000-0000-0000FB830000}"/>
    <cellStyle name="SAPBEXHLevel2X 19 2" xfId="33628" xr:uid="{00000000-0005-0000-0000-0000FC830000}"/>
    <cellStyle name="SAPBEXHLevel2X 19 2 2" xfId="33629" xr:uid="{00000000-0005-0000-0000-0000FD830000}"/>
    <cellStyle name="SAPBEXHLevel2X 19 2 2 2" xfId="33630" xr:uid="{00000000-0005-0000-0000-0000FE830000}"/>
    <cellStyle name="SAPBEXHLevel2X 19 2 3" xfId="33631" xr:uid="{00000000-0005-0000-0000-0000FF830000}"/>
    <cellStyle name="SAPBEXHLevel2X 19 3" xfId="33632" xr:uid="{00000000-0005-0000-0000-000000840000}"/>
    <cellStyle name="SAPBEXHLevel2X 19 3 2" xfId="33633" xr:uid="{00000000-0005-0000-0000-000001840000}"/>
    <cellStyle name="SAPBEXHLevel2X 19 4" xfId="33634" xr:uid="{00000000-0005-0000-0000-000002840000}"/>
    <cellStyle name="SAPBEXHLevel2X 2" xfId="33635" xr:uid="{00000000-0005-0000-0000-000003840000}"/>
    <cellStyle name="SAPBEXHLevel2X 2 2" xfId="33636" xr:uid="{00000000-0005-0000-0000-000004840000}"/>
    <cellStyle name="SAPBEXHLevel2X 2 2 2" xfId="33637" xr:uid="{00000000-0005-0000-0000-000005840000}"/>
    <cellStyle name="SAPBEXHLevel2X 2 2 2 2" xfId="33638" xr:uid="{00000000-0005-0000-0000-000006840000}"/>
    <cellStyle name="SAPBEXHLevel2X 2 2 3" xfId="33639" xr:uid="{00000000-0005-0000-0000-000007840000}"/>
    <cellStyle name="SAPBEXHLevel2X 2 2 4" xfId="33640" xr:uid="{00000000-0005-0000-0000-000008840000}"/>
    <cellStyle name="SAPBEXHLevel2X 2 3" xfId="33641" xr:uid="{00000000-0005-0000-0000-000009840000}"/>
    <cellStyle name="SAPBEXHLevel2X 2 3 2" xfId="33642" xr:uid="{00000000-0005-0000-0000-00000A840000}"/>
    <cellStyle name="SAPBEXHLevel2X 2 4" xfId="33643" xr:uid="{00000000-0005-0000-0000-00000B840000}"/>
    <cellStyle name="SAPBEXHLevel2X 2 5" xfId="33644" xr:uid="{00000000-0005-0000-0000-00000C840000}"/>
    <cellStyle name="SAPBEXHLevel2X 20" xfId="33645" xr:uid="{00000000-0005-0000-0000-00000D840000}"/>
    <cellStyle name="SAPBEXHLevel2X 20 2" xfId="33646" xr:uid="{00000000-0005-0000-0000-00000E840000}"/>
    <cellStyle name="SAPBEXHLevel2X 20 2 2" xfId="33647" xr:uid="{00000000-0005-0000-0000-00000F840000}"/>
    <cellStyle name="SAPBEXHLevel2X 20 2 2 2" xfId="33648" xr:uid="{00000000-0005-0000-0000-000010840000}"/>
    <cellStyle name="SAPBEXHLevel2X 20 2 3" xfId="33649" xr:uid="{00000000-0005-0000-0000-000011840000}"/>
    <cellStyle name="SAPBEXHLevel2X 20 3" xfId="33650" xr:uid="{00000000-0005-0000-0000-000012840000}"/>
    <cellStyle name="SAPBEXHLevel2X 20 3 2" xfId="33651" xr:uid="{00000000-0005-0000-0000-000013840000}"/>
    <cellStyle name="SAPBEXHLevel2X 20 4" xfId="33652" xr:uid="{00000000-0005-0000-0000-000014840000}"/>
    <cellStyle name="SAPBEXHLevel2X 21" xfId="33653" xr:uid="{00000000-0005-0000-0000-000015840000}"/>
    <cellStyle name="SAPBEXHLevel2X 21 2" xfId="33654" xr:uid="{00000000-0005-0000-0000-000016840000}"/>
    <cellStyle name="SAPBEXHLevel2X 21 2 2" xfId="33655" xr:uid="{00000000-0005-0000-0000-000017840000}"/>
    <cellStyle name="SAPBEXHLevel2X 21 2 2 2" xfId="33656" xr:uid="{00000000-0005-0000-0000-000018840000}"/>
    <cellStyle name="SAPBEXHLevel2X 21 2 3" xfId="33657" xr:uid="{00000000-0005-0000-0000-000019840000}"/>
    <cellStyle name="SAPBEXHLevel2X 21 3" xfId="33658" xr:uid="{00000000-0005-0000-0000-00001A840000}"/>
    <cellStyle name="SAPBEXHLevel2X 21 3 2" xfId="33659" xr:uid="{00000000-0005-0000-0000-00001B840000}"/>
    <cellStyle name="SAPBEXHLevel2X 21 4" xfId="33660" xr:uid="{00000000-0005-0000-0000-00001C840000}"/>
    <cellStyle name="SAPBEXHLevel2X 22" xfId="33661" xr:uid="{00000000-0005-0000-0000-00001D840000}"/>
    <cellStyle name="SAPBEXHLevel2X 22 2" xfId="33662" xr:uid="{00000000-0005-0000-0000-00001E840000}"/>
    <cellStyle name="SAPBEXHLevel2X 22 2 2" xfId="33663" xr:uid="{00000000-0005-0000-0000-00001F840000}"/>
    <cellStyle name="SAPBEXHLevel2X 22 2 2 2" xfId="33664" xr:uid="{00000000-0005-0000-0000-000020840000}"/>
    <cellStyle name="SAPBEXHLevel2X 22 2 3" xfId="33665" xr:uid="{00000000-0005-0000-0000-000021840000}"/>
    <cellStyle name="SAPBEXHLevel2X 22 3" xfId="33666" xr:uid="{00000000-0005-0000-0000-000022840000}"/>
    <cellStyle name="SAPBEXHLevel2X 22 3 2" xfId="33667" xr:uid="{00000000-0005-0000-0000-000023840000}"/>
    <cellStyle name="SAPBEXHLevel2X 22 4" xfId="33668" xr:uid="{00000000-0005-0000-0000-000024840000}"/>
    <cellStyle name="SAPBEXHLevel2X 23" xfId="33669" xr:uid="{00000000-0005-0000-0000-000025840000}"/>
    <cellStyle name="SAPBEXHLevel2X 23 2" xfId="33670" xr:uid="{00000000-0005-0000-0000-000026840000}"/>
    <cellStyle name="SAPBEXHLevel2X 23 2 2" xfId="33671" xr:uid="{00000000-0005-0000-0000-000027840000}"/>
    <cellStyle name="SAPBEXHLevel2X 23 2 2 2" xfId="33672" xr:uid="{00000000-0005-0000-0000-000028840000}"/>
    <cellStyle name="SAPBEXHLevel2X 23 2 3" xfId="33673" xr:uid="{00000000-0005-0000-0000-000029840000}"/>
    <cellStyle name="SAPBEXHLevel2X 23 3" xfId="33674" xr:uid="{00000000-0005-0000-0000-00002A840000}"/>
    <cellStyle name="SAPBEXHLevel2X 23 3 2" xfId="33675" xr:uid="{00000000-0005-0000-0000-00002B840000}"/>
    <cellStyle name="SAPBEXHLevel2X 23 4" xfId="33676" xr:uid="{00000000-0005-0000-0000-00002C840000}"/>
    <cellStyle name="SAPBEXHLevel2X 23_IFRS-Buchung" xfId="33677" xr:uid="{00000000-0005-0000-0000-00002D840000}"/>
    <cellStyle name="SAPBEXHLevel2X 24" xfId="33678" xr:uid="{00000000-0005-0000-0000-00002E840000}"/>
    <cellStyle name="SAPBEXHLevel2X 24 2" xfId="33679" xr:uid="{00000000-0005-0000-0000-00002F840000}"/>
    <cellStyle name="SAPBEXHLevel2X 24 2 2" xfId="33680" xr:uid="{00000000-0005-0000-0000-000030840000}"/>
    <cellStyle name="SAPBEXHLevel2X 24 3" xfId="33681" xr:uid="{00000000-0005-0000-0000-000031840000}"/>
    <cellStyle name="SAPBEXHLevel2X 25" xfId="33682" xr:uid="{00000000-0005-0000-0000-000032840000}"/>
    <cellStyle name="SAPBEXHLevel2X 25 2" xfId="33683" xr:uid="{00000000-0005-0000-0000-000033840000}"/>
    <cellStyle name="SAPBEXHLevel2X 25 2 2" xfId="33684" xr:uid="{00000000-0005-0000-0000-000034840000}"/>
    <cellStyle name="SAPBEXHLevel2X 25 3" xfId="33685" xr:uid="{00000000-0005-0000-0000-000035840000}"/>
    <cellStyle name="SAPBEXHLevel2X 26" xfId="33686" xr:uid="{00000000-0005-0000-0000-000036840000}"/>
    <cellStyle name="SAPBEXHLevel2X 26 2" xfId="33687" xr:uid="{00000000-0005-0000-0000-000037840000}"/>
    <cellStyle name="SAPBEXHLevel2X 26 2 2" xfId="33688" xr:uid="{00000000-0005-0000-0000-000038840000}"/>
    <cellStyle name="SAPBEXHLevel2X 26 2 2 2" xfId="33689" xr:uid="{00000000-0005-0000-0000-000039840000}"/>
    <cellStyle name="SAPBEXHLevel2X 26 2 3" xfId="33690" xr:uid="{00000000-0005-0000-0000-00003A840000}"/>
    <cellStyle name="SAPBEXHLevel2X 26 3" xfId="33691" xr:uid="{00000000-0005-0000-0000-00003B840000}"/>
    <cellStyle name="SAPBEXHLevel2X 26 3 2" xfId="33692" xr:uid="{00000000-0005-0000-0000-00003C840000}"/>
    <cellStyle name="SAPBEXHLevel2X 26 4" xfId="33693" xr:uid="{00000000-0005-0000-0000-00003D840000}"/>
    <cellStyle name="SAPBEXHLevel2X 27" xfId="33694" xr:uid="{00000000-0005-0000-0000-00003E840000}"/>
    <cellStyle name="SAPBEXHLevel2X 27 2" xfId="33695" xr:uid="{00000000-0005-0000-0000-00003F840000}"/>
    <cellStyle name="SAPBEXHLevel2X 27 2 2" xfId="33696" xr:uid="{00000000-0005-0000-0000-000040840000}"/>
    <cellStyle name="SAPBEXHLevel2X 27 2 2 2" xfId="33697" xr:uid="{00000000-0005-0000-0000-000041840000}"/>
    <cellStyle name="SAPBEXHLevel2X 27 2 3" xfId="33698" xr:uid="{00000000-0005-0000-0000-000042840000}"/>
    <cellStyle name="SAPBEXHLevel2X 27 3" xfId="33699" xr:uid="{00000000-0005-0000-0000-000043840000}"/>
    <cellStyle name="SAPBEXHLevel2X 27 3 2" xfId="33700" xr:uid="{00000000-0005-0000-0000-000044840000}"/>
    <cellStyle name="SAPBEXHLevel2X 27 4" xfId="33701" xr:uid="{00000000-0005-0000-0000-000045840000}"/>
    <cellStyle name="SAPBEXHLevel2X 28" xfId="33702" xr:uid="{00000000-0005-0000-0000-000046840000}"/>
    <cellStyle name="SAPBEXHLevel2X 28 2" xfId="33703" xr:uid="{00000000-0005-0000-0000-000047840000}"/>
    <cellStyle name="SAPBEXHLevel2X 29" xfId="33704" xr:uid="{00000000-0005-0000-0000-000048840000}"/>
    <cellStyle name="SAPBEXHLevel2X 29 2" xfId="33705" xr:uid="{00000000-0005-0000-0000-000049840000}"/>
    <cellStyle name="SAPBEXHLevel2X 3" xfId="33706" xr:uid="{00000000-0005-0000-0000-00004A840000}"/>
    <cellStyle name="SAPBEXHLevel2X 3 2" xfId="33707" xr:uid="{00000000-0005-0000-0000-00004B840000}"/>
    <cellStyle name="SAPBEXHLevel2X 3 2 2" xfId="33708" xr:uid="{00000000-0005-0000-0000-00004C840000}"/>
    <cellStyle name="SAPBEXHLevel2X 3 3" xfId="33709" xr:uid="{00000000-0005-0000-0000-00004D840000}"/>
    <cellStyle name="SAPBEXHLevel2X 3 4" xfId="33710" xr:uid="{00000000-0005-0000-0000-00004E840000}"/>
    <cellStyle name="SAPBEXHLevel2X 3 5" xfId="33711" xr:uid="{00000000-0005-0000-0000-00004F840000}"/>
    <cellStyle name="SAPBEXHLevel2X 30" xfId="33712" xr:uid="{00000000-0005-0000-0000-000050840000}"/>
    <cellStyle name="SAPBEXHLevel2X 30 2" xfId="33713" xr:uid="{00000000-0005-0000-0000-000051840000}"/>
    <cellStyle name="SAPBEXHLevel2X 30 2 2" xfId="33714" xr:uid="{00000000-0005-0000-0000-000052840000}"/>
    <cellStyle name="SAPBEXHLevel2X 30 3" xfId="33715" xr:uid="{00000000-0005-0000-0000-000053840000}"/>
    <cellStyle name="SAPBEXHLevel2X 31" xfId="33716" xr:uid="{00000000-0005-0000-0000-000054840000}"/>
    <cellStyle name="SAPBEXHLevel2X 31 2" xfId="33717" xr:uid="{00000000-0005-0000-0000-000055840000}"/>
    <cellStyle name="SAPBEXHLevel2X 32" xfId="33718" xr:uid="{00000000-0005-0000-0000-000056840000}"/>
    <cellStyle name="SAPBEXHLevel2X 32 2" xfId="33719" xr:uid="{00000000-0005-0000-0000-000057840000}"/>
    <cellStyle name="SAPBEXHLevel2X 33" xfId="33720" xr:uid="{00000000-0005-0000-0000-000058840000}"/>
    <cellStyle name="SAPBEXHLevel2X 34" xfId="33721" xr:uid="{00000000-0005-0000-0000-000059840000}"/>
    <cellStyle name="SAPBEXHLevel2X 35" xfId="33722" xr:uid="{00000000-0005-0000-0000-00005A840000}"/>
    <cellStyle name="SAPBEXHLevel2X 36" xfId="33723" xr:uid="{00000000-0005-0000-0000-00005B840000}"/>
    <cellStyle name="SAPBEXHLevel2X 37" xfId="33724" xr:uid="{00000000-0005-0000-0000-00005C840000}"/>
    <cellStyle name="SAPBEXHLevel2X 38" xfId="33725" xr:uid="{00000000-0005-0000-0000-00005D840000}"/>
    <cellStyle name="SAPBEXHLevel2X 39" xfId="33726" xr:uid="{00000000-0005-0000-0000-00005E840000}"/>
    <cellStyle name="SAPBEXHLevel2X 4" xfId="33727" xr:uid="{00000000-0005-0000-0000-00005F840000}"/>
    <cellStyle name="SAPBEXHLevel2X 4 2" xfId="33728" xr:uid="{00000000-0005-0000-0000-000060840000}"/>
    <cellStyle name="SAPBEXHLevel2X 4 2 2" xfId="33729" xr:uid="{00000000-0005-0000-0000-000061840000}"/>
    <cellStyle name="SAPBEXHLevel2X 4 3" xfId="33730" xr:uid="{00000000-0005-0000-0000-000062840000}"/>
    <cellStyle name="SAPBEXHLevel2X 4 4" xfId="33731" xr:uid="{00000000-0005-0000-0000-000063840000}"/>
    <cellStyle name="SAPBEXHLevel2X 4 5" xfId="33732" xr:uid="{00000000-0005-0000-0000-000064840000}"/>
    <cellStyle name="SAPBEXHLevel2X 40" xfId="33733" xr:uid="{00000000-0005-0000-0000-000065840000}"/>
    <cellStyle name="SAPBEXHLevel2X 41" xfId="33734" xr:uid="{00000000-0005-0000-0000-000066840000}"/>
    <cellStyle name="SAPBEXHLevel2X 42" xfId="33735" xr:uid="{00000000-0005-0000-0000-000067840000}"/>
    <cellStyle name="SAPBEXHLevel2X 43" xfId="33736" xr:uid="{00000000-0005-0000-0000-000068840000}"/>
    <cellStyle name="SAPBEXHLevel2X 44" xfId="33737" xr:uid="{00000000-0005-0000-0000-000069840000}"/>
    <cellStyle name="SAPBEXHLevel2X 45" xfId="33738" xr:uid="{00000000-0005-0000-0000-00006A840000}"/>
    <cellStyle name="SAPBEXHLevel2X 46" xfId="33739" xr:uid="{00000000-0005-0000-0000-00006B840000}"/>
    <cellStyle name="SAPBEXHLevel2X 47" xfId="33740" xr:uid="{00000000-0005-0000-0000-00006C840000}"/>
    <cellStyle name="SAPBEXHLevel2X 48" xfId="33741" xr:uid="{00000000-0005-0000-0000-00006D840000}"/>
    <cellStyle name="SAPBEXHLevel2X 49" xfId="33742" xr:uid="{00000000-0005-0000-0000-00006E840000}"/>
    <cellStyle name="SAPBEXHLevel2X 5" xfId="33743" xr:uid="{00000000-0005-0000-0000-00006F840000}"/>
    <cellStyle name="SAPBEXHLevel2X 5 2" xfId="33744" xr:uid="{00000000-0005-0000-0000-000070840000}"/>
    <cellStyle name="SAPBEXHLevel2X 5 2 2" xfId="33745" xr:uid="{00000000-0005-0000-0000-000071840000}"/>
    <cellStyle name="SAPBEXHLevel2X 5 3" xfId="33746" xr:uid="{00000000-0005-0000-0000-000072840000}"/>
    <cellStyle name="SAPBEXHLevel2X 5 4" xfId="33747" xr:uid="{00000000-0005-0000-0000-000073840000}"/>
    <cellStyle name="SAPBEXHLevel2X 5 5" xfId="33748" xr:uid="{00000000-0005-0000-0000-000074840000}"/>
    <cellStyle name="SAPBEXHLevel2X 50" xfId="33749" xr:uid="{00000000-0005-0000-0000-000075840000}"/>
    <cellStyle name="SAPBEXHLevel2X 51" xfId="33750" xr:uid="{00000000-0005-0000-0000-000076840000}"/>
    <cellStyle name="SAPBEXHLevel2X 52" xfId="46109" xr:uid="{00000000-0005-0000-0000-000077840000}"/>
    <cellStyle name="SAPBEXHLevel2X 53" xfId="46110" xr:uid="{00000000-0005-0000-0000-000078840000}"/>
    <cellStyle name="SAPBEXHLevel2X 54" xfId="33547" xr:uid="{00000000-0005-0000-0000-000079840000}"/>
    <cellStyle name="SAPBEXHLevel2X 6" xfId="33751" xr:uid="{00000000-0005-0000-0000-00007A840000}"/>
    <cellStyle name="SAPBEXHLevel2X 6 2" xfId="33752" xr:uid="{00000000-0005-0000-0000-00007B840000}"/>
    <cellStyle name="SAPBEXHLevel2X 6 2 2" xfId="33753" xr:uid="{00000000-0005-0000-0000-00007C840000}"/>
    <cellStyle name="SAPBEXHLevel2X 6 2 2 2" xfId="33754" xr:uid="{00000000-0005-0000-0000-00007D840000}"/>
    <cellStyle name="SAPBEXHLevel2X 6 2 3" xfId="33755" xr:uid="{00000000-0005-0000-0000-00007E840000}"/>
    <cellStyle name="SAPBEXHLevel2X 6 3" xfId="33756" xr:uid="{00000000-0005-0000-0000-00007F840000}"/>
    <cellStyle name="SAPBEXHLevel2X 6 3 2" xfId="33757" xr:uid="{00000000-0005-0000-0000-000080840000}"/>
    <cellStyle name="SAPBEXHLevel2X 6 4" xfId="33758" xr:uid="{00000000-0005-0000-0000-000081840000}"/>
    <cellStyle name="SAPBEXHLevel2X 6 5" xfId="33759" xr:uid="{00000000-0005-0000-0000-000082840000}"/>
    <cellStyle name="SAPBEXHLevel2X 7" xfId="33760" xr:uid="{00000000-0005-0000-0000-000083840000}"/>
    <cellStyle name="SAPBEXHLevel2X 7 2" xfId="33761" xr:uid="{00000000-0005-0000-0000-000084840000}"/>
    <cellStyle name="SAPBEXHLevel2X 7 2 2" xfId="33762" xr:uid="{00000000-0005-0000-0000-000085840000}"/>
    <cellStyle name="SAPBEXHLevel2X 7 2 2 2" xfId="33763" xr:uid="{00000000-0005-0000-0000-000086840000}"/>
    <cellStyle name="SAPBEXHLevel2X 7 2 3" xfId="33764" xr:uid="{00000000-0005-0000-0000-000087840000}"/>
    <cellStyle name="SAPBEXHLevel2X 7 3" xfId="33765" xr:uid="{00000000-0005-0000-0000-000088840000}"/>
    <cellStyle name="SAPBEXHLevel2X 7 3 2" xfId="33766" xr:uid="{00000000-0005-0000-0000-000089840000}"/>
    <cellStyle name="SAPBEXHLevel2X 7 4" xfId="33767" xr:uid="{00000000-0005-0000-0000-00008A840000}"/>
    <cellStyle name="SAPBEXHLevel2X 7 5" xfId="33768" xr:uid="{00000000-0005-0000-0000-00008B840000}"/>
    <cellStyle name="SAPBEXHLevel2X 8" xfId="33769" xr:uid="{00000000-0005-0000-0000-00008C840000}"/>
    <cellStyle name="SAPBEXHLevel2X 8 2" xfId="33770" xr:uid="{00000000-0005-0000-0000-00008D840000}"/>
    <cellStyle name="SAPBEXHLevel2X 8 2 2" xfId="33771" xr:uid="{00000000-0005-0000-0000-00008E840000}"/>
    <cellStyle name="SAPBEXHLevel2X 8 2 2 2" xfId="33772" xr:uid="{00000000-0005-0000-0000-00008F840000}"/>
    <cellStyle name="SAPBEXHLevel2X 8 2 3" xfId="33773" xr:uid="{00000000-0005-0000-0000-000090840000}"/>
    <cellStyle name="SAPBEXHLevel2X 8 3" xfId="33774" xr:uid="{00000000-0005-0000-0000-000091840000}"/>
    <cellStyle name="SAPBEXHLevel2X 8 3 2" xfId="33775" xr:uid="{00000000-0005-0000-0000-000092840000}"/>
    <cellStyle name="SAPBEXHLevel2X 8 4" xfId="33776" xr:uid="{00000000-0005-0000-0000-000093840000}"/>
    <cellStyle name="SAPBEXHLevel2X 8 5" xfId="33777" xr:uid="{00000000-0005-0000-0000-000094840000}"/>
    <cellStyle name="SAPBEXHLevel2X 9" xfId="33778" xr:uid="{00000000-0005-0000-0000-000095840000}"/>
    <cellStyle name="SAPBEXHLevel2X 9 2" xfId="33779" xr:uid="{00000000-0005-0000-0000-000096840000}"/>
    <cellStyle name="SAPBEXHLevel2X 9 2 2" xfId="33780" xr:uid="{00000000-0005-0000-0000-000097840000}"/>
    <cellStyle name="SAPBEXHLevel2X 9 2 2 2" xfId="33781" xr:uid="{00000000-0005-0000-0000-000098840000}"/>
    <cellStyle name="SAPBEXHLevel2X 9 2 3" xfId="33782" xr:uid="{00000000-0005-0000-0000-000099840000}"/>
    <cellStyle name="SAPBEXHLevel2X 9 3" xfId="33783" xr:uid="{00000000-0005-0000-0000-00009A840000}"/>
    <cellStyle name="SAPBEXHLevel2X 9 3 2" xfId="33784" xr:uid="{00000000-0005-0000-0000-00009B840000}"/>
    <cellStyle name="SAPBEXHLevel2X 9 4" xfId="33785" xr:uid="{00000000-0005-0000-0000-00009C840000}"/>
    <cellStyle name="SAPBEXHLevel2X 9 5" xfId="33786" xr:uid="{00000000-0005-0000-0000-00009D840000}"/>
    <cellStyle name="SAPBEXHLevel2X_AMSGB IS" xfId="46277" xr:uid="{00000000-0005-0000-0000-00009E840000}"/>
    <cellStyle name="SAPBEXHLevel3" xfId="73" xr:uid="{00000000-0005-0000-0000-00009F840000}"/>
    <cellStyle name="SAPBEXHLevel3 10" xfId="33788" xr:uid="{00000000-0005-0000-0000-0000A0840000}"/>
    <cellStyle name="SAPBEXHLevel3 10 2" xfId="33789" xr:uid="{00000000-0005-0000-0000-0000A1840000}"/>
    <cellStyle name="SAPBEXHLevel3 10 2 2" xfId="33790" xr:uid="{00000000-0005-0000-0000-0000A2840000}"/>
    <cellStyle name="SAPBEXHLevel3 10 3" xfId="33791" xr:uid="{00000000-0005-0000-0000-0000A3840000}"/>
    <cellStyle name="SAPBEXHLevel3 10 4" xfId="33792" xr:uid="{00000000-0005-0000-0000-0000A4840000}"/>
    <cellStyle name="SAPBEXHLevel3 10 5" xfId="33793" xr:uid="{00000000-0005-0000-0000-0000A5840000}"/>
    <cellStyle name="SAPBEXHLevel3 10 6" xfId="33794" xr:uid="{00000000-0005-0000-0000-0000A6840000}"/>
    <cellStyle name="SAPBEXHLevel3 10 7" xfId="33795" xr:uid="{00000000-0005-0000-0000-0000A7840000}"/>
    <cellStyle name="SAPBEXHLevel3 10 8" xfId="33796" xr:uid="{00000000-0005-0000-0000-0000A8840000}"/>
    <cellStyle name="SAPBEXHLevel3 10 9" xfId="33797" xr:uid="{00000000-0005-0000-0000-0000A9840000}"/>
    <cellStyle name="SAPBEXHLevel3 11" xfId="33798" xr:uid="{00000000-0005-0000-0000-0000AA840000}"/>
    <cellStyle name="SAPBEXHLevel3 11 2" xfId="33799" xr:uid="{00000000-0005-0000-0000-0000AB840000}"/>
    <cellStyle name="SAPBEXHLevel3 11 2 2" xfId="33800" xr:uid="{00000000-0005-0000-0000-0000AC840000}"/>
    <cellStyle name="SAPBEXHLevel3 11 3" xfId="33801" xr:uid="{00000000-0005-0000-0000-0000AD840000}"/>
    <cellStyle name="SAPBEXHLevel3 11 4" xfId="33802" xr:uid="{00000000-0005-0000-0000-0000AE840000}"/>
    <cellStyle name="SAPBEXHLevel3 12" xfId="33803" xr:uid="{00000000-0005-0000-0000-0000AF840000}"/>
    <cellStyle name="SAPBEXHLevel3 12 2" xfId="33804" xr:uid="{00000000-0005-0000-0000-0000B0840000}"/>
    <cellStyle name="SAPBEXHLevel3 12 2 2" xfId="33805" xr:uid="{00000000-0005-0000-0000-0000B1840000}"/>
    <cellStyle name="SAPBEXHLevel3 12 3" xfId="33806" xr:uid="{00000000-0005-0000-0000-0000B2840000}"/>
    <cellStyle name="SAPBEXHLevel3 12 4" xfId="33807" xr:uid="{00000000-0005-0000-0000-0000B3840000}"/>
    <cellStyle name="SAPBEXHLevel3 13" xfId="33808" xr:uid="{00000000-0005-0000-0000-0000B4840000}"/>
    <cellStyle name="SAPBEXHLevel3 13 2" xfId="33809" xr:uid="{00000000-0005-0000-0000-0000B5840000}"/>
    <cellStyle name="SAPBEXHLevel3 13 2 2" xfId="33810" xr:uid="{00000000-0005-0000-0000-0000B6840000}"/>
    <cellStyle name="SAPBEXHLevel3 13 3" xfId="33811" xr:uid="{00000000-0005-0000-0000-0000B7840000}"/>
    <cellStyle name="SAPBEXHLevel3 13 4" xfId="33812" xr:uid="{00000000-0005-0000-0000-0000B8840000}"/>
    <cellStyle name="SAPBEXHLevel3 14" xfId="33813" xr:uid="{00000000-0005-0000-0000-0000B9840000}"/>
    <cellStyle name="SAPBEXHLevel3 14 2" xfId="33814" xr:uid="{00000000-0005-0000-0000-0000BA840000}"/>
    <cellStyle name="SAPBEXHLevel3 14 2 2" xfId="33815" xr:uid="{00000000-0005-0000-0000-0000BB840000}"/>
    <cellStyle name="SAPBEXHLevel3 14 3" xfId="33816" xr:uid="{00000000-0005-0000-0000-0000BC840000}"/>
    <cellStyle name="SAPBEXHLevel3 14 4" xfId="33817" xr:uid="{00000000-0005-0000-0000-0000BD840000}"/>
    <cellStyle name="SAPBEXHLevel3 15" xfId="33818" xr:uid="{00000000-0005-0000-0000-0000BE840000}"/>
    <cellStyle name="SAPBEXHLevel3 15 2" xfId="33819" xr:uid="{00000000-0005-0000-0000-0000BF840000}"/>
    <cellStyle name="SAPBEXHLevel3 15 2 2" xfId="33820" xr:uid="{00000000-0005-0000-0000-0000C0840000}"/>
    <cellStyle name="SAPBEXHLevel3 15 3" xfId="33821" xr:uid="{00000000-0005-0000-0000-0000C1840000}"/>
    <cellStyle name="SAPBEXHLevel3 15 4" xfId="33822" xr:uid="{00000000-0005-0000-0000-0000C2840000}"/>
    <cellStyle name="SAPBEXHLevel3 16" xfId="33823" xr:uid="{00000000-0005-0000-0000-0000C3840000}"/>
    <cellStyle name="SAPBEXHLevel3 16 2" xfId="33824" xr:uid="{00000000-0005-0000-0000-0000C4840000}"/>
    <cellStyle name="SAPBEXHLevel3 16 2 2" xfId="33825" xr:uid="{00000000-0005-0000-0000-0000C5840000}"/>
    <cellStyle name="SAPBEXHLevel3 16 3" xfId="33826" xr:uid="{00000000-0005-0000-0000-0000C6840000}"/>
    <cellStyle name="SAPBEXHLevel3 16 4" xfId="33827" xr:uid="{00000000-0005-0000-0000-0000C7840000}"/>
    <cellStyle name="SAPBEXHLevel3 17" xfId="33828" xr:uid="{00000000-0005-0000-0000-0000C8840000}"/>
    <cellStyle name="SAPBEXHLevel3 17 2" xfId="33829" xr:uid="{00000000-0005-0000-0000-0000C9840000}"/>
    <cellStyle name="SAPBEXHLevel3 18" xfId="33830" xr:uid="{00000000-0005-0000-0000-0000CA840000}"/>
    <cellStyle name="SAPBEXHLevel3 18 2" xfId="33831" xr:uid="{00000000-0005-0000-0000-0000CB840000}"/>
    <cellStyle name="SAPBEXHLevel3 19" xfId="33832" xr:uid="{00000000-0005-0000-0000-0000CC840000}"/>
    <cellStyle name="SAPBEXHLevel3 19 2" xfId="33833" xr:uid="{00000000-0005-0000-0000-0000CD840000}"/>
    <cellStyle name="SAPBEXHLevel3 2" xfId="33834" xr:uid="{00000000-0005-0000-0000-0000CE840000}"/>
    <cellStyle name="SAPBEXHLevel3 2 10" xfId="33835" xr:uid="{00000000-0005-0000-0000-0000CF840000}"/>
    <cellStyle name="SAPBEXHLevel3 2 11" xfId="33836" xr:uid="{00000000-0005-0000-0000-0000D0840000}"/>
    <cellStyle name="SAPBEXHLevel3 2 12" xfId="33837" xr:uid="{00000000-0005-0000-0000-0000D1840000}"/>
    <cellStyle name="SAPBEXHLevel3 2 13" xfId="33838" xr:uid="{00000000-0005-0000-0000-0000D2840000}"/>
    <cellStyle name="SAPBEXHLevel3 2 14" xfId="33839" xr:uid="{00000000-0005-0000-0000-0000D3840000}"/>
    <cellStyle name="SAPBEXHLevel3 2 15" xfId="33840" xr:uid="{00000000-0005-0000-0000-0000D4840000}"/>
    <cellStyle name="SAPBEXHLevel3 2 17" xfId="33841" xr:uid="{00000000-0005-0000-0000-0000D5840000}"/>
    <cellStyle name="SAPBEXHLevel3 2 2" xfId="33842" xr:uid="{00000000-0005-0000-0000-0000D6840000}"/>
    <cellStyle name="SAPBEXHLevel3 2 2 2" xfId="33843" xr:uid="{00000000-0005-0000-0000-0000D7840000}"/>
    <cellStyle name="SAPBEXHLevel3 2 2 2 2" xfId="33844" xr:uid="{00000000-0005-0000-0000-0000D8840000}"/>
    <cellStyle name="SAPBEXHLevel3 2 2 3" xfId="33845" xr:uid="{00000000-0005-0000-0000-0000D9840000}"/>
    <cellStyle name="SAPBEXHLevel3 2 2 4" xfId="33846" xr:uid="{00000000-0005-0000-0000-0000DA840000}"/>
    <cellStyle name="SAPBEXHLevel3 2 3" xfId="33847" xr:uid="{00000000-0005-0000-0000-0000DB840000}"/>
    <cellStyle name="SAPBEXHLevel3 2 3 2" xfId="33848" xr:uid="{00000000-0005-0000-0000-0000DC840000}"/>
    <cellStyle name="SAPBEXHLevel3 2 4" xfId="33849" xr:uid="{00000000-0005-0000-0000-0000DD840000}"/>
    <cellStyle name="SAPBEXHLevel3 2 5" xfId="33850" xr:uid="{00000000-0005-0000-0000-0000DE840000}"/>
    <cellStyle name="SAPBEXHLevel3 2 6" xfId="33851" xr:uid="{00000000-0005-0000-0000-0000DF840000}"/>
    <cellStyle name="SAPBEXHLevel3 2 7" xfId="33852" xr:uid="{00000000-0005-0000-0000-0000E0840000}"/>
    <cellStyle name="SAPBEXHLevel3 2 8" xfId="33853" xr:uid="{00000000-0005-0000-0000-0000E1840000}"/>
    <cellStyle name="SAPBEXHLevel3 2 9" xfId="33854" xr:uid="{00000000-0005-0000-0000-0000E2840000}"/>
    <cellStyle name="SAPBEXHLevel3 20" xfId="33855" xr:uid="{00000000-0005-0000-0000-0000E3840000}"/>
    <cellStyle name="SAPBEXHLevel3 20 2" xfId="33856" xr:uid="{00000000-0005-0000-0000-0000E4840000}"/>
    <cellStyle name="SAPBEXHLevel3 20 3" xfId="33857" xr:uid="{00000000-0005-0000-0000-0000E5840000}"/>
    <cellStyle name="SAPBEXHLevel3 21" xfId="33858" xr:uid="{00000000-0005-0000-0000-0000E6840000}"/>
    <cellStyle name="SAPBEXHLevel3 21 2" xfId="33859" xr:uid="{00000000-0005-0000-0000-0000E7840000}"/>
    <cellStyle name="SAPBEXHLevel3 22" xfId="33860" xr:uid="{00000000-0005-0000-0000-0000E8840000}"/>
    <cellStyle name="SAPBEXHLevel3 22 2" xfId="33861" xr:uid="{00000000-0005-0000-0000-0000E9840000}"/>
    <cellStyle name="SAPBEXHLevel3 23" xfId="33862" xr:uid="{00000000-0005-0000-0000-0000EA840000}"/>
    <cellStyle name="SAPBEXHLevel3 23 2" xfId="33863" xr:uid="{00000000-0005-0000-0000-0000EB840000}"/>
    <cellStyle name="SAPBEXHLevel3 23 2 2" xfId="33864" xr:uid="{00000000-0005-0000-0000-0000EC840000}"/>
    <cellStyle name="SAPBEXHLevel3 23 3" xfId="33865" xr:uid="{00000000-0005-0000-0000-0000ED840000}"/>
    <cellStyle name="SAPBEXHLevel3 23_IFRS-Buchung" xfId="33866" xr:uid="{00000000-0005-0000-0000-0000EE840000}"/>
    <cellStyle name="SAPBEXHLevel3 24" xfId="33867" xr:uid="{00000000-0005-0000-0000-0000EF840000}"/>
    <cellStyle name="SAPBEXHLevel3 24 2" xfId="33868" xr:uid="{00000000-0005-0000-0000-0000F0840000}"/>
    <cellStyle name="SAPBEXHLevel3 25" xfId="33869" xr:uid="{00000000-0005-0000-0000-0000F1840000}"/>
    <cellStyle name="SAPBEXHLevel3 25 2" xfId="33870" xr:uid="{00000000-0005-0000-0000-0000F2840000}"/>
    <cellStyle name="SAPBEXHLevel3 26" xfId="33871" xr:uid="{00000000-0005-0000-0000-0000F3840000}"/>
    <cellStyle name="SAPBEXHLevel3 26 2" xfId="33872" xr:uid="{00000000-0005-0000-0000-0000F4840000}"/>
    <cellStyle name="SAPBEXHLevel3 27" xfId="33873" xr:uid="{00000000-0005-0000-0000-0000F5840000}"/>
    <cellStyle name="SAPBEXHLevel3 27 2" xfId="33874" xr:uid="{00000000-0005-0000-0000-0000F6840000}"/>
    <cellStyle name="SAPBEXHLevel3 28" xfId="33875" xr:uid="{00000000-0005-0000-0000-0000F7840000}"/>
    <cellStyle name="SAPBEXHLevel3 28 2" xfId="33876" xr:uid="{00000000-0005-0000-0000-0000F8840000}"/>
    <cellStyle name="SAPBEXHLevel3 28 2 2" xfId="33877" xr:uid="{00000000-0005-0000-0000-0000F9840000}"/>
    <cellStyle name="SAPBEXHLevel3 28 2 2 2" xfId="33878" xr:uid="{00000000-0005-0000-0000-0000FA840000}"/>
    <cellStyle name="SAPBEXHLevel3 28 2 3" xfId="33879" xr:uid="{00000000-0005-0000-0000-0000FB840000}"/>
    <cellStyle name="SAPBEXHLevel3 28 3" xfId="33880" xr:uid="{00000000-0005-0000-0000-0000FC840000}"/>
    <cellStyle name="SAPBEXHLevel3 28 3 2" xfId="33881" xr:uid="{00000000-0005-0000-0000-0000FD840000}"/>
    <cellStyle name="SAPBEXHLevel3 28 4" xfId="33882" xr:uid="{00000000-0005-0000-0000-0000FE840000}"/>
    <cellStyle name="SAPBEXHLevel3 29" xfId="33883" xr:uid="{00000000-0005-0000-0000-0000FF840000}"/>
    <cellStyle name="SAPBEXHLevel3 29 2" xfId="33884" xr:uid="{00000000-0005-0000-0000-000000850000}"/>
    <cellStyle name="SAPBEXHLevel3 29 2 2" xfId="33885" xr:uid="{00000000-0005-0000-0000-000001850000}"/>
    <cellStyle name="SAPBEXHLevel3 29 2 2 2" xfId="33886" xr:uid="{00000000-0005-0000-0000-000002850000}"/>
    <cellStyle name="SAPBEXHLevel3 29 2 3" xfId="33887" xr:uid="{00000000-0005-0000-0000-000003850000}"/>
    <cellStyle name="SAPBEXHLevel3 29 3" xfId="33888" xr:uid="{00000000-0005-0000-0000-000004850000}"/>
    <cellStyle name="SAPBEXHLevel3 29 3 2" xfId="33889" xr:uid="{00000000-0005-0000-0000-000005850000}"/>
    <cellStyle name="SAPBEXHLevel3 29 4" xfId="33890" xr:uid="{00000000-0005-0000-0000-000006850000}"/>
    <cellStyle name="SAPBEXHLevel3 3" xfId="33891" xr:uid="{00000000-0005-0000-0000-000007850000}"/>
    <cellStyle name="SAPBEXHLevel3 3 2" xfId="33892" xr:uid="{00000000-0005-0000-0000-000008850000}"/>
    <cellStyle name="SAPBEXHLevel3 3 3" xfId="33893" xr:uid="{00000000-0005-0000-0000-000009850000}"/>
    <cellStyle name="SAPBEXHLevel3 3 4" xfId="33894" xr:uid="{00000000-0005-0000-0000-00000A850000}"/>
    <cellStyle name="SAPBEXHLevel3 30" xfId="33895" xr:uid="{00000000-0005-0000-0000-00000B850000}"/>
    <cellStyle name="SAPBEXHLevel3 30 2" xfId="33896" xr:uid="{00000000-0005-0000-0000-00000C850000}"/>
    <cellStyle name="SAPBEXHLevel3 31" xfId="33897" xr:uid="{00000000-0005-0000-0000-00000D850000}"/>
    <cellStyle name="SAPBEXHLevel3 31 2" xfId="33898" xr:uid="{00000000-0005-0000-0000-00000E850000}"/>
    <cellStyle name="SAPBEXHLevel3 32" xfId="33899" xr:uid="{00000000-0005-0000-0000-00000F850000}"/>
    <cellStyle name="SAPBEXHLevel3 32 2" xfId="33900" xr:uid="{00000000-0005-0000-0000-000010850000}"/>
    <cellStyle name="SAPBEXHLevel3 32 2 2" xfId="33901" xr:uid="{00000000-0005-0000-0000-000011850000}"/>
    <cellStyle name="SAPBEXHLevel3 32 3" xfId="33902" xr:uid="{00000000-0005-0000-0000-000012850000}"/>
    <cellStyle name="SAPBEXHLevel3 33" xfId="33903" xr:uid="{00000000-0005-0000-0000-000013850000}"/>
    <cellStyle name="SAPBEXHLevel3 33 2" xfId="33904" xr:uid="{00000000-0005-0000-0000-000014850000}"/>
    <cellStyle name="SAPBEXHLevel3 34" xfId="33905" xr:uid="{00000000-0005-0000-0000-000015850000}"/>
    <cellStyle name="SAPBEXHLevel3 34 2" xfId="33906" xr:uid="{00000000-0005-0000-0000-000016850000}"/>
    <cellStyle name="SAPBEXHLevel3 35" xfId="33907" xr:uid="{00000000-0005-0000-0000-000017850000}"/>
    <cellStyle name="SAPBEXHLevel3 36" xfId="33908" xr:uid="{00000000-0005-0000-0000-000018850000}"/>
    <cellStyle name="SAPBEXHLevel3 37" xfId="33909" xr:uid="{00000000-0005-0000-0000-000019850000}"/>
    <cellStyle name="SAPBEXHLevel3 38" xfId="33910" xr:uid="{00000000-0005-0000-0000-00001A850000}"/>
    <cellStyle name="SAPBEXHLevel3 39" xfId="33911" xr:uid="{00000000-0005-0000-0000-00001B850000}"/>
    <cellStyle name="SAPBEXHLevel3 4" xfId="33912" xr:uid="{00000000-0005-0000-0000-00001C850000}"/>
    <cellStyle name="SAPBEXHLevel3 4 2" xfId="33913" xr:uid="{00000000-0005-0000-0000-00001D850000}"/>
    <cellStyle name="SAPBEXHLevel3 4 3" xfId="33914" xr:uid="{00000000-0005-0000-0000-00001E850000}"/>
    <cellStyle name="SAPBEXHLevel3 4 4" xfId="33915" xr:uid="{00000000-0005-0000-0000-00001F850000}"/>
    <cellStyle name="SAPBEXHLevel3 40" xfId="33916" xr:uid="{00000000-0005-0000-0000-000020850000}"/>
    <cellStyle name="SAPBEXHLevel3 41" xfId="33917" xr:uid="{00000000-0005-0000-0000-000021850000}"/>
    <cellStyle name="SAPBEXHLevel3 42" xfId="33918" xr:uid="{00000000-0005-0000-0000-000022850000}"/>
    <cellStyle name="SAPBEXHLevel3 43" xfId="33919" xr:uid="{00000000-0005-0000-0000-000023850000}"/>
    <cellStyle name="SAPBEXHLevel3 44" xfId="33920" xr:uid="{00000000-0005-0000-0000-000024850000}"/>
    <cellStyle name="SAPBEXHLevel3 45" xfId="33921" xr:uid="{00000000-0005-0000-0000-000025850000}"/>
    <cellStyle name="SAPBEXHLevel3 46" xfId="46111" xr:uid="{00000000-0005-0000-0000-000026850000}"/>
    <cellStyle name="SAPBEXHLevel3 47" xfId="46112" xr:uid="{00000000-0005-0000-0000-000027850000}"/>
    <cellStyle name="SAPBEXHLevel3 48" xfId="33787" xr:uid="{00000000-0005-0000-0000-000028850000}"/>
    <cellStyle name="SAPBEXHLevel3 5" xfId="33922" xr:uid="{00000000-0005-0000-0000-000029850000}"/>
    <cellStyle name="SAPBEXHLevel3 5 2" xfId="33923" xr:uid="{00000000-0005-0000-0000-00002A850000}"/>
    <cellStyle name="SAPBEXHLevel3 5 3" xfId="33924" xr:uid="{00000000-0005-0000-0000-00002B850000}"/>
    <cellStyle name="SAPBEXHLevel3 5 4" xfId="33925" xr:uid="{00000000-0005-0000-0000-00002C850000}"/>
    <cellStyle name="SAPBEXHLevel3 6" xfId="33926" xr:uid="{00000000-0005-0000-0000-00002D850000}"/>
    <cellStyle name="SAPBEXHLevel3 6 2" xfId="33927" xr:uid="{00000000-0005-0000-0000-00002E850000}"/>
    <cellStyle name="SAPBEXHLevel3 6 3" xfId="33928" xr:uid="{00000000-0005-0000-0000-00002F850000}"/>
    <cellStyle name="SAPBEXHLevel3 6 4" xfId="33929" xr:uid="{00000000-0005-0000-0000-000030850000}"/>
    <cellStyle name="SAPBEXHLevel3 7" xfId="33930" xr:uid="{00000000-0005-0000-0000-000031850000}"/>
    <cellStyle name="SAPBEXHLevel3 7 2" xfId="33931" xr:uid="{00000000-0005-0000-0000-000032850000}"/>
    <cellStyle name="SAPBEXHLevel3 7 3" xfId="33932" xr:uid="{00000000-0005-0000-0000-000033850000}"/>
    <cellStyle name="SAPBEXHLevel3 7 4" xfId="33933" xr:uid="{00000000-0005-0000-0000-000034850000}"/>
    <cellStyle name="SAPBEXHLevel3 8" xfId="33934" xr:uid="{00000000-0005-0000-0000-000035850000}"/>
    <cellStyle name="SAPBEXHLevel3 8 2" xfId="33935" xr:uid="{00000000-0005-0000-0000-000036850000}"/>
    <cellStyle name="SAPBEXHLevel3 8 3" xfId="33936" xr:uid="{00000000-0005-0000-0000-000037850000}"/>
    <cellStyle name="SAPBEXHLevel3 8 4" xfId="33937" xr:uid="{00000000-0005-0000-0000-000038850000}"/>
    <cellStyle name="SAPBEXHLevel3 9" xfId="33938" xr:uid="{00000000-0005-0000-0000-000039850000}"/>
    <cellStyle name="SAPBEXHLevel3 9 2" xfId="33939" xr:uid="{00000000-0005-0000-0000-00003A850000}"/>
    <cellStyle name="SAPBEXHLevel3 9 2 2" xfId="33940" xr:uid="{00000000-0005-0000-0000-00003B850000}"/>
    <cellStyle name="SAPBEXHLevel3 9 3" xfId="33941" xr:uid="{00000000-0005-0000-0000-00003C850000}"/>
    <cellStyle name="SAPBEXHLevel3 9 4" xfId="33942" xr:uid="{00000000-0005-0000-0000-00003D850000}"/>
    <cellStyle name="SAPBEXHLevel3_AMSGB IS" xfId="46278" xr:uid="{00000000-0005-0000-0000-00003E850000}"/>
    <cellStyle name="SAPBEXHLevel3X" xfId="74" xr:uid="{00000000-0005-0000-0000-00003F850000}"/>
    <cellStyle name="SAPBEXHLevel3X 10" xfId="33944" xr:uid="{00000000-0005-0000-0000-000040850000}"/>
    <cellStyle name="SAPBEXHLevel3X 10 2" xfId="33945" xr:uid="{00000000-0005-0000-0000-000041850000}"/>
    <cellStyle name="SAPBEXHLevel3X 10 2 2" xfId="33946" xr:uid="{00000000-0005-0000-0000-000042850000}"/>
    <cellStyle name="SAPBEXHLevel3X 10 2 2 2" xfId="33947" xr:uid="{00000000-0005-0000-0000-000043850000}"/>
    <cellStyle name="SAPBEXHLevel3X 10 2 3" xfId="33948" xr:uid="{00000000-0005-0000-0000-000044850000}"/>
    <cellStyle name="SAPBEXHLevel3X 10 3" xfId="33949" xr:uid="{00000000-0005-0000-0000-000045850000}"/>
    <cellStyle name="SAPBEXHLevel3X 10 3 2" xfId="33950" xr:uid="{00000000-0005-0000-0000-000046850000}"/>
    <cellStyle name="SAPBEXHLevel3X 10 4" xfId="33951" xr:uid="{00000000-0005-0000-0000-000047850000}"/>
    <cellStyle name="SAPBEXHLevel3X 10 5" xfId="33952" xr:uid="{00000000-0005-0000-0000-000048850000}"/>
    <cellStyle name="SAPBEXHLevel3X 11" xfId="33953" xr:uid="{00000000-0005-0000-0000-000049850000}"/>
    <cellStyle name="SAPBEXHLevel3X 11 2" xfId="33954" xr:uid="{00000000-0005-0000-0000-00004A850000}"/>
    <cellStyle name="SAPBEXHLevel3X 11 2 2" xfId="33955" xr:uid="{00000000-0005-0000-0000-00004B850000}"/>
    <cellStyle name="SAPBEXHLevel3X 11 2 2 2" xfId="33956" xr:uid="{00000000-0005-0000-0000-00004C850000}"/>
    <cellStyle name="SAPBEXHLevel3X 11 2 3" xfId="33957" xr:uid="{00000000-0005-0000-0000-00004D850000}"/>
    <cellStyle name="SAPBEXHLevel3X 11 3" xfId="33958" xr:uid="{00000000-0005-0000-0000-00004E850000}"/>
    <cellStyle name="SAPBEXHLevel3X 11 3 2" xfId="33959" xr:uid="{00000000-0005-0000-0000-00004F850000}"/>
    <cellStyle name="SAPBEXHLevel3X 11 4" xfId="33960" xr:uid="{00000000-0005-0000-0000-000050850000}"/>
    <cellStyle name="SAPBEXHLevel3X 11 5" xfId="33961" xr:uid="{00000000-0005-0000-0000-000051850000}"/>
    <cellStyle name="SAPBEXHLevel3X 12" xfId="33962" xr:uid="{00000000-0005-0000-0000-000052850000}"/>
    <cellStyle name="SAPBEXHLevel3X 12 2" xfId="33963" xr:uid="{00000000-0005-0000-0000-000053850000}"/>
    <cellStyle name="SAPBEXHLevel3X 12 2 2" xfId="33964" xr:uid="{00000000-0005-0000-0000-000054850000}"/>
    <cellStyle name="SAPBEXHLevel3X 12 2 2 2" xfId="33965" xr:uid="{00000000-0005-0000-0000-000055850000}"/>
    <cellStyle name="SAPBEXHLevel3X 12 2 3" xfId="33966" xr:uid="{00000000-0005-0000-0000-000056850000}"/>
    <cellStyle name="SAPBEXHLevel3X 12 3" xfId="33967" xr:uid="{00000000-0005-0000-0000-000057850000}"/>
    <cellStyle name="SAPBEXHLevel3X 12 3 2" xfId="33968" xr:uid="{00000000-0005-0000-0000-000058850000}"/>
    <cellStyle name="SAPBEXHLevel3X 12 4" xfId="33969" xr:uid="{00000000-0005-0000-0000-000059850000}"/>
    <cellStyle name="SAPBEXHLevel3X 12 5" xfId="33970" xr:uid="{00000000-0005-0000-0000-00005A850000}"/>
    <cellStyle name="SAPBEXHLevel3X 13" xfId="33971" xr:uid="{00000000-0005-0000-0000-00005B850000}"/>
    <cellStyle name="SAPBEXHLevel3X 13 2" xfId="33972" xr:uid="{00000000-0005-0000-0000-00005C850000}"/>
    <cellStyle name="SAPBEXHLevel3X 13 2 2" xfId="33973" xr:uid="{00000000-0005-0000-0000-00005D850000}"/>
    <cellStyle name="SAPBEXHLevel3X 13 2 2 2" xfId="33974" xr:uid="{00000000-0005-0000-0000-00005E850000}"/>
    <cellStyle name="SAPBEXHLevel3X 13 2 3" xfId="33975" xr:uid="{00000000-0005-0000-0000-00005F850000}"/>
    <cellStyle name="SAPBEXHLevel3X 13 3" xfId="33976" xr:uid="{00000000-0005-0000-0000-000060850000}"/>
    <cellStyle name="SAPBEXHLevel3X 13 3 2" xfId="33977" xr:uid="{00000000-0005-0000-0000-000061850000}"/>
    <cellStyle name="SAPBEXHLevel3X 13 4" xfId="33978" xr:uid="{00000000-0005-0000-0000-000062850000}"/>
    <cellStyle name="SAPBEXHLevel3X 13 5" xfId="33979" xr:uid="{00000000-0005-0000-0000-000063850000}"/>
    <cellStyle name="SAPBEXHLevel3X 14" xfId="33980" xr:uid="{00000000-0005-0000-0000-000064850000}"/>
    <cellStyle name="SAPBEXHLevel3X 14 2" xfId="33981" xr:uid="{00000000-0005-0000-0000-000065850000}"/>
    <cellStyle name="SAPBEXHLevel3X 14 2 2" xfId="33982" xr:uid="{00000000-0005-0000-0000-000066850000}"/>
    <cellStyle name="SAPBEXHLevel3X 14 2 2 2" xfId="33983" xr:uid="{00000000-0005-0000-0000-000067850000}"/>
    <cellStyle name="SAPBEXHLevel3X 14 2 3" xfId="33984" xr:uid="{00000000-0005-0000-0000-000068850000}"/>
    <cellStyle name="SAPBEXHLevel3X 14 3" xfId="33985" xr:uid="{00000000-0005-0000-0000-000069850000}"/>
    <cellStyle name="SAPBEXHLevel3X 14 3 2" xfId="33986" xr:uid="{00000000-0005-0000-0000-00006A850000}"/>
    <cellStyle name="SAPBEXHLevel3X 14 4" xfId="33987" xr:uid="{00000000-0005-0000-0000-00006B850000}"/>
    <cellStyle name="SAPBEXHLevel3X 14 5" xfId="33988" xr:uid="{00000000-0005-0000-0000-00006C850000}"/>
    <cellStyle name="SAPBEXHLevel3X 15" xfId="33989" xr:uid="{00000000-0005-0000-0000-00006D850000}"/>
    <cellStyle name="SAPBEXHLevel3X 15 2" xfId="33990" xr:uid="{00000000-0005-0000-0000-00006E850000}"/>
    <cellStyle name="SAPBEXHLevel3X 15 2 2" xfId="33991" xr:uid="{00000000-0005-0000-0000-00006F850000}"/>
    <cellStyle name="SAPBEXHLevel3X 15 2 2 2" xfId="33992" xr:uid="{00000000-0005-0000-0000-000070850000}"/>
    <cellStyle name="SAPBEXHLevel3X 15 2 3" xfId="33993" xr:uid="{00000000-0005-0000-0000-000071850000}"/>
    <cellStyle name="SAPBEXHLevel3X 15 3" xfId="33994" xr:uid="{00000000-0005-0000-0000-000072850000}"/>
    <cellStyle name="SAPBEXHLevel3X 15 3 2" xfId="33995" xr:uid="{00000000-0005-0000-0000-000073850000}"/>
    <cellStyle name="SAPBEXHLevel3X 15 4" xfId="33996" xr:uid="{00000000-0005-0000-0000-000074850000}"/>
    <cellStyle name="SAPBEXHLevel3X 15 5" xfId="33997" xr:uid="{00000000-0005-0000-0000-000075850000}"/>
    <cellStyle name="SAPBEXHLevel3X 16" xfId="33998" xr:uid="{00000000-0005-0000-0000-000076850000}"/>
    <cellStyle name="SAPBEXHLevel3X 16 2" xfId="33999" xr:uid="{00000000-0005-0000-0000-000077850000}"/>
    <cellStyle name="SAPBEXHLevel3X 16 2 2" xfId="34000" xr:uid="{00000000-0005-0000-0000-000078850000}"/>
    <cellStyle name="SAPBEXHLevel3X 16 2 2 2" xfId="34001" xr:uid="{00000000-0005-0000-0000-000079850000}"/>
    <cellStyle name="SAPBEXHLevel3X 16 2 3" xfId="34002" xr:uid="{00000000-0005-0000-0000-00007A850000}"/>
    <cellStyle name="SAPBEXHLevel3X 16 3" xfId="34003" xr:uid="{00000000-0005-0000-0000-00007B850000}"/>
    <cellStyle name="SAPBEXHLevel3X 16 3 2" xfId="34004" xr:uid="{00000000-0005-0000-0000-00007C850000}"/>
    <cellStyle name="SAPBEXHLevel3X 16 4" xfId="34005" xr:uid="{00000000-0005-0000-0000-00007D850000}"/>
    <cellStyle name="SAPBEXHLevel3X 16 5" xfId="34006" xr:uid="{00000000-0005-0000-0000-00007E850000}"/>
    <cellStyle name="SAPBEXHLevel3X 17" xfId="34007" xr:uid="{00000000-0005-0000-0000-00007F850000}"/>
    <cellStyle name="SAPBEXHLevel3X 17 2" xfId="34008" xr:uid="{00000000-0005-0000-0000-000080850000}"/>
    <cellStyle name="SAPBEXHLevel3X 17 2 2" xfId="34009" xr:uid="{00000000-0005-0000-0000-000081850000}"/>
    <cellStyle name="SAPBEXHLevel3X 17 2 2 2" xfId="34010" xr:uid="{00000000-0005-0000-0000-000082850000}"/>
    <cellStyle name="SAPBEXHLevel3X 17 2 3" xfId="34011" xr:uid="{00000000-0005-0000-0000-000083850000}"/>
    <cellStyle name="SAPBEXHLevel3X 17 3" xfId="34012" xr:uid="{00000000-0005-0000-0000-000084850000}"/>
    <cellStyle name="SAPBEXHLevel3X 17 3 2" xfId="34013" xr:uid="{00000000-0005-0000-0000-000085850000}"/>
    <cellStyle name="SAPBEXHLevel3X 17 4" xfId="34014" xr:uid="{00000000-0005-0000-0000-000086850000}"/>
    <cellStyle name="SAPBEXHLevel3X 18" xfId="34015" xr:uid="{00000000-0005-0000-0000-000087850000}"/>
    <cellStyle name="SAPBEXHLevel3X 18 2" xfId="34016" xr:uid="{00000000-0005-0000-0000-000088850000}"/>
    <cellStyle name="SAPBEXHLevel3X 18 2 2" xfId="34017" xr:uid="{00000000-0005-0000-0000-000089850000}"/>
    <cellStyle name="SAPBEXHLevel3X 18 2 2 2" xfId="34018" xr:uid="{00000000-0005-0000-0000-00008A850000}"/>
    <cellStyle name="SAPBEXHLevel3X 18 2 3" xfId="34019" xr:uid="{00000000-0005-0000-0000-00008B850000}"/>
    <cellStyle name="SAPBEXHLevel3X 18 3" xfId="34020" xr:uid="{00000000-0005-0000-0000-00008C850000}"/>
    <cellStyle name="SAPBEXHLevel3X 18 3 2" xfId="34021" xr:uid="{00000000-0005-0000-0000-00008D850000}"/>
    <cellStyle name="SAPBEXHLevel3X 18 4" xfId="34022" xr:uid="{00000000-0005-0000-0000-00008E850000}"/>
    <cellStyle name="SAPBEXHLevel3X 19" xfId="34023" xr:uid="{00000000-0005-0000-0000-00008F850000}"/>
    <cellStyle name="SAPBEXHLevel3X 19 2" xfId="34024" xr:uid="{00000000-0005-0000-0000-000090850000}"/>
    <cellStyle name="SAPBEXHLevel3X 19 2 2" xfId="34025" xr:uid="{00000000-0005-0000-0000-000091850000}"/>
    <cellStyle name="SAPBEXHLevel3X 19 2 2 2" xfId="34026" xr:uid="{00000000-0005-0000-0000-000092850000}"/>
    <cellStyle name="SAPBEXHLevel3X 19 2 3" xfId="34027" xr:uid="{00000000-0005-0000-0000-000093850000}"/>
    <cellStyle name="SAPBEXHLevel3X 19 3" xfId="34028" xr:uid="{00000000-0005-0000-0000-000094850000}"/>
    <cellStyle name="SAPBEXHLevel3X 19 3 2" xfId="34029" xr:uid="{00000000-0005-0000-0000-000095850000}"/>
    <cellStyle name="SAPBEXHLevel3X 19 4" xfId="34030" xr:uid="{00000000-0005-0000-0000-000096850000}"/>
    <cellStyle name="SAPBEXHLevel3X 2" xfId="34031" xr:uid="{00000000-0005-0000-0000-000097850000}"/>
    <cellStyle name="SAPBEXHLevel3X 2 2" xfId="34032" xr:uid="{00000000-0005-0000-0000-000098850000}"/>
    <cellStyle name="SAPBEXHLevel3X 2 2 2" xfId="34033" xr:uid="{00000000-0005-0000-0000-000099850000}"/>
    <cellStyle name="SAPBEXHLevel3X 2 2 2 2" xfId="34034" xr:uid="{00000000-0005-0000-0000-00009A850000}"/>
    <cellStyle name="SAPBEXHLevel3X 2 2 3" xfId="34035" xr:uid="{00000000-0005-0000-0000-00009B850000}"/>
    <cellStyle name="SAPBEXHLevel3X 2 2 4" xfId="34036" xr:uid="{00000000-0005-0000-0000-00009C850000}"/>
    <cellStyle name="SAPBEXHLevel3X 2 3" xfId="34037" xr:uid="{00000000-0005-0000-0000-00009D850000}"/>
    <cellStyle name="SAPBEXHLevel3X 2 3 2" xfId="34038" xr:uid="{00000000-0005-0000-0000-00009E850000}"/>
    <cellStyle name="SAPBEXHLevel3X 2 4" xfId="34039" xr:uid="{00000000-0005-0000-0000-00009F850000}"/>
    <cellStyle name="SAPBEXHLevel3X 2 5" xfId="34040" xr:uid="{00000000-0005-0000-0000-0000A0850000}"/>
    <cellStyle name="SAPBEXHLevel3X 20" xfId="34041" xr:uid="{00000000-0005-0000-0000-0000A1850000}"/>
    <cellStyle name="SAPBEXHLevel3X 20 2" xfId="34042" xr:uid="{00000000-0005-0000-0000-0000A2850000}"/>
    <cellStyle name="SAPBEXHLevel3X 20 2 2" xfId="34043" xr:uid="{00000000-0005-0000-0000-0000A3850000}"/>
    <cellStyle name="SAPBEXHLevel3X 20 2 2 2" xfId="34044" xr:uid="{00000000-0005-0000-0000-0000A4850000}"/>
    <cellStyle name="SAPBEXHLevel3X 20 2 3" xfId="34045" xr:uid="{00000000-0005-0000-0000-0000A5850000}"/>
    <cellStyle name="SAPBEXHLevel3X 20 3" xfId="34046" xr:uid="{00000000-0005-0000-0000-0000A6850000}"/>
    <cellStyle name="SAPBEXHLevel3X 20 3 2" xfId="34047" xr:uid="{00000000-0005-0000-0000-0000A7850000}"/>
    <cellStyle name="SAPBEXHLevel3X 20 4" xfId="34048" xr:uid="{00000000-0005-0000-0000-0000A8850000}"/>
    <cellStyle name="SAPBEXHLevel3X 21" xfId="34049" xr:uid="{00000000-0005-0000-0000-0000A9850000}"/>
    <cellStyle name="SAPBEXHLevel3X 21 2" xfId="34050" xr:uid="{00000000-0005-0000-0000-0000AA850000}"/>
    <cellStyle name="SAPBEXHLevel3X 21 2 2" xfId="34051" xr:uid="{00000000-0005-0000-0000-0000AB850000}"/>
    <cellStyle name="SAPBEXHLevel3X 21 2 2 2" xfId="34052" xr:uid="{00000000-0005-0000-0000-0000AC850000}"/>
    <cellStyle name="SAPBEXHLevel3X 21 2 3" xfId="34053" xr:uid="{00000000-0005-0000-0000-0000AD850000}"/>
    <cellStyle name="SAPBEXHLevel3X 21 3" xfId="34054" xr:uid="{00000000-0005-0000-0000-0000AE850000}"/>
    <cellStyle name="SAPBEXHLevel3X 21 3 2" xfId="34055" xr:uid="{00000000-0005-0000-0000-0000AF850000}"/>
    <cellStyle name="SAPBEXHLevel3X 21 4" xfId="34056" xr:uid="{00000000-0005-0000-0000-0000B0850000}"/>
    <cellStyle name="SAPBEXHLevel3X 22" xfId="34057" xr:uid="{00000000-0005-0000-0000-0000B1850000}"/>
    <cellStyle name="SAPBEXHLevel3X 22 2" xfId="34058" xr:uid="{00000000-0005-0000-0000-0000B2850000}"/>
    <cellStyle name="SAPBEXHLevel3X 22 2 2" xfId="34059" xr:uid="{00000000-0005-0000-0000-0000B3850000}"/>
    <cellStyle name="SAPBEXHLevel3X 22 2 2 2" xfId="34060" xr:uid="{00000000-0005-0000-0000-0000B4850000}"/>
    <cellStyle name="SAPBEXHLevel3X 22 2 3" xfId="34061" xr:uid="{00000000-0005-0000-0000-0000B5850000}"/>
    <cellStyle name="SAPBEXHLevel3X 22 3" xfId="34062" xr:uid="{00000000-0005-0000-0000-0000B6850000}"/>
    <cellStyle name="SAPBEXHLevel3X 22 3 2" xfId="34063" xr:uid="{00000000-0005-0000-0000-0000B7850000}"/>
    <cellStyle name="SAPBEXHLevel3X 22 4" xfId="34064" xr:uid="{00000000-0005-0000-0000-0000B8850000}"/>
    <cellStyle name="SAPBEXHLevel3X 23" xfId="34065" xr:uid="{00000000-0005-0000-0000-0000B9850000}"/>
    <cellStyle name="SAPBEXHLevel3X 23 2" xfId="34066" xr:uid="{00000000-0005-0000-0000-0000BA850000}"/>
    <cellStyle name="SAPBEXHLevel3X 23 2 2" xfId="34067" xr:uid="{00000000-0005-0000-0000-0000BB850000}"/>
    <cellStyle name="SAPBEXHLevel3X 23 2 2 2" xfId="34068" xr:uid="{00000000-0005-0000-0000-0000BC850000}"/>
    <cellStyle name="SAPBEXHLevel3X 23 2 3" xfId="34069" xr:uid="{00000000-0005-0000-0000-0000BD850000}"/>
    <cellStyle name="SAPBEXHLevel3X 23 3" xfId="34070" xr:uid="{00000000-0005-0000-0000-0000BE850000}"/>
    <cellStyle name="SAPBEXHLevel3X 23 3 2" xfId="34071" xr:uid="{00000000-0005-0000-0000-0000BF850000}"/>
    <cellStyle name="SAPBEXHLevel3X 23 4" xfId="34072" xr:uid="{00000000-0005-0000-0000-0000C0850000}"/>
    <cellStyle name="SAPBEXHLevel3X 23_IFRS-Buchung" xfId="34073" xr:uid="{00000000-0005-0000-0000-0000C1850000}"/>
    <cellStyle name="SAPBEXHLevel3X 24" xfId="34074" xr:uid="{00000000-0005-0000-0000-0000C2850000}"/>
    <cellStyle name="SAPBEXHLevel3X 24 2" xfId="34075" xr:uid="{00000000-0005-0000-0000-0000C3850000}"/>
    <cellStyle name="SAPBEXHLevel3X 24 2 2" xfId="34076" xr:uid="{00000000-0005-0000-0000-0000C4850000}"/>
    <cellStyle name="SAPBEXHLevel3X 24 3" xfId="34077" xr:uid="{00000000-0005-0000-0000-0000C5850000}"/>
    <cellStyle name="SAPBEXHLevel3X 25" xfId="34078" xr:uid="{00000000-0005-0000-0000-0000C6850000}"/>
    <cellStyle name="SAPBEXHLevel3X 25 2" xfId="34079" xr:uid="{00000000-0005-0000-0000-0000C7850000}"/>
    <cellStyle name="SAPBEXHLevel3X 25 2 2" xfId="34080" xr:uid="{00000000-0005-0000-0000-0000C8850000}"/>
    <cellStyle name="SAPBEXHLevel3X 25 3" xfId="34081" xr:uid="{00000000-0005-0000-0000-0000C9850000}"/>
    <cellStyle name="SAPBEXHLevel3X 26" xfId="34082" xr:uid="{00000000-0005-0000-0000-0000CA850000}"/>
    <cellStyle name="SAPBEXHLevel3X 26 2" xfId="34083" xr:uid="{00000000-0005-0000-0000-0000CB850000}"/>
    <cellStyle name="SAPBEXHLevel3X 26 2 2" xfId="34084" xr:uid="{00000000-0005-0000-0000-0000CC850000}"/>
    <cellStyle name="SAPBEXHLevel3X 26 2 2 2" xfId="34085" xr:uid="{00000000-0005-0000-0000-0000CD850000}"/>
    <cellStyle name="SAPBEXHLevel3X 26 2 3" xfId="34086" xr:uid="{00000000-0005-0000-0000-0000CE850000}"/>
    <cellStyle name="SAPBEXHLevel3X 26 3" xfId="34087" xr:uid="{00000000-0005-0000-0000-0000CF850000}"/>
    <cellStyle name="SAPBEXHLevel3X 26 3 2" xfId="34088" xr:uid="{00000000-0005-0000-0000-0000D0850000}"/>
    <cellStyle name="SAPBEXHLevel3X 26 4" xfId="34089" xr:uid="{00000000-0005-0000-0000-0000D1850000}"/>
    <cellStyle name="SAPBEXHLevel3X 27" xfId="34090" xr:uid="{00000000-0005-0000-0000-0000D2850000}"/>
    <cellStyle name="SAPBEXHLevel3X 27 2" xfId="34091" xr:uid="{00000000-0005-0000-0000-0000D3850000}"/>
    <cellStyle name="SAPBEXHLevel3X 27 2 2" xfId="34092" xr:uid="{00000000-0005-0000-0000-0000D4850000}"/>
    <cellStyle name="SAPBEXHLevel3X 27 2 2 2" xfId="34093" xr:uid="{00000000-0005-0000-0000-0000D5850000}"/>
    <cellStyle name="SAPBEXHLevel3X 27 2 3" xfId="34094" xr:uid="{00000000-0005-0000-0000-0000D6850000}"/>
    <cellStyle name="SAPBEXHLevel3X 27 3" xfId="34095" xr:uid="{00000000-0005-0000-0000-0000D7850000}"/>
    <cellStyle name="SAPBEXHLevel3X 27 3 2" xfId="34096" xr:uid="{00000000-0005-0000-0000-0000D8850000}"/>
    <cellStyle name="SAPBEXHLevel3X 27 4" xfId="34097" xr:uid="{00000000-0005-0000-0000-0000D9850000}"/>
    <cellStyle name="SAPBEXHLevel3X 28" xfId="34098" xr:uid="{00000000-0005-0000-0000-0000DA850000}"/>
    <cellStyle name="SAPBEXHLevel3X 28 2" xfId="34099" xr:uid="{00000000-0005-0000-0000-0000DB850000}"/>
    <cellStyle name="SAPBEXHLevel3X 29" xfId="34100" xr:uid="{00000000-0005-0000-0000-0000DC850000}"/>
    <cellStyle name="SAPBEXHLevel3X 29 2" xfId="34101" xr:uid="{00000000-0005-0000-0000-0000DD850000}"/>
    <cellStyle name="SAPBEXHLevel3X 3" xfId="34102" xr:uid="{00000000-0005-0000-0000-0000DE850000}"/>
    <cellStyle name="SAPBEXHLevel3X 3 2" xfId="34103" xr:uid="{00000000-0005-0000-0000-0000DF850000}"/>
    <cellStyle name="SAPBEXHLevel3X 3 2 2" xfId="34104" xr:uid="{00000000-0005-0000-0000-0000E0850000}"/>
    <cellStyle name="SAPBEXHLevel3X 3 3" xfId="34105" xr:uid="{00000000-0005-0000-0000-0000E1850000}"/>
    <cellStyle name="SAPBEXHLevel3X 3 4" xfId="34106" xr:uid="{00000000-0005-0000-0000-0000E2850000}"/>
    <cellStyle name="SAPBEXHLevel3X 3 5" xfId="34107" xr:uid="{00000000-0005-0000-0000-0000E3850000}"/>
    <cellStyle name="SAPBEXHLevel3X 30" xfId="34108" xr:uid="{00000000-0005-0000-0000-0000E4850000}"/>
    <cellStyle name="SAPBEXHLevel3X 30 2" xfId="34109" xr:uid="{00000000-0005-0000-0000-0000E5850000}"/>
    <cellStyle name="SAPBEXHLevel3X 30 2 2" xfId="34110" xr:uid="{00000000-0005-0000-0000-0000E6850000}"/>
    <cellStyle name="SAPBEXHLevel3X 30 3" xfId="34111" xr:uid="{00000000-0005-0000-0000-0000E7850000}"/>
    <cellStyle name="SAPBEXHLevel3X 31" xfId="34112" xr:uid="{00000000-0005-0000-0000-0000E8850000}"/>
    <cellStyle name="SAPBEXHLevel3X 31 2" xfId="34113" xr:uid="{00000000-0005-0000-0000-0000E9850000}"/>
    <cellStyle name="SAPBEXHLevel3X 32" xfId="34114" xr:uid="{00000000-0005-0000-0000-0000EA850000}"/>
    <cellStyle name="SAPBEXHLevel3X 32 2" xfId="34115" xr:uid="{00000000-0005-0000-0000-0000EB850000}"/>
    <cellStyle name="SAPBEXHLevel3X 33" xfId="34116" xr:uid="{00000000-0005-0000-0000-0000EC850000}"/>
    <cellStyle name="SAPBEXHLevel3X 34" xfId="34117" xr:uid="{00000000-0005-0000-0000-0000ED850000}"/>
    <cellStyle name="SAPBEXHLevel3X 35" xfId="34118" xr:uid="{00000000-0005-0000-0000-0000EE850000}"/>
    <cellStyle name="SAPBEXHLevel3X 36" xfId="34119" xr:uid="{00000000-0005-0000-0000-0000EF850000}"/>
    <cellStyle name="SAPBEXHLevel3X 37" xfId="34120" xr:uid="{00000000-0005-0000-0000-0000F0850000}"/>
    <cellStyle name="SAPBEXHLevel3X 38" xfId="34121" xr:uid="{00000000-0005-0000-0000-0000F1850000}"/>
    <cellStyle name="SAPBEXHLevel3X 39" xfId="34122" xr:uid="{00000000-0005-0000-0000-0000F2850000}"/>
    <cellStyle name="SAPBEXHLevel3X 4" xfId="34123" xr:uid="{00000000-0005-0000-0000-0000F3850000}"/>
    <cellStyle name="SAPBEXHLevel3X 4 2" xfId="34124" xr:uid="{00000000-0005-0000-0000-0000F4850000}"/>
    <cellStyle name="SAPBEXHLevel3X 4 2 2" xfId="34125" xr:uid="{00000000-0005-0000-0000-0000F5850000}"/>
    <cellStyle name="SAPBEXHLevel3X 4 3" xfId="34126" xr:uid="{00000000-0005-0000-0000-0000F6850000}"/>
    <cellStyle name="SAPBEXHLevel3X 4 4" xfId="34127" xr:uid="{00000000-0005-0000-0000-0000F7850000}"/>
    <cellStyle name="SAPBEXHLevel3X 4 5" xfId="34128" xr:uid="{00000000-0005-0000-0000-0000F8850000}"/>
    <cellStyle name="SAPBEXHLevel3X 40" xfId="34129" xr:uid="{00000000-0005-0000-0000-0000F9850000}"/>
    <cellStyle name="SAPBEXHLevel3X 41" xfId="34130" xr:uid="{00000000-0005-0000-0000-0000FA850000}"/>
    <cellStyle name="SAPBEXHLevel3X 42" xfId="34131" xr:uid="{00000000-0005-0000-0000-0000FB850000}"/>
    <cellStyle name="SAPBEXHLevel3X 43" xfId="34132" xr:uid="{00000000-0005-0000-0000-0000FC850000}"/>
    <cellStyle name="SAPBEXHLevel3X 44" xfId="34133" xr:uid="{00000000-0005-0000-0000-0000FD850000}"/>
    <cellStyle name="SAPBEXHLevel3X 45" xfId="34134" xr:uid="{00000000-0005-0000-0000-0000FE850000}"/>
    <cellStyle name="SAPBEXHLevel3X 46" xfId="34135" xr:uid="{00000000-0005-0000-0000-0000FF850000}"/>
    <cellStyle name="SAPBEXHLevel3X 47" xfId="34136" xr:uid="{00000000-0005-0000-0000-000000860000}"/>
    <cellStyle name="SAPBEXHLevel3X 48" xfId="34137" xr:uid="{00000000-0005-0000-0000-000001860000}"/>
    <cellStyle name="SAPBEXHLevel3X 49" xfId="34138" xr:uid="{00000000-0005-0000-0000-000002860000}"/>
    <cellStyle name="SAPBEXHLevel3X 5" xfId="34139" xr:uid="{00000000-0005-0000-0000-000003860000}"/>
    <cellStyle name="SAPBEXHLevel3X 5 2" xfId="34140" xr:uid="{00000000-0005-0000-0000-000004860000}"/>
    <cellStyle name="SAPBEXHLevel3X 5 2 2" xfId="34141" xr:uid="{00000000-0005-0000-0000-000005860000}"/>
    <cellStyle name="SAPBEXHLevel3X 5 3" xfId="34142" xr:uid="{00000000-0005-0000-0000-000006860000}"/>
    <cellStyle name="SAPBEXHLevel3X 5 4" xfId="34143" xr:uid="{00000000-0005-0000-0000-000007860000}"/>
    <cellStyle name="SAPBEXHLevel3X 5 5" xfId="34144" xr:uid="{00000000-0005-0000-0000-000008860000}"/>
    <cellStyle name="SAPBEXHLevel3X 50" xfId="34145" xr:uid="{00000000-0005-0000-0000-000009860000}"/>
    <cellStyle name="SAPBEXHLevel3X 51" xfId="34146" xr:uid="{00000000-0005-0000-0000-00000A860000}"/>
    <cellStyle name="SAPBEXHLevel3X 52" xfId="46113" xr:uid="{00000000-0005-0000-0000-00000B860000}"/>
    <cellStyle name="SAPBEXHLevel3X 53" xfId="46114" xr:uid="{00000000-0005-0000-0000-00000C860000}"/>
    <cellStyle name="SAPBEXHLevel3X 54" xfId="33943" xr:uid="{00000000-0005-0000-0000-00000D860000}"/>
    <cellStyle name="SAPBEXHLevel3X 6" xfId="34147" xr:uid="{00000000-0005-0000-0000-00000E860000}"/>
    <cellStyle name="SAPBEXHLevel3X 6 2" xfId="34148" xr:uid="{00000000-0005-0000-0000-00000F860000}"/>
    <cellStyle name="SAPBEXHLevel3X 6 2 2" xfId="34149" xr:uid="{00000000-0005-0000-0000-000010860000}"/>
    <cellStyle name="SAPBEXHLevel3X 6 2 2 2" xfId="34150" xr:uid="{00000000-0005-0000-0000-000011860000}"/>
    <cellStyle name="SAPBEXHLevel3X 6 2 3" xfId="34151" xr:uid="{00000000-0005-0000-0000-000012860000}"/>
    <cellStyle name="SAPBEXHLevel3X 6 3" xfId="34152" xr:uid="{00000000-0005-0000-0000-000013860000}"/>
    <cellStyle name="SAPBEXHLevel3X 6 3 2" xfId="34153" xr:uid="{00000000-0005-0000-0000-000014860000}"/>
    <cellStyle name="SAPBEXHLevel3X 6 4" xfId="34154" xr:uid="{00000000-0005-0000-0000-000015860000}"/>
    <cellStyle name="SAPBEXHLevel3X 6 5" xfId="34155" xr:uid="{00000000-0005-0000-0000-000016860000}"/>
    <cellStyle name="SAPBEXHLevel3X 7" xfId="34156" xr:uid="{00000000-0005-0000-0000-000017860000}"/>
    <cellStyle name="SAPBEXHLevel3X 7 2" xfId="34157" xr:uid="{00000000-0005-0000-0000-000018860000}"/>
    <cellStyle name="SAPBEXHLevel3X 7 2 2" xfId="34158" xr:uid="{00000000-0005-0000-0000-000019860000}"/>
    <cellStyle name="SAPBEXHLevel3X 7 2 2 2" xfId="34159" xr:uid="{00000000-0005-0000-0000-00001A860000}"/>
    <cellStyle name="SAPBEXHLevel3X 7 2 3" xfId="34160" xr:uid="{00000000-0005-0000-0000-00001B860000}"/>
    <cellStyle name="SAPBEXHLevel3X 7 3" xfId="34161" xr:uid="{00000000-0005-0000-0000-00001C860000}"/>
    <cellStyle name="SAPBEXHLevel3X 7 3 2" xfId="34162" xr:uid="{00000000-0005-0000-0000-00001D860000}"/>
    <cellStyle name="SAPBEXHLevel3X 7 4" xfId="34163" xr:uid="{00000000-0005-0000-0000-00001E860000}"/>
    <cellStyle name="SAPBEXHLevel3X 7 5" xfId="34164" xr:uid="{00000000-0005-0000-0000-00001F860000}"/>
    <cellStyle name="SAPBEXHLevel3X 8" xfId="34165" xr:uid="{00000000-0005-0000-0000-000020860000}"/>
    <cellStyle name="SAPBEXHLevel3X 8 2" xfId="34166" xr:uid="{00000000-0005-0000-0000-000021860000}"/>
    <cellStyle name="SAPBEXHLevel3X 8 2 2" xfId="34167" xr:uid="{00000000-0005-0000-0000-000022860000}"/>
    <cellStyle name="SAPBEXHLevel3X 8 2 2 2" xfId="34168" xr:uid="{00000000-0005-0000-0000-000023860000}"/>
    <cellStyle name="SAPBEXHLevel3X 8 2 3" xfId="34169" xr:uid="{00000000-0005-0000-0000-000024860000}"/>
    <cellStyle name="SAPBEXHLevel3X 8 3" xfId="34170" xr:uid="{00000000-0005-0000-0000-000025860000}"/>
    <cellStyle name="SAPBEXHLevel3X 8 3 2" xfId="34171" xr:uid="{00000000-0005-0000-0000-000026860000}"/>
    <cellStyle name="SAPBEXHLevel3X 8 4" xfId="34172" xr:uid="{00000000-0005-0000-0000-000027860000}"/>
    <cellStyle name="SAPBEXHLevel3X 8 5" xfId="34173" xr:uid="{00000000-0005-0000-0000-000028860000}"/>
    <cellStyle name="SAPBEXHLevel3X 9" xfId="34174" xr:uid="{00000000-0005-0000-0000-000029860000}"/>
    <cellStyle name="SAPBEXHLevel3X 9 2" xfId="34175" xr:uid="{00000000-0005-0000-0000-00002A860000}"/>
    <cellStyle name="SAPBEXHLevel3X 9 2 2" xfId="34176" xr:uid="{00000000-0005-0000-0000-00002B860000}"/>
    <cellStyle name="SAPBEXHLevel3X 9 2 2 2" xfId="34177" xr:uid="{00000000-0005-0000-0000-00002C860000}"/>
    <cellStyle name="SAPBEXHLevel3X 9 2 3" xfId="34178" xr:uid="{00000000-0005-0000-0000-00002D860000}"/>
    <cellStyle name="SAPBEXHLevel3X 9 3" xfId="34179" xr:uid="{00000000-0005-0000-0000-00002E860000}"/>
    <cellStyle name="SAPBEXHLevel3X 9 3 2" xfId="34180" xr:uid="{00000000-0005-0000-0000-00002F860000}"/>
    <cellStyle name="SAPBEXHLevel3X 9 4" xfId="34181" xr:uid="{00000000-0005-0000-0000-000030860000}"/>
    <cellStyle name="SAPBEXHLevel3X 9 5" xfId="34182" xr:uid="{00000000-0005-0000-0000-000031860000}"/>
    <cellStyle name="SAPBEXHLevel3X_AMSGB IS" xfId="46279" xr:uid="{00000000-0005-0000-0000-000032860000}"/>
    <cellStyle name="SAPBEXinputData" xfId="75" xr:uid="{00000000-0005-0000-0000-000033860000}"/>
    <cellStyle name="SAPBEXinputData 10" xfId="34184" xr:uid="{00000000-0005-0000-0000-000034860000}"/>
    <cellStyle name="SAPBEXinputData 10 2" xfId="34185" xr:uid="{00000000-0005-0000-0000-000035860000}"/>
    <cellStyle name="SAPBEXinputData 10 3" xfId="34186" xr:uid="{00000000-0005-0000-0000-000036860000}"/>
    <cellStyle name="SAPBEXinputData 10 4" xfId="34187" xr:uid="{00000000-0005-0000-0000-000037860000}"/>
    <cellStyle name="SAPBEXinputData 11" xfId="34188" xr:uid="{00000000-0005-0000-0000-000038860000}"/>
    <cellStyle name="SAPBEXinputData 11 2" xfId="34189" xr:uid="{00000000-0005-0000-0000-000039860000}"/>
    <cellStyle name="SAPBEXinputData 11 3" xfId="34190" xr:uid="{00000000-0005-0000-0000-00003A860000}"/>
    <cellStyle name="SAPBEXinputData 11 4" xfId="34191" xr:uid="{00000000-0005-0000-0000-00003B860000}"/>
    <cellStyle name="SAPBEXinputData 12" xfId="34192" xr:uid="{00000000-0005-0000-0000-00003C860000}"/>
    <cellStyle name="SAPBEXinputData 12 2" xfId="34193" xr:uid="{00000000-0005-0000-0000-00003D860000}"/>
    <cellStyle name="SAPBEXinputData 12 3" xfId="34194" xr:uid="{00000000-0005-0000-0000-00003E860000}"/>
    <cellStyle name="SAPBEXinputData 12 4" xfId="34195" xr:uid="{00000000-0005-0000-0000-00003F860000}"/>
    <cellStyle name="SAPBEXinputData 13" xfId="34196" xr:uid="{00000000-0005-0000-0000-000040860000}"/>
    <cellStyle name="SAPBEXinputData 13 2" xfId="34197" xr:uid="{00000000-0005-0000-0000-000041860000}"/>
    <cellStyle name="SAPBEXinputData 13 3" xfId="34198" xr:uid="{00000000-0005-0000-0000-000042860000}"/>
    <cellStyle name="SAPBEXinputData 13 4" xfId="34199" xr:uid="{00000000-0005-0000-0000-000043860000}"/>
    <cellStyle name="SAPBEXinputData 14" xfId="34200" xr:uid="{00000000-0005-0000-0000-000044860000}"/>
    <cellStyle name="SAPBEXinputData 14 2" xfId="34201" xr:uid="{00000000-0005-0000-0000-000045860000}"/>
    <cellStyle name="SAPBEXinputData 14 3" xfId="34202" xr:uid="{00000000-0005-0000-0000-000046860000}"/>
    <cellStyle name="SAPBEXinputData 14 4" xfId="34203" xr:uid="{00000000-0005-0000-0000-000047860000}"/>
    <cellStyle name="SAPBEXinputData 15" xfId="34204" xr:uid="{00000000-0005-0000-0000-000048860000}"/>
    <cellStyle name="SAPBEXinputData 15 2" xfId="34205" xr:uid="{00000000-0005-0000-0000-000049860000}"/>
    <cellStyle name="SAPBEXinputData 15 3" xfId="34206" xr:uid="{00000000-0005-0000-0000-00004A860000}"/>
    <cellStyle name="SAPBEXinputData 15 4" xfId="34207" xr:uid="{00000000-0005-0000-0000-00004B860000}"/>
    <cellStyle name="SAPBEXinputData 16" xfId="34208" xr:uid="{00000000-0005-0000-0000-00004C860000}"/>
    <cellStyle name="SAPBEXinputData 16 2" xfId="34209" xr:uid="{00000000-0005-0000-0000-00004D860000}"/>
    <cellStyle name="SAPBEXinputData 16 3" xfId="34210" xr:uid="{00000000-0005-0000-0000-00004E860000}"/>
    <cellStyle name="SAPBEXinputData 16 4" xfId="34211" xr:uid="{00000000-0005-0000-0000-00004F860000}"/>
    <cellStyle name="SAPBEXinputData 17" xfId="34212" xr:uid="{00000000-0005-0000-0000-000050860000}"/>
    <cellStyle name="SAPBEXinputData 17 2" xfId="34213" xr:uid="{00000000-0005-0000-0000-000051860000}"/>
    <cellStyle name="SAPBEXinputData 18" xfId="34214" xr:uid="{00000000-0005-0000-0000-000052860000}"/>
    <cellStyle name="SAPBEXinputData 18 2" xfId="34215" xr:uid="{00000000-0005-0000-0000-000053860000}"/>
    <cellStyle name="SAPBEXinputData 19" xfId="34216" xr:uid="{00000000-0005-0000-0000-000054860000}"/>
    <cellStyle name="SAPBEXinputData 19 2" xfId="34217" xr:uid="{00000000-0005-0000-0000-000055860000}"/>
    <cellStyle name="SAPBEXinputData 2" xfId="34218" xr:uid="{00000000-0005-0000-0000-000056860000}"/>
    <cellStyle name="SAPBEXinputData 2 2" xfId="34219" xr:uid="{00000000-0005-0000-0000-000057860000}"/>
    <cellStyle name="SAPBEXinputData 2 2 2" xfId="34220" xr:uid="{00000000-0005-0000-0000-000058860000}"/>
    <cellStyle name="SAPBEXinputData 2 2 2 2" xfId="34221" xr:uid="{00000000-0005-0000-0000-000059860000}"/>
    <cellStyle name="SAPBEXinputData 2 2 3" xfId="34222" xr:uid="{00000000-0005-0000-0000-00005A860000}"/>
    <cellStyle name="SAPBEXinputData 2 2 4" xfId="34223" xr:uid="{00000000-0005-0000-0000-00005B860000}"/>
    <cellStyle name="SAPBEXinputData 2 3" xfId="34224" xr:uid="{00000000-0005-0000-0000-00005C860000}"/>
    <cellStyle name="SAPBEXinputData 2 3 2" xfId="34225" xr:uid="{00000000-0005-0000-0000-00005D860000}"/>
    <cellStyle name="SAPBEXinputData 2 4" xfId="34226" xr:uid="{00000000-0005-0000-0000-00005E860000}"/>
    <cellStyle name="SAPBEXinputData 2 5" xfId="34227" xr:uid="{00000000-0005-0000-0000-00005F860000}"/>
    <cellStyle name="SAPBEXinputData 20" xfId="34228" xr:uid="{00000000-0005-0000-0000-000060860000}"/>
    <cellStyle name="SAPBEXinputData 20 2" xfId="34229" xr:uid="{00000000-0005-0000-0000-000061860000}"/>
    <cellStyle name="SAPBEXinputData 20 3" xfId="34230" xr:uid="{00000000-0005-0000-0000-000062860000}"/>
    <cellStyle name="SAPBEXinputData 21" xfId="34231" xr:uid="{00000000-0005-0000-0000-000063860000}"/>
    <cellStyle name="SAPBEXinputData 21 2" xfId="34232" xr:uid="{00000000-0005-0000-0000-000064860000}"/>
    <cellStyle name="SAPBEXinputData 21 3" xfId="34233" xr:uid="{00000000-0005-0000-0000-000065860000}"/>
    <cellStyle name="SAPBEXinputData 22" xfId="34234" xr:uid="{00000000-0005-0000-0000-000066860000}"/>
    <cellStyle name="SAPBEXinputData 22 2" xfId="34235" xr:uid="{00000000-0005-0000-0000-000067860000}"/>
    <cellStyle name="SAPBEXinputData 23" xfId="34236" xr:uid="{00000000-0005-0000-0000-000068860000}"/>
    <cellStyle name="SAPBEXinputData 23 2" xfId="34237" xr:uid="{00000000-0005-0000-0000-000069860000}"/>
    <cellStyle name="SAPBEXinputData 23 3" xfId="34238" xr:uid="{00000000-0005-0000-0000-00006A860000}"/>
    <cellStyle name="SAPBEXinputData 23_IFRS-Buchung" xfId="34239" xr:uid="{00000000-0005-0000-0000-00006B860000}"/>
    <cellStyle name="SAPBEXinputData 24" xfId="34240" xr:uid="{00000000-0005-0000-0000-00006C860000}"/>
    <cellStyle name="SAPBEXinputData 24 2" xfId="34241" xr:uid="{00000000-0005-0000-0000-00006D860000}"/>
    <cellStyle name="SAPBEXinputData 25" xfId="34242" xr:uid="{00000000-0005-0000-0000-00006E860000}"/>
    <cellStyle name="SAPBEXinputData 25 2" xfId="34243" xr:uid="{00000000-0005-0000-0000-00006F860000}"/>
    <cellStyle name="SAPBEXinputData 26" xfId="34244" xr:uid="{00000000-0005-0000-0000-000070860000}"/>
    <cellStyle name="SAPBEXinputData 26 2" xfId="34245" xr:uid="{00000000-0005-0000-0000-000071860000}"/>
    <cellStyle name="SAPBEXinputData 26 2 2" xfId="34246" xr:uid="{00000000-0005-0000-0000-000072860000}"/>
    <cellStyle name="SAPBEXinputData 26 2 2 2" xfId="34247" xr:uid="{00000000-0005-0000-0000-000073860000}"/>
    <cellStyle name="SAPBEXinputData 26 2 3" xfId="34248" xr:uid="{00000000-0005-0000-0000-000074860000}"/>
    <cellStyle name="SAPBEXinputData 26 3" xfId="34249" xr:uid="{00000000-0005-0000-0000-000075860000}"/>
    <cellStyle name="SAPBEXinputData 26 3 2" xfId="34250" xr:uid="{00000000-0005-0000-0000-000076860000}"/>
    <cellStyle name="SAPBEXinputData 26 4" xfId="34251" xr:uid="{00000000-0005-0000-0000-000077860000}"/>
    <cellStyle name="SAPBEXinputData 27" xfId="34252" xr:uid="{00000000-0005-0000-0000-000078860000}"/>
    <cellStyle name="SAPBEXinputData 27 2" xfId="34253" xr:uid="{00000000-0005-0000-0000-000079860000}"/>
    <cellStyle name="SAPBEXinputData 27 2 2" xfId="34254" xr:uid="{00000000-0005-0000-0000-00007A860000}"/>
    <cellStyle name="SAPBEXinputData 27 2 2 2" xfId="34255" xr:uid="{00000000-0005-0000-0000-00007B860000}"/>
    <cellStyle name="SAPBEXinputData 27 2 3" xfId="34256" xr:uid="{00000000-0005-0000-0000-00007C860000}"/>
    <cellStyle name="SAPBEXinputData 27 3" xfId="34257" xr:uid="{00000000-0005-0000-0000-00007D860000}"/>
    <cellStyle name="SAPBEXinputData 27 3 2" xfId="34258" xr:uid="{00000000-0005-0000-0000-00007E860000}"/>
    <cellStyle name="SAPBEXinputData 27 4" xfId="34259" xr:uid="{00000000-0005-0000-0000-00007F860000}"/>
    <cellStyle name="SAPBEXinputData 28" xfId="34260" xr:uid="{00000000-0005-0000-0000-000080860000}"/>
    <cellStyle name="SAPBEXinputData 28 2" xfId="34261" xr:uid="{00000000-0005-0000-0000-000081860000}"/>
    <cellStyle name="SAPBEXinputData 29" xfId="34262" xr:uid="{00000000-0005-0000-0000-000082860000}"/>
    <cellStyle name="SAPBEXinputData 29 2" xfId="34263" xr:uid="{00000000-0005-0000-0000-000083860000}"/>
    <cellStyle name="SAPBEXinputData 29 2 2" xfId="34264" xr:uid="{00000000-0005-0000-0000-000084860000}"/>
    <cellStyle name="SAPBEXinputData 29 3" xfId="34265" xr:uid="{00000000-0005-0000-0000-000085860000}"/>
    <cellStyle name="SAPBEXinputData 3" xfId="34266" xr:uid="{00000000-0005-0000-0000-000086860000}"/>
    <cellStyle name="SAPBEXinputData 3 2" xfId="34267" xr:uid="{00000000-0005-0000-0000-000087860000}"/>
    <cellStyle name="SAPBEXinputData 3 3" xfId="34268" xr:uid="{00000000-0005-0000-0000-000088860000}"/>
    <cellStyle name="SAPBEXinputData 3 4" xfId="34269" xr:uid="{00000000-0005-0000-0000-000089860000}"/>
    <cellStyle name="SAPBEXinputData 3 5" xfId="34270" xr:uid="{00000000-0005-0000-0000-00008A860000}"/>
    <cellStyle name="SAPBEXinputData 30" xfId="34271" xr:uid="{00000000-0005-0000-0000-00008B860000}"/>
    <cellStyle name="SAPBEXinputData 31" xfId="34272" xr:uid="{00000000-0005-0000-0000-00008C860000}"/>
    <cellStyle name="SAPBEXinputData 31 2" xfId="34273" xr:uid="{00000000-0005-0000-0000-00008D860000}"/>
    <cellStyle name="SAPBEXinputData 32" xfId="34274" xr:uid="{00000000-0005-0000-0000-00008E860000}"/>
    <cellStyle name="SAPBEXinputData 33" xfId="34275" xr:uid="{00000000-0005-0000-0000-00008F860000}"/>
    <cellStyle name="SAPBEXinputData 34" xfId="34276" xr:uid="{00000000-0005-0000-0000-000090860000}"/>
    <cellStyle name="SAPBEXinputData 35" xfId="34277" xr:uid="{00000000-0005-0000-0000-000091860000}"/>
    <cellStyle name="SAPBEXinputData 36" xfId="34278" xr:uid="{00000000-0005-0000-0000-000092860000}"/>
    <cellStyle name="SAPBEXinputData 37" xfId="34279" xr:uid="{00000000-0005-0000-0000-000093860000}"/>
    <cellStyle name="SAPBEXinputData 38" xfId="34280" xr:uid="{00000000-0005-0000-0000-000094860000}"/>
    <cellStyle name="SAPBEXinputData 39" xfId="34281" xr:uid="{00000000-0005-0000-0000-000095860000}"/>
    <cellStyle name="SAPBEXinputData 4" xfId="34282" xr:uid="{00000000-0005-0000-0000-000096860000}"/>
    <cellStyle name="SAPBEXinputData 4 2" xfId="34283" xr:uid="{00000000-0005-0000-0000-000097860000}"/>
    <cellStyle name="SAPBEXinputData 4 3" xfId="34284" xr:uid="{00000000-0005-0000-0000-000098860000}"/>
    <cellStyle name="SAPBEXinputData 4 4" xfId="34285" xr:uid="{00000000-0005-0000-0000-000099860000}"/>
    <cellStyle name="SAPBEXinputData 40" xfId="34286" xr:uid="{00000000-0005-0000-0000-00009A860000}"/>
    <cellStyle name="SAPBEXinputData 41" xfId="34287" xr:uid="{00000000-0005-0000-0000-00009B860000}"/>
    <cellStyle name="SAPBEXinputData 42" xfId="34288" xr:uid="{00000000-0005-0000-0000-00009C860000}"/>
    <cellStyle name="SAPBEXinputData 43" xfId="34289" xr:uid="{00000000-0005-0000-0000-00009D860000}"/>
    <cellStyle name="SAPBEXinputData 44" xfId="34290" xr:uid="{00000000-0005-0000-0000-00009E860000}"/>
    <cellStyle name="SAPBEXinputData 45" xfId="34291" xr:uid="{00000000-0005-0000-0000-00009F860000}"/>
    <cellStyle name="SAPBEXinputData 46" xfId="34292" xr:uid="{00000000-0005-0000-0000-0000A0860000}"/>
    <cellStyle name="SAPBEXinputData 47" xfId="34293" xr:uid="{00000000-0005-0000-0000-0000A1860000}"/>
    <cellStyle name="SAPBEXinputData 48" xfId="34294" xr:uid="{00000000-0005-0000-0000-0000A2860000}"/>
    <cellStyle name="SAPBEXinputData 49" xfId="34295" xr:uid="{00000000-0005-0000-0000-0000A3860000}"/>
    <cellStyle name="SAPBEXinputData 5" xfId="34296" xr:uid="{00000000-0005-0000-0000-0000A4860000}"/>
    <cellStyle name="SAPBEXinputData 5 2" xfId="34297" xr:uid="{00000000-0005-0000-0000-0000A5860000}"/>
    <cellStyle name="SAPBEXinputData 5 3" xfId="34298" xr:uid="{00000000-0005-0000-0000-0000A6860000}"/>
    <cellStyle name="SAPBEXinputData 5 4" xfId="34299" xr:uid="{00000000-0005-0000-0000-0000A7860000}"/>
    <cellStyle name="SAPBEXinputData 50" xfId="34300" xr:uid="{00000000-0005-0000-0000-0000A8860000}"/>
    <cellStyle name="SAPBEXinputData 51" xfId="34301" xr:uid="{00000000-0005-0000-0000-0000A9860000}"/>
    <cellStyle name="SAPBEXinputData 52" xfId="46115" xr:uid="{00000000-0005-0000-0000-0000AA860000}"/>
    <cellStyle name="SAPBEXinputData 53" xfId="46116" xr:uid="{00000000-0005-0000-0000-0000AB860000}"/>
    <cellStyle name="SAPBEXinputData 54" xfId="34183" xr:uid="{00000000-0005-0000-0000-0000AC860000}"/>
    <cellStyle name="SAPBEXinputData 6" xfId="34302" xr:uid="{00000000-0005-0000-0000-0000AD860000}"/>
    <cellStyle name="SAPBEXinputData 6 2" xfId="34303" xr:uid="{00000000-0005-0000-0000-0000AE860000}"/>
    <cellStyle name="SAPBEXinputData 6 3" xfId="34304" xr:uid="{00000000-0005-0000-0000-0000AF860000}"/>
    <cellStyle name="SAPBEXinputData 6 4" xfId="34305" xr:uid="{00000000-0005-0000-0000-0000B0860000}"/>
    <cellStyle name="SAPBEXinputData 7" xfId="34306" xr:uid="{00000000-0005-0000-0000-0000B1860000}"/>
    <cellStyle name="SAPBEXinputData 7 2" xfId="34307" xr:uid="{00000000-0005-0000-0000-0000B2860000}"/>
    <cellStyle name="SAPBEXinputData 7 3" xfId="34308" xr:uid="{00000000-0005-0000-0000-0000B3860000}"/>
    <cellStyle name="SAPBEXinputData 7 4" xfId="34309" xr:uid="{00000000-0005-0000-0000-0000B4860000}"/>
    <cellStyle name="SAPBEXinputData 8" xfId="34310" xr:uid="{00000000-0005-0000-0000-0000B5860000}"/>
    <cellStyle name="SAPBEXinputData 8 2" xfId="34311" xr:uid="{00000000-0005-0000-0000-0000B6860000}"/>
    <cellStyle name="SAPBEXinputData 8 3" xfId="34312" xr:uid="{00000000-0005-0000-0000-0000B7860000}"/>
    <cellStyle name="SAPBEXinputData 8 4" xfId="34313" xr:uid="{00000000-0005-0000-0000-0000B8860000}"/>
    <cellStyle name="SAPBEXinputData 9" xfId="34314" xr:uid="{00000000-0005-0000-0000-0000B9860000}"/>
    <cellStyle name="SAPBEXinputData 9 2" xfId="34315" xr:uid="{00000000-0005-0000-0000-0000BA860000}"/>
    <cellStyle name="SAPBEXinputData 9 3" xfId="34316" xr:uid="{00000000-0005-0000-0000-0000BB860000}"/>
    <cellStyle name="SAPBEXinputData 9 4" xfId="34317" xr:uid="{00000000-0005-0000-0000-0000BC860000}"/>
    <cellStyle name="SAPBEXinputData_AMSGB IS" xfId="46280" xr:uid="{00000000-0005-0000-0000-0000BD860000}"/>
    <cellStyle name="SAPBEXItemHeader" xfId="76" xr:uid="{00000000-0005-0000-0000-0000BE860000}"/>
    <cellStyle name="SAPBEXItemHeader 2" xfId="34318" xr:uid="{00000000-0005-0000-0000-0000BF860000}"/>
    <cellStyle name="SAPBEXItemHeader 3" xfId="46117" xr:uid="{00000000-0005-0000-0000-0000C0860000}"/>
    <cellStyle name="SAPBEXresData" xfId="77" xr:uid="{00000000-0005-0000-0000-0000C1860000}"/>
    <cellStyle name="SAPBEXresData 10" xfId="34320" xr:uid="{00000000-0005-0000-0000-0000C2860000}"/>
    <cellStyle name="SAPBEXresData 10 2" xfId="34321" xr:uid="{00000000-0005-0000-0000-0000C3860000}"/>
    <cellStyle name="SAPBEXresData 10 2 2" xfId="34322" xr:uid="{00000000-0005-0000-0000-0000C4860000}"/>
    <cellStyle name="SAPBEXresData 10 2 2 2" xfId="34323" xr:uid="{00000000-0005-0000-0000-0000C5860000}"/>
    <cellStyle name="SAPBEXresData 10 2 3" xfId="34324" xr:uid="{00000000-0005-0000-0000-0000C6860000}"/>
    <cellStyle name="SAPBEXresData 10 3" xfId="34325" xr:uid="{00000000-0005-0000-0000-0000C7860000}"/>
    <cellStyle name="SAPBEXresData 10 3 2" xfId="34326" xr:uid="{00000000-0005-0000-0000-0000C8860000}"/>
    <cellStyle name="SAPBEXresData 10 4" xfId="34327" xr:uid="{00000000-0005-0000-0000-0000C9860000}"/>
    <cellStyle name="SAPBEXresData 10 5" xfId="34328" xr:uid="{00000000-0005-0000-0000-0000CA860000}"/>
    <cellStyle name="SAPBEXresData 10 6" xfId="34329" xr:uid="{00000000-0005-0000-0000-0000CB860000}"/>
    <cellStyle name="SAPBEXresData 11" xfId="34330" xr:uid="{00000000-0005-0000-0000-0000CC860000}"/>
    <cellStyle name="SAPBEXresData 11 2" xfId="34331" xr:uid="{00000000-0005-0000-0000-0000CD860000}"/>
    <cellStyle name="SAPBEXresData 11 3" xfId="34332" xr:uid="{00000000-0005-0000-0000-0000CE860000}"/>
    <cellStyle name="SAPBEXresData 11 4" xfId="34333" xr:uid="{00000000-0005-0000-0000-0000CF860000}"/>
    <cellStyle name="SAPBEXresData 11 5" xfId="34334" xr:uid="{00000000-0005-0000-0000-0000D0860000}"/>
    <cellStyle name="SAPBEXresData 11 6" xfId="34335" xr:uid="{00000000-0005-0000-0000-0000D1860000}"/>
    <cellStyle name="SAPBEXresData 12" xfId="34336" xr:uid="{00000000-0005-0000-0000-0000D2860000}"/>
    <cellStyle name="SAPBEXresData 12 2" xfId="34337" xr:uid="{00000000-0005-0000-0000-0000D3860000}"/>
    <cellStyle name="SAPBEXresData 12 3" xfId="34338" xr:uid="{00000000-0005-0000-0000-0000D4860000}"/>
    <cellStyle name="SAPBEXresData 12 4" xfId="34339" xr:uid="{00000000-0005-0000-0000-0000D5860000}"/>
    <cellStyle name="SAPBEXresData 12 5" xfId="34340" xr:uid="{00000000-0005-0000-0000-0000D6860000}"/>
    <cellStyle name="SAPBEXresData 12 6" xfId="34341" xr:uid="{00000000-0005-0000-0000-0000D7860000}"/>
    <cellStyle name="SAPBEXresData 13" xfId="34342" xr:uid="{00000000-0005-0000-0000-0000D8860000}"/>
    <cellStyle name="SAPBEXresData 13 2" xfId="34343" xr:uid="{00000000-0005-0000-0000-0000D9860000}"/>
    <cellStyle name="SAPBEXresData 13 2 2" xfId="34344" xr:uid="{00000000-0005-0000-0000-0000DA860000}"/>
    <cellStyle name="SAPBEXresData 13 3" xfId="34345" xr:uid="{00000000-0005-0000-0000-0000DB860000}"/>
    <cellStyle name="SAPBEXresData 13 4" xfId="34346" xr:uid="{00000000-0005-0000-0000-0000DC860000}"/>
    <cellStyle name="SAPBEXresData 13 5" xfId="34347" xr:uid="{00000000-0005-0000-0000-0000DD860000}"/>
    <cellStyle name="SAPBEXresData 13 6" xfId="34348" xr:uid="{00000000-0005-0000-0000-0000DE860000}"/>
    <cellStyle name="SAPBEXresData 14" xfId="34349" xr:uid="{00000000-0005-0000-0000-0000DF860000}"/>
    <cellStyle name="SAPBEXresData 14 2" xfId="34350" xr:uid="{00000000-0005-0000-0000-0000E0860000}"/>
    <cellStyle name="SAPBEXresData 14 3" xfId="34351" xr:uid="{00000000-0005-0000-0000-0000E1860000}"/>
    <cellStyle name="SAPBEXresData 14 4" xfId="34352" xr:uid="{00000000-0005-0000-0000-0000E2860000}"/>
    <cellStyle name="SAPBEXresData 14 5" xfId="34353" xr:uid="{00000000-0005-0000-0000-0000E3860000}"/>
    <cellStyle name="SAPBEXresData 14 6" xfId="34354" xr:uid="{00000000-0005-0000-0000-0000E4860000}"/>
    <cellStyle name="SAPBEXresData 15" xfId="34355" xr:uid="{00000000-0005-0000-0000-0000E5860000}"/>
    <cellStyle name="SAPBEXresData 15 2" xfId="34356" xr:uid="{00000000-0005-0000-0000-0000E6860000}"/>
    <cellStyle name="SAPBEXresData 15 3" xfId="34357" xr:uid="{00000000-0005-0000-0000-0000E7860000}"/>
    <cellStyle name="SAPBEXresData 15 4" xfId="34358" xr:uid="{00000000-0005-0000-0000-0000E8860000}"/>
    <cellStyle name="SAPBEXresData 15 5" xfId="34359" xr:uid="{00000000-0005-0000-0000-0000E9860000}"/>
    <cellStyle name="SAPBEXresData 15 6" xfId="34360" xr:uid="{00000000-0005-0000-0000-0000EA860000}"/>
    <cellStyle name="SAPBEXresData 16" xfId="34361" xr:uid="{00000000-0005-0000-0000-0000EB860000}"/>
    <cellStyle name="SAPBEXresData 16 2" xfId="34362" xr:uid="{00000000-0005-0000-0000-0000EC860000}"/>
    <cellStyle name="SAPBEXresData 16 3" xfId="34363" xr:uid="{00000000-0005-0000-0000-0000ED860000}"/>
    <cellStyle name="SAPBEXresData 16 4" xfId="34364" xr:uid="{00000000-0005-0000-0000-0000EE860000}"/>
    <cellStyle name="SAPBEXresData 16 5" xfId="34365" xr:uid="{00000000-0005-0000-0000-0000EF860000}"/>
    <cellStyle name="SAPBEXresData 17" xfId="34366" xr:uid="{00000000-0005-0000-0000-0000F0860000}"/>
    <cellStyle name="SAPBEXresData 17 2" xfId="34367" xr:uid="{00000000-0005-0000-0000-0000F1860000}"/>
    <cellStyle name="SAPBEXresData 17 3" xfId="34368" xr:uid="{00000000-0005-0000-0000-0000F2860000}"/>
    <cellStyle name="SAPBEXresData 18" xfId="34369" xr:uid="{00000000-0005-0000-0000-0000F3860000}"/>
    <cellStyle name="SAPBEXresData 18 2" xfId="34370" xr:uid="{00000000-0005-0000-0000-0000F4860000}"/>
    <cellStyle name="SAPBEXresData 18 3" xfId="34371" xr:uid="{00000000-0005-0000-0000-0000F5860000}"/>
    <cellStyle name="SAPBEXresData 19" xfId="34372" xr:uid="{00000000-0005-0000-0000-0000F6860000}"/>
    <cellStyle name="SAPBEXresData 19 2" xfId="34373" xr:uid="{00000000-0005-0000-0000-0000F7860000}"/>
    <cellStyle name="SAPBEXresData 19 3" xfId="34374" xr:uid="{00000000-0005-0000-0000-0000F8860000}"/>
    <cellStyle name="SAPBEXresData 2" xfId="34375" xr:uid="{00000000-0005-0000-0000-0000F9860000}"/>
    <cellStyle name="SAPBEXresData 2 2" xfId="34376" xr:uid="{00000000-0005-0000-0000-0000FA860000}"/>
    <cellStyle name="SAPBEXresData 2 2 2" xfId="34377" xr:uid="{00000000-0005-0000-0000-0000FB860000}"/>
    <cellStyle name="SAPBEXresData 2 2 2 2" xfId="34378" xr:uid="{00000000-0005-0000-0000-0000FC860000}"/>
    <cellStyle name="SAPBEXresData 2 2 3" xfId="34379" xr:uid="{00000000-0005-0000-0000-0000FD860000}"/>
    <cellStyle name="SAPBEXresData 2 3" xfId="34380" xr:uid="{00000000-0005-0000-0000-0000FE860000}"/>
    <cellStyle name="SAPBEXresData 2 3 2" xfId="34381" xr:uid="{00000000-0005-0000-0000-0000FF860000}"/>
    <cellStyle name="SAPBEXresData 2 3 2 2" xfId="34382" xr:uid="{00000000-0005-0000-0000-000000870000}"/>
    <cellStyle name="SAPBEXresData 2 3 3" xfId="34383" xr:uid="{00000000-0005-0000-0000-000001870000}"/>
    <cellStyle name="SAPBEXresData 2 3 4" xfId="34384" xr:uid="{00000000-0005-0000-0000-000002870000}"/>
    <cellStyle name="SAPBEXresData 2 4" xfId="34385" xr:uid="{00000000-0005-0000-0000-000003870000}"/>
    <cellStyle name="SAPBEXresData 2 4 2" xfId="34386" xr:uid="{00000000-0005-0000-0000-000004870000}"/>
    <cellStyle name="SAPBEXresData 2 5" xfId="34387" xr:uid="{00000000-0005-0000-0000-000005870000}"/>
    <cellStyle name="SAPBEXresData 2 6" xfId="34388" xr:uid="{00000000-0005-0000-0000-000006870000}"/>
    <cellStyle name="SAPBEXresData 20" xfId="34389" xr:uid="{00000000-0005-0000-0000-000007870000}"/>
    <cellStyle name="SAPBEXresData 20 2" xfId="34390" xr:uid="{00000000-0005-0000-0000-000008870000}"/>
    <cellStyle name="SAPBEXresData 20 3" xfId="34391" xr:uid="{00000000-0005-0000-0000-000009870000}"/>
    <cellStyle name="SAPBEXresData 21" xfId="34392" xr:uid="{00000000-0005-0000-0000-00000A870000}"/>
    <cellStyle name="SAPBEXresData 21 2" xfId="34393" xr:uid="{00000000-0005-0000-0000-00000B870000}"/>
    <cellStyle name="SAPBEXresData 21 3" xfId="34394" xr:uid="{00000000-0005-0000-0000-00000C870000}"/>
    <cellStyle name="SAPBEXresData 22" xfId="34395" xr:uid="{00000000-0005-0000-0000-00000D870000}"/>
    <cellStyle name="SAPBEXresData 23" xfId="34396" xr:uid="{00000000-0005-0000-0000-00000E870000}"/>
    <cellStyle name="SAPBEXresData 23 2" xfId="34397" xr:uid="{00000000-0005-0000-0000-00000F870000}"/>
    <cellStyle name="SAPBEXresData 23 3" xfId="34398" xr:uid="{00000000-0005-0000-0000-000010870000}"/>
    <cellStyle name="SAPBEXresData 23_IFRS-Buchung" xfId="34399" xr:uid="{00000000-0005-0000-0000-000011870000}"/>
    <cellStyle name="SAPBEXresData 24" xfId="34400" xr:uid="{00000000-0005-0000-0000-000012870000}"/>
    <cellStyle name="SAPBEXresData 25" xfId="34401" xr:uid="{00000000-0005-0000-0000-000013870000}"/>
    <cellStyle name="SAPBEXresData 26" xfId="34402" xr:uid="{00000000-0005-0000-0000-000014870000}"/>
    <cellStyle name="SAPBEXresData 27" xfId="34403" xr:uid="{00000000-0005-0000-0000-000015870000}"/>
    <cellStyle name="SAPBEXresData 28" xfId="34404" xr:uid="{00000000-0005-0000-0000-000016870000}"/>
    <cellStyle name="SAPBEXresData 29" xfId="34405" xr:uid="{00000000-0005-0000-0000-000017870000}"/>
    <cellStyle name="SAPBEXresData 3" xfId="34406" xr:uid="{00000000-0005-0000-0000-000018870000}"/>
    <cellStyle name="SAPBEXresData 3 2" xfId="34407" xr:uid="{00000000-0005-0000-0000-000019870000}"/>
    <cellStyle name="SAPBEXresData 3 2 2" xfId="34408" xr:uid="{00000000-0005-0000-0000-00001A870000}"/>
    <cellStyle name="SAPBEXresData 3 2 2 2" xfId="34409" xr:uid="{00000000-0005-0000-0000-00001B870000}"/>
    <cellStyle name="SAPBEXresData 3 2 3" xfId="34410" xr:uid="{00000000-0005-0000-0000-00001C870000}"/>
    <cellStyle name="SAPBEXresData 3 3" xfId="34411" xr:uid="{00000000-0005-0000-0000-00001D870000}"/>
    <cellStyle name="SAPBEXresData 3 3 2" xfId="34412" xr:uid="{00000000-0005-0000-0000-00001E870000}"/>
    <cellStyle name="SAPBEXresData 3 4" xfId="34413" xr:uid="{00000000-0005-0000-0000-00001F870000}"/>
    <cellStyle name="SAPBEXresData 3 5" xfId="34414" xr:uid="{00000000-0005-0000-0000-000020870000}"/>
    <cellStyle name="SAPBEXresData 30" xfId="34415" xr:uid="{00000000-0005-0000-0000-000021870000}"/>
    <cellStyle name="SAPBEXresData 31" xfId="34416" xr:uid="{00000000-0005-0000-0000-000022870000}"/>
    <cellStyle name="SAPBEXresData 32" xfId="34417" xr:uid="{00000000-0005-0000-0000-000023870000}"/>
    <cellStyle name="SAPBEXresData 33" xfId="34418" xr:uid="{00000000-0005-0000-0000-000024870000}"/>
    <cellStyle name="SAPBEXresData 34" xfId="34419" xr:uid="{00000000-0005-0000-0000-000025870000}"/>
    <cellStyle name="SAPBEXresData 35" xfId="34420" xr:uid="{00000000-0005-0000-0000-000026870000}"/>
    <cellStyle name="SAPBEXresData 36" xfId="34421" xr:uid="{00000000-0005-0000-0000-000027870000}"/>
    <cellStyle name="SAPBEXresData 37" xfId="34422" xr:uid="{00000000-0005-0000-0000-000028870000}"/>
    <cellStyle name="SAPBEXresData 38" xfId="34423" xr:uid="{00000000-0005-0000-0000-000029870000}"/>
    <cellStyle name="SAPBEXresData 39" xfId="34424" xr:uid="{00000000-0005-0000-0000-00002A870000}"/>
    <cellStyle name="SAPBEXresData 4" xfId="34425" xr:uid="{00000000-0005-0000-0000-00002B870000}"/>
    <cellStyle name="SAPBEXresData 4 2" xfId="34426" xr:uid="{00000000-0005-0000-0000-00002C870000}"/>
    <cellStyle name="SAPBEXresData 4 2 2" xfId="34427" xr:uid="{00000000-0005-0000-0000-00002D870000}"/>
    <cellStyle name="SAPBEXresData 4 2 2 2" xfId="34428" xr:uid="{00000000-0005-0000-0000-00002E870000}"/>
    <cellStyle name="SAPBEXresData 4 2 3" xfId="34429" xr:uid="{00000000-0005-0000-0000-00002F870000}"/>
    <cellStyle name="SAPBEXresData 4 3" xfId="34430" xr:uid="{00000000-0005-0000-0000-000030870000}"/>
    <cellStyle name="SAPBEXresData 4 3 2" xfId="34431" xr:uid="{00000000-0005-0000-0000-000031870000}"/>
    <cellStyle name="SAPBEXresData 4 4" xfId="34432" xr:uid="{00000000-0005-0000-0000-000032870000}"/>
    <cellStyle name="SAPBEXresData 40" xfId="34433" xr:uid="{00000000-0005-0000-0000-000033870000}"/>
    <cellStyle name="SAPBEXresData 41" xfId="34434" xr:uid="{00000000-0005-0000-0000-000034870000}"/>
    <cellStyle name="SAPBEXresData 42" xfId="34435" xr:uid="{00000000-0005-0000-0000-000035870000}"/>
    <cellStyle name="SAPBEXresData 43" xfId="34436" xr:uid="{00000000-0005-0000-0000-000036870000}"/>
    <cellStyle name="SAPBEXresData 44" xfId="34437" xr:uid="{00000000-0005-0000-0000-000037870000}"/>
    <cellStyle name="SAPBEXresData 45" xfId="34438" xr:uid="{00000000-0005-0000-0000-000038870000}"/>
    <cellStyle name="SAPBEXresData 46" xfId="46118" xr:uid="{00000000-0005-0000-0000-000039870000}"/>
    <cellStyle name="SAPBEXresData 47" xfId="46119" xr:uid="{00000000-0005-0000-0000-00003A870000}"/>
    <cellStyle name="SAPBEXresData 48" xfId="34319" xr:uid="{00000000-0005-0000-0000-00003B870000}"/>
    <cellStyle name="SAPBEXresData 5" xfId="34439" xr:uid="{00000000-0005-0000-0000-00003C870000}"/>
    <cellStyle name="SAPBEXresData 5 2" xfId="34440" xr:uid="{00000000-0005-0000-0000-00003D870000}"/>
    <cellStyle name="SAPBEXresData 5 2 2" xfId="34441" xr:uid="{00000000-0005-0000-0000-00003E870000}"/>
    <cellStyle name="SAPBEXresData 5 2 2 2" xfId="34442" xr:uid="{00000000-0005-0000-0000-00003F870000}"/>
    <cellStyle name="SAPBEXresData 5 2 3" xfId="34443" xr:uid="{00000000-0005-0000-0000-000040870000}"/>
    <cellStyle name="SAPBEXresData 5 3" xfId="34444" xr:uid="{00000000-0005-0000-0000-000041870000}"/>
    <cellStyle name="SAPBEXresData 5 3 2" xfId="34445" xr:uid="{00000000-0005-0000-0000-000042870000}"/>
    <cellStyle name="SAPBEXresData 5 4" xfId="34446" xr:uid="{00000000-0005-0000-0000-000043870000}"/>
    <cellStyle name="SAPBEXresData 6" xfId="34447" xr:uid="{00000000-0005-0000-0000-000044870000}"/>
    <cellStyle name="SAPBEXresData 6 2" xfId="34448" xr:uid="{00000000-0005-0000-0000-000045870000}"/>
    <cellStyle name="SAPBEXresData 6 2 2" xfId="34449" xr:uid="{00000000-0005-0000-0000-000046870000}"/>
    <cellStyle name="SAPBEXresData 6 2 2 2" xfId="34450" xr:uid="{00000000-0005-0000-0000-000047870000}"/>
    <cellStyle name="SAPBEXresData 6 2 3" xfId="34451" xr:uid="{00000000-0005-0000-0000-000048870000}"/>
    <cellStyle name="SAPBEXresData 6 3" xfId="34452" xr:uid="{00000000-0005-0000-0000-000049870000}"/>
    <cellStyle name="SAPBEXresData 6 3 2" xfId="34453" xr:uid="{00000000-0005-0000-0000-00004A870000}"/>
    <cellStyle name="SAPBEXresData 6 4" xfId="34454" xr:uid="{00000000-0005-0000-0000-00004B870000}"/>
    <cellStyle name="SAPBEXresData 7" xfId="34455" xr:uid="{00000000-0005-0000-0000-00004C870000}"/>
    <cellStyle name="SAPBEXresData 7 2" xfId="34456" xr:uid="{00000000-0005-0000-0000-00004D870000}"/>
    <cellStyle name="SAPBEXresData 7 2 2" xfId="34457" xr:uid="{00000000-0005-0000-0000-00004E870000}"/>
    <cellStyle name="SAPBEXresData 7 2 2 2" xfId="34458" xr:uid="{00000000-0005-0000-0000-00004F870000}"/>
    <cellStyle name="SAPBEXresData 7 2 3" xfId="34459" xr:uid="{00000000-0005-0000-0000-000050870000}"/>
    <cellStyle name="SAPBEXresData 7 3" xfId="34460" xr:uid="{00000000-0005-0000-0000-000051870000}"/>
    <cellStyle name="SAPBEXresData 7 3 2" xfId="34461" xr:uid="{00000000-0005-0000-0000-000052870000}"/>
    <cellStyle name="SAPBEXresData 7 4" xfId="34462" xr:uid="{00000000-0005-0000-0000-000053870000}"/>
    <cellStyle name="SAPBEXresData 8" xfId="34463" xr:uid="{00000000-0005-0000-0000-000054870000}"/>
    <cellStyle name="SAPBEXresData 8 2" xfId="34464" xr:uid="{00000000-0005-0000-0000-000055870000}"/>
    <cellStyle name="SAPBEXresData 8 2 2" xfId="34465" xr:uid="{00000000-0005-0000-0000-000056870000}"/>
    <cellStyle name="SAPBEXresData 8 2 2 2" xfId="34466" xr:uid="{00000000-0005-0000-0000-000057870000}"/>
    <cellStyle name="SAPBEXresData 8 2 3" xfId="34467" xr:uid="{00000000-0005-0000-0000-000058870000}"/>
    <cellStyle name="SAPBEXresData 8 3" xfId="34468" xr:uid="{00000000-0005-0000-0000-000059870000}"/>
    <cellStyle name="SAPBEXresData 8 3 2" xfId="34469" xr:uid="{00000000-0005-0000-0000-00005A870000}"/>
    <cellStyle name="SAPBEXresData 8 4" xfId="34470" xr:uid="{00000000-0005-0000-0000-00005B870000}"/>
    <cellStyle name="SAPBEXresData 9" xfId="34471" xr:uid="{00000000-0005-0000-0000-00005C870000}"/>
    <cellStyle name="SAPBEXresData 9 2" xfId="34472" xr:uid="{00000000-0005-0000-0000-00005D870000}"/>
    <cellStyle name="SAPBEXresData 9 2 2" xfId="34473" xr:uid="{00000000-0005-0000-0000-00005E870000}"/>
    <cellStyle name="SAPBEXresData 9 2 2 2" xfId="34474" xr:uid="{00000000-0005-0000-0000-00005F870000}"/>
    <cellStyle name="SAPBEXresData 9 2 3" xfId="34475" xr:uid="{00000000-0005-0000-0000-000060870000}"/>
    <cellStyle name="SAPBEXresData 9 3" xfId="34476" xr:uid="{00000000-0005-0000-0000-000061870000}"/>
    <cellStyle name="SAPBEXresData 9 3 2" xfId="34477" xr:uid="{00000000-0005-0000-0000-000062870000}"/>
    <cellStyle name="SAPBEXresData 9 4" xfId="34478" xr:uid="{00000000-0005-0000-0000-000063870000}"/>
    <cellStyle name="SAPBEXresData_AMSGB IS" xfId="46281" xr:uid="{00000000-0005-0000-0000-000064870000}"/>
    <cellStyle name="SAPBEXresDataEmph" xfId="78" xr:uid="{00000000-0005-0000-0000-000065870000}"/>
    <cellStyle name="SAPBEXresDataEmph 10" xfId="34480" xr:uid="{00000000-0005-0000-0000-000066870000}"/>
    <cellStyle name="SAPBEXresDataEmph 10 2" xfId="34481" xr:uid="{00000000-0005-0000-0000-000067870000}"/>
    <cellStyle name="SAPBEXresDataEmph 10 2 2" xfId="34482" xr:uid="{00000000-0005-0000-0000-000068870000}"/>
    <cellStyle name="SAPBEXresDataEmph 10 2 2 2" xfId="34483" xr:uid="{00000000-0005-0000-0000-000069870000}"/>
    <cellStyle name="SAPBEXresDataEmph 10 2 3" xfId="34484" xr:uid="{00000000-0005-0000-0000-00006A870000}"/>
    <cellStyle name="SAPBEXresDataEmph 10 3" xfId="34485" xr:uid="{00000000-0005-0000-0000-00006B870000}"/>
    <cellStyle name="SAPBEXresDataEmph 10 3 2" xfId="34486" xr:uid="{00000000-0005-0000-0000-00006C870000}"/>
    <cellStyle name="SAPBEXresDataEmph 10 4" xfId="34487" xr:uid="{00000000-0005-0000-0000-00006D870000}"/>
    <cellStyle name="SAPBEXresDataEmph 10 5" xfId="34488" xr:uid="{00000000-0005-0000-0000-00006E870000}"/>
    <cellStyle name="SAPBEXresDataEmph 10 6" xfId="34489" xr:uid="{00000000-0005-0000-0000-00006F870000}"/>
    <cellStyle name="SAPBEXresDataEmph 11" xfId="34490" xr:uid="{00000000-0005-0000-0000-000070870000}"/>
    <cellStyle name="SAPBEXresDataEmph 11 2" xfId="34491" xr:uid="{00000000-0005-0000-0000-000071870000}"/>
    <cellStyle name="SAPBEXresDataEmph 11 3" xfId="34492" xr:uid="{00000000-0005-0000-0000-000072870000}"/>
    <cellStyle name="SAPBEXresDataEmph 11 4" xfId="34493" xr:uid="{00000000-0005-0000-0000-000073870000}"/>
    <cellStyle name="SAPBEXresDataEmph 11 5" xfId="34494" xr:uid="{00000000-0005-0000-0000-000074870000}"/>
    <cellStyle name="SAPBEXresDataEmph 11 6" xfId="34495" xr:uid="{00000000-0005-0000-0000-000075870000}"/>
    <cellStyle name="SAPBEXresDataEmph 12" xfId="34496" xr:uid="{00000000-0005-0000-0000-000076870000}"/>
    <cellStyle name="SAPBEXresDataEmph 12 2" xfId="34497" xr:uid="{00000000-0005-0000-0000-000077870000}"/>
    <cellStyle name="SAPBEXresDataEmph 12 3" xfId="34498" xr:uid="{00000000-0005-0000-0000-000078870000}"/>
    <cellStyle name="SAPBEXresDataEmph 12 4" xfId="34499" xr:uid="{00000000-0005-0000-0000-000079870000}"/>
    <cellStyle name="SAPBEXresDataEmph 12 5" xfId="34500" xr:uid="{00000000-0005-0000-0000-00007A870000}"/>
    <cellStyle name="SAPBEXresDataEmph 12 6" xfId="34501" xr:uid="{00000000-0005-0000-0000-00007B870000}"/>
    <cellStyle name="SAPBEXresDataEmph 13" xfId="34502" xr:uid="{00000000-0005-0000-0000-00007C870000}"/>
    <cellStyle name="SAPBEXresDataEmph 13 2" xfId="34503" xr:uid="{00000000-0005-0000-0000-00007D870000}"/>
    <cellStyle name="SAPBEXresDataEmph 13 2 2" xfId="34504" xr:uid="{00000000-0005-0000-0000-00007E870000}"/>
    <cellStyle name="SAPBEXresDataEmph 13 3" xfId="34505" xr:uid="{00000000-0005-0000-0000-00007F870000}"/>
    <cellStyle name="SAPBEXresDataEmph 13 4" xfId="34506" xr:uid="{00000000-0005-0000-0000-000080870000}"/>
    <cellStyle name="SAPBEXresDataEmph 13 5" xfId="34507" xr:uid="{00000000-0005-0000-0000-000081870000}"/>
    <cellStyle name="SAPBEXresDataEmph 13 6" xfId="34508" xr:uid="{00000000-0005-0000-0000-000082870000}"/>
    <cellStyle name="SAPBEXresDataEmph 14" xfId="34509" xr:uid="{00000000-0005-0000-0000-000083870000}"/>
    <cellStyle name="SAPBEXresDataEmph 14 2" xfId="34510" xr:uid="{00000000-0005-0000-0000-000084870000}"/>
    <cellStyle name="SAPBEXresDataEmph 14 3" xfId="34511" xr:uid="{00000000-0005-0000-0000-000085870000}"/>
    <cellStyle name="SAPBEXresDataEmph 14 4" xfId="34512" xr:uid="{00000000-0005-0000-0000-000086870000}"/>
    <cellStyle name="SAPBEXresDataEmph 14 5" xfId="34513" xr:uid="{00000000-0005-0000-0000-000087870000}"/>
    <cellStyle name="SAPBEXresDataEmph 14 6" xfId="34514" xr:uid="{00000000-0005-0000-0000-000088870000}"/>
    <cellStyle name="SAPBEXresDataEmph 15" xfId="34515" xr:uid="{00000000-0005-0000-0000-000089870000}"/>
    <cellStyle name="SAPBEXresDataEmph 15 2" xfId="34516" xr:uid="{00000000-0005-0000-0000-00008A870000}"/>
    <cellStyle name="SAPBEXresDataEmph 15 3" xfId="34517" xr:uid="{00000000-0005-0000-0000-00008B870000}"/>
    <cellStyle name="SAPBEXresDataEmph 15 4" xfId="34518" xr:uid="{00000000-0005-0000-0000-00008C870000}"/>
    <cellStyle name="SAPBEXresDataEmph 15 5" xfId="34519" xr:uid="{00000000-0005-0000-0000-00008D870000}"/>
    <cellStyle name="SAPBEXresDataEmph 15 6" xfId="34520" xr:uid="{00000000-0005-0000-0000-00008E870000}"/>
    <cellStyle name="SAPBEXresDataEmph 16" xfId="34521" xr:uid="{00000000-0005-0000-0000-00008F870000}"/>
    <cellStyle name="SAPBEXresDataEmph 16 2" xfId="34522" xr:uid="{00000000-0005-0000-0000-000090870000}"/>
    <cellStyle name="SAPBEXresDataEmph 16 3" xfId="34523" xr:uid="{00000000-0005-0000-0000-000091870000}"/>
    <cellStyle name="SAPBEXresDataEmph 16 4" xfId="34524" xr:uid="{00000000-0005-0000-0000-000092870000}"/>
    <cellStyle name="SAPBEXresDataEmph 16 5" xfId="34525" xr:uid="{00000000-0005-0000-0000-000093870000}"/>
    <cellStyle name="SAPBEXresDataEmph 17" xfId="34526" xr:uid="{00000000-0005-0000-0000-000094870000}"/>
    <cellStyle name="SAPBEXresDataEmph 17 2" xfId="34527" xr:uid="{00000000-0005-0000-0000-000095870000}"/>
    <cellStyle name="SAPBEXresDataEmph 17 3" xfId="34528" xr:uid="{00000000-0005-0000-0000-000096870000}"/>
    <cellStyle name="SAPBEXresDataEmph 18" xfId="34529" xr:uid="{00000000-0005-0000-0000-000097870000}"/>
    <cellStyle name="SAPBEXresDataEmph 18 2" xfId="34530" xr:uid="{00000000-0005-0000-0000-000098870000}"/>
    <cellStyle name="SAPBEXresDataEmph 18 3" xfId="34531" xr:uid="{00000000-0005-0000-0000-000099870000}"/>
    <cellStyle name="SAPBEXresDataEmph 19" xfId="34532" xr:uid="{00000000-0005-0000-0000-00009A870000}"/>
    <cellStyle name="SAPBEXresDataEmph 19 2" xfId="34533" xr:uid="{00000000-0005-0000-0000-00009B870000}"/>
    <cellStyle name="SAPBEXresDataEmph 19 3" xfId="34534" xr:uid="{00000000-0005-0000-0000-00009C870000}"/>
    <cellStyle name="SAPBEXresDataEmph 2" xfId="34535" xr:uid="{00000000-0005-0000-0000-00009D870000}"/>
    <cellStyle name="SAPBEXresDataEmph 2 2" xfId="34536" xr:uid="{00000000-0005-0000-0000-00009E870000}"/>
    <cellStyle name="SAPBEXresDataEmph 2 2 2" xfId="34537" xr:uid="{00000000-0005-0000-0000-00009F870000}"/>
    <cellStyle name="SAPBEXresDataEmph 2 3" xfId="34538" xr:uid="{00000000-0005-0000-0000-0000A0870000}"/>
    <cellStyle name="SAPBEXresDataEmph 2 3 2" xfId="34539" xr:uid="{00000000-0005-0000-0000-0000A1870000}"/>
    <cellStyle name="SAPBEXresDataEmph 2 3 2 2" xfId="34540" xr:uid="{00000000-0005-0000-0000-0000A2870000}"/>
    <cellStyle name="SAPBEXresDataEmph 2 3 3" xfId="34541" xr:uid="{00000000-0005-0000-0000-0000A3870000}"/>
    <cellStyle name="SAPBEXresDataEmph 2 3 4" xfId="34542" xr:uid="{00000000-0005-0000-0000-0000A4870000}"/>
    <cellStyle name="SAPBEXresDataEmph 2 4" xfId="34543" xr:uid="{00000000-0005-0000-0000-0000A5870000}"/>
    <cellStyle name="SAPBEXresDataEmph 2 4 2" xfId="34544" xr:uid="{00000000-0005-0000-0000-0000A6870000}"/>
    <cellStyle name="SAPBEXresDataEmph 2 5" xfId="34545" xr:uid="{00000000-0005-0000-0000-0000A7870000}"/>
    <cellStyle name="SAPBEXresDataEmph 2 6" xfId="34546" xr:uid="{00000000-0005-0000-0000-0000A8870000}"/>
    <cellStyle name="SAPBEXresDataEmph 20" xfId="34547" xr:uid="{00000000-0005-0000-0000-0000A9870000}"/>
    <cellStyle name="SAPBEXresDataEmph 20 2" xfId="34548" xr:uid="{00000000-0005-0000-0000-0000AA870000}"/>
    <cellStyle name="SAPBEXresDataEmph 20 3" xfId="34549" xr:uid="{00000000-0005-0000-0000-0000AB870000}"/>
    <cellStyle name="SAPBEXresDataEmph 21" xfId="34550" xr:uid="{00000000-0005-0000-0000-0000AC870000}"/>
    <cellStyle name="SAPBEXresDataEmph 21 2" xfId="34551" xr:uid="{00000000-0005-0000-0000-0000AD870000}"/>
    <cellStyle name="SAPBEXresDataEmph 21 3" xfId="34552" xr:uid="{00000000-0005-0000-0000-0000AE870000}"/>
    <cellStyle name="SAPBEXresDataEmph 22" xfId="34553" xr:uid="{00000000-0005-0000-0000-0000AF870000}"/>
    <cellStyle name="SAPBEXresDataEmph 23" xfId="34554" xr:uid="{00000000-0005-0000-0000-0000B0870000}"/>
    <cellStyle name="SAPBEXresDataEmph 23 2" xfId="34555" xr:uid="{00000000-0005-0000-0000-0000B1870000}"/>
    <cellStyle name="SAPBEXresDataEmph 23 3" xfId="34556" xr:uid="{00000000-0005-0000-0000-0000B2870000}"/>
    <cellStyle name="SAPBEXresDataEmph 23_IFRS-Buchung" xfId="34557" xr:uid="{00000000-0005-0000-0000-0000B3870000}"/>
    <cellStyle name="SAPBEXresDataEmph 24" xfId="34558" xr:uid="{00000000-0005-0000-0000-0000B4870000}"/>
    <cellStyle name="SAPBEXresDataEmph 25" xfId="34559" xr:uid="{00000000-0005-0000-0000-0000B5870000}"/>
    <cellStyle name="SAPBEXresDataEmph 26" xfId="34560" xr:uid="{00000000-0005-0000-0000-0000B6870000}"/>
    <cellStyle name="SAPBEXresDataEmph 27" xfId="34561" xr:uid="{00000000-0005-0000-0000-0000B7870000}"/>
    <cellStyle name="SAPBEXresDataEmph 28" xfId="34562" xr:uid="{00000000-0005-0000-0000-0000B8870000}"/>
    <cellStyle name="SAPBEXresDataEmph 29" xfId="34563" xr:uid="{00000000-0005-0000-0000-0000B9870000}"/>
    <cellStyle name="SAPBEXresDataEmph 3" xfId="34564" xr:uid="{00000000-0005-0000-0000-0000BA870000}"/>
    <cellStyle name="SAPBEXresDataEmph 3 2" xfId="34565" xr:uid="{00000000-0005-0000-0000-0000BB870000}"/>
    <cellStyle name="SAPBEXresDataEmph 3 2 2" xfId="34566" xr:uid="{00000000-0005-0000-0000-0000BC870000}"/>
    <cellStyle name="SAPBEXresDataEmph 3 3" xfId="34567" xr:uid="{00000000-0005-0000-0000-0000BD870000}"/>
    <cellStyle name="SAPBEXresDataEmph 3 4" xfId="34568" xr:uid="{00000000-0005-0000-0000-0000BE870000}"/>
    <cellStyle name="SAPBEXresDataEmph 30" xfId="34569" xr:uid="{00000000-0005-0000-0000-0000BF870000}"/>
    <cellStyle name="SAPBEXresDataEmph 31" xfId="34570" xr:uid="{00000000-0005-0000-0000-0000C0870000}"/>
    <cellStyle name="SAPBEXresDataEmph 32" xfId="34571" xr:uid="{00000000-0005-0000-0000-0000C1870000}"/>
    <cellStyle name="SAPBEXresDataEmph 33" xfId="34572" xr:uid="{00000000-0005-0000-0000-0000C2870000}"/>
    <cellStyle name="SAPBEXresDataEmph 34" xfId="34573" xr:uid="{00000000-0005-0000-0000-0000C3870000}"/>
    <cellStyle name="SAPBEXresDataEmph 35" xfId="34574" xr:uid="{00000000-0005-0000-0000-0000C4870000}"/>
    <cellStyle name="SAPBEXresDataEmph 36" xfId="34575" xr:uid="{00000000-0005-0000-0000-0000C5870000}"/>
    <cellStyle name="SAPBEXresDataEmph 37" xfId="34576" xr:uid="{00000000-0005-0000-0000-0000C6870000}"/>
    <cellStyle name="SAPBEXresDataEmph 38" xfId="34577" xr:uid="{00000000-0005-0000-0000-0000C7870000}"/>
    <cellStyle name="SAPBEXresDataEmph 39" xfId="34578" xr:uid="{00000000-0005-0000-0000-0000C8870000}"/>
    <cellStyle name="SAPBEXresDataEmph 4" xfId="34579" xr:uid="{00000000-0005-0000-0000-0000C9870000}"/>
    <cellStyle name="SAPBEXresDataEmph 4 2" xfId="34580" xr:uid="{00000000-0005-0000-0000-0000CA870000}"/>
    <cellStyle name="SAPBEXresDataEmph 40" xfId="34581" xr:uid="{00000000-0005-0000-0000-0000CB870000}"/>
    <cellStyle name="SAPBEXresDataEmph 41" xfId="34582" xr:uid="{00000000-0005-0000-0000-0000CC870000}"/>
    <cellStyle name="SAPBEXresDataEmph 42" xfId="34583" xr:uid="{00000000-0005-0000-0000-0000CD870000}"/>
    <cellStyle name="SAPBEXresDataEmph 43" xfId="34584" xr:uid="{00000000-0005-0000-0000-0000CE870000}"/>
    <cellStyle name="SAPBEXresDataEmph 44" xfId="34585" xr:uid="{00000000-0005-0000-0000-0000CF870000}"/>
    <cellStyle name="SAPBEXresDataEmph 45" xfId="34586" xr:uid="{00000000-0005-0000-0000-0000D0870000}"/>
    <cellStyle name="SAPBEXresDataEmph 46" xfId="46120" xr:uid="{00000000-0005-0000-0000-0000D1870000}"/>
    <cellStyle name="SAPBEXresDataEmph 47" xfId="46121" xr:uid="{00000000-0005-0000-0000-0000D2870000}"/>
    <cellStyle name="SAPBEXresDataEmph 48" xfId="34479" xr:uid="{00000000-0005-0000-0000-0000D3870000}"/>
    <cellStyle name="SAPBEXresDataEmph 5" xfId="34587" xr:uid="{00000000-0005-0000-0000-0000D4870000}"/>
    <cellStyle name="SAPBEXresDataEmph 5 2" xfId="34588" xr:uid="{00000000-0005-0000-0000-0000D5870000}"/>
    <cellStyle name="SAPBEXresDataEmph 6" xfId="34589" xr:uid="{00000000-0005-0000-0000-0000D6870000}"/>
    <cellStyle name="SAPBEXresDataEmph 6 2" xfId="34590" xr:uid="{00000000-0005-0000-0000-0000D7870000}"/>
    <cellStyle name="SAPBEXresDataEmph 7" xfId="34591" xr:uid="{00000000-0005-0000-0000-0000D8870000}"/>
    <cellStyle name="SAPBEXresDataEmph 7 2" xfId="34592" xr:uid="{00000000-0005-0000-0000-0000D9870000}"/>
    <cellStyle name="SAPBEXresDataEmph 8" xfId="34593" xr:uid="{00000000-0005-0000-0000-0000DA870000}"/>
    <cellStyle name="SAPBEXresDataEmph 8 2" xfId="34594" xr:uid="{00000000-0005-0000-0000-0000DB870000}"/>
    <cellStyle name="SAPBEXresDataEmph 9" xfId="34595" xr:uid="{00000000-0005-0000-0000-0000DC870000}"/>
    <cellStyle name="SAPBEXresDataEmph 9 2" xfId="34596" xr:uid="{00000000-0005-0000-0000-0000DD870000}"/>
    <cellStyle name="SAPBEXresDataEmph 9 2 2" xfId="34597" xr:uid="{00000000-0005-0000-0000-0000DE870000}"/>
    <cellStyle name="SAPBEXresDataEmph 9 2 2 2" xfId="34598" xr:uid="{00000000-0005-0000-0000-0000DF870000}"/>
    <cellStyle name="SAPBEXresDataEmph 9 2 3" xfId="34599" xr:uid="{00000000-0005-0000-0000-0000E0870000}"/>
    <cellStyle name="SAPBEXresDataEmph 9 3" xfId="34600" xr:uid="{00000000-0005-0000-0000-0000E1870000}"/>
    <cellStyle name="SAPBEXresDataEmph 9 3 2" xfId="34601" xr:uid="{00000000-0005-0000-0000-0000E2870000}"/>
    <cellStyle name="SAPBEXresDataEmph 9 4" xfId="34602" xr:uid="{00000000-0005-0000-0000-0000E3870000}"/>
    <cellStyle name="SAPBEXresDataEmph_AMSGB IS" xfId="46282" xr:uid="{00000000-0005-0000-0000-0000E4870000}"/>
    <cellStyle name="SAPBEXresItem" xfId="79" xr:uid="{00000000-0005-0000-0000-0000E5870000}"/>
    <cellStyle name="SAPBEXresItem 10" xfId="34604" xr:uid="{00000000-0005-0000-0000-0000E6870000}"/>
    <cellStyle name="SAPBEXresItem 10 2" xfId="34605" xr:uid="{00000000-0005-0000-0000-0000E7870000}"/>
    <cellStyle name="SAPBEXresItem 10 2 2" xfId="34606" xr:uid="{00000000-0005-0000-0000-0000E8870000}"/>
    <cellStyle name="SAPBEXresItem 10 2 2 2" xfId="34607" xr:uid="{00000000-0005-0000-0000-0000E9870000}"/>
    <cellStyle name="SAPBEXresItem 10 2 3" xfId="34608" xr:uid="{00000000-0005-0000-0000-0000EA870000}"/>
    <cellStyle name="SAPBEXresItem 10 3" xfId="34609" xr:uid="{00000000-0005-0000-0000-0000EB870000}"/>
    <cellStyle name="SAPBEXresItem 10 3 2" xfId="34610" xr:uid="{00000000-0005-0000-0000-0000EC870000}"/>
    <cellStyle name="SAPBEXresItem 10 4" xfId="34611" xr:uid="{00000000-0005-0000-0000-0000ED870000}"/>
    <cellStyle name="SAPBEXresItem 10 5" xfId="34612" xr:uid="{00000000-0005-0000-0000-0000EE870000}"/>
    <cellStyle name="SAPBEXresItem 10 6" xfId="34613" xr:uid="{00000000-0005-0000-0000-0000EF870000}"/>
    <cellStyle name="SAPBEXresItem 11" xfId="34614" xr:uid="{00000000-0005-0000-0000-0000F0870000}"/>
    <cellStyle name="SAPBEXresItem 11 2" xfId="34615" xr:uid="{00000000-0005-0000-0000-0000F1870000}"/>
    <cellStyle name="SAPBEXresItem 11 3" xfId="34616" xr:uid="{00000000-0005-0000-0000-0000F2870000}"/>
    <cellStyle name="SAPBEXresItem 11 4" xfId="34617" xr:uid="{00000000-0005-0000-0000-0000F3870000}"/>
    <cellStyle name="SAPBEXresItem 11 5" xfId="34618" xr:uid="{00000000-0005-0000-0000-0000F4870000}"/>
    <cellStyle name="SAPBEXresItem 11 6" xfId="34619" xr:uid="{00000000-0005-0000-0000-0000F5870000}"/>
    <cellStyle name="SAPBEXresItem 12" xfId="34620" xr:uid="{00000000-0005-0000-0000-0000F6870000}"/>
    <cellStyle name="SAPBEXresItem 12 2" xfId="34621" xr:uid="{00000000-0005-0000-0000-0000F7870000}"/>
    <cellStyle name="SAPBEXresItem 12 3" xfId="34622" xr:uid="{00000000-0005-0000-0000-0000F8870000}"/>
    <cellStyle name="SAPBEXresItem 12 4" xfId="34623" xr:uid="{00000000-0005-0000-0000-0000F9870000}"/>
    <cellStyle name="SAPBEXresItem 12 5" xfId="34624" xr:uid="{00000000-0005-0000-0000-0000FA870000}"/>
    <cellStyle name="SAPBEXresItem 12 6" xfId="34625" xr:uid="{00000000-0005-0000-0000-0000FB870000}"/>
    <cellStyle name="SAPBEXresItem 13" xfId="34626" xr:uid="{00000000-0005-0000-0000-0000FC870000}"/>
    <cellStyle name="SAPBEXresItem 13 2" xfId="34627" xr:uid="{00000000-0005-0000-0000-0000FD870000}"/>
    <cellStyle name="SAPBEXresItem 13 2 2" xfId="34628" xr:uid="{00000000-0005-0000-0000-0000FE870000}"/>
    <cellStyle name="SAPBEXresItem 13 3" xfId="34629" xr:uid="{00000000-0005-0000-0000-0000FF870000}"/>
    <cellStyle name="SAPBEXresItem 13 4" xfId="34630" xr:uid="{00000000-0005-0000-0000-000000880000}"/>
    <cellStyle name="SAPBEXresItem 13 5" xfId="34631" xr:uid="{00000000-0005-0000-0000-000001880000}"/>
    <cellStyle name="SAPBEXresItem 13 6" xfId="34632" xr:uid="{00000000-0005-0000-0000-000002880000}"/>
    <cellStyle name="SAPBEXresItem 14" xfId="34633" xr:uid="{00000000-0005-0000-0000-000003880000}"/>
    <cellStyle name="SAPBEXresItem 14 2" xfId="34634" xr:uid="{00000000-0005-0000-0000-000004880000}"/>
    <cellStyle name="SAPBEXresItem 14 3" xfId="34635" xr:uid="{00000000-0005-0000-0000-000005880000}"/>
    <cellStyle name="SAPBEXresItem 14 4" xfId="34636" xr:uid="{00000000-0005-0000-0000-000006880000}"/>
    <cellStyle name="SAPBEXresItem 14 5" xfId="34637" xr:uid="{00000000-0005-0000-0000-000007880000}"/>
    <cellStyle name="SAPBEXresItem 14 6" xfId="34638" xr:uid="{00000000-0005-0000-0000-000008880000}"/>
    <cellStyle name="SAPBEXresItem 15" xfId="34639" xr:uid="{00000000-0005-0000-0000-000009880000}"/>
    <cellStyle name="SAPBEXresItem 15 2" xfId="34640" xr:uid="{00000000-0005-0000-0000-00000A880000}"/>
    <cellStyle name="SAPBEXresItem 15 3" xfId="34641" xr:uid="{00000000-0005-0000-0000-00000B880000}"/>
    <cellStyle name="SAPBEXresItem 15 4" xfId="34642" xr:uid="{00000000-0005-0000-0000-00000C880000}"/>
    <cellStyle name="SAPBEXresItem 15 5" xfId="34643" xr:uid="{00000000-0005-0000-0000-00000D880000}"/>
    <cellStyle name="SAPBEXresItem 15 6" xfId="34644" xr:uid="{00000000-0005-0000-0000-00000E880000}"/>
    <cellStyle name="SAPBEXresItem 16" xfId="34645" xr:uid="{00000000-0005-0000-0000-00000F880000}"/>
    <cellStyle name="SAPBEXresItem 16 2" xfId="34646" xr:uid="{00000000-0005-0000-0000-000010880000}"/>
    <cellStyle name="SAPBEXresItem 16 3" xfId="34647" xr:uid="{00000000-0005-0000-0000-000011880000}"/>
    <cellStyle name="SAPBEXresItem 16 4" xfId="34648" xr:uid="{00000000-0005-0000-0000-000012880000}"/>
    <cellStyle name="SAPBEXresItem 16 5" xfId="34649" xr:uid="{00000000-0005-0000-0000-000013880000}"/>
    <cellStyle name="SAPBEXresItem 17" xfId="34650" xr:uid="{00000000-0005-0000-0000-000014880000}"/>
    <cellStyle name="SAPBEXresItem 17 2" xfId="34651" xr:uid="{00000000-0005-0000-0000-000015880000}"/>
    <cellStyle name="SAPBEXresItem 17 3" xfId="34652" xr:uid="{00000000-0005-0000-0000-000016880000}"/>
    <cellStyle name="SAPBEXresItem 18" xfId="34653" xr:uid="{00000000-0005-0000-0000-000017880000}"/>
    <cellStyle name="SAPBEXresItem 18 2" xfId="34654" xr:uid="{00000000-0005-0000-0000-000018880000}"/>
    <cellStyle name="SAPBEXresItem 18 3" xfId="34655" xr:uid="{00000000-0005-0000-0000-000019880000}"/>
    <cellStyle name="SAPBEXresItem 19" xfId="34656" xr:uid="{00000000-0005-0000-0000-00001A880000}"/>
    <cellStyle name="SAPBEXresItem 19 2" xfId="34657" xr:uid="{00000000-0005-0000-0000-00001B880000}"/>
    <cellStyle name="SAPBEXresItem 19 3" xfId="34658" xr:uid="{00000000-0005-0000-0000-00001C880000}"/>
    <cellStyle name="SAPBEXresItem 2" xfId="34659" xr:uid="{00000000-0005-0000-0000-00001D880000}"/>
    <cellStyle name="SAPBEXresItem 2 2" xfId="34660" xr:uid="{00000000-0005-0000-0000-00001E880000}"/>
    <cellStyle name="SAPBEXresItem 2 2 2" xfId="34661" xr:uid="{00000000-0005-0000-0000-00001F880000}"/>
    <cellStyle name="SAPBEXresItem 2 2 2 2" xfId="34662" xr:uid="{00000000-0005-0000-0000-000020880000}"/>
    <cellStyle name="SAPBEXresItem 2 2 3" xfId="34663" xr:uid="{00000000-0005-0000-0000-000021880000}"/>
    <cellStyle name="SAPBEXresItem 2 3" xfId="34664" xr:uid="{00000000-0005-0000-0000-000022880000}"/>
    <cellStyle name="SAPBEXresItem 2 3 2" xfId="34665" xr:uid="{00000000-0005-0000-0000-000023880000}"/>
    <cellStyle name="SAPBEXresItem 2 3 2 2" xfId="34666" xr:uid="{00000000-0005-0000-0000-000024880000}"/>
    <cellStyle name="SAPBEXresItem 2 3 3" xfId="34667" xr:uid="{00000000-0005-0000-0000-000025880000}"/>
    <cellStyle name="SAPBEXresItem 2 3 4" xfId="34668" xr:uid="{00000000-0005-0000-0000-000026880000}"/>
    <cellStyle name="SAPBEXresItem 2 4" xfId="34669" xr:uid="{00000000-0005-0000-0000-000027880000}"/>
    <cellStyle name="SAPBEXresItem 2 4 2" xfId="34670" xr:uid="{00000000-0005-0000-0000-000028880000}"/>
    <cellStyle name="SAPBEXresItem 2 5" xfId="34671" xr:uid="{00000000-0005-0000-0000-000029880000}"/>
    <cellStyle name="SAPBEXresItem 2 6" xfId="34672" xr:uid="{00000000-0005-0000-0000-00002A880000}"/>
    <cellStyle name="SAPBEXresItem 20" xfId="34673" xr:uid="{00000000-0005-0000-0000-00002B880000}"/>
    <cellStyle name="SAPBEXresItem 20 2" xfId="34674" xr:uid="{00000000-0005-0000-0000-00002C880000}"/>
    <cellStyle name="SAPBEXresItem 20 3" xfId="34675" xr:uid="{00000000-0005-0000-0000-00002D880000}"/>
    <cellStyle name="SAPBEXresItem 21" xfId="34676" xr:uid="{00000000-0005-0000-0000-00002E880000}"/>
    <cellStyle name="SAPBEXresItem 21 2" xfId="34677" xr:uid="{00000000-0005-0000-0000-00002F880000}"/>
    <cellStyle name="SAPBEXresItem 21 3" xfId="34678" xr:uid="{00000000-0005-0000-0000-000030880000}"/>
    <cellStyle name="SAPBEXresItem 22" xfId="34679" xr:uid="{00000000-0005-0000-0000-000031880000}"/>
    <cellStyle name="SAPBEXresItem 23" xfId="34680" xr:uid="{00000000-0005-0000-0000-000032880000}"/>
    <cellStyle name="SAPBEXresItem 23 2" xfId="34681" xr:uid="{00000000-0005-0000-0000-000033880000}"/>
    <cellStyle name="SAPBEXresItem 23 3" xfId="34682" xr:uid="{00000000-0005-0000-0000-000034880000}"/>
    <cellStyle name="SAPBEXresItem 23_IFRS-Buchung" xfId="34683" xr:uid="{00000000-0005-0000-0000-000035880000}"/>
    <cellStyle name="SAPBEXresItem 24" xfId="34684" xr:uid="{00000000-0005-0000-0000-000036880000}"/>
    <cellStyle name="SAPBEXresItem 25" xfId="34685" xr:uid="{00000000-0005-0000-0000-000037880000}"/>
    <cellStyle name="SAPBEXresItem 26" xfId="34686" xr:uid="{00000000-0005-0000-0000-000038880000}"/>
    <cellStyle name="SAPBEXresItem 27" xfId="34687" xr:uid="{00000000-0005-0000-0000-000039880000}"/>
    <cellStyle name="SAPBEXresItem 28" xfId="34688" xr:uid="{00000000-0005-0000-0000-00003A880000}"/>
    <cellStyle name="SAPBEXresItem 29" xfId="34689" xr:uid="{00000000-0005-0000-0000-00003B880000}"/>
    <cellStyle name="SAPBEXresItem 3" xfId="34690" xr:uid="{00000000-0005-0000-0000-00003C880000}"/>
    <cellStyle name="SAPBEXresItem 3 2" xfId="34691" xr:uid="{00000000-0005-0000-0000-00003D880000}"/>
    <cellStyle name="SAPBEXresItem 3 2 2" xfId="34692" xr:uid="{00000000-0005-0000-0000-00003E880000}"/>
    <cellStyle name="SAPBEXresItem 3 2 2 2" xfId="34693" xr:uid="{00000000-0005-0000-0000-00003F880000}"/>
    <cellStyle name="SAPBEXresItem 3 2 3" xfId="34694" xr:uid="{00000000-0005-0000-0000-000040880000}"/>
    <cellStyle name="SAPBEXresItem 3 3" xfId="34695" xr:uid="{00000000-0005-0000-0000-000041880000}"/>
    <cellStyle name="SAPBEXresItem 3 3 2" xfId="34696" xr:uid="{00000000-0005-0000-0000-000042880000}"/>
    <cellStyle name="SAPBEXresItem 3 4" xfId="34697" xr:uid="{00000000-0005-0000-0000-000043880000}"/>
    <cellStyle name="SAPBEXresItem 3 5" xfId="34698" xr:uid="{00000000-0005-0000-0000-000044880000}"/>
    <cellStyle name="SAPBEXresItem 30" xfId="34699" xr:uid="{00000000-0005-0000-0000-000045880000}"/>
    <cellStyle name="SAPBEXresItem 31" xfId="34700" xr:uid="{00000000-0005-0000-0000-000046880000}"/>
    <cellStyle name="SAPBEXresItem 32" xfId="34701" xr:uid="{00000000-0005-0000-0000-000047880000}"/>
    <cellStyle name="SAPBEXresItem 33" xfId="34702" xr:uid="{00000000-0005-0000-0000-000048880000}"/>
    <cellStyle name="SAPBEXresItem 34" xfId="34703" xr:uid="{00000000-0005-0000-0000-000049880000}"/>
    <cellStyle name="SAPBEXresItem 35" xfId="34704" xr:uid="{00000000-0005-0000-0000-00004A880000}"/>
    <cellStyle name="SAPBEXresItem 36" xfId="34705" xr:uid="{00000000-0005-0000-0000-00004B880000}"/>
    <cellStyle name="SAPBEXresItem 37" xfId="34706" xr:uid="{00000000-0005-0000-0000-00004C880000}"/>
    <cellStyle name="SAPBEXresItem 38" xfId="34707" xr:uid="{00000000-0005-0000-0000-00004D880000}"/>
    <cellStyle name="SAPBEXresItem 39" xfId="34708" xr:uid="{00000000-0005-0000-0000-00004E880000}"/>
    <cellStyle name="SAPBEXresItem 4" xfId="34709" xr:uid="{00000000-0005-0000-0000-00004F880000}"/>
    <cellStyle name="SAPBEXresItem 4 2" xfId="34710" xr:uid="{00000000-0005-0000-0000-000050880000}"/>
    <cellStyle name="SAPBEXresItem 4 2 2" xfId="34711" xr:uid="{00000000-0005-0000-0000-000051880000}"/>
    <cellStyle name="SAPBEXresItem 4 2 2 2" xfId="34712" xr:uid="{00000000-0005-0000-0000-000052880000}"/>
    <cellStyle name="SAPBEXresItem 4 2 3" xfId="34713" xr:uid="{00000000-0005-0000-0000-000053880000}"/>
    <cellStyle name="SAPBEXresItem 4 3" xfId="34714" xr:uid="{00000000-0005-0000-0000-000054880000}"/>
    <cellStyle name="SAPBEXresItem 4 3 2" xfId="34715" xr:uid="{00000000-0005-0000-0000-000055880000}"/>
    <cellStyle name="SAPBEXresItem 4 4" xfId="34716" xr:uid="{00000000-0005-0000-0000-000056880000}"/>
    <cellStyle name="SAPBEXresItem 40" xfId="34717" xr:uid="{00000000-0005-0000-0000-000057880000}"/>
    <cellStyle name="SAPBEXresItem 41" xfId="34718" xr:uid="{00000000-0005-0000-0000-000058880000}"/>
    <cellStyle name="SAPBEXresItem 42" xfId="34719" xr:uid="{00000000-0005-0000-0000-000059880000}"/>
    <cellStyle name="SAPBEXresItem 43" xfId="34720" xr:uid="{00000000-0005-0000-0000-00005A880000}"/>
    <cellStyle name="SAPBEXresItem 44" xfId="34721" xr:uid="{00000000-0005-0000-0000-00005B880000}"/>
    <cellStyle name="SAPBEXresItem 45" xfId="34722" xr:uid="{00000000-0005-0000-0000-00005C880000}"/>
    <cellStyle name="SAPBEXresItem 46" xfId="46122" xr:uid="{00000000-0005-0000-0000-00005D880000}"/>
    <cellStyle name="SAPBEXresItem 47" xfId="46123" xr:uid="{00000000-0005-0000-0000-00005E880000}"/>
    <cellStyle name="SAPBEXresItem 48" xfId="34603" xr:uid="{00000000-0005-0000-0000-00005F880000}"/>
    <cellStyle name="SAPBEXresItem 5" xfId="34723" xr:uid="{00000000-0005-0000-0000-000060880000}"/>
    <cellStyle name="SAPBEXresItem 5 2" xfId="34724" xr:uid="{00000000-0005-0000-0000-000061880000}"/>
    <cellStyle name="SAPBEXresItem 5 2 2" xfId="34725" xr:uid="{00000000-0005-0000-0000-000062880000}"/>
    <cellStyle name="SAPBEXresItem 5 2 2 2" xfId="34726" xr:uid="{00000000-0005-0000-0000-000063880000}"/>
    <cellStyle name="SAPBEXresItem 5 2 3" xfId="34727" xr:uid="{00000000-0005-0000-0000-000064880000}"/>
    <cellStyle name="SAPBEXresItem 5 3" xfId="34728" xr:uid="{00000000-0005-0000-0000-000065880000}"/>
    <cellStyle name="SAPBEXresItem 5 3 2" xfId="34729" xr:uid="{00000000-0005-0000-0000-000066880000}"/>
    <cellStyle name="SAPBEXresItem 5 4" xfId="34730" xr:uid="{00000000-0005-0000-0000-000067880000}"/>
    <cellStyle name="SAPBEXresItem 6" xfId="34731" xr:uid="{00000000-0005-0000-0000-000068880000}"/>
    <cellStyle name="SAPBEXresItem 6 2" xfId="34732" xr:uid="{00000000-0005-0000-0000-000069880000}"/>
    <cellStyle name="SAPBEXresItem 6 2 2" xfId="34733" xr:uid="{00000000-0005-0000-0000-00006A880000}"/>
    <cellStyle name="SAPBEXresItem 6 2 2 2" xfId="34734" xr:uid="{00000000-0005-0000-0000-00006B880000}"/>
    <cellStyle name="SAPBEXresItem 6 2 3" xfId="34735" xr:uid="{00000000-0005-0000-0000-00006C880000}"/>
    <cellStyle name="SAPBEXresItem 6 3" xfId="34736" xr:uid="{00000000-0005-0000-0000-00006D880000}"/>
    <cellStyle name="SAPBEXresItem 6 3 2" xfId="34737" xr:uid="{00000000-0005-0000-0000-00006E880000}"/>
    <cellStyle name="SAPBEXresItem 6 4" xfId="34738" xr:uid="{00000000-0005-0000-0000-00006F880000}"/>
    <cellStyle name="SAPBEXresItem 7" xfId="34739" xr:uid="{00000000-0005-0000-0000-000070880000}"/>
    <cellStyle name="SAPBEXresItem 7 2" xfId="34740" xr:uid="{00000000-0005-0000-0000-000071880000}"/>
    <cellStyle name="SAPBEXresItem 7 2 2" xfId="34741" xr:uid="{00000000-0005-0000-0000-000072880000}"/>
    <cellStyle name="SAPBEXresItem 7 2 2 2" xfId="34742" xr:uid="{00000000-0005-0000-0000-000073880000}"/>
    <cellStyle name="SAPBEXresItem 7 2 3" xfId="34743" xr:uid="{00000000-0005-0000-0000-000074880000}"/>
    <cellStyle name="SAPBEXresItem 7 3" xfId="34744" xr:uid="{00000000-0005-0000-0000-000075880000}"/>
    <cellStyle name="SAPBEXresItem 7 3 2" xfId="34745" xr:uid="{00000000-0005-0000-0000-000076880000}"/>
    <cellStyle name="SAPBEXresItem 7 4" xfId="34746" xr:uid="{00000000-0005-0000-0000-000077880000}"/>
    <cellStyle name="SAPBEXresItem 8" xfId="34747" xr:uid="{00000000-0005-0000-0000-000078880000}"/>
    <cellStyle name="SAPBEXresItem 8 2" xfId="34748" xr:uid="{00000000-0005-0000-0000-000079880000}"/>
    <cellStyle name="SAPBEXresItem 8 2 2" xfId="34749" xr:uid="{00000000-0005-0000-0000-00007A880000}"/>
    <cellStyle name="SAPBEXresItem 8 2 2 2" xfId="34750" xr:uid="{00000000-0005-0000-0000-00007B880000}"/>
    <cellStyle name="SAPBEXresItem 8 2 3" xfId="34751" xr:uid="{00000000-0005-0000-0000-00007C880000}"/>
    <cellStyle name="SAPBEXresItem 8 3" xfId="34752" xr:uid="{00000000-0005-0000-0000-00007D880000}"/>
    <cellStyle name="SAPBEXresItem 8 3 2" xfId="34753" xr:uid="{00000000-0005-0000-0000-00007E880000}"/>
    <cellStyle name="SAPBEXresItem 8 4" xfId="34754" xr:uid="{00000000-0005-0000-0000-00007F880000}"/>
    <cellStyle name="SAPBEXresItem 9" xfId="34755" xr:uid="{00000000-0005-0000-0000-000080880000}"/>
    <cellStyle name="SAPBEXresItem 9 2" xfId="34756" xr:uid="{00000000-0005-0000-0000-000081880000}"/>
    <cellStyle name="SAPBEXresItem 9 2 2" xfId="34757" xr:uid="{00000000-0005-0000-0000-000082880000}"/>
    <cellStyle name="SAPBEXresItem 9 2 2 2" xfId="34758" xr:uid="{00000000-0005-0000-0000-000083880000}"/>
    <cellStyle name="SAPBEXresItem 9 2 3" xfId="34759" xr:uid="{00000000-0005-0000-0000-000084880000}"/>
    <cellStyle name="SAPBEXresItem 9 3" xfId="34760" xr:uid="{00000000-0005-0000-0000-000085880000}"/>
    <cellStyle name="SAPBEXresItem 9 3 2" xfId="34761" xr:uid="{00000000-0005-0000-0000-000086880000}"/>
    <cellStyle name="SAPBEXresItem 9 4" xfId="34762" xr:uid="{00000000-0005-0000-0000-000087880000}"/>
    <cellStyle name="SAPBEXresItem_AMSGB IS" xfId="46283" xr:uid="{00000000-0005-0000-0000-000088880000}"/>
    <cellStyle name="SAPBEXresItemX" xfId="80" xr:uid="{00000000-0005-0000-0000-000089880000}"/>
    <cellStyle name="SAPBEXresItemX 10" xfId="34764" xr:uid="{00000000-0005-0000-0000-00008A880000}"/>
    <cellStyle name="SAPBEXresItemX 10 2" xfId="34765" xr:uid="{00000000-0005-0000-0000-00008B880000}"/>
    <cellStyle name="SAPBEXresItemX 10 2 2" xfId="34766" xr:uid="{00000000-0005-0000-0000-00008C880000}"/>
    <cellStyle name="SAPBEXresItemX 10 2 2 2" xfId="34767" xr:uid="{00000000-0005-0000-0000-00008D880000}"/>
    <cellStyle name="SAPBEXresItemX 10 2 3" xfId="34768" xr:uid="{00000000-0005-0000-0000-00008E880000}"/>
    <cellStyle name="SAPBEXresItemX 10 3" xfId="34769" xr:uid="{00000000-0005-0000-0000-00008F880000}"/>
    <cellStyle name="SAPBEXresItemX 10 3 2" xfId="34770" xr:uid="{00000000-0005-0000-0000-000090880000}"/>
    <cellStyle name="SAPBEXresItemX 10 4" xfId="34771" xr:uid="{00000000-0005-0000-0000-000091880000}"/>
    <cellStyle name="SAPBEXresItemX 10 5" xfId="34772" xr:uid="{00000000-0005-0000-0000-000092880000}"/>
    <cellStyle name="SAPBEXresItemX 10 6" xfId="34773" xr:uid="{00000000-0005-0000-0000-000093880000}"/>
    <cellStyle name="SAPBEXresItemX 11" xfId="34774" xr:uid="{00000000-0005-0000-0000-000094880000}"/>
    <cellStyle name="SAPBEXresItemX 11 2" xfId="34775" xr:uid="{00000000-0005-0000-0000-000095880000}"/>
    <cellStyle name="SAPBEXresItemX 11 3" xfId="34776" xr:uid="{00000000-0005-0000-0000-000096880000}"/>
    <cellStyle name="SAPBEXresItemX 11 4" xfId="34777" xr:uid="{00000000-0005-0000-0000-000097880000}"/>
    <cellStyle name="SAPBEXresItemX 11 5" xfId="34778" xr:uid="{00000000-0005-0000-0000-000098880000}"/>
    <cellStyle name="SAPBEXresItemX 11 6" xfId="34779" xr:uid="{00000000-0005-0000-0000-000099880000}"/>
    <cellStyle name="SAPBEXresItemX 12" xfId="34780" xr:uid="{00000000-0005-0000-0000-00009A880000}"/>
    <cellStyle name="SAPBEXresItemX 12 2" xfId="34781" xr:uid="{00000000-0005-0000-0000-00009B880000}"/>
    <cellStyle name="SAPBEXresItemX 12 3" xfId="34782" xr:uid="{00000000-0005-0000-0000-00009C880000}"/>
    <cellStyle name="SAPBEXresItemX 12 4" xfId="34783" xr:uid="{00000000-0005-0000-0000-00009D880000}"/>
    <cellStyle name="SAPBEXresItemX 12 5" xfId="34784" xr:uid="{00000000-0005-0000-0000-00009E880000}"/>
    <cellStyle name="SAPBEXresItemX 12 6" xfId="34785" xr:uid="{00000000-0005-0000-0000-00009F880000}"/>
    <cellStyle name="SAPBEXresItemX 13" xfId="34786" xr:uid="{00000000-0005-0000-0000-0000A0880000}"/>
    <cellStyle name="SAPBEXresItemX 13 2" xfId="34787" xr:uid="{00000000-0005-0000-0000-0000A1880000}"/>
    <cellStyle name="SAPBEXresItemX 13 2 2" xfId="34788" xr:uid="{00000000-0005-0000-0000-0000A2880000}"/>
    <cellStyle name="SAPBEXresItemX 13 3" xfId="34789" xr:uid="{00000000-0005-0000-0000-0000A3880000}"/>
    <cellStyle name="SAPBEXresItemX 13 4" xfId="34790" xr:uid="{00000000-0005-0000-0000-0000A4880000}"/>
    <cellStyle name="SAPBEXresItemX 13 5" xfId="34791" xr:uid="{00000000-0005-0000-0000-0000A5880000}"/>
    <cellStyle name="SAPBEXresItemX 13 6" xfId="34792" xr:uid="{00000000-0005-0000-0000-0000A6880000}"/>
    <cellStyle name="SAPBEXresItemX 14" xfId="34793" xr:uid="{00000000-0005-0000-0000-0000A7880000}"/>
    <cellStyle name="SAPBEXresItemX 14 2" xfId="34794" xr:uid="{00000000-0005-0000-0000-0000A8880000}"/>
    <cellStyle name="SAPBEXresItemX 14 3" xfId="34795" xr:uid="{00000000-0005-0000-0000-0000A9880000}"/>
    <cellStyle name="SAPBEXresItemX 14 4" xfId="34796" xr:uid="{00000000-0005-0000-0000-0000AA880000}"/>
    <cellStyle name="SAPBEXresItemX 14 5" xfId="34797" xr:uid="{00000000-0005-0000-0000-0000AB880000}"/>
    <cellStyle name="SAPBEXresItemX 14 6" xfId="34798" xr:uid="{00000000-0005-0000-0000-0000AC880000}"/>
    <cellStyle name="SAPBEXresItemX 15" xfId="34799" xr:uid="{00000000-0005-0000-0000-0000AD880000}"/>
    <cellStyle name="SAPBEXresItemX 15 2" xfId="34800" xr:uid="{00000000-0005-0000-0000-0000AE880000}"/>
    <cellStyle name="SAPBEXresItemX 15 3" xfId="34801" xr:uid="{00000000-0005-0000-0000-0000AF880000}"/>
    <cellStyle name="SAPBEXresItemX 15 4" xfId="34802" xr:uid="{00000000-0005-0000-0000-0000B0880000}"/>
    <cellStyle name="SAPBEXresItemX 15 5" xfId="34803" xr:uid="{00000000-0005-0000-0000-0000B1880000}"/>
    <cellStyle name="SAPBEXresItemX 15 6" xfId="34804" xr:uid="{00000000-0005-0000-0000-0000B2880000}"/>
    <cellStyle name="SAPBEXresItemX 16" xfId="34805" xr:uid="{00000000-0005-0000-0000-0000B3880000}"/>
    <cellStyle name="SAPBEXresItemX 16 2" xfId="34806" xr:uid="{00000000-0005-0000-0000-0000B4880000}"/>
    <cellStyle name="SAPBEXresItemX 16 3" xfId="34807" xr:uid="{00000000-0005-0000-0000-0000B5880000}"/>
    <cellStyle name="SAPBEXresItemX 16 4" xfId="34808" xr:uid="{00000000-0005-0000-0000-0000B6880000}"/>
    <cellStyle name="SAPBEXresItemX 16 5" xfId="34809" xr:uid="{00000000-0005-0000-0000-0000B7880000}"/>
    <cellStyle name="SAPBEXresItemX 17" xfId="34810" xr:uid="{00000000-0005-0000-0000-0000B8880000}"/>
    <cellStyle name="SAPBEXresItemX 17 2" xfId="34811" xr:uid="{00000000-0005-0000-0000-0000B9880000}"/>
    <cellStyle name="SAPBEXresItemX 17 3" xfId="34812" xr:uid="{00000000-0005-0000-0000-0000BA880000}"/>
    <cellStyle name="SAPBEXresItemX 18" xfId="34813" xr:uid="{00000000-0005-0000-0000-0000BB880000}"/>
    <cellStyle name="SAPBEXresItemX 18 2" xfId="34814" xr:uid="{00000000-0005-0000-0000-0000BC880000}"/>
    <cellStyle name="SAPBEXresItemX 18 3" xfId="34815" xr:uid="{00000000-0005-0000-0000-0000BD880000}"/>
    <cellStyle name="SAPBEXresItemX 19" xfId="34816" xr:uid="{00000000-0005-0000-0000-0000BE880000}"/>
    <cellStyle name="SAPBEXresItemX 19 2" xfId="34817" xr:uid="{00000000-0005-0000-0000-0000BF880000}"/>
    <cellStyle name="SAPBEXresItemX 19 3" xfId="34818" xr:uid="{00000000-0005-0000-0000-0000C0880000}"/>
    <cellStyle name="SAPBEXresItemX 2" xfId="34819" xr:uid="{00000000-0005-0000-0000-0000C1880000}"/>
    <cellStyle name="SAPBEXresItemX 2 2" xfId="34820" xr:uid="{00000000-0005-0000-0000-0000C2880000}"/>
    <cellStyle name="SAPBEXresItemX 2 2 2" xfId="34821" xr:uid="{00000000-0005-0000-0000-0000C3880000}"/>
    <cellStyle name="SAPBEXresItemX 2 2 2 2" xfId="34822" xr:uid="{00000000-0005-0000-0000-0000C4880000}"/>
    <cellStyle name="SAPBEXresItemX 2 2 3" xfId="34823" xr:uid="{00000000-0005-0000-0000-0000C5880000}"/>
    <cellStyle name="SAPBEXresItemX 2 2 4" xfId="34824" xr:uid="{00000000-0005-0000-0000-0000C6880000}"/>
    <cellStyle name="SAPBEXresItemX 2 3" xfId="34825" xr:uid="{00000000-0005-0000-0000-0000C7880000}"/>
    <cellStyle name="SAPBEXresItemX 2 3 2" xfId="34826" xr:uid="{00000000-0005-0000-0000-0000C8880000}"/>
    <cellStyle name="SAPBEXresItemX 2 3 2 2" xfId="34827" xr:uid="{00000000-0005-0000-0000-0000C9880000}"/>
    <cellStyle name="SAPBEXresItemX 2 3 3" xfId="34828" xr:uid="{00000000-0005-0000-0000-0000CA880000}"/>
    <cellStyle name="SAPBEXresItemX 2 3 4" xfId="34829" xr:uid="{00000000-0005-0000-0000-0000CB880000}"/>
    <cellStyle name="SAPBEXresItemX 2 4" xfId="34830" xr:uid="{00000000-0005-0000-0000-0000CC880000}"/>
    <cellStyle name="SAPBEXresItemX 2 4 2" xfId="34831" xr:uid="{00000000-0005-0000-0000-0000CD880000}"/>
    <cellStyle name="SAPBEXresItemX 2 5" xfId="34832" xr:uid="{00000000-0005-0000-0000-0000CE880000}"/>
    <cellStyle name="SAPBEXresItemX 2 6" xfId="34833" xr:uid="{00000000-0005-0000-0000-0000CF880000}"/>
    <cellStyle name="SAPBEXresItemX 20" xfId="34834" xr:uid="{00000000-0005-0000-0000-0000D0880000}"/>
    <cellStyle name="SAPBEXresItemX 20 2" xfId="34835" xr:uid="{00000000-0005-0000-0000-0000D1880000}"/>
    <cellStyle name="SAPBEXresItemX 20 3" xfId="34836" xr:uid="{00000000-0005-0000-0000-0000D2880000}"/>
    <cellStyle name="SAPBEXresItemX 21" xfId="34837" xr:uid="{00000000-0005-0000-0000-0000D3880000}"/>
    <cellStyle name="SAPBEXresItemX 21 2" xfId="34838" xr:uid="{00000000-0005-0000-0000-0000D4880000}"/>
    <cellStyle name="SAPBEXresItemX 21 3" xfId="34839" xr:uid="{00000000-0005-0000-0000-0000D5880000}"/>
    <cellStyle name="SAPBEXresItemX 22" xfId="34840" xr:uid="{00000000-0005-0000-0000-0000D6880000}"/>
    <cellStyle name="SAPBEXresItemX 23" xfId="34841" xr:uid="{00000000-0005-0000-0000-0000D7880000}"/>
    <cellStyle name="SAPBEXresItemX 23 2" xfId="34842" xr:uid="{00000000-0005-0000-0000-0000D8880000}"/>
    <cellStyle name="SAPBEXresItemX 23 3" xfId="34843" xr:uid="{00000000-0005-0000-0000-0000D9880000}"/>
    <cellStyle name="SAPBEXresItemX 23_IFRS-Buchung" xfId="34844" xr:uid="{00000000-0005-0000-0000-0000DA880000}"/>
    <cellStyle name="SAPBEXresItemX 24" xfId="34845" xr:uid="{00000000-0005-0000-0000-0000DB880000}"/>
    <cellStyle name="SAPBEXresItemX 25" xfId="34846" xr:uid="{00000000-0005-0000-0000-0000DC880000}"/>
    <cellStyle name="SAPBEXresItemX 26" xfId="34847" xr:uid="{00000000-0005-0000-0000-0000DD880000}"/>
    <cellStyle name="SAPBEXresItemX 27" xfId="34848" xr:uid="{00000000-0005-0000-0000-0000DE880000}"/>
    <cellStyle name="SAPBEXresItemX 28" xfId="34849" xr:uid="{00000000-0005-0000-0000-0000DF880000}"/>
    <cellStyle name="SAPBEXresItemX 29" xfId="34850" xr:uid="{00000000-0005-0000-0000-0000E0880000}"/>
    <cellStyle name="SAPBEXresItemX 3" xfId="34851" xr:uid="{00000000-0005-0000-0000-0000E1880000}"/>
    <cellStyle name="SAPBEXresItemX 3 2" xfId="34852" xr:uid="{00000000-0005-0000-0000-0000E2880000}"/>
    <cellStyle name="SAPBEXresItemX 3 2 2" xfId="34853" xr:uid="{00000000-0005-0000-0000-0000E3880000}"/>
    <cellStyle name="SAPBEXresItemX 3 2 2 2" xfId="34854" xr:uid="{00000000-0005-0000-0000-0000E4880000}"/>
    <cellStyle name="SAPBEXresItemX 3 2 3" xfId="34855" xr:uid="{00000000-0005-0000-0000-0000E5880000}"/>
    <cellStyle name="SAPBEXresItemX 3 3" xfId="34856" xr:uid="{00000000-0005-0000-0000-0000E6880000}"/>
    <cellStyle name="SAPBEXresItemX 3 3 2" xfId="34857" xr:uid="{00000000-0005-0000-0000-0000E7880000}"/>
    <cellStyle name="SAPBEXresItemX 3 4" xfId="34858" xr:uid="{00000000-0005-0000-0000-0000E8880000}"/>
    <cellStyle name="SAPBEXresItemX 3 5" xfId="34859" xr:uid="{00000000-0005-0000-0000-0000E9880000}"/>
    <cellStyle name="SAPBEXresItemX 3 6" xfId="34860" xr:uid="{00000000-0005-0000-0000-0000EA880000}"/>
    <cellStyle name="SAPBEXresItemX 30" xfId="34861" xr:uid="{00000000-0005-0000-0000-0000EB880000}"/>
    <cellStyle name="SAPBEXresItemX 31" xfId="34862" xr:uid="{00000000-0005-0000-0000-0000EC880000}"/>
    <cellStyle name="SAPBEXresItemX 32" xfId="34863" xr:uid="{00000000-0005-0000-0000-0000ED880000}"/>
    <cellStyle name="SAPBEXresItemX 33" xfId="34864" xr:uid="{00000000-0005-0000-0000-0000EE880000}"/>
    <cellStyle name="SAPBEXresItemX 34" xfId="34865" xr:uid="{00000000-0005-0000-0000-0000EF880000}"/>
    <cellStyle name="SAPBEXresItemX 35" xfId="34866" xr:uid="{00000000-0005-0000-0000-0000F0880000}"/>
    <cellStyle name="SAPBEXresItemX 36" xfId="34867" xr:uid="{00000000-0005-0000-0000-0000F1880000}"/>
    <cellStyle name="SAPBEXresItemX 37" xfId="34868" xr:uid="{00000000-0005-0000-0000-0000F2880000}"/>
    <cellStyle name="SAPBEXresItemX 38" xfId="34869" xr:uid="{00000000-0005-0000-0000-0000F3880000}"/>
    <cellStyle name="SAPBEXresItemX 39" xfId="34870" xr:uid="{00000000-0005-0000-0000-0000F4880000}"/>
    <cellStyle name="SAPBEXresItemX 4" xfId="34871" xr:uid="{00000000-0005-0000-0000-0000F5880000}"/>
    <cellStyle name="SAPBEXresItemX 4 2" xfId="34872" xr:uid="{00000000-0005-0000-0000-0000F6880000}"/>
    <cellStyle name="SAPBEXresItemX 4 2 2" xfId="34873" xr:uid="{00000000-0005-0000-0000-0000F7880000}"/>
    <cellStyle name="SAPBEXresItemX 4 2 2 2" xfId="34874" xr:uid="{00000000-0005-0000-0000-0000F8880000}"/>
    <cellStyle name="SAPBEXresItemX 4 2 3" xfId="34875" xr:uid="{00000000-0005-0000-0000-0000F9880000}"/>
    <cellStyle name="SAPBEXresItemX 4 3" xfId="34876" xr:uid="{00000000-0005-0000-0000-0000FA880000}"/>
    <cellStyle name="SAPBEXresItemX 4 3 2" xfId="34877" xr:uid="{00000000-0005-0000-0000-0000FB880000}"/>
    <cellStyle name="SAPBEXresItemX 4 4" xfId="34878" xr:uid="{00000000-0005-0000-0000-0000FC880000}"/>
    <cellStyle name="SAPBEXresItemX 40" xfId="34879" xr:uid="{00000000-0005-0000-0000-0000FD880000}"/>
    <cellStyle name="SAPBEXresItemX 41" xfId="34880" xr:uid="{00000000-0005-0000-0000-0000FE880000}"/>
    <cellStyle name="SAPBEXresItemX 42" xfId="34881" xr:uid="{00000000-0005-0000-0000-0000FF880000}"/>
    <cellStyle name="SAPBEXresItemX 43" xfId="34882" xr:uid="{00000000-0005-0000-0000-000000890000}"/>
    <cellStyle name="SAPBEXresItemX 44" xfId="34883" xr:uid="{00000000-0005-0000-0000-000001890000}"/>
    <cellStyle name="SAPBEXresItemX 45" xfId="34884" xr:uid="{00000000-0005-0000-0000-000002890000}"/>
    <cellStyle name="SAPBEXresItemX 46" xfId="46124" xr:uid="{00000000-0005-0000-0000-000003890000}"/>
    <cellStyle name="SAPBEXresItemX 47" xfId="46125" xr:uid="{00000000-0005-0000-0000-000004890000}"/>
    <cellStyle name="SAPBEXresItemX 48" xfId="46126" xr:uid="{00000000-0005-0000-0000-000005890000}"/>
    <cellStyle name="SAPBEXresItemX 49" xfId="46127" xr:uid="{00000000-0005-0000-0000-000006890000}"/>
    <cellStyle name="SAPBEXresItemX 5" xfId="34885" xr:uid="{00000000-0005-0000-0000-000007890000}"/>
    <cellStyle name="SAPBEXresItemX 5 2" xfId="34886" xr:uid="{00000000-0005-0000-0000-000008890000}"/>
    <cellStyle name="SAPBEXresItemX 5 2 2" xfId="34887" xr:uid="{00000000-0005-0000-0000-000009890000}"/>
    <cellStyle name="SAPBEXresItemX 5 2 2 2" xfId="34888" xr:uid="{00000000-0005-0000-0000-00000A890000}"/>
    <cellStyle name="SAPBEXresItemX 5 2 3" xfId="34889" xr:uid="{00000000-0005-0000-0000-00000B890000}"/>
    <cellStyle name="SAPBEXresItemX 5 3" xfId="34890" xr:uid="{00000000-0005-0000-0000-00000C890000}"/>
    <cellStyle name="SAPBEXresItemX 5 3 2" xfId="34891" xr:uid="{00000000-0005-0000-0000-00000D890000}"/>
    <cellStyle name="SAPBEXresItemX 5 4" xfId="34892" xr:uid="{00000000-0005-0000-0000-00000E890000}"/>
    <cellStyle name="SAPBEXresItemX 50" xfId="34763" xr:uid="{00000000-0005-0000-0000-00000F890000}"/>
    <cellStyle name="SAPBEXresItemX 6" xfId="34893" xr:uid="{00000000-0005-0000-0000-000010890000}"/>
    <cellStyle name="SAPBEXresItemX 6 2" xfId="34894" xr:uid="{00000000-0005-0000-0000-000011890000}"/>
    <cellStyle name="SAPBEXresItemX 6 2 2" xfId="34895" xr:uid="{00000000-0005-0000-0000-000012890000}"/>
    <cellStyle name="SAPBEXresItemX 6 2 2 2" xfId="34896" xr:uid="{00000000-0005-0000-0000-000013890000}"/>
    <cellStyle name="SAPBEXresItemX 6 2 3" xfId="34897" xr:uid="{00000000-0005-0000-0000-000014890000}"/>
    <cellStyle name="SAPBEXresItemX 6 3" xfId="34898" xr:uid="{00000000-0005-0000-0000-000015890000}"/>
    <cellStyle name="SAPBEXresItemX 6 3 2" xfId="34899" xr:uid="{00000000-0005-0000-0000-000016890000}"/>
    <cellStyle name="SAPBEXresItemX 6 4" xfId="34900" xr:uid="{00000000-0005-0000-0000-000017890000}"/>
    <cellStyle name="SAPBEXresItemX 7" xfId="34901" xr:uid="{00000000-0005-0000-0000-000018890000}"/>
    <cellStyle name="SAPBEXresItemX 7 2" xfId="34902" xr:uid="{00000000-0005-0000-0000-000019890000}"/>
    <cellStyle name="SAPBEXresItemX 7 2 2" xfId="34903" xr:uid="{00000000-0005-0000-0000-00001A890000}"/>
    <cellStyle name="SAPBEXresItemX 7 2 2 2" xfId="34904" xr:uid="{00000000-0005-0000-0000-00001B890000}"/>
    <cellStyle name="SAPBEXresItemX 7 2 3" xfId="34905" xr:uid="{00000000-0005-0000-0000-00001C890000}"/>
    <cellStyle name="SAPBEXresItemX 7 3" xfId="34906" xr:uid="{00000000-0005-0000-0000-00001D890000}"/>
    <cellStyle name="SAPBEXresItemX 7 3 2" xfId="34907" xr:uid="{00000000-0005-0000-0000-00001E890000}"/>
    <cellStyle name="SAPBEXresItemX 7 4" xfId="34908" xr:uid="{00000000-0005-0000-0000-00001F890000}"/>
    <cellStyle name="SAPBEXresItemX 8" xfId="34909" xr:uid="{00000000-0005-0000-0000-000020890000}"/>
    <cellStyle name="SAPBEXresItemX 8 2" xfId="34910" xr:uid="{00000000-0005-0000-0000-000021890000}"/>
    <cellStyle name="SAPBEXresItemX 8 2 2" xfId="34911" xr:uid="{00000000-0005-0000-0000-000022890000}"/>
    <cellStyle name="SAPBEXresItemX 8 2 2 2" xfId="34912" xr:uid="{00000000-0005-0000-0000-000023890000}"/>
    <cellStyle name="SAPBEXresItemX 8 2 3" xfId="34913" xr:uid="{00000000-0005-0000-0000-000024890000}"/>
    <cellStyle name="SAPBEXresItemX 8 3" xfId="34914" xr:uid="{00000000-0005-0000-0000-000025890000}"/>
    <cellStyle name="SAPBEXresItemX 8 3 2" xfId="34915" xr:uid="{00000000-0005-0000-0000-000026890000}"/>
    <cellStyle name="SAPBEXresItemX 8 4" xfId="34916" xr:uid="{00000000-0005-0000-0000-000027890000}"/>
    <cellStyle name="SAPBEXresItemX 9" xfId="34917" xr:uid="{00000000-0005-0000-0000-000028890000}"/>
    <cellStyle name="SAPBEXresItemX 9 2" xfId="34918" xr:uid="{00000000-0005-0000-0000-000029890000}"/>
    <cellStyle name="SAPBEXresItemX 9 2 2" xfId="34919" xr:uid="{00000000-0005-0000-0000-00002A890000}"/>
    <cellStyle name="SAPBEXresItemX 9 2 2 2" xfId="34920" xr:uid="{00000000-0005-0000-0000-00002B890000}"/>
    <cellStyle name="SAPBEXresItemX 9 2 3" xfId="34921" xr:uid="{00000000-0005-0000-0000-00002C890000}"/>
    <cellStyle name="SAPBEXresItemX 9 3" xfId="34922" xr:uid="{00000000-0005-0000-0000-00002D890000}"/>
    <cellStyle name="SAPBEXresItemX 9 3 2" xfId="34923" xr:uid="{00000000-0005-0000-0000-00002E890000}"/>
    <cellStyle name="SAPBEXresItemX 9 4" xfId="34924" xr:uid="{00000000-0005-0000-0000-00002F890000}"/>
    <cellStyle name="SAPBEXresItemX_AMSGB IS" xfId="46284" xr:uid="{00000000-0005-0000-0000-000030890000}"/>
    <cellStyle name="SAPBEXstdData" xfId="81" xr:uid="{00000000-0005-0000-0000-000031890000}"/>
    <cellStyle name="SAPBEXstdData 10" xfId="34925" xr:uid="{00000000-0005-0000-0000-000032890000}"/>
    <cellStyle name="SAPBEXstdData 10 2" xfId="34926" xr:uid="{00000000-0005-0000-0000-000033890000}"/>
    <cellStyle name="SAPBEXstdData 10 3" xfId="34927" xr:uid="{00000000-0005-0000-0000-000034890000}"/>
    <cellStyle name="SAPBEXstdData 11" xfId="34928" xr:uid="{00000000-0005-0000-0000-000035890000}"/>
    <cellStyle name="SAPBEXstdData 11 2" xfId="34929" xr:uid="{00000000-0005-0000-0000-000036890000}"/>
    <cellStyle name="SAPBEXstdData 12" xfId="34930" xr:uid="{00000000-0005-0000-0000-000037890000}"/>
    <cellStyle name="SAPBEXstdData 12 2" xfId="34931" xr:uid="{00000000-0005-0000-0000-000038890000}"/>
    <cellStyle name="SAPBEXstdData 13" xfId="34932" xr:uid="{00000000-0005-0000-0000-000039890000}"/>
    <cellStyle name="SAPBEXstdData 13 2" xfId="34933" xr:uid="{00000000-0005-0000-0000-00003A890000}"/>
    <cellStyle name="SAPBEXstdData 14" xfId="34934" xr:uid="{00000000-0005-0000-0000-00003B890000}"/>
    <cellStyle name="SAPBEXstdData 14 2" xfId="34935" xr:uid="{00000000-0005-0000-0000-00003C890000}"/>
    <cellStyle name="SAPBEXstdData 15" xfId="34936" xr:uid="{00000000-0005-0000-0000-00003D890000}"/>
    <cellStyle name="SAPBEXstdData 15 2" xfId="34937" xr:uid="{00000000-0005-0000-0000-00003E890000}"/>
    <cellStyle name="SAPBEXstdData 16" xfId="34938" xr:uid="{00000000-0005-0000-0000-00003F890000}"/>
    <cellStyle name="SAPBEXstdData 16 2" xfId="34939" xr:uid="{00000000-0005-0000-0000-000040890000}"/>
    <cellStyle name="SAPBEXstdData 17" xfId="34940" xr:uid="{00000000-0005-0000-0000-000041890000}"/>
    <cellStyle name="SAPBEXstdData 17 2" xfId="34941" xr:uid="{00000000-0005-0000-0000-000042890000}"/>
    <cellStyle name="SAPBEXstdData 18" xfId="34942" xr:uid="{00000000-0005-0000-0000-000043890000}"/>
    <cellStyle name="SAPBEXstdData 18 2" xfId="34943" xr:uid="{00000000-0005-0000-0000-000044890000}"/>
    <cellStyle name="SAPBEXstdData 19" xfId="34944" xr:uid="{00000000-0005-0000-0000-000045890000}"/>
    <cellStyle name="SAPBEXstdData 19 2" xfId="34945" xr:uid="{00000000-0005-0000-0000-000046890000}"/>
    <cellStyle name="SAPBEXstdData 2" xfId="34946" xr:uid="{00000000-0005-0000-0000-000047890000}"/>
    <cellStyle name="SAPBEXstdData 2 10" xfId="34947" xr:uid="{00000000-0005-0000-0000-000048890000}"/>
    <cellStyle name="SAPBEXstdData 2 11" xfId="34948" xr:uid="{00000000-0005-0000-0000-000049890000}"/>
    <cellStyle name="SAPBEXstdData 2 12" xfId="34949" xr:uid="{00000000-0005-0000-0000-00004A890000}"/>
    <cellStyle name="SAPBEXstdData 2 13" xfId="34950" xr:uid="{00000000-0005-0000-0000-00004B890000}"/>
    <cellStyle name="SAPBEXstdData 2 14" xfId="34951" xr:uid="{00000000-0005-0000-0000-00004C890000}"/>
    <cellStyle name="SAPBEXstdData 2 16" xfId="34952" xr:uid="{00000000-0005-0000-0000-00004D890000}"/>
    <cellStyle name="SAPBEXstdData 2 2" xfId="34953" xr:uid="{00000000-0005-0000-0000-00004E890000}"/>
    <cellStyle name="SAPBEXstdData 2 2 2" xfId="34954" xr:uid="{00000000-0005-0000-0000-00004F890000}"/>
    <cellStyle name="SAPBEXstdData 2 2 2 2" xfId="34955" xr:uid="{00000000-0005-0000-0000-000050890000}"/>
    <cellStyle name="SAPBEXstdData 2 2 3" xfId="34956" xr:uid="{00000000-0005-0000-0000-000051890000}"/>
    <cellStyle name="SAPBEXstdData 2 3" xfId="34957" xr:uid="{00000000-0005-0000-0000-000052890000}"/>
    <cellStyle name="SAPBEXstdData 2 3 2" xfId="34958" xr:uid="{00000000-0005-0000-0000-000053890000}"/>
    <cellStyle name="SAPBEXstdData 2 4" xfId="34959" xr:uid="{00000000-0005-0000-0000-000054890000}"/>
    <cellStyle name="SAPBEXstdData 2 5" xfId="34960" xr:uid="{00000000-0005-0000-0000-000055890000}"/>
    <cellStyle name="SAPBEXstdData 2 6" xfId="34961" xr:uid="{00000000-0005-0000-0000-000056890000}"/>
    <cellStyle name="SAPBEXstdData 2 7" xfId="34962" xr:uid="{00000000-0005-0000-0000-000057890000}"/>
    <cellStyle name="SAPBEXstdData 2 8" xfId="34963" xr:uid="{00000000-0005-0000-0000-000058890000}"/>
    <cellStyle name="SAPBEXstdData 2 9" xfId="34964" xr:uid="{00000000-0005-0000-0000-000059890000}"/>
    <cellStyle name="SAPBEXstdData 20" xfId="34965" xr:uid="{00000000-0005-0000-0000-00005A890000}"/>
    <cellStyle name="SAPBEXstdData 20 2" xfId="34966" xr:uid="{00000000-0005-0000-0000-00005B890000}"/>
    <cellStyle name="SAPBEXstdData 21" xfId="34967" xr:uid="{00000000-0005-0000-0000-00005C890000}"/>
    <cellStyle name="SAPBEXstdData 21 2" xfId="34968" xr:uid="{00000000-0005-0000-0000-00005D890000}"/>
    <cellStyle name="SAPBEXstdData 22" xfId="34969" xr:uid="{00000000-0005-0000-0000-00005E890000}"/>
    <cellStyle name="SAPBEXstdData 22 2" xfId="34970" xr:uid="{00000000-0005-0000-0000-00005F890000}"/>
    <cellStyle name="SAPBEXstdData 23" xfId="34971" xr:uid="{00000000-0005-0000-0000-000060890000}"/>
    <cellStyle name="SAPBEXstdData 23 2" xfId="34972" xr:uid="{00000000-0005-0000-0000-000061890000}"/>
    <cellStyle name="SAPBEXstdData 24" xfId="34973" xr:uid="{00000000-0005-0000-0000-000062890000}"/>
    <cellStyle name="SAPBEXstdData 24 2" xfId="34974" xr:uid="{00000000-0005-0000-0000-000063890000}"/>
    <cellStyle name="SAPBEXstdData 25" xfId="34975" xr:uid="{00000000-0005-0000-0000-000064890000}"/>
    <cellStyle name="SAPBEXstdData 25 2" xfId="34976" xr:uid="{00000000-0005-0000-0000-000065890000}"/>
    <cellStyle name="SAPBEXstdData 26" xfId="34977" xr:uid="{00000000-0005-0000-0000-000066890000}"/>
    <cellStyle name="SAPBEXstdData 26 2" xfId="34978" xr:uid="{00000000-0005-0000-0000-000067890000}"/>
    <cellStyle name="SAPBEXstdData 27" xfId="34979" xr:uid="{00000000-0005-0000-0000-000068890000}"/>
    <cellStyle name="SAPBEXstdData 27 2" xfId="34980" xr:uid="{00000000-0005-0000-0000-000069890000}"/>
    <cellStyle name="SAPBEXstdData 28" xfId="34981" xr:uid="{00000000-0005-0000-0000-00006A890000}"/>
    <cellStyle name="SAPBEXstdData 28 2" xfId="34982" xr:uid="{00000000-0005-0000-0000-00006B890000}"/>
    <cellStyle name="SAPBEXstdData 28 2 2" xfId="34983" xr:uid="{00000000-0005-0000-0000-00006C890000}"/>
    <cellStyle name="SAPBEXstdData 28 2 2 2" xfId="34984" xr:uid="{00000000-0005-0000-0000-00006D890000}"/>
    <cellStyle name="SAPBEXstdData 28 2 3" xfId="34985" xr:uid="{00000000-0005-0000-0000-00006E890000}"/>
    <cellStyle name="SAPBEXstdData 28 3" xfId="34986" xr:uid="{00000000-0005-0000-0000-00006F890000}"/>
    <cellStyle name="SAPBEXstdData 28 3 2" xfId="34987" xr:uid="{00000000-0005-0000-0000-000070890000}"/>
    <cellStyle name="SAPBEXstdData 28 4" xfId="34988" xr:uid="{00000000-0005-0000-0000-000071890000}"/>
    <cellStyle name="SAPBEXstdData 29" xfId="34989" xr:uid="{00000000-0005-0000-0000-000072890000}"/>
    <cellStyle name="SAPBEXstdData 29 2" xfId="34990" xr:uid="{00000000-0005-0000-0000-000073890000}"/>
    <cellStyle name="SAPBEXstdData 29 2 2" xfId="34991" xr:uid="{00000000-0005-0000-0000-000074890000}"/>
    <cellStyle name="SAPBEXstdData 29 2 2 2" xfId="34992" xr:uid="{00000000-0005-0000-0000-000075890000}"/>
    <cellStyle name="SAPBEXstdData 29 2 3" xfId="34993" xr:uid="{00000000-0005-0000-0000-000076890000}"/>
    <cellStyle name="SAPBEXstdData 29 3" xfId="34994" xr:uid="{00000000-0005-0000-0000-000077890000}"/>
    <cellStyle name="SAPBEXstdData 29 3 2" xfId="34995" xr:uid="{00000000-0005-0000-0000-000078890000}"/>
    <cellStyle name="SAPBEXstdData 29 4" xfId="34996" xr:uid="{00000000-0005-0000-0000-000079890000}"/>
    <cellStyle name="SAPBEXstdData 3" xfId="34997" xr:uid="{00000000-0005-0000-0000-00007A890000}"/>
    <cellStyle name="SAPBEXstdData 30" xfId="34998" xr:uid="{00000000-0005-0000-0000-00007B890000}"/>
    <cellStyle name="SAPBEXstdData 30 2" xfId="34999" xr:uid="{00000000-0005-0000-0000-00007C890000}"/>
    <cellStyle name="SAPBEXstdData 31" xfId="35000" xr:uid="{00000000-0005-0000-0000-00007D890000}"/>
    <cellStyle name="SAPBEXstdData 31 2" xfId="35001" xr:uid="{00000000-0005-0000-0000-00007E890000}"/>
    <cellStyle name="SAPBEXstdData 32" xfId="35002" xr:uid="{00000000-0005-0000-0000-00007F890000}"/>
    <cellStyle name="SAPBEXstdData 32 2" xfId="35003" xr:uid="{00000000-0005-0000-0000-000080890000}"/>
    <cellStyle name="SAPBEXstdData 32 2 2" xfId="35004" xr:uid="{00000000-0005-0000-0000-000081890000}"/>
    <cellStyle name="SAPBEXstdData 32 3" xfId="35005" xr:uid="{00000000-0005-0000-0000-000082890000}"/>
    <cellStyle name="SAPBEXstdData 33" xfId="35006" xr:uid="{00000000-0005-0000-0000-000083890000}"/>
    <cellStyle name="SAPBEXstdData 33 2" xfId="35007" xr:uid="{00000000-0005-0000-0000-000084890000}"/>
    <cellStyle name="SAPBEXstdData 34" xfId="35008" xr:uid="{00000000-0005-0000-0000-000085890000}"/>
    <cellStyle name="SAPBEXstdData 35" xfId="35009" xr:uid="{00000000-0005-0000-0000-000086890000}"/>
    <cellStyle name="SAPBEXstdData 4" xfId="35010" xr:uid="{00000000-0005-0000-0000-000087890000}"/>
    <cellStyle name="SAPBEXstdData 5" xfId="35011" xr:uid="{00000000-0005-0000-0000-000088890000}"/>
    <cellStyle name="SAPBEXstdData 6" xfId="35012" xr:uid="{00000000-0005-0000-0000-000089890000}"/>
    <cellStyle name="SAPBEXstdData 7" xfId="35013" xr:uid="{00000000-0005-0000-0000-00008A890000}"/>
    <cellStyle name="SAPBEXstdData 8" xfId="35014" xr:uid="{00000000-0005-0000-0000-00008B890000}"/>
    <cellStyle name="SAPBEXstdData 9" xfId="35015" xr:uid="{00000000-0005-0000-0000-00008C890000}"/>
    <cellStyle name="SAPBEXstdData 9 2" xfId="35016" xr:uid="{00000000-0005-0000-0000-00008D890000}"/>
    <cellStyle name="SAPBEXstdData_30_Financials BU DT" xfId="46311" xr:uid="{00000000-0005-0000-0000-00008E890000}"/>
    <cellStyle name="SAPBEXstdDataEmph" xfId="82" xr:uid="{00000000-0005-0000-0000-00008F890000}"/>
    <cellStyle name="SAPBEXstdDataEmph 10" xfId="35018" xr:uid="{00000000-0005-0000-0000-000090890000}"/>
    <cellStyle name="SAPBEXstdDataEmph 10 2" xfId="35019" xr:uid="{00000000-0005-0000-0000-000091890000}"/>
    <cellStyle name="SAPBEXstdDataEmph 10 2 2" xfId="35020" xr:uid="{00000000-0005-0000-0000-000092890000}"/>
    <cellStyle name="SAPBEXstdDataEmph 10 2 2 2" xfId="35021" xr:uid="{00000000-0005-0000-0000-000093890000}"/>
    <cellStyle name="SAPBEXstdDataEmph 10 2 3" xfId="35022" xr:uid="{00000000-0005-0000-0000-000094890000}"/>
    <cellStyle name="SAPBEXstdDataEmph 10 3" xfId="35023" xr:uid="{00000000-0005-0000-0000-000095890000}"/>
    <cellStyle name="SAPBEXstdDataEmph 10 3 2" xfId="35024" xr:uid="{00000000-0005-0000-0000-000096890000}"/>
    <cellStyle name="SAPBEXstdDataEmph 10 4" xfId="35025" xr:uid="{00000000-0005-0000-0000-000097890000}"/>
    <cellStyle name="SAPBEXstdDataEmph 10 5" xfId="35026" xr:uid="{00000000-0005-0000-0000-000098890000}"/>
    <cellStyle name="SAPBEXstdDataEmph 10 6" xfId="35027" xr:uid="{00000000-0005-0000-0000-000099890000}"/>
    <cellStyle name="SAPBEXstdDataEmph 11" xfId="35028" xr:uid="{00000000-0005-0000-0000-00009A890000}"/>
    <cellStyle name="SAPBEXstdDataEmph 11 2" xfId="35029" xr:uid="{00000000-0005-0000-0000-00009B890000}"/>
    <cellStyle name="SAPBEXstdDataEmph 11 3" xfId="35030" xr:uid="{00000000-0005-0000-0000-00009C890000}"/>
    <cellStyle name="SAPBEXstdDataEmph 11 4" xfId="35031" xr:uid="{00000000-0005-0000-0000-00009D890000}"/>
    <cellStyle name="SAPBEXstdDataEmph 11 5" xfId="35032" xr:uid="{00000000-0005-0000-0000-00009E890000}"/>
    <cellStyle name="SAPBEXstdDataEmph 11 6" xfId="35033" xr:uid="{00000000-0005-0000-0000-00009F890000}"/>
    <cellStyle name="SAPBEXstdDataEmph 12" xfId="35034" xr:uid="{00000000-0005-0000-0000-0000A0890000}"/>
    <cellStyle name="SAPBEXstdDataEmph 12 2" xfId="35035" xr:uid="{00000000-0005-0000-0000-0000A1890000}"/>
    <cellStyle name="SAPBEXstdDataEmph 12 3" xfId="35036" xr:uid="{00000000-0005-0000-0000-0000A2890000}"/>
    <cellStyle name="SAPBEXstdDataEmph 12 4" xfId="35037" xr:uid="{00000000-0005-0000-0000-0000A3890000}"/>
    <cellStyle name="SAPBEXstdDataEmph 12 5" xfId="35038" xr:uid="{00000000-0005-0000-0000-0000A4890000}"/>
    <cellStyle name="SAPBEXstdDataEmph 12 6" xfId="35039" xr:uid="{00000000-0005-0000-0000-0000A5890000}"/>
    <cellStyle name="SAPBEXstdDataEmph 13" xfId="35040" xr:uid="{00000000-0005-0000-0000-0000A6890000}"/>
    <cellStyle name="SAPBEXstdDataEmph 13 2" xfId="35041" xr:uid="{00000000-0005-0000-0000-0000A7890000}"/>
    <cellStyle name="SAPBEXstdDataEmph 13 2 2" xfId="35042" xr:uid="{00000000-0005-0000-0000-0000A8890000}"/>
    <cellStyle name="SAPBEXstdDataEmph 13 3" xfId="35043" xr:uid="{00000000-0005-0000-0000-0000A9890000}"/>
    <cellStyle name="SAPBEXstdDataEmph 13 4" xfId="35044" xr:uid="{00000000-0005-0000-0000-0000AA890000}"/>
    <cellStyle name="SAPBEXstdDataEmph 13 5" xfId="35045" xr:uid="{00000000-0005-0000-0000-0000AB890000}"/>
    <cellStyle name="SAPBEXstdDataEmph 13 6" xfId="35046" xr:uid="{00000000-0005-0000-0000-0000AC890000}"/>
    <cellStyle name="SAPBEXstdDataEmph 14" xfId="35047" xr:uid="{00000000-0005-0000-0000-0000AD890000}"/>
    <cellStyle name="SAPBEXstdDataEmph 14 2" xfId="35048" xr:uid="{00000000-0005-0000-0000-0000AE890000}"/>
    <cellStyle name="SAPBEXstdDataEmph 14 3" xfId="35049" xr:uid="{00000000-0005-0000-0000-0000AF890000}"/>
    <cellStyle name="SAPBEXstdDataEmph 14 4" xfId="35050" xr:uid="{00000000-0005-0000-0000-0000B0890000}"/>
    <cellStyle name="SAPBEXstdDataEmph 14 5" xfId="35051" xr:uid="{00000000-0005-0000-0000-0000B1890000}"/>
    <cellStyle name="SAPBEXstdDataEmph 14 6" xfId="35052" xr:uid="{00000000-0005-0000-0000-0000B2890000}"/>
    <cellStyle name="SAPBEXstdDataEmph 15" xfId="35053" xr:uid="{00000000-0005-0000-0000-0000B3890000}"/>
    <cellStyle name="SAPBEXstdDataEmph 15 2" xfId="35054" xr:uid="{00000000-0005-0000-0000-0000B4890000}"/>
    <cellStyle name="SAPBEXstdDataEmph 15 3" xfId="35055" xr:uid="{00000000-0005-0000-0000-0000B5890000}"/>
    <cellStyle name="SAPBEXstdDataEmph 15 4" xfId="35056" xr:uid="{00000000-0005-0000-0000-0000B6890000}"/>
    <cellStyle name="SAPBEXstdDataEmph 15 5" xfId="35057" xr:uid="{00000000-0005-0000-0000-0000B7890000}"/>
    <cellStyle name="SAPBEXstdDataEmph 15 6" xfId="35058" xr:uid="{00000000-0005-0000-0000-0000B8890000}"/>
    <cellStyle name="SAPBEXstdDataEmph 16" xfId="35059" xr:uid="{00000000-0005-0000-0000-0000B9890000}"/>
    <cellStyle name="SAPBEXstdDataEmph 16 2" xfId="35060" xr:uid="{00000000-0005-0000-0000-0000BA890000}"/>
    <cellStyle name="SAPBEXstdDataEmph 16 3" xfId="35061" xr:uid="{00000000-0005-0000-0000-0000BB890000}"/>
    <cellStyle name="SAPBEXstdDataEmph 16 4" xfId="35062" xr:uid="{00000000-0005-0000-0000-0000BC890000}"/>
    <cellStyle name="SAPBEXstdDataEmph 16 5" xfId="35063" xr:uid="{00000000-0005-0000-0000-0000BD890000}"/>
    <cellStyle name="SAPBEXstdDataEmph 17" xfId="35064" xr:uid="{00000000-0005-0000-0000-0000BE890000}"/>
    <cellStyle name="SAPBEXstdDataEmph 17 2" xfId="35065" xr:uid="{00000000-0005-0000-0000-0000BF890000}"/>
    <cellStyle name="SAPBEXstdDataEmph 17 3" xfId="35066" xr:uid="{00000000-0005-0000-0000-0000C0890000}"/>
    <cellStyle name="SAPBEXstdDataEmph 18" xfId="35067" xr:uid="{00000000-0005-0000-0000-0000C1890000}"/>
    <cellStyle name="SAPBEXstdDataEmph 18 2" xfId="35068" xr:uid="{00000000-0005-0000-0000-0000C2890000}"/>
    <cellStyle name="SAPBEXstdDataEmph 18 3" xfId="35069" xr:uid="{00000000-0005-0000-0000-0000C3890000}"/>
    <cellStyle name="SAPBEXstdDataEmph 19" xfId="35070" xr:uid="{00000000-0005-0000-0000-0000C4890000}"/>
    <cellStyle name="SAPBEXstdDataEmph 19 2" xfId="35071" xr:uid="{00000000-0005-0000-0000-0000C5890000}"/>
    <cellStyle name="SAPBEXstdDataEmph 19 3" xfId="35072" xr:uid="{00000000-0005-0000-0000-0000C6890000}"/>
    <cellStyle name="SAPBEXstdDataEmph 2" xfId="35073" xr:uid="{00000000-0005-0000-0000-0000C7890000}"/>
    <cellStyle name="SAPBEXstdDataEmph 2 2" xfId="35074" xr:uid="{00000000-0005-0000-0000-0000C8890000}"/>
    <cellStyle name="SAPBEXstdDataEmph 2 2 2" xfId="35075" xr:uid="{00000000-0005-0000-0000-0000C9890000}"/>
    <cellStyle name="SAPBEXstdDataEmph 2 3" xfId="35076" xr:uid="{00000000-0005-0000-0000-0000CA890000}"/>
    <cellStyle name="SAPBEXstdDataEmph 2 3 2" xfId="35077" xr:uid="{00000000-0005-0000-0000-0000CB890000}"/>
    <cellStyle name="SAPBEXstdDataEmph 2 3 2 2" xfId="35078" xr:uid="{00000000-0005-0000-0000-0000CC890000}"/>
    <cellStyle name="SAPBEXstdDataEmph 2 3 3" xfId="35079" xr:uid="{00000000-0005-0000-0000-0000CD890000}"/>
    <cellStyle name="SAPBEXstdDataEmph 2 3 4" xfId="35080" xr:uid="{00000000-0005-0000-0000-0000CE890000}"/>
    <cellStyle name="SAPBEXstdDataEmph 2 4" xfId="35081" xr:uid="{00000000-0005-0000-0000-0000CF890000}"/>
    <cellStyle name="SAPBEXstdDataEmph 2 4 2" xfId="35082" xr:uid="{00000000-0005-0000-0000-0000D0890000}"/>
    <cellStyle name="SAPBEXstdDataEmph 2 5" xfId="35083" xr:uid="{00000000-0005-0000-0000-0000D1890000}"/>
    <cellStyle name="SAPBEXstdDataEmph 2 6" xfId="35084" xr:uid="{00000000-0005-0000-0000-0000D2890000}"/>
    <cellStyle name="SAPBEXstdDataEmph 20" xfId="35085" xr:uid="{00000000-0005-0000-0000-0000D3890000}"/>
    <cellStyle name="SAPBEXstdDataEmph 20 2" xfId="35086" xr:uid="{00000000-0005-0000-0000-0000D4890000}"/>
    <cellStyle name="SAPBEXstdDataEmph 20 3" xfId="35087" xr:uid="{00000000-0005-0000-0000-0000D5890000}"/>
    <cellStyle name="SAPBEXstdDataEmph 21" xfId="35088" xr:uid="{00000000-0005-0000-0000-0000D6890000}"/>
    <cellStyle name="SAPBEXstdDataEmph 21 2" xfId="35089" xr:uid="{00000000-0005-0000-0000-0000D7890000}"/>
    <cellStyle name="SAPBEXstdDataEmph 21 3" xfId="35090" xr:uid="{00000000-0005-0000-0000-0000D8890000}"/>
    <cellStyle name="SAPBEXstdDataEmph 22" xfId="35091" xr:uid="{00000000-0005-0000-0000-0000D9890000}"/>
    <cellStyle name="SAPBEXstdDataEmph 23" xfId="35092" xr:uid="{00000000-0005-0000-0000-0000DA890000}"/>
    <cellStyle name="SAPBEXstdDataEmph 23 2" xfId="35093" xr:uid="{00000000-0005-0000-0000-0000DB890000}"/>
    <cellStyle name="SAPBEXstdDataEmph 23 3" xfId="35094" xr:uid="{00000000-0005-0000-0000-0000DC890000}"/>
    <cellStyle name="SAPBEXstdDataEmph 23_IFRS-Buchung" xfId="35095" xr:uid="{00000000-0005-0000-0000-0000DD890000}"/>
    <cellStyle name="SAPBEXstdDataEmph 24" xfId="35096" xr:uid="{00000000-0005-0000-0000-0000DE890000}"/>
    <cellStyle name="SAPBEXstdDataEmph 25" xfId="35097" xr:uid="{00000000-0005-0000-0000-0000DF890000}"/>
    <cellStyle name="SAPBEXstdDataEmph 26" xfId="35098" xr:uid="{00000000-0005-0000-0000-0000E0890000}"/>
    <cellStyle name="SAPBEXstdDataEmph 27" xfId="35099" xr:uid="{00000000-0005-0000-0000-0000E1890000}"/>
    <cellStyle name="SAPBEXstdDataEmph 28" xfId="35100" xr:uid="{00000000-0005-0000-0000-0000E2890000}"/>
    <cellStyle name="SAPBEXstdDataEmph 29" xfId="35101" xr:uid="{00000000-0005-0000-0000-0000E3890000}"/>
    <cellStyle name="SAPBEXstdDataEmph 3" xfId="35102" xr:uid="{00000000-0005-0000-0000-0000E4890000}"/>
    <cellStyle name="SAPBEXstdDataEmph 3 2" xfId="35103" xr:uid="{00000000-0005-0000-0000-0000E5890000}"/>
    <cellStyle name="SAPBEXstdDataEmph 3 2 2" xfId="35104" xr:uid="{00000000-0005-0000-0000-0000E6890000}"/>
    <cellStyle name="SAPBEXstdDataEmph 3 3" xfId="35105" xr:uid="{00000000-0005-0000-0000-0000E7890000}"/>
    <cellStyle name="SAPBEXstdDataEmph 3 4" xfId="35106" xr:uid="{00000000-0005-0000-0000-0000E8890000}"/>
    <cellStyle name="SAPBEXstdDataEmph 30" xfId="35107" xr:uid="{00000000-0005-0000-0000-0000E9890000}"/>
    <cellStyle name="SAPBEXstdDataEmph 31" xfId="35108" xr:uid="{00000000-0005-0000-0000-0000EA890000}"/>
    <cellStyle name="SAPBEXstdDataEmph 32" xfId="35109" xr:uid="{00000000-0005-0000-0000-0000EB890000}"/>
    <cellStyle name="SAPBEXstdDataEmph 33" xfId="35110" xr:uid="{00000000-0005-0000-0000-0000EC890000}"/>
    <cellStyle name="SAPBEXstdDataEmph 34" xfId="35111" xr:uid="{00000000-0005-0000-0000-0000ED890000}"/>
    <cellStyle name="SAPBEXstdDataEmph 35" xfId="35112" xr:uid="{00000000-0005-0000-0000-0000EE890000}"/>
    <cellStyle name="SAPBEXstdDataEmph 36" xfId="35113" xr:uid="{00000000-0005-0000-0000-0000EF890000}"/>
    <cellStyle name="SAPBEXstdDataEmph 37" xfId="35114" xr:uid="{00000000-0005-0000-0000-0000F0890000}"/>
    <cellStyle name="SAPBEXstdDataEmph 38" xfId="35115" xr:uid="{00000000-0005-0000-0000-0000F1890000}"/>
    <cellStyle name="SAPBEXstdDataEmph 39" xfId="35116" xr:uid="{00000000-0005-0000-0000-0000F2890000}"/>
    <cellStyle name="SAPBEXstdDataEmph 4" xfId="35117" xr:uid="{00000000-0005-0000-0000-0000F3890000}"/>
    <cellStyle name="SAPBEXstdDataEmph 4 2" xfId="35118" xr:uid="{00000000-0005-0000-0000-0000F4890000}"/>
    <cellStyle name="SAPBEXstdDataEmph 40" xfId="35119" xr:uid="{00000000-0005-0000-0000-0000F5890000}"/>
    <cellStyle name="SAPBEXstdDataEmph 41" xfId="35120" xr:uid="{00000000-0005-0000-0000-0000F6890000}"/>
    <cellStyle name="SAPBEXstdDataEmph 42" xfId="35121" xr:uid="{00000000-0005-0000-0000-0000F7890000}"/>
    <cellStyle name="SAPBEXstdDataEmph 43" xfId="35122" xr:uid="{00000000-0005-0000-0000-0000F8890000}"/>
    <cellStyle name="SAPBEXstdDataEmph 44" xfId="35123" xr:uid="{00000000-0005-0000-0000-0000F9890000}"/>
    <cellStyle name="SAPBEXstdDataEmph 45" xfId="35124" xr:uid="{00000000-0005-0000-0000-0000FA890000}"/>
    <cellStyle name="SAPBEXstdDataEmph 46" xfId="46128" xr:uid="{00000000-0005-0000-0000-0000FB890000}"/>
    <cellStyle name="SAPBEXstdDataEmph 47" xfId="46129" xr:uid="{00000000-0005-0000-0000-0000FC890000}"/>
    <cellStyle name="SAPBEXstdDataEmph 48" xfId="35017" xr:uid="{00000000-0005-0000-0000-0000FD890000}"/>
    <cellStyle name="SAPBEXstdDataEmph 5" xfId="35125" xr:uid="{00000000-0005-0000-0000-0000FE890000}"/>
    <cellStyle name="SAPBEXstdDataEmph 5 2" xfId="35126" xr:uid="{00000000-0005-0000-0000-0000FF890000}"/>
    <cellStyle name="SAPBEXstdDataEmph 6" xfId="35127" xr:uid="{00000000-0005-0000-0000-0000008A0000}"/>
    <cellStyle name="SAPBEXstdDataEmph 6 2" xfId="35128" xr:uid="{00000000-0005-0000-0000-0000018A0000}"/>
    <cellStyle name="SAPBEXstdDataEmph 7" xfId="35129" xr:uid="{00000000-0005-0000-0000-0000028A0000}"/>
    <cellStyle name="SAPBEXstdDataEmph 7 2" xfId="35130" xr:uid="{00000000-0005-0000-0000-0000038A0000}"/>
    <cellStyle name="SAPBEXstdDataEmph 8" xfId="35131" xr:uid="{00000000-0005-0000-0000-0000048A0000}"/>
    <cellStyle name="SAPBEXstdDataEmph 8 2" xfId="35132" xr:uid="{00000000-0005-0000-0000-0000058A0000}"/>
    <cellStyle name="SAPBEXstdDataEmph 9" xfId="35133" xr:uid="{00000000-0005-0000-0000-0000068A0000}"/>
    <cellStyle name="SAPBEXstdDataEmph 9 2" xfId="35134" xr:uid="{00000000-0005-0000-0000-0000078A0000}"/>
    <cellStyle name="SAPBEXstdDataEmph 9 2 2" xfId="35135" xr:uid="{00000000-0005-0000-0000-0000088A0000}"/>
    <cellStyle name="SAPBEXstdDataEmph 9 2 2 2" xfId="35136" xr:uid="{00000000-0005-0000-0000-0000098A0000}"/>
    <cellStyle name="SAPBEXstdDataEmph 9 2 3" xfId="35137" xr:uid="{00000000-0005-0000-0000-00000A8A0000}"/>
    <cellStyle name="SAPBEXstdDataEmph 9 3" xfId="35138" xr:uid="{00000000-0005-0000-0000-00000B8A0000}"/>
    <cellStyle name="SAPBEXstdDataEmph 9 3 2" xfId="35139" xr:uid="{00000000-0005-0000-0000-00000C8A0000}"/>
    <cellStyle name="SAPBEXstdDataEmph 9 4" xfId="35140" xr:uid="{00000000-0005-0000-0000-00000D8A0000}"/>
    <cellStyle name="SAPBEXstdDataEmph_AMSGB IS" xfId="46285" xr:uid="{00000000-0005-0000-0000-00000E8A0000}"/>
    <cellStyle name="SAPBEXstdItem" xfId="83" xr:uid="{00000000-0005-0000-0000-00000F8A0000}"/>
    <cellStyle name="SAPBEXstdItem 10" xfId="35142" xr:uid="{00000000-0005-0000-0000-0000108A0000}"/>
    <cellStyle name="SAPBEXstdItem 10 2" xfId="35143" xr:uid="{00000000-0005-0000-0000-0000118A0000}"/>
    <cellStyle name="SAPBEXstdItem 10 2 2" xfId="35144" xr:uid="{00000000-0005-0000-0000-0000128A0000}"/>
    <cellStyle name="SAPBEXstdItem 10 2 2 2" xfId="35145" xr:uid="{00000000-0005-0000-0000-0000138A0000}"/>
    <cellStyle name="SAPBEXstdItem 10 3" xfId="35146" xr:uid="{00000000-0005-0000-0000-0000148A0000}"/>
    <cellStyle name="SAPBEXstdItem 10 4" xfId="35147" xr:uid="{00000000-0005-0000-0000-0000158A0000}"/>
    <cellStyle name="SAPBEXstdItem 11" xfId="35148" xr:uid="{00000000-0005-0000-0000-0000168A0000}"/>
    <cellStyle name="SAPBEXstdItem 11 2" xfId="35149" xr:uid="{00000000-0005-0000-0000-0000178A0000}"/>
    <cellStyle name="SAPBEXstdItem 11 2 2" xfId="35150" xr:uid="{00000000-0005-0000-0000-0000188A0000}"/>
    <cellStyle name="SAPBEXstdItem 11 3" xfId="35151" xr:uid="{00000000-0005-0000-0000-0000198A0000}"/>
    <cellStyle name="SAPBEXstdItem 11 4" xfId="35152" xr:uid="{00000000-0005-0000-0000-00001A8A0000}"/>
    <cellStyle name="SAPBEXstdItem 12" xfId="35153" xr:uid="{00000000-0005-0000-0000-00001B8A0000}"/>
    <cellStyle name="SAPBEXstdItem 12 2" xfId="35154" xr:uid="{00000000-0005-0000-0000-00001C8A0000}"/>
    <cellStyle name="SAPBEXstdItem 12 2 2" xfId="35155" xr:uid="{00000000-0005-0000-0000-00001D8A0000}"/>
    <cellStyle name="SAPBEXstdItem 12 3" xfId="35156" xr:uid="{00000000-0005-0000-0000-00001E8A0000}"/>
    <cellStyle name="SAPBEXstdItem 12 4" xfId="35157" xr:uid="{00000000-0005-0000-0000-00001F8A0000}"/>
    <cellStyle name="SAPBEXstdItem 13" xfId="35158" xr:uid="{00000000-0005-0000-0000-0000208A0000}"/>
    <cellStyle name="SAPBEXstdItem 13 2" xfId="35159" xr:uid="{00000000-0005-0000-0000-0000218A0000}"/>
    <cellStyle name="SAPBEXstdItem 13 2 2" xfId="35160" xr:uid="{00000000-0005-0000-0000-0000228A0000}"/>
    <cellStyle name="SAPBEXstdItem 13 3" xfId="35161" xr:uid="{00000000-0005-0000-0000-0000238A0000}"/>
    <cellStyle name="SAPBEXstdItem 13 4" xfId="35162" xr:uid="{00000000-0005-0000-0000-0000248A0000}"/>
    <cellStyle name="SAPBEXstdItem 14" xfId="35163" xr:uid="{00000000-0005-0000-0000-0000258A0000}"/>
    <cellStyle name="SAPBEXstdItem 14 2" xfId="35164" xr:uid="{00000000-0005-0000-0000-0000268A0000}"/>
    <cellStyle name="SAPBEXstdItem 14 2 2" xfId="35165" xr:uid="{00000000-0005-0000-0000-0000278A0000}"/>
    <cellStyle name="SAPBEXstdItem 14 3" xfId="35166" xr:uid="{00000000-0005-0000-0000-0000288A0000}"/>
    <cellStyle name="SAPBEXstdItem 14 4" xfId="35167" xr:uid="{00000000-0005-0000-0000-0000298A0000}"/>
    <cellStyle name="SAPBEXstdItem 15" xfId="35168" xr:uid="{00000000-0005-0000-0000-00002A8A0000}"/>
    <cellStyle name="SAPBEXstdItem 15 2" xfId="35169" xr:uid="{00000000-0005-0000-0000-00002B8A0000}"/>
    <cellStyle name="SAPBEXstdItem 15 2 2" xfId="35170" xr:uid="{00000000-0005-0000-0000-00002C8A0000}"/>
    <cellStyle name="SAPBEXstdItem 15 3" xfId="35171" xr:uid="{00000000-0005-0000-0000-00002D8A0000}"/>
    <cellStyle name="SAPBEXstdItem 15 4" xfId="35172" xr:uid="{00000000-0005-0000-0000-00002E8A0000}"/>
    <cellStyle name="SAPBEXstdItem 16" xfId="35173" xr:uid="{00000000-0005-0000-0000-00002F8A0000}"/>
    <cellStyle name="SAPBEXstdItem 16 2" xfId="35174" xr:uid="{00000000-0005-0000-0000-0000308A0000}"/>
    <cellStyle name="SAPBEXstdItem 16 2 2" xfId="35175" xr:uid="{00000000-0005-0000-0000-0000318A0000}"/>
    <cellStyle name="SAPBEXstdItem 16 3" xfId="35176" xr:uid="{00000000-0005-0000-0000-0000328A0000}"/>
    <cellStyle name="SAPBEXstdItem 16 4" xfId="35177" xr:uid="{00000000-0005-0000-0000-0000338A0000}"/>
    <cellStyle name="SAPBEXstdItem 17" xfId="35178" xr:uid="{00000000-0005-0000-0000-0000348A0000}"/>
    <cellStyle name="SAPBEXstdItem 17 2" xfId="35179" xr:uid="{00000000-0005-0000-0000-0000358A0000}"/>
    <cellStyle name="SAPBEXstdItem 18" xfId="35180" xr:uid="{00000000-0005-0000-0000-0000368A0000}"/>
    <cellStyle name="SAPBEXstdItem 18 2" xfId="35181" xr:uid="{00000000-0005-0000-0000-0000378A0000}"/>
    <cellStyle name="SAPBEXstdItem 19" xfId="35182" xr:uid="{00000000-0005-0000-0000-0000388A0000}"/>
    <cellStyle name="SAPBEXstdItem 19 2" xfId="35183" xr:uid="{00000000-0005-0000-0000-0000398A0000}"/>
    <cellStyle name="SAPBEXstdItem 2" xfId="35184" xr:uid="{00000000-0005-0000-0000-00003A8A0000}"/>
    <cellStyle name="SAPBEXstdItem 2 2" xfId="35185" xr:uid="{00000000-0005-0000-0000-00003B8A0000}"/>
    <cellStyle name="SAPBEXstdItem 2 2 2" xfId="35186" xr:uid="{00000000-0005-0000-0000-00003C8A0000}"/>
    <cellStyle name="SAPBEXstdItem 2 3" xfId="35187" xr:uid="{00000000-0005-0000-0000-00003D8A0000}"/>
    <cellStyle name="SAPBEXstdItem 2 4" xfId="35188" xr:uid="{00000000-0005-0000-0000-00003E8A0000}"/>
    <cellStyle name="SAPBEXstdItem 2 5" xfId="35189" xr:uid="{00000000-0005-0000-0000-00003F8A0000}"/>
    <cellStyle name="SAPBEXstdItem 20" xfId="35190" xr:uid="{00000000-0005-0000-0000-0000408A0000}"/>
    <cellStyle name="SAPBEXstdItem 20 2" xfId="35191" xr:uid="{00000000-0005-0000-0000-0000418A0000}"/>
    <cellStyle name="SAPBEXstdItem 21" xfId="35192" xr:uid="{00000000-0005-0000-0000-0000428A0000}"/>
    <cellStyle name="SAPBEXstdItem 21 2" xfId="35193" xr:uid="{00000000-0005-0000-0000-0000438A0000}"/>
    <cellStyle name="SAPBEXstdItem 22" xfId="35194" xr:uid="{00000000-0005-0000-0000-0000448A0000}"/>
    <cellStyle name="SAPBEXstdItem 22 2" xfId="35195" xr:uid="{00000000-0005-0000-0000-0000458A0000}"/>
    <cellStyle name="SAPBEXstdItem 23" xfId="35196" xr:uid="{00000000-0005-0000-0000-0000468A0000}"/>
    <cellStyle name="SAPBEXstdItem 23 2" xfId="35197" xr:uid="{00000000-0005-0000-0000-0000478A0000}"/>
    <cellStyle name="SAPBEXstdItem 23 2 2" xfId="35198" xr:uid="{00000000-0005-0000-0000-0000488A0000}"/>
    <cellStyle name="SAPBEXstdItem 23 3" xfId="35199" xr:uid="{00000000-0005-0000-0000-0000498A0000}"/>
    <cellStyle name="SAPBEXstdItem 23_IFRS-Buchung" xfId="35200" xr:uid="{00000000-0005-0000-0000-00004A8A0000}"/>
    <cellStyle name="SAPBEXstdItem 24" xfId="35201" xr:uid="{00000000-0005-0000-0000-00004B8A0000}"/>
    <cellStyle name="SAPBEXstdItem 24 2" xfId="35202" xr:uid="{00000000-0005-0000-0000-00004C8A0000}"/>
    <cellStyle name="SAPBEXstdItem 25" xfId="35203" xr:uid="{00000000-0005-0000-0000-00004D8A0000}"/>
    <cellStyle name="SAPBEXstdItem 25 2" xfId="35204" xr:uid="{00000000-0005-0000-0000-00004E8A0000}"/>
    <cellStyle name="SAPBEXstdItem 26" xfId="35205" xr:uid="{00000000-0005-0000-0000-00004F8A0000}"/>
    <cellStyle name="SAPBEXstdItem 26 2" xfId="35206" xr:uid="{00000000-0005-0000-0000-0000508A0000}"/>
    <cellStyle name="SAPBEXstdItem 27" xfId="35207" xr:uid="{00000000-0005-0000-0000-0000518A0000}"/>
    <cellStyle name="SAPBEXstdItem 27 2" xfId="35208" xr:uid="{00000000-0005-0000-0000-0000528A0000}"/>
    <cellStyle name="SAPBEXstdItem 28" xfId="35209" xr:uid="{00000000-0005-0000-0000-0000538A0000}"/>
    <cellStyle name="SAPBEXstdItem 28 2" xfId="35210" xr:uid="{00000000-0005-0000-0000-0000548A0000}"/>
    <cellStyle name="SAPBEXstdItem 28 2 2" xfId="35211" xr:uid="{00000000-0005-0000-0000-0000558A0000}"/>
    <cellStyle name="SAPBEXstdItem 28 3" xfId="35212" xr:uid="{00000000-0005-0000-0000-0000568A0000}"/>
    <cellStyle name="SAPBEXstdItem 29" xfId="35213" xr:uid="{00000000-0005-0000-0000-0000578A0000}"/>
    <cellStyle name="SAPBEXstdItem 3" xfId="35214" xr:uid="{00000000-0005-0000-0000-0000588A0000}"/>
    <cellStyle name="SAPBEXstdItem 3 2" xfId="35215" xr:uid="{00000000-0005-0000-0000-0000598A0000}"/>
    <cellStyle name="SAPBEXstdItem 3 3" xfId="35216" xr:uid="{00000000-0005-0000-0000-00005A8A0000}"/>
    <cellStyle name="SAPBEXstdItem 3 4" xfId="35217" xr:uid="{00000000-0005-0000-0000-00005B8A0000}"/>
    <cellStyle name="SAPBEXstdItem 30" xfId="35218" xr:uid="{00000000-0005-0000-0000-00005C8A0000}"/>
    <cellStyle name="SAPBEXstdItem 31" xfId="35219" xr:uid="{00000000-0005-0000-0000-00005D8A0000}"/>
    <cellStyle name="SAPBEXstdItem 32" xfId="35220" xr:uid="{00000000-0005-0000-0000-00005E8A0000}"/>
    <cellStyle name="SAPBEXstdItem 33" xfId="35221" xr:uid="{00000000-0005-0000-0000-00005F8A0000}"/>
    <cellStyle name="SAPBEXstdItem 34" xfId="35141" xr:uid="{00000000-0005-0000-0000-0000608A0000}"/>
    <cellStyle name="SAPBEXstdItem 4" xfId="35222" xr:uid="{00000000-0005-0000-0000-0000618A0000}"/>
    <cellStyle name="SAPBEXstdItem 5" xfId="35223" xr:uid="{00000000-0005-0000-0000-0000628A0000}"/>
    <cellStyle name="SAPBEXstdItem 6" xfId="35224" xr:uid="{00000000-0005-0000-0000-0000638A0000}"/>
    <cellStyle name="SAPBEXstdItem 7" xfId="35225" xr:uid="{00000000-0005-0000-0000-0000648A0000}"/>
    <cellStyle name="SAPBEXstdItem 8" xfId="35226" xr:uid="{00000000-0005-0000-0000-0000658A0000}"/>
    <cellStyle name="SAPBEXstdItem 9" xfId="35227" xr:uid="{00000000-0005-0000-0000-0000668A0000}"/>
    <cellStyle name="SAPBEXstdItem 9 2" xfId="35228" xr:uid="{00000000-0005-0000-0000-0000678A0000}"/>
    <cellStyle name="SAPBEXstdItem_30_Financials BU DT" xfId="46312" xr:uid="{00000000-0005-0000-0000-0000688A0000}"/>
    <cellStyle name="SAPBEXstdItemX" xfId="84" xr:uid="{00000000-0005-0000-0000-0000698A0000}"/>
    <cellStyle name="SAPBEXstdItemX 10" xfId="35230" xr:uid="{00000000-0005-0000-0000-00006A8A0000}"/>
    <cellStyle name="SAPBEXstdItemX 10 2" xfId="35231" xr:uid="{00000000-0005-0000-0000-00006B8A0000}"/>
    <cellStyle name="SAPBEXstdItemX 10 2 2" xfId="35232" xr:uid="{00000000-0005-0000-0000-00006C8A0000}"/>
    <cellStyle name="SAPBEXstdItemX 10 2 2 2" xfId="35233" xr:uid="{00000000-0005-0000-0000-00006D8A0000}"/>
    <cellStyle name="SAPBEXstdItemX 10 2 3" xfId="35234" xr:uid="{00000000-0005-0000-0000-00006E8A0000}"/>
    <cellStyle name="SAPBEXstdItemX 10 3" xfId="35235" xr:uid="{00000000-0005-0000-0000-00006F8A0000}"/>
    <cellStyle name="SAPBEXstdItemX 10 3 2" xfId="35236" xr:uid="{00000000-0005-0000-0000-0000708A0000}"/>
    <cellStyle name="SAPBEXstdItemX 10 4" xfId="35237" xr:uid="{00000000-0005-0000-0000-0000718A0000}"/>
    <cellStyle name="SAPBEXstdItemX 10 5" xfId="35238" xr:uid="{00000000-0005-0000-0000-0000728A0000}"/>
    <cellStyle name="SAPBEXstdItemX 10 6" xfId="35239" xr:uid="{00000000-0005-0000-0000-0000738A0000}"/>
    <cellStyle name="SAPBEXstdItemX 11" xfId="35240" xr:uid="{00000000-0005-0000-0000-0000748A0000}"/>
    <cellStyle name="SAPBEXstdItemX 11 2" xfId="35241" xr:uid="{00000000-0005-0000-0000-0000758A0000}"/>
    <cellStyle name="SAPBEXstdItemX 11 3" xfId="35242" xr:uid="{00000000-0005-0000-0000-0000768A0000}"/>
    <cellStyle name="SAPBEXstdItemX 11 4" xfId="35243" xr:uid="{00000000-0005-0000-0000-0000778A0000}"/>
    <cellStyle name="SAPBEXstdItemX 11 5" xfId="35244" xr:uid="{00000000-0005-0000-0000-0000788A0000}"/>
    <cellStyle name="SAPBEXstdItemX 11 6" xfId="35245" xr:uid="{00000000-0005-0000-0000-0000798A0000}"/>
    <cellStyle name="SAPBEXstdItemX 12" xfId="35246" xr:uid="{00000000-0005-0000-0000-00007A8A0000}"/>
    <cellStyle name="SAPBEXstdItemX 12 2" xfId="35247" xr:uid="{00000000-0005-0000-0000-00007B8A0000}"/>
    <cellStyle name="SAPBEXstdItemX 12 3" xfId="35248" xr:uid="{00000000-0005-0000-0000-00007C8A0000}"/>
    <cellStyle name="SAPBEXstdItemX 12 4" xfId="35249" xr:uid="{00000000-0005-0000-0000-00007D8A0000}"/>
    <cellStyle name="SAPBEXstdItemX 12 5" xfId="35250" xr:uid="{00000000-0005-0000-0000-00007E8A0000}"/>
    <cellStyle name="SAPBEXstdItemX 12 6" xfId="35251" xr:uid="{00000000-0005-0000-0000-00007F8A0000}"/>
    <cellStyle name="SAPBEXstdItemX 13" xfId="35252" xr:uid="{00000000-0005-0000-0000-0000808A0000}"/>
    <cellStyle name="SAPBEXstdItemX 13 2" xfId="35253" xr:uid="{00000000-0005-0000-0000-0000818A0000}"/>
    <cellStyle name="SAPBEXstdItemX 13 2 2" xfId="35254" xr:uid="{00000000-0005-0000-0000-0000828A0000}"/>
    <cellStyle name="SAPBEXstdItemX 13 3" xfId="35255" xr:uid="{00000000-0005-0000-0000-0000838A0000}"/>
    <cellStyle name="SAPBEXstdItemX 13 4" xfId="35256" xr:uid="{00000000-0005-0000-0000-0000848A0000}"/>
    <cellStyle name="SAPBEXstdItemX 13 5" xfId="35257" xr:uid="{00000000-0005-0000-0000-0000858A0000}"/>
    <cellStyle name="SAPBEXstdItemX 13 6" xfId="35258" xr:uid="{00000000-0005-0000-0000-0000868A0000}"/>
    <cellStyle name="SAPBEXstdItemX 14" xfId="35259" xr:uid="{00000000-0005-0000-0000-0000878A0000}"/>
    <cellStyle name="SAPBEXstdItemX 14 2" xfId="35260" xr:uid="{00000000-0005-0000-0000-0000888A0000}"/>
    <cellStyle name="SAPBEXstdItemX 14 3" xfId="35261" xr:uid="{00000000-0005-0000-0000-0000898A0000}"/>
    <cellStyle name="SAPBEXstdItemX 14 4" xfId="35262" xr:uid="{00000000-0005-0000-0000-00008A8A0000}"/>
    <cellStyle name="SAPBEXstdItemX 14 5" xfId="35263" xr:uid="{00000000-0005-0000-0000-00008B8A0000}"/>
    <cellStyle name="SAPBEXstdItemX 14 6" xfId="35264" xr:uid="{00000000-0005-0000-0000-00008C8A0000}"/>
    <cellStyle name="SAPBEXstdItemX 15" xfId="35265" xr:uid="{00000000-0005-0000-0000-00008D8A0000}"/>
    <cellStyle name="SAPBEXstdItemX 15 2" xfId="35266" xr:uid="{00000000-0005-0000-0000-00008E8A0000}"/>
    <cellStyle name="SAPBEXstdItemX 15 3" xfId="35267" xr:uid="{00000000-0005-0000-0000-00008F8A0000}"/>
    <cellStyle name="SAPBEXstdItemX 15 4" xfId="35268" xr:uid="{00000000-0005-0000-0000-0000908A0000}"/>
    <cellStyle name="SAPBEXstdItemX 15 5" xfId="35269" xr:uid="{00000000-0005-0000-0000-0000918A0000}"/>
    <cellStyle name="SAPBEXstdItemX 15 6" xfId="35270" xr:uid="{00000000-0005-0000-0000-0000928A0000}"/>
    <cellStyle name="SAPBEXstdItemX 16" xfId="35271" xr:uid="{00000000-0005-0000-0000-0000938A0000}"/>
    <cellStyle name="SAPBEXstdItemX 16 2" xfId="35272" xr:uid="{00000000-0005-0000-0000-0000948A0000}"/>
    <cellStyle name="SAPBEXstdItemX 16 3" xfId="35273" xr:uid="{00000000-0005-0000-0000-0000958A0000}"/>
    <cellStyle name="SAPBEXstdItemX 16 4" xfId="35274" xr:uid="{00000000-0005-0000-0000-0000968A0000}"/>
    <cellStyle name="SAPBEXstdItemX 16 5" xfId="35275" xr:uid="{00000000-0005-0000-0000-0000978A0000}"/>
    <cellStyle name="SAPBEXstdItemX 17" xfId="35276" xr:uid="{00000000-0005-0000-0000-0000988A0000}"/>
    <cellStyle name="SAPBEXstdItemX 17 2" xfId="35277" xr:uid="{00000000-0005-0000-0000-0000998A0000}"/>
    <cellStyle name="SAPBEXstdItemX 17 3" xfId="35278" xr:uid="{00000000-0005-0000-0000-00009A8A0000}"/>
    <cellStyle name="SAPBEXstdItemX 18" xfId="35279" xr:uid="{00000000-0005-0000-0000-00009B8A0000}"/>
    <cellStyle name="SAPBEXstdItemX 18 2" xfId="35280" xr:uid="{00000000-0005-0000-0000-00009C8A0000}"/>
    <cellStyle name="SAPBEXstdItemX 18 3" xfId="35281" xr:uid="{00000000-0005-0000-0000-00009D8A0000}"/>
    <cellStyle name="SAPBEXstdItemX 19" xfId="35282" xr:uid="{00000000-0005-0000-0000-00009E8A0000}"/>
    <cellStyle name="SAPBEXstdItemX 19 2" xfId="35283" xr:uid="{00000000-0005-0000-0000-00009F8A0000}"/>
    <cellStyle name="SAPBEXstdItemX 19 3" xfId="35284" xr:uid="{00000000-0005-0000-0000-0000A08A0000}"/>
    <cellStyle name="SAPBEXstdItemX 2" xfId="35285" xr:uid="{00000000-0005-0000-0000-0000A18A0000}"/>
    <cellStyle name="SAPBEXstdItemX 2 2" xfId="35286" xr:uid="{00000000-0005-0000-0000-0000A28A0000}"/>
    <cellStyle name="SAPBEXstdItemX 2 2 2" xfId="35287" xr:uid="{00000000-0005-0000-0000-0000A38A0000}"/>
    <cellStyle name="SAPBEXstdItemX 2 2 2 2" xfId="35288" xr:uid="{00000000-0005-0000-0000-0000A48A0000}"/>
    <cellStyle name="SAPBEXstdItemX 2 2 3" xfId="35289" xr:uid="{00000000-0005-0000-0000-0000A58A0000}"/>
    <cellStyle name="SAPBEXstdItemX 2 2 4" xfId="35290" xr:uid="{00000000-0005-0000-0000-0000A68A0000}"/>
    <cellStyle name="SAPBEXstdItemX 2 3" xfId="35291" xr:uid="{00000000-0005-0000-0000-0000A78A0000}"/>
    <cellStyle name="SAPBEXstdItemX 2 3 2" xfId="35292" xr:uid="{00000000-0005-0000-0000-0000A88A0000}"/>
    <cellStyle name="SAPBEXstdItemX 2 3 2 2" xfId="35293" xr:uid="{00000000-0005-0000-0000-0000A98A0000}"/>
    <cellStyle name="SAPBEXstdItemX 2 3 3" xfId="35294" xr:uid="{00000000-0005-0000-0000-0000AA8A0000}"/>
    <cellStyle name="SAPBEXstdItemX 2 3 4" xfId="35295" xr:uid="{00000000-0005-0000-0000-0000AB8A0000}"/>
    <cellStyle name="SAPBEXstdItemX 2 4" xfId="35296" xr:uid="{00000000-0005-0000-0000-0000AC8A0000}"/>
    <cellStyle name="SAPBEXstdItemX 2 4 2" xfId="35297" xr:uid="{00000000-0005-0000-0000-0000AD8A0000}"/>
    <cellStyle name="SAPBEXstdItemX 2 5" xfId="35298" xr:uid="{00000000-0005-0000-0000-0000AE8A0000}"/>
    <cellStyle name="SAPBEXstdItemX 2 6" xfId="35299" xr:uid="{00000000-0005-0000-0000-0000AF8A0000}"/>
    <cellStyle name="SAPBEXstdItemX 20" xfId="35300" xr:uid="{00000000-0005-0000-0000-0000B08A0000}"/>
    <cellStyle name="SAPBEXstdItemX 20 2" xfId="35301" xr:uid="{00000000-0005-0000-0000-0000B18A0000}"/>
    <cellStyle name="SAPBEXstdItemX 20 3" xfId="35302" xr:uid="{00000000-0005-0000-0000-0000B28A0000}"/>
    <cellStyle name="SAPBEXstdItemX 21" xfId="35303" xr:uid="{00000000-0005-0000-0000-0000B38A0000}"/>
    <cellStyle name="SAPBEXstdItemX 21 2" xfId="35304" xr:uid="{00000000-0005-0000-0000-0000B48A0000}"/>
    <cellStyle name="SAPBEXstdItemX 21 3" xfId="35305" xr:uid="{00000000-0005-0000-0000-0000B58A0000}"/>
    <cellStyle name="SAPBEXstdItemX 22" xfId="35306" xr:uid="{00000000-0005-0000-0000-0000B68A0000}"/>
    <cellStyle name="SAPBEXstdItemX 23" xfId="35307" xr:uid="{00000000-0005-0000-0000-0000B78A0000}"/>
    <cellStyle name="SAPBEXstdItemX 23 2" xfId="35308" xr:uid="{00000000-0005-0000-0000-0000B88A0000}"/>
    <cellStyle name="SAPBEXstdItemX 23 3" xfId="35309" xr:uid="{00000000-0005-0000-0000-0000B98A0000}"/>
    <cellStyle name="SAPBEXstdItemX 23_IFRS-Buchung" xfId="35310" xr:uid="{00000000-0005-0000-0000-0000BA8A0000}"/>
    <cellStyle name="SAPBEXstdItemX 24" xfId="35311" xr:uid="{00000000-0005-0000-0000-0000BB8A0000}"/>
    <cellStyle name="SAPBEXstdItemX 25" xfId="35312" xr:uid="{00000000-0005-0000-0000-0000BC8A0000}"/>
    <cellStyle name="SAPBEXstdItemX 26" xfId="35313" xr:uid="{00000000-0005-0000-0000-0000BD8A0000}"/>
    <cellStyle name="SAPBEXstdItemX 27" xfId="35314" xr:uid="{00000000-0005-0000-0000-0000BE8A0000}"/>
    <cellStyle name="SAPBEXstdItemX 28" xfId="35315" xr:uid="{00000000-0005-0000-0000-0000BF8A0000}"/>
    <cellStyle name="SAPBEXstdItemX 29" xfId="35316" xr:uid="{00000000-0005-0000-0000-0000C08A0000}"/>
    <cellStyle name="SAPBEXstdItemX 3" xfId="35317" xr:uid="{00000000-0005-0000-0000-0000C18A0000}"/>
    <cellStyle name="SAPBEXstdItemX 3 2" xfId="35318" xr:uid="{00000000-0005-0000-0000-0000C28A0000}"/>
    <cellStyle name="SAPBEXstdItemX 3 2 2" xfId="35319" xr:uid="{00000000-0005-0000-0000-0000C38A0000}"/>
    <cellStyle name="SAPBEXstdItemX 3 2 2 2" xfId="35320" xr:uid="{00000000-0005-0000-0000-0000C48A0000}"/>
    <cellStyle name="SAPBEXstdItemX 3 2 3" xfId="35321" xr:uid="{00000000-0005-0000-0000-0000C58A0000}"/>
    <cellStyle name="SAPBEXstdItemX 3 3" xfId="35322" xr:uid="{00000000-0005-0000-0000-0000C68A0000}"/>
    <cellStyle name="SAPBEXstdItemX 3 3 2" xfId="35323" xr:uid="{00000000-0005-0000-0000-0000C78A0000}"/>
    <cellStyle name="SAPBEXstdItemX 3 4" xfId="35324" xr:uid="{00000000-0005-0000-0000-0000C88A0000}"/>
    <cellStyle name="SAPBEXstdItemX 3 5" xfId="35325" xr:uid="{00000000-0005-0000-0000-0000C98A0000}"/>
    <cellStyle name="SAPBEXstdItemX 3 6" xfId="35326" xr:uid="{00000000-0005-0000-0000-0000CA8A0000}"/>
    <cellStyle name="SAPBEXstdItemX 30" xfId="35327" xr:uid="{00000000-0005-0000-0000-0000CB8A0000}"/>
    <cellStyle name="SAPBEXstdItemX 31" xfId="35328" xr:uid="{00000000-0005-0000-0000-0000CC8A0000}"/>
    <cellStyle name="SAPBEXstdItemX 32" xfId="35329" xr:uid="{00000000-0005-0000-0000-0000CD8A0000}"/>
    <cellStyle name="SAPBEXstdItemX 33" xfId="35330" xr:uid="{00000000-0005-0000-0000-0000CE8A0000}"/>
    <cellStyle name="SAPBEXstdItemX 34" xfId="35331" xr:uid="{00000000-0005-0000-0000-0000CF8A0000}"/>
    <cellStyle name="SAPBEXstdItemX 35" xfId="35332" xr:uid="{00000000-0005-0000-0000-0000D08A0000}"/>
    <cellStyle name="SAPBEXstdItemX 36" xfId="35333" xr:uid="{00000000-0005-0000-0000-0000D18A0000}"/>
    <cellStyle name="SAPBEXstdItemX 37" xfId="35334" xr:uid="{00000000-0005-0000-0000-0000D28A0000}"/>
    <cellStyle name="SAPBEXstdItemX 38" xfId="35335" xr:uid="{00000000-0005-0000-0000-0000D38A0000}"/>
    <cellStyle name="SAPBEXstdItemX 39" xfId="35336" xr:uid="{00000000-0005-0000-0000-0000D48A0000}"/>
    <cellStyle name="SAPBEXstdItemX 4" xfId="35337" xr:uid="{00000000-0005-0000-0000-0000D58A0000}"/>
    <cellStyle name="SAPBEXstdItemX 4 2" xfId="35338" xr:uid="{00000000-0005-0000-0000-0000D68A0000}"/>
    <cellStyle name="SAPBEXstdItemX 4 2 2" xfId="35339" xr:uid="{00000000-0005-0000-0000-0000D78A0000}"/>
    <cellStyle name="SAPBEXstdItemX 4 2 2 2" xfId="35340" xr:uid="{00000000-0005-0000-0000-0000D88A0000}"/>
    <cellStyle name="SAPBEXstdItemX 4 2 3" xfId="35341" xr:uid="{00000000-0005-0000-0000-0000D98A0000}"/>
    <cellStyle name="SAPBEXstdItemX 4 3" xfId="35342" xr:uid="{00000000-0005-0000-0000-0000DA8A0000}"/>
    <cellStyle name="SAPBEXstdItemX 4 3 2" xfId="35343" xr:uid="{00000000-0005-0000-0000-0000DB8A0000}"/>
    <cellStyle name="SAPBEXstdItemX 4 4" xfId="35344" xr:uid="{00000000-0005-0000-0000-0000DC8A0000}"/>
    <cellStyle name="SAPBEXstdItemX 40" xfId="35345" xr:uid="{00000000-0005-0000-0000-0000DD8A0000}"/>
    <cellStyle name="SAPBEXstdItemX 41" xfId="35346" xr:uid="{00000000-0005-0000-0000-0000DE8A0000}"/>
    <cellStyle name="SAPBEXstdItemX 42" xfId="35347" xr:uid="{00000000-0005-0000-0000-0000DF8A0000}"/>
    <cellStyle name="SAPBEXstdItemX 43" xfId="35348" xr:uid="{00000000-0005-0000-0000-0000E08A0000}"/>
    <cellStyle name="SAPBEXstdItemX 44" xfId="35349" xr:uid="{00000000-0005-0000-0000-0000E18A0000}"/>
    <cellStyle name="SAPBEXstdItemX 45" xfId="35350" xr:uid="{00000000-0005-0000-0000-0000E28A0000}"/>
    <cellStyle name="SAPBEXstdItemX 46" xfId="46130" xr:uid="{00000000-0005-0000-0000-0000E38A0000}"/>
    <cellStyle name="SAPBEXstdItemX 47" xfId="46131" xr:uid="{00000000-0005-0000-0000-0000E48A0000}"/>
    <cellStyle name="SAPBEXstdItemX 48" xfId="46132" xr:uid="{00000000-0005-0000-0000-0000E58A0000}"/>
    <cellStyle name="SAPBEXstdItemX 49" xfId="46133" xr:uid="{00000000-0005-0000-0000-0000E68A0000}"/>
    <cellStyle name="SAPBEXstdItemX 5" xfId="35351" xr:uid="{00000000-0005-0000-0000-0000E78A0000}"/>
    <cellStyle name="SAPBEXstdItemX 5 2" xfId="35352" xr:uid="{00000000-0005-0000-0000-0000E88A0000}"/>
    <cellStyle name="SAPBEXstdItemX 5 2 2" xfId="35353" xr:uid="{00000000-0005-0000-0000-0000E98A0000}"/>
    <cellStyle name="SAPBEXstdItemX 5 2 2 2" xfId="35354" xr:uid="{00000000-0005-0000-0000-0000EA8A0000}"/>
    <cellStyle name="SAPBEXstdItemX 5 2 3" xfId="35355" xr:uid="{00000000-0005-0000-0000-0000EB8A0000}"/>
    <cellStyle name="SAPBEXstdItemX 5 3" xfId="35356" xr:uid="{00000000-0005-0000-0000-0000EC8A0000}"/>
    <cellStyle name="SAPBEXstdItemX 5 3 2" xfId="35357" xr:uid="{00000000-0005-0000-0000-0000ED8A0000}"/>
    <cellStyle name="SAPBEXstdItemX 5 4" xfId="35358" xr:uid="{00000000-0005-0000-0000-0000EE8A0000}"/>
    <cellStyle name="SAPBEXstdItemX 50" xfId="35229" xr:uid="{00000000-0005-0000-0000-0000EF8A0000}"/>
    <cellStyle name="SAPBEXstdItemX 6" xfId="35359" xr:uid="{00000000-0005-0000-0000-0000F08A0000}"/>
    <cellStyle name="SAPBEXstdItemX 6 2" xfId="35360" xr:uid="{00000000-0005-0000-0000-0000F18A0000}"/>
    <cellStyle name="SAPBEXstdItemX 6 2 2" xfId="35361" xr:uid="{00000000-0005-0000-0000-0000F28A0000}"/>
    <cellStyle name="SAPBEXstdItemX 6 2 2 2" xfId="35362" xr:uid="{00000000-0005-0000-0000-0000F38A0000}"/>
    <cellStyle name="SAPBEXstdItemX 6 2 3" xfId="35363" xr:uid="{00000000-0005-0000-0000-0000F48A0000}"/>
    <cellStyle name="SAPBEXstdItemX 6 3" xfId="35364" xr:uid="{00000000-0005-0000-0000-0000F58A0000}"/>
    <cellStyle name="SAPBEXstdItemX 6 3 2" xfId="35365" xr:uid="{00000000-0005-0000-0000-0000F68A0000}"/>
    <cellStyle name="SAPBEXstdItemX 6 4" xfId="35366" xr:uid="{00000000-0005-0000-0000-0000F78A0000}"/>
    <cellStyle name="SAPBEXstdItemX 7" xfId="35367" xr:uid="{00000000-0005-0000-0000-0000F88A0000}"/>
    <cellStyle name="SAPBEXstdItemX 7 2" xfId="35368" xr:uid="{00000000-0005-0000-0000-0000F98A0000}"/>
    <cellStyle name="SAPBEXstdItemX 7 2 2" xfId="35369" xr:uid="{00000000-0005-0000-0000-0000FA8A0000}"/>
    <cellStyle name="SAPBEXstdItemX 7 2 2 2" xfId="35370" xr:uid="{00000000-0005-0000-0000-0000FB8A0000}"/>
    <cellStyle name="SAPBEXstdItemX 7 2 3" xfId="35371" xr:uid="{00000000-0005-0000-0000-0000FC8A0000}"/>
    <cellStyle name="SAPBEXstdItemX 7 3" xfId="35372" xr:uid="{00000000-0005-0000-0000-0000FD8A0000}"/>
    <cellStyle name="SAPBEXstdItemX 7 3 2" xfId="35373" xr:uid="{00000000-0005-0000-0000-0000FE8A0000}"/>
    <cellStyle name="SAPBEXstdItemX 7 4" xfId="35374" xr:uid="{00000000-0005-0000-0000-0000FF8A0000}"/>
    <cellStyle name="SAPBEXstdItemX 8" xfId="35375" xr:uid="{00000000-0005-0000-0000-0000008B0000}"/>
    <cellStyle name="SAPBEXstdItemX 8 2" xfId="35376" xr:uid="{00000000-0005-0000-0000-0000018B0000}"/>
    <cellStyle name="SAPBEXstdItemX 8 2 2" xfId="35377" xr:uid="{00000000-0005-0000-0000-0000028B0000}"/>
    <cellStyle name="SAPBEXstdItemX 8 2 2 2" xfId="35378" xr:uid="{00000000-0005-0000-0000-0000038B0000}"/>
    <cellStyle name="SAPBEXstdItemX 8 2 3" xfId="35379" xr:uid="{00000000-0005-0000-0000-0000048B0000}"/>
    <cellStyle name="SAPBEXstdItemX 8 3" xfId="35380" xr:uid="{00000000-0005-0000-0000-0000058B0000}"/>
    <cellStyle name="SAPBEXstdItemX 8 3 2" xfId="35381" xr:uid="{00000000-0005-0000-0000-0000068B0000}"/>
    <cellStyle name="SAPBEXstdItemX 8 4" xfId="35382" xr:uid="{00000000-0005-0000-0000-0000078B0000}"/>
    <cellStyle name="SAPBEXstdItemX 9" xfId="35383" xr:uid="{00000000-0005-0000-0000-0000088B0000}"/>
    <cellStyle name="SAPBEXstdItemX 9 2" xfId="35384" xr:uid="{00000000-0005-0000-0000-0000098B0000}"/>
    <cellStyle name="SAPBEXstdItemX 9 2 2" xfId="35385" xr:uid="{00000000-0005-0000-0000-00000A8B0000}"/>
    <cellStyle name="SAPBEXstdItemX 9 2 2 2" xfId="35386" xr:uid="{00000000-0005-0000-0000-00000B8B0000}"/>
    <cellStyle name="SAPBEXstdItemX 9 2 3" xfId="35387" xr:uid="{00000000-0005-0000-0000-00000C8B0000}"/>
    <cellStyle name="SAPBEXstdItemX 9 3" xfId="35388" xr:uid="{00000000-0005-0000-0000-00000D8B0000}"/>
    <cellStyle name="SAPBEXstdItemX 9 3 2" xfId="35389" xr:uid="{00000000-0005-0000-0000-00000E8B0000}"/>
    <cellStyle name="SAPBEXstdItemX 9 4" xfId="35390" xr:uid="{00000000-0005-0000-0000-00000F8B0000}"/>
    <cellStyle name="SAPBEXstdItemX_AMSGB IS" xfId="46286" xr:uid="{00000000-0005-0000-0000-0000108B0000}"/>
    <cellStyle name="SAPBEXtitle" xfId="85" xr:uid="{00000000-0005-0000-0000-0000118B0000}"/>
    <cellStyle name="SAPBEXtitle 10" xfId="35392" xr:uid="{00000000-0005-0000-0000-0000128B0000}"/>
    <cellStyle name="SAPBEXtitle 10 2" xfId="35393" xr:uid="{00000000-0005-0000-0000-0000138B0000}"/>
    <cellStyle name="SAPBEXtitle 10 2 2" xfId="35394" xr:uid="{00000000-0005-0000-0000-0000148B0000}"/>
    <cellStyle name="SAPBEXtitle 10 2 2 2" xfId="35395" xr:uid="{00000000-0005-0000-0000-0000158B0000}"/>
    <cellStyle name="SAPBEXtitle 10 2 3" xfId="35396" xr:uid="{00000000-0005-0000-0000-0000168B0000}"/>
    <cellStyle name="SAPBEXtitle 10 3" xfId="35397" xr:uid="{00000000-0005-0000-0000-0000178B0000}"/>
    <cellStyle name="SAPBEXtitle 10 3 2" xfId="35398" xr:uid="{00000000-0005-0000-0000-0000188B0000}"/>
    <cellStyle name="SAPBEXtitle 10 4" xfId="35399" xr:uid="{00000000-0005-0000-0000-0000198B0000}"/>
    <cellStyle name="SAPBEXtitle 10 5" xfId="35400" xr:uid="{00000000-0005-0000-0000-00001A8B0000}"/>
    <cellStyle name="SAPBEXtitle 10 6" xfId="35401" xr:uid="{00000000-0005-0000-0000-00001B8B0000}"/>
    <cellStyle name="SAPBEXtitle 11" xfId="35402" xr:uid="{00000000-0005-0000-0000-00001C8B0000}"/>
    <cellStyle name="SAPBEXtitle 11 2" xfId="35403" xr:uid="{00000000-0005-0000-0000-00001D8B0000}"/>
    <cellStyle name="SAPBEXtitle 11 3" xfId="35404" xr:uid="{00000000-0005-0000-0000-00001E8B0000}"/>
    <cellStyle name="SAPBEXtitle 11 4" xfId="35405" xr:uid="{00000000-0005-0000-0000-00001F8B0000}"/>
    <cellStyle name="SAPBEXtitle 11 5" xfId="35406" xr:uid="{00000000-0005-0000-0000-0000208B0000}"/>
    <cellStyle name="SAPBEXtitle 11 6" xfId="35407" xr:uid="{00000000-0005-0000-0000-0000218B0000}"/>
    <cellStyle name="SAPBEXtitle 12" xfId="35408" xr:uid="{00000000-0005-0000-0000-0000228B0000}"/>
    <cellStyle name="SAPBEXtitle 12 2" xfId="35409" xr:uid="{00000000-0005-0000-0000-0000238B0000}"/>
    <cellStyle name="SAPBEXtitle 12 2 2" xfId="35410" xr:uid="{00000000-0005-0000-0000-0000248B0000}"/>
    <cellStyle name="SAPBEXtitle 12 3" xfId="35411" xr:uid="{00000000-0005-0000-0000-0000258B0000}"/>
    <cellStyle name="SAPBEXtitle 12 4" xfId="35412" xr:uid="{00000000-0005-0000-0000-0000268B0000}"/>
    <cellStyle name="SAPBEXtitle 12 5" xfId="35413" xr:uid="{00000000-0005-0000-0000-0000278B0000}"/>
    <cellStyle name="SAPBEXtitle 12 6" xfId="35414" xr:uid="{00000000-0005-0000-0000-0000288B0000}"/>
    <cellStyle name="SAPBEXtitle 13" xfId="35415" xr:uid="{00000000-0005-0000-0000-0000298B0000}"/>
    <cellStyle name="SAPBEXtitle 13 2" xfId="35416" xr:uid="{00000000-0005-0000-0000-00002A8B0000}"/>
    <cellStyle name="SAPBEXtitle 13 3" xfId="35417" xr:uid="{00000000-0005-0000-0000-00002B8B0000}"/>
    <cellStyle name="SAPBEXtitle 13 4" xfId="35418" xr:uid="{00000000-0005-0000-0000-00002C8B0000}"/>
    <cellStyle name="SAPBEXtitle 13 5" xfId="35419" xr:uid="{00000000-0005-0000-0000-00002D8B0000}"/>
    <cellStyle name="SAPBEXtitle 14" xfId="35420" xr:uid="{00000000-0005-0000-0000-00002E8B0000}"/>
    <cellStyle name="SAPBEXtitle 14 2" xfId="35421" xr:uid="{00000000-0005-0000-0000-00002F8B0000}"/>
    <cellStyle name="SAPBEXtitle 14 3" xfId="35422" xr:uid="{00000000-0005-0000-0000-0000308B0000}"/>
    <cellStyle name="SAPBEXtitle 14 4" xfId="35423" xr:uid="{00000000-0005-0000-0000-0000318B0000}"/>
    <cellStyle name="SAPBEXtitle 14 5" xfId="35424" xr:uid="{00000000-0005-0000-0000-0000328B0000}"/>
    <cellStyle name="SAPBEXtitle 14 6" xfId="35425" xr:uid="{00000000-0005-0000-0000-0000338B0000}"/>
    <cellStyle name="SAPBEXtitle 15" xfId="35426" xr:uid="{00000000-0005-0000-0000-0000348B0000}"/>
    <cellStyle name="SAPBEXtitle 15 2" xfId="35427" xr:uid="{00000000-0005-0000-0000-0000358B0000}"/>
    <cellStyle name="SAPBEXtitle 15 3" xfId="35428" xr:uid="{00000000-0005-0000-0000-0000368B0000}"/>
    <cellStyle name="SAPBEXtitle 15 4" xfId="35429" xr:uid="{00000000-0005-0000-0000-0000378B0000}"/>
    <cellStyle name="SAPBEXtitle 15 5" xfId="35430" xr:uid="{00000000-0005-0000-0000-0000388B0000}"/>
    <cellStyle name="SAPBEXtitle 16" xfId="35431" xr:uid="{00000000-0005-0000-0000-0000398B0000}"/>
    <cellStyle name="SAPBEXtitle 16 2" xfId="35432" xr:uid="{00000000-0005-0000-0000-00003A8B0000}"/>
    <cellStyle name="SAPBEXtitle 16 3" xfId="35433" xr:uid="{00000000-0005-0000-0000-00003B8B0000}"/>
    <cellStyle name="SAPBEXtitle 16 4" xfId="35434" xr:uid="{00000000-0005-0000-0000-00003C8B0000}"/>
    <cellStyle name="SAPBEXtitle 16 5" xfId="35435" xr:uid="{00000000-0005-0000-0000-00003D8B0000}"/>
    <cellStyle name="SAPBEXtitle 17" xfId="35436" xr:uid="{00000000-0005-0000-0000-00003E8B0000}"/>
    <cellStyle name="SAPBEXtitle 17 2" xfId="35437" xr:uid="{00000000-0005-0000-0000-00003F8B0000}"/>
    <cellStyle name="SAPBEXtitle 17 3" xfId="35438" xr:uid="{00000000-0005-0000-0000-0000408B0000}"/>
    <cellStyle name="SAPBEXtitle 18" xfId="35439" xr:uid="{00000000-0005-0000-0000-0000418B0000}"/>
    <cellStyle name="SAPBEXtitle 18 2" xfId="35440" xr:uid="{00000000-0005-0000-0000-0000428B0000}"/>
    <cellStyle name="SAPBEXtitle 18 3" xfId="35441" xr:uid="{00000000-0005-0000-0000-0000438B0000}"/>
    <cellStyle name="SAPBEXtitle 19" xfId="35442" xr:uid="{00000000-0005-0000-0000-0000448B0000}"/>
    <cellStyle name="SAPBEXtitle 19 2" xfId="35443" xr:uid="{00000000-0005-0000-0000-0000458B0000}"/>
    <cellStyle name="SAPBEXtitle 19 3" xfId="35444" xr:uid="{00000000-0005-0000-0000-0000468B0000}"/>
    <cellStyle name="SAPBEXtitle 2" xfId="35445" xr:uid="{00000000-0005-0000-0000-0000478B0000}"/>
    <cellStyle name="SAPBEXtitle 2 2" xfId="35446" xr:uid="{00000000-0005-0000-0000-0000488B0000}"/>
    <cellStyle name="SAPBEXtitle 2 2 2" xfId="35447" xr:uid="{00000000-0005-0000-0000-0000498B0000}"/>
    <cellStyle name="SAPBEXtitle 2 3" xfId="35448" xr:uid="{00000000-0005-0000-0000-00004A8B0000}"/>
    <cellStyle name="SAPBEXtitle 2 3 2" xfId="35449" xr:uid="{00000000-0005-0000-0000-00004B8B0000}"/>
    <cellStyle name="SAPBEXtitle 2 3 2 2" xfId="35450" xr:uid="{00000000-0005-0000-0000-00004C8B0000}"/>
    <cellStyle name="SAPBEXtitle 2 3 3" xfId="35451" xr:uid="{00000000-0005-0000-0000-00004D8B0000}"/>
    <cellStyle name="SAPBEXtitle 2 3 4" xfId="35452" xr:uid="{00000000-0005-0000-0000-00004E8B0000}"/>
    <cellStyle name="SAPBEXtitle 2 4" xfId="35453" xr:uid="{00000000-0005-0000-0000-00004F8B0000}"/>
    <cellStyle name="SAPBEXtitle 2 4 2" xfId="35454" xr:uid="{00000000-0005-0000-0000-0000508B0000}"/>
    <cellStyle name="SAPBEXtitle 2 5" xfId="35455" xr:uid="{00000000-0005-0000-0000-0000518B0000}"/>
    <cellStyle name="SAPBEXtitle 2 6" xfId="35456" xr:uid="{00000000-0005-0000-0000-0000528B0000}"/>
    <cellStyle name="SAPBEXtitle 20" xfId="35457" xr:uid="{00000000-0005-0000-0000-0000538B0000}"/>
    <cellStyle name="SAPBEXtitle 20 2" xfId="35458" xr:uid="{00000000-0005-0000-0000-0000548B0000}"/>
    <cellStyle name="SAPBEXtitle 20 3" xfId="35459" xr:uid="{00000000-0005-0000-0000-0000558B0000}"/>
    <cellStyle name="SAPBEXtitle 21" xfId="35460" xr:uid="{00000000-0005-0000-0000-0000568B0000}"/>
    <cellStyle name="SAPBEXtitle 21 2" xfId="35461" xr:uid="{00000000-0005-0000-0000-0000578B0000}"/>
    <cellStyle name="SAPBEXtitle 21 3" xfId="35462" xr:uid="{00000000-0005-0000-0000-0000588B0000}"/>
    <cellStyle name="SAPBEXtitle 22" xfId="35463" xr:uid="{00000000-0005-0000-0000-0000598B0000}"/>
    <cellStyle name="SAPBEXtitle 23" xfId="35464" xr:uid="{00000000-0005-0000-0000-00005A8B0000}"/>
    <cellStyle name="SAPBEXtitle 23 2" xfId="35465" xr:uid="{00000000-0005-0000-0000-00005B8B0000}"/>
    <cellStyle name="SAPBEXtitle 23 3" xfId="35466" xr:uid="{00000000-0005-0000-0000-00005C8B0000}"/>
    <cellStyle name="SAPBEXtitle 23_IFRS-Buchung" xfId="35467" xr:uid="{00000000-0005-0000-0000-00005D8B0000}"/>
    <cellStyle name="SAPBEXtitle 24" xfId="35468" xr:uid="{00000000-0005-0000-0000-00005E8B0000}"/>
    <cellStyle name="SAPBEXtitle 25" xfId="35469" xr:uid="{00000000-0005-0000-0000-00005F8B0000}"/>
    <cellStyle name="SAPBEXtitle 26" xfId="35470" xr:uid="{00000000-0005-0000-0000-0000608B0000}"/>
    <cellStyle name="SAPBEXtitle 27" xfId="35471" xr:uid="{00000000-0005-0000-0000-0000618B0000}"/>
    <cellStyle name="SAPBEXtitle 28" xfId="35472" xr:uid="{00000000-0005-0000-0000-0000628B0000}"/>
    <cellStyle name="SAPBEXtitle 29" xfId="35473" xr:uid="{00000000-0005-0000-0000-0000638B0000}"/>
    <cellStyle name="SAPBEXtitle 3" xfId="35474" xr:uid="{00000000-0005-0000-0000-0000648B0000}"/>
    <cellStyle name="SAPBEXtitle 3 2" xfId="35475" xr:uid="{00000000-0005-0000-0000-0000658B0000}"/>
    <cellStyle name="SAPBEXtitle 3 2 2" xfId="35476" xr:uid="{00000000-0005-0000-0000-0000668B0000}"/>
    <cellStyle name="SAPBEXtitle 3 3" xfId="35477" xr:uid="{00000000-0005-0000-0000-0000678B0000}"/>
    <cellStyle name="SAPBEXtitle 3 4" xfId="35478" xr:uid="{00000000-0005-0000-0000-0000688B0000}"/>
    <cellStyle name="SAPBEXtitle 30" xfId="35479" xr:uid="{00000000-0005-0000-0000-0000698B0000}"/>
    <cellStyle name="SAPBEXtitle 31" xfId="35480" xr:uid="{00000000-0005-0000-0000-00006A8B0000}"/>
    <cellStyle name="SAPBEXtitle 32" xfId="35481" xr:uid="{00000000-0005-0000-0000-00006B8B0000}"/>
    <cellStyle name="SAPBEXtitle 33" xfId="35482" xr:uid="{00000000-0005-0000-0000-00006C8B0000}"/>
    <cellStyle name="SAPBEXtitle 34" xfId="35483" xr:uid="{00000000-0005-0000-0000-00006D8B0000}"/>
    <cellStyle name="SAPBEXtitle 35" xfId="35484" xr:uid="{00000000-0005-0000-0000-00006E8B0000}"/>
    <cellStyle name="SAPBEXtitle 36" xfId="35485" xr:uid="{00000000-0005-0000-0000-00006F8B0000}"/>
    <cellStyle name="SAPBEXtitle 37" xfId="35486" xr:uid="{00000000-0005-0000-0000-0000708B0000}"/>
    <cellStyle name="SAPBEXtitle 38" xfId="35487" xr:uid="{00000000-0005-0000-0000-0000718B0000}"/>
    <cellStyle name="SAPBEXtitle 39" xfId="35488" xr:uid="{00000000-0005-0000-0000-0000728B0000}"/>
    <cellStyle name="SAPBEXtitle 4" xfId="35489" xr:uid="{00000000-0005-0000-0000-0000738B0000}"/>
    <cellStyle name="SAPBEXtitle 4 2" xfId="35490" xr:uid="{00000000-0005-0000-0000-0000748B0000}"/>
    <cellStyle name="SAPBEXtitle 40" xfId="35491" xr:uid="{00000000-0005-0000-0000-0000758B0000}"/>
    <cellStyle name="SAPBEXtitle 41" xfId="35492" xr:uid="{00000000-0005-0000-0000-0000768B0000}"/>
    <cellStyle name="SAPBEXtitle 42" xfId="35493" xr:uid="{00000000-0005-0000-0000-0000778B0000}"/>
    <cellStyle name="SAPBEXtitle 43" xfId="35494" xr:uid="{00000000-0005-0000-0000-0000788B0000}"/>
    <cellStyle name="SAPBEXtitle 44" xfId="35495" xr:uid="{00000000-0005-0000-0000-0000798B0000}"/>
    <cellStyle name="SAPBEXtitle 45" xfId="35496" xr:uid="{00000000-0005-0000-0000-00007A8B0000}"/>
    <cellStyle name="SAPBEXtitle 46" xfId="46134" xr:uid="{00000000-0005-0000-0000-00007B8B0000}"/>
    <cellStyle name="SAPBEXtitle 47" xfId="46135" xr:uid="{00000000-0005-0000-0000-00007C8B0000}"/>
    <cellStyle name="SAPBEXtitle 48" xfId="35391" xr:uid="{00000000-0005-0000-0000-00007D8B0000}"/>
    <cellStyle name="SAPBEXtitle 5" xfId="35497" xr:uid="{00000000-0005-0000-0000-00007E8B0000}"/>
    <cellStyle name="SAPBEXtitle 5 2" xfId="35498" xr:uid="{00000000-0005-0000-0000-00007F8B0000}"/>
    <cellStyle name="SAPBEXtitle 6" xfId="35499" xr:uid="{00000000-0005-0000-0000-0000808B0000}"/>
    <cellStyle name="SAPBEXtitle 6 2" xfId="35500" xr:uid="{00000000-0005-0000-0000-0000818B0000}"/>
    <cellStyle name="SAPBEXtitle 7" xfId="35501" xr:uid="{00000000-0005-0000-0000-0000828B0000}"/>
    <cellStyle name="SAPBEXtitle 7 2" xfId="35502" xr:uid="{00000000-0005-0000-0000-0000838B0000}"/>
    <cellStyle name="SAPBEXtitle 8" xfId="35503" xr:uid="{00000000-0005-0000-0000-0000848B0000}"/>
    <cellStyle name="SAPBEXtitle 8 2" xfId="35504" xr:uid="{00000000-0005-0000-0000-0000858B0000}"/>
    <cellStyle name="SAPBEXtitle 9" xfId="35505" xr:uid="{00000000-0005-0000-0000-0000868B0000}"/>
    <cellStyle name="SAPBEXtitle 9 2" xfId="35506" xr:uid="{00000000-0005-0000-0000-0000878B0000}"/>
    <cellStyle name="SAPBEXtitle 9 2 2" xfId="35507" xr:uid="{00000000-0005-0000-0000-0000888B0000}"/>
    <cellStyle name="SAPBEXtitle 9 2 2 2" xfId="35508" xr:uid="{00000000-0005-0000-0000-0000898B0000}"/>
    <cellStyle name="SAPBEXtitle 9 2 3" xfId="35509" xr:uid="{00000000-0005-0000-0000-00008A8B0000}"/>
    <cellStyle name="SAPBEXtitle 9 3" xfId="35510" xr:uid="{00000000-0005-0000-0000-00008B8B0000}"/>
    <cellStyle name="SAPBEXtitle 9 3 2" xfId="35511" xr:uid="{00000000-0005-0000-0000-00008C8B0000}"/>
    <cellStyle name="SAPBEXtitle 9 4" xfId="35512" xr:uid="{00000000-0005-0000-0000-00008D8B0000}"/>
    <cellStyle name="SAPBEXtitle_AMSGB IS" xfId="46287" xr:uid="{00000000-0005-0000-0000-00008E8B0000}"/>
    <cellStyle name="SAPBEXunassignedItem" xfId="86" xr:uid="{00000000-0005-0000-0000-00008F8B0000}"/>
    <cellStyle name="SAPBEXunassignedItem 10" xfId="35513" xr:uid="{00000000-0005-0000-0000-0000908B0000}"/>
    <cellStyle name="SAPBEXunassignedItem 10 2" xfId="35514" xr:uid="{00000000-0005-0000-0000-0000918B0000}"/>
    <cellStyle name="SAPBEXunassignedItem 11" xfId="35515" xr:uid="{00000000-0005-0000-0000-0000928B0000}"/>
    <cellStyle name="SAPBEXunassignedItem 11 2" xfId="35516" xr:uid="{00000000-0005-0000-0000-0000938B0000}"/>
    <cellStyle name="SAPBEXunassignedItem 12" xfId="35517" xr:uid="{00000000-0005-0000-0000-0000948B0000}"/>
    <cellStyle name="SAPBEXunassignedItem 12 2" xfId="35518" xr:uid="{00000000-0005-0000-0000-0000958B0000}"/>
    <cellStyle name="SAPBEXunassignedItem 13" xfId="35519" xr:uid="{00000000-0005-0000-0000-0000968B0000}"/>
    <cellStyle name="SAPBEXunassignedItem 13 2" xfId="35520" xr:uid="{00000000-0005-0000-0000-0000978B0000}"/>
    <cellStyle name="SAPBEXunassignedItem 14" xfId="35521" xr:uid="{00000000-0005-0000-0000-0000988B0000}"/>
    <cellStyle name="SAPBEXunassignedItem 14 2" xfId="35522" xr:uid="{00000000-0005-0000-0000-0000998B0000}"/>
    <cellStyle name="SAPBEXunassignedItem 15" xfId="35523" xr:uid="{00000000-0005-0000-0000-00009A8B0000}"/>
    <cellStyle name="SAPBEXunassignedItem 15 2" xfId="35524" xr:uid="{00000000-0005-0000-0000-00009B8B0000}"/>
    <cellStyle name="SAPBEXunassignedItem 16" xfId="35525" xr:uid="{00000000-0005-0000-0000-00009C8B0000}"/>
    <cellStyle name="SAPBEXunassignedItem 16 2" xfId="35526" xr:uid="{00000000-0005-0000-0000-00009D8B0000}"/>
    <cellStyle name="SAPBEXunassignedItem 17" xfId="35527" xr:uid="{00000000-0005-0000-0000-00009E8B0000}"/>
    <cellStyle name="SAPBEXunassignedItem 17 2" xfId="35528" xr:uid="{00000000-0005-0000-0000-00009F8B0000}"/>
    <cellStyle name="SAPBEXunassignedItem 18" xfId="35529" xr:uid="{00000000-0005-0000-0000-0000A08B0000}"/>
    <cellStyle name="SAPBEXunassignedItem 18 2" xfId="35530" xr:uid="{00000000-0005-0000-0000-0000A18B0000}"/>
    <cellStyle name="SAPBEXunassignedItem 19" xfId="35531" xr:uid="{00000000-0005-0000-0000-0000A28B0000}"/>
    <cellStyle name="SAPBEXunassignedItem 19 2" xfId="35532" xr:uid="{00000000-0005-0000-0000-0000A38B0000}"/>
    <cellStyle name="SAPBEXunassignedItem 2" xfId="35533" xr:uid="{00000000-0005-0000-0000-0000A48B0000}"/>
    <cellStyle name="SAPBEXunassignedItem 20" xfId="35534" xr:uid="{00000000-0005-0000-0000-0000A58B0000}"/>
    <cellStyle name="SAPBEXunassignedItem 20 2" xfId="35535" xr:uid="{00000000-0005-0000-0000-0000A68B0000}"/>
    <cellStyle name="SAPBEXunassignedItem 21" xfId="35536" xr:uid="{00000000-0005-0000-0000-0000A78B0000}"/>
    <cellStyle name="SAPBEXunassignedItem 21 2" xfId="35537" xr:uid="{00000000-0005-0000-0000-0000A88B0000}"/>
    <cellStyle name="SAPBEXunassignedItem 22" xfId="35538" xr:uid="{00000000-0005-0000-0000-0000A98B0000}"/>
    <cellStyle name="SAPBEXunassignedItem 22 2" xfId="35539" xr:uid="{00000000-0005-0000-0000-0000AA8B0000}"/>
    <cellStyle name="SAPBEXunassignedItem 23" xfId="35540" xr:uid="{00000000-0005-0000-0000-0000AB8B0000}"/>
    <cellStyle name="SAPBEXunassignedItem 24" xfId="35541" xr:uid="{00000000-0005-0000-0000-0000AC8B0000}"/>
    <cellStyle name="SAPBEXunassignedItem 25" xfId="46136" xr:uid="{00000000-0005-0000-0000-0000AD8B0000}"/>
    <cellStyle name="SAPBEXunassignedItem 3" xfId="35542" xr:uid="{00000000-0005-0000-0000-0000AE8B0000}"/>
    <cellStyle name="SAPBEXunassignedItem 4" xfId="35543" xr:uid="{00000000-0005-0000-0000-0000AF8B0000}"/>
    <cellStyle name="SAPBEXunassignedItem 5" xfId="35544" xr:uid="{00000000-0005-0000-0000-0000B08B0000}"/>
    <cellStyle name="SAPBEXunassignedItem 6" xfId="35545" xr:uid="{00000000-0005-0000-0000-0000B18B0000}"/>
    <cellStyle name="SAPBEXunassignedItem 7" xfId="35546" xr:uid="{00000000-0005-0000-0000-0000B28B0000}"/>
    <cellStyle name="SAPBEXunassignedItem 8" xfId="35547" xr:uid="{00000000-0005-0000-0000-0000B38B0000}"/>
    <cellStyle name="SAPBEXunassignedItem 8 2" xfId="35548" xr:uid="{00000000-0005-0000-0000-0000B48B0000}"/>
    <cellStyle name="SAPBEXunassignedItem 9" xfId="35549" xr:uid="{00000000-0005-0000-0000-0000B58B0000}"/>
    <cellStyle name="SAPBEXunassignedItem 9 2" xfId="35550" xr:uid="{00000000-0005-0000-0000-0000B68B0000}"/>
    <cellStyle name="SAPBEXundefined" xfId="87" xr:uid="{00000000-0005-0000-0000-0000B78B0000}"/>
    <cellStyle name="SAPBEXundefined 10" xfId="35552" xr:uid="{00000000-0005-0000-0000-0000B88B0000}"/>
    <cellStyle name="SAPBEXundefined 10 2" xfId="35553" xr:uid="{00000000-0005-0000-0000-0000B98B0000}"/>
    <cellStyle name="SAPBEXundefined 10 2 2" xfId="35554" xr:uid="{00000000-0005-0000-0000-0000BA8B0000}"/>
    <cellStyle name="SAPBEXundefined 10 2 2 2" xfId="35555" xr:uid="{00000000-0005-0000-0000-0000BB8B0000}"/>
    <cellStyle name="SAPBEXundefined 10 2 3" xfId="35556" xr:uid="{00000000-0005-0000-0000-0000BC8B0000}"/>
    <cellStyle name="SAPBEXundefined 10 3" xfId="35557" xr:uid="{00000000-0005-0000-0000-0000BD8B0000}"/>
    <cellStyle name="SAPBEXundefined 10 3 2" xfId="35558" xr:uid="{00000000-0005-0000-0000-0000BE8B0000}"/>
    <cellStyle name="SAPBEXundefined 10 4" xfId="35559" xr:uid="{00000000-0005-0000-0000-0000BF8B0000}"/>
    <cellStyle name="SAPBEXundefined 10 5" xfId="35560" xr:uid="{00000000-0005-0000-0000-0000C08B0000}"/>
    <cellStyle name="SAPBEXundefined 10 6" xfId="35561" xr:uid="{00000000-0005-0000-0000-0000C18B0000}"/>
    <cellStyle name="SAPBEXundefined 11" xfId="35562" xr:uid="{00000000-0005-0000-0000-0000C28B0000}"/>
    <cellStyle name="SAPBEXundefined 11 2" xfId="35563" xr:uid="{00000000-0005-0000-0000-0000C38B0000}"/>
    <cellStyle name="SAPBEXundefined 11 3" xfId="35564" xr:uid="{00000000-0005-0000-0000-0000C48B0000}"/>
    <cellStyle name="SAPBEXundefined 11 4" xfId="35565" xr:uid="{00000000-0005-0000-0000-0000C58B0000}"/>
    <cellStyle name="SAPBEXundefined 11 5" xfId="35566" xr:uid="{00000000-0005-0000-0000-0000C68B0000}"/>
    <cellStyle name="SAPBEXundefined 11 6" xfId="35567" xr:uid="{00000000-0005-0000-0000-0000C78B0000}"/>
    <cellStyle name="SAPBEXundefined 12" xfId="35568" xr:uid="{00000000-0005-0000-0000-0000C88B0000}"/>
    <cellStyle name="SAPBEXundefined 12 2" xfId="35569" xr:uid="{00000000-0005-0000-0000-0000C98B0000}"/>
    <cellStyle name="SAPBEXundefined 12 3" xfId="35570" xr:uid="{00000000-0005-0000-0000-0000CA8B0000}"/>
    <cellStyle name="SAPBEXundefined 12 4" xfId="35571" xr:uid="{00000000-0005-0000-0000-0000CB8B0000}"/>
    <cellStyle name="SAPBEXundefined 12 5" xfId="35572" xr:uid="{00000000-0005-0000-0000-0000CC8B0000}"/>
    <cellStyle name="SAPBEXundefined 12 6" xfId="35573" xr:uid="{00000000-0005-0000-0000-0000CD8B0000}"/>
    <cellStyle name="SAPBEXundefined 13" xfId="35574" xr:uid="{00000000-0005-0000-0000-0000CE8B0000}"/>
    <cellStyle name="SAPBEXundefined 13 2" xfId="35575" xr:uid="{00000000-0005-0000-0000-0000CF8B0000}"/>
    <cellStyle name="SAPBEXundefined 13 2 2" xfId="35576" xr:uid="{00000000-0005-0000-0000-0000D08B0000}"/>
    <cellStyle name="SAPBEXundefined 13 3" xfId="35577" xr:uid="{00000000-0005-0000-0000-0000D18B0000}"/>
    <cellStyle name="SAPBEXundefined 13 4" xfId="35578" xr:uid="{00000000-0005-0000-0000-0000D28B0000}"/>
    <cellStyle name="SAPBEXundefined 13 5" xfId="35579" xr:uid="{00000000-0005-0000-0000-0000D38B0000}"/>
    <cellStyle name="SAPBEXundefined 13 6" xfId="35580" xr:uid="{00000000-0005-0000-0000-0000D48B0000}"/>
    <cellStyle name="SAPBEXundefined 14" xfId="35581" xr:uid="{00000000-0005-0000-0000-0000D58B0000}"/>
    <cellStyle name="SAPBEXundefined 14 2" xfId="35582" xr:uid="{00000000-0005-0000-0000-0000D68B0000}"/>
    <cellStyle name="SAPBEXundefined 14 3" xfId="35583" xr:uid="{00000000-0005-0000-0000-0000D78B0000}"/>
    <cellStyle name="SAPBEXundefined 14 4" xfId="35584" xr:uid="{00000000-0005-0000-0000-0000D88B0000}"/>
    <cellStyle name="SAPBEXundefined 14 5" xfId="35585" xr:uid="{00000000-0005-0000-0000-0000D98B0000}"/>
    <cellStyle name="SAPBEXundefined 14 6" xfId="35586" xr:uid="{00000000-0005-0000-0000-0000DA8B0000}"/>
    <cellStyle name="SAPBEXundefined 15" xfId="35587" xr:uid="{00000000-0005-0000-0000-0000DB8B0000}"/>
    <cellStyle name="SAPBEXundefined 15 2" xfId="35588" xr:uid="{00000000-0005-0000-0000-0000DC8B0000}"/>
    <cellStyle name="SAPBEXundefined 15 3" xfId="35589" xr:uid="{00000000-0005-0000-0000-0000DD8B0000}"/>
    <cellStyle name="SAPBEXundefined 15 4" xfId="35590" xr:uid="{00000000-0005-0000-0000-0000DE8B0000}"/>
    <cellStyle name="SAPBEXundefined 15 5" xfId="35591" xr:uid="{00000000-0005-0000-0000-0000DF8B0000}"/>
    <cellStyle name="SAPBEXundefined 15 6" xfId="35592" xr:uid="{00000000-0005-0000-0000-0000E08B0000}"/>
    <cellStyle name="SAPBEXundefined 16" xfId="35593" xr:uid="{00000000-0005-0000-0000-0000E18B0000}"/>
    <cellStyle name="SAPBEXundefined 16 2" xfId="35594" xr:uid="{00000000-0005-0000-0000-0000E28B0000}"/>
    <cellStyle name="SAPBEXundefined 16 3" xfId="35595" xr:uid="{00000000-0005-0000-0000-0000E38B0000}"/>
    <cellStyle name="SAPBEXundefined 16 4" xfId="35596" xr:uid="{00000000-0005-0000-0000-0000E48B0000}"/>
    <cellStyle name="SAPBEXundefined 16 5" xfId="35597" xr:uid="{00000000-0005-0000-0000-0000E58B0000}"/>
    <cellStyle name="SAPBEXundefined 17" xfId="35598" xr:uid="{00000000-0005-0000-0000-0000E68B0000}"/>
    <cellStyle name="SAPBEXundefined 17 2" xfId="35599" xr:uid="{00000000-0005-0000-0000-0000E78B0000}"/>
    <cellStyle name="SAPBEXundefined 17 3" xfId="35600" xr:uid="{00000000-0005-0000-0000-0000E88B0000}"/>
    <cellStyle name="SAPBEXundefined 18" xfId="35601" xr:uid="{00000000-0005-0000-0000-0000E98B0000}"/>
    <cellStyle name="SAPBEXundefined 18 2" xfId="35602" xr:uid="{00000000-0005-0000-0000-0000EA8B0000}"/>
    <cellStyle name="SAPBEXundefined 18 3" xfId="35603" xr:uid="{00000000-0005-0000-0000-0000EB8B0000}"/>
    <cellStyle name="SAPBEXundefined 19" xfId="35604" xr:uid="{00000000-0005-0000-0000-0000EC8B0000}"/>
    <cellStyle name="SAPBEXundefined 19 2" xfId="35605" xr:uid="{00000000-0005-0000-0000-0000ED8B0000}"/>
    <cellStyle name="SAPBEXundefined 19 3" xfId="35606" xr:uid="{00000000-0005-0000-0000-0000EE8B0000}"/>
    <cellStyle name="SAPBEXundefined 2" xfId="35607" xr:uid="{00000000-0005-0000-0000-0000EF8B0000}"/>
    <cellStyle name="SAPBEXundefined 2 2" xfId="35608" xr:uid="{00000000-0005-0000-0000-0000F08B0000}"/>
    <cellStyle name="SAPBEXundefined 2 2 2" xfId="35609" xr:uid="{00000000-0005-0000-0000-0000F18B0000}"/>
    <cellStyle name="SAPBEXundefined 2 3" xfId="35610" xr:uid="{00000000-0005-0000-0000-0000F28B0000}"/>
    <cellStyle name="SAPBEXundefined 2 3 2" xfId="35611" xr:uid="{00000000-0005-0000-0000-0000F38B0000}"/>
    <cellStyle name="SAPBEXundefined 2 3 2 2" xfId="35612" xr:uid="{00000000-0005-0000-0000-0000F48B0000}"/>
    <cellStyle name="SAPBEXundefined 2 3 3" xfId="35613" xr:uid="{00000000-0005-0000-0000-0000F58B0000}"/>
    <cellStyle name="SAPBEXundefined 2 3 4" xfId="35614" xr:uid="{00000000-0005-0000-0000-0000F68B0000}"/>
    <cellStyle name="SAPBEXundefined 2 4" xfId="35615" xr:uid="{00000000-0005-0000-0000-0000F78B0000}"/>
    <cellStyle name="SAPBEXundefined 2 4 2" xfId="35616" xr:uid="{00000000-0005-0000-0000-0000F88B0000}"/>
    <cellStyle name="SAPBEXundefined 2 5" xfId="35617" xr:uid="{00000000-0005-0000-0000-0000F98B0000}"/>
    <cellStyle name="SAPBEXundefined 2 6" xfId="35618" xr:uid="{00000000-0005-0000-0000-0000FA8B0000}"/>
    <cellStyle name="SAPBEXundefined 20" xfId="35619" xr:uid="{00000000-0005-0000-0000-0000FB8B0000}"/>
    <cellStyle name="SAPBEXundefined 20 2" xfId="35620" xr:uid="{00000000-0005-0000-0000-0000FC8B0000}"/>
    <cellStyle name="SAPBEXundefined 20 3" xfId="35621" xr:uid="{00000000-0005-0000-0000-0000FD8B0000}"/>
    <cellStyle name="SAPBEXundefined 21" xfId="35622" xr:uid="{00000000-0005-0000-0000-0000FE8B0000}"/>
    <cellStyle name="SAPBEXundefined 21 2" xfId="35623" xr:uid="{00000000-0005-0000-0000-0000FF8B0000}"/>
    <cellStyle name="SAPBEXundefined 21 3" xfId="35624" xr:uid="{00000000-0005-0000-0000-0000008C0000}"/>
    <cellStyle name="SAPBEXundefined 22" xfId="35625" xr:uid="{00000000-0005-0000-0000-0000018C0000}"/>
    <cellStyle name="SAPBEXundefined 23" xfId="35626" xr:uid="{00000000-0005-0000-0000-0000028C0000}"/>
    <cellStyle name="SAPBEXundefined 23 2" xfId="35627" xr:uid="{00000000-0005-0000-0000-0000038C0000}"/>
    <cellStyle name="SAPBEXundefined 23 3" xfId="35628" xr:uid="{00000000-0005-0000-0000-0000048C0000}"/>
    <cellStyle name="SAPBEXundefined 23_IFRS-Buchung" xfId="35629" xr:uid="{00000000-0005-0000-0000-0000058C0000}"/>
    <cellStyle name="SAPBEXundefined 24" xfId="35630" xr:uid="{00000000-0005-0000-0000-0000068C0000}"/>
    <cellStyle name="SAPBEXundefined 25" xfId="35631" xr:uid="{00000000-0005-0000-0000-0000078C0000}"/>
    <cellStyle name="SAPBEXundefined 26" xfId="35632" xr:uid="{00000000-0005-0000-0000-0000088C0000}"/>
    <cellStyle name="SAPBEXundefined 27" xfId="35633" xr:uid="{00000000-0005-0000-0000-0000098C0000}"/>
    <cellStyle name="SAPBEXundefined 28" xfId="35634" xr:uid="{00000000-0005-0000-0000-00000A8C0000}"/>
    <cellStyle name="SAPBEXundefined 29" xfId="35635" xr:uid="{00000000-0005-0000-0000-00000B8C0000}"/>
    <cellStyle name="SAPBEXundefined 3" xfId="35636" xr:uid="{00000000-0005-0000-0000-00000C8C0000}"/>
    <cellStyle name="SAPBEXundefined 3 2" xfId="35637" xr:uid="{00000000-0005-0000-0000-00000D8C0000}"/>
    <cellStyle name="SAPBEXundefined 3 2 2" xfId="35638" xr:uid="{00000000-0005-0000-0000-00000E8C0000}"/>
    <cellStyle name="SAPBEXundefined 3 3" xfId="35639" xr:uid="{00000000-0005-0000-0000-00000F8C0000}"/>
    <cellStyle name="SAPBEXundefined 3 4" xfId="35640" xr:uid="{00000000-0005-0000-0000-0000108C0000}"/>
    <cellStyle name="SAPBEXundefined 30" xfId="35641" xr:uid="{00000000-0005-0000-0000-0000118C0000}"/>
    <cellStyle name="SAPBEXundefined 31" xfId="35642" xr:uid="{00000000-0005-0000-0000-0000128C0000}"/>
    <cellStyle name="SAPBEXundefined 32" xfId="35643" xr:uid="{00000000-0005-0000-0000-0000138C0000}"/>
    <cellStyle name="SAPBEXundefined 33" xfId="35644" xr:uid="{00000000-0005-0000-0000-0000148C0000}"/>
    <cellStyle name="SAPBEXundefined 34" xfId="35645" xr:uid="{00000000-0005-0000-0000-0000158C0000}"/>
    <cellStyle name="SAPBEXundefined 35" xfId="35646" xr:uid="{00000000-0005-0000-0000-0000168C0000}"/>
    <cellStyle name="SAPBEXundefined 36" xfId="35647" xr:uid="{00000000-0005-0000-0000-0000178C0000}"/>
    <cellStyle name="SAPBEXundefined 37" xfId="35648" xr:uid="{00000000-0005-0000-0000-0000188C0000}"/>
    <cellStyle name="SAPBEXundefined 38" xfId="35649" xr:uid="{00000000-0005-0000-0000-0000198C0000}"/>
    <cellStyle name="SAPBEXundefined 39" xfId="35650" xr:uid="{00000000-0005-0000-0000-00001A8C0000}"/>
    <cellStyle name="SAPBEXundefined 4" xfId="35651" xr:uid="{00000000-0005-0000-0000-00001B8C0000}"/>
    <cellStyle name="SAPBEXundefined 4 2" xfId="35652" xr:uid="{00000000-0005-0000-0000-00001C8C0000}"/>
    <cellStyle name="SAPBEXundefined 40" xfId="35653" xr:uid="{00000000-0005-0000-0000-00001D8C0000}"/>
    <cellStyle name="SAPBEXundefined 41" xfId="35654" xr:uid="{00000000-0005-0000-0000-00001E8C0000}"/>
    <cellStyle name="SAPBEXundefined 42" xfId="35655" xr:uid="{00000000-0005-0000-0000-00001F8C0000}"/>
    <cellStyle name="SAPBEXundefined 43" xfId="35656" xr:uid="{00000000-0005-0000-0000-0000208C0000}"/>
    <cellStyle name="SAPBEXundefined 44" xfId="35657" xr:uid="{00000000-0005-0000-0000-0000218C0000}"/>
    <cellStyle name="SAPBEXundefined 45" xfId="35658" xr:uid="{00000000-0005-0000-0000-0000228C0000}"/>
    <cellStyle name="SAPBEXundefined 46" xfId="46137" xr:uid="{00000000-0005-0000-0000-0000238C0000}"/>
    <cellStyle name="SAPBEXundefined 47" xfId="46138" xr:uid="{00000000-0005-0000-0000-0000248C0000}"/>
    <cellStyle name="SAPBEXundefined 48" xfId="35551" xr:uid="{00000000-0005-0000-0000-0000258C0000}"/>
    <cellStyle name="SAPBEXundefined 5" xfId="35659" xr:uid="{00000000-0005-0000-0000-0000268C0000}"/>
    <cellStyle name="SAPBEXundefined 5 2" xfId="35660" xr:uid="{00000000-0005-0000-0000-0000278C0000}"/>
    <cellStyle name="SAPBEXundefined 6" xfId="35661" xr:uid="{00000000-0005-0000-0000-0000288C0000}"/>
    <cellStyle name="SAPBEXundefined 6 2" xfId="35662" xr:uid="{00000000-0005-0000-0000-0000298C0000}"/>
    <cellStyle name="SAPBEXundefined 7" xfId="35663" xr:uid="{00000000-0005-0000-0000-00002A8C0000}"/>
    <cellStyle name="SAPBEXundefined 7 2" xfId="35664" xr:uid="{00000000-0005-0000-0000-00002B8C0000}"/>
    <cellStyle name="SAPBEXundefined 8" xfId="35665" xr:uid="{00000000-0005-0000-0000-00002C8C0000}"/>
    <cellStyle name="SAPBEXundefined 8 2" xfId="35666" xr:uid="{00000000-0005-0000-0000-00002D8C0000}"/>
    <cellStyle name="SAPBEXundefined 9" xfId="35667" xr:uid="{00000000-0005-0000-0000-00002E8C0000}"/>
    <cellStyle name="SAPBEXundefined 9 2" xfId="35668" xr:uid="{00000000-0005-0000-0000-00002F8C0000}"/>
    <cellStyle name="SAPBEXundefined 9 2 2" xfId="35669" xr:uid="{00000000-0005-0000-0000-0000308C0000}"/>
    <cellStyle name="SAPBEXundefined 9 2 2 2" xfId="35670" xr:uid="{00000000-0005-0000-0000-0000318C0000}"/>
    <cellStyle name="SAPBEXundefined 9 2 3" xfId="35671" xr:uid="{00000000-0005-0000-0000-0000328C0000}"/>
    <cellStyle name="SAPBEXundefined 9 3" xfId="35672" xr:uid="{00000000-0005-0000-0000-0000338C0000}"/>
    <cellStyle name="SAPBEXundefined 9 3 2" xfId="35673" xr:uid="{00000000-0005-0000-0000-0000348C0000}"/>
    <cellStyle name="SAPBEXundefined 9 4" xfId="35674" xr:uid="{00000000-0005-0000-0000-0000358C0000}"/>
    <cellStyle name="SAPBEXundefined_AMSGB IS" xfId="46288" xr:uid="{00000000-0005-0000-0000-0000368C0000}"/>
    <cellStyle name="Schlecht 10" xfId="35675" xr:uid="{00000000-0005-0000-0000-0000378C0000}"/>
    <cellStyle name="Schlecht 10 10" xfId="35676" xr:uid="{00000000-0005-0000-0000-0000388C0000}"/>
    <cellStyle name="Schlecht 10 11" xfId="35677" xr:uid="{00000000-0005-0000-0000-0000398C0000}"/>
    <cellStyle name="Schlecht 10 12" xfId="35678" xr:uid="{00000000-0005-0000-0000-00003A8C0000}"/>
    <cellStyle name="Schlecht 10 13" xfId="35679" xr:uid="{00000000-0005-0000-0000-00003B8C0000}"/>
    <cellStyle name="Schlecht 10 14" xfId="35680" xr:uid="{00000000-0005-0000-0000-00003C8C0000}"/>
    <cellStyle name="Schlecht 10 15" xfId="35681" xr:uid="{00000000-0005-0000-0000-00003D8C0000}"/>
    <cellStyle name="Schlecht 10 16" xfId="35682" xr:uid="{00000000-0005-0000-0000-00003E8C0000}"/>
    <cellStyle name="Schlecht 10 17" xfId="35683" xr:uid="{00000000-0005-0000-0000-00003F8C0000}"/>
    <cellStyle name="Schlecht 10 18" xfId="35684" xr:uid="{00000000-0005-0000-0000-0000408C0000}"/>
    <cellStyle name="Schlecht 10 19" xfId="35685" xr:uid="{00000000-0005-0000-0000-0000418C0000}"/>
    <cellStyle name="Schlecht 10 2" xfId="35686" xr:uid="{00000000-0005-0000-0000-0000428C0000}"/>
    <cellStyle name="Schlecht 10 3" xfId="35687" xr:uid="{00000000-0005-0000-0000-0000438C0000}"/>
    <cellStyle name="Schlecht 10 4" xfId="35688" xr:uid="{00000000-0005-0000-0000-0000448C0000}"/>
    <cellStyle name="Schlecht 10 5" xfId="35689" xr:uid="{00000000-0005-0000-0000-0000458C0000}"/>
    <cellStyle name="Schlecht 10 6" xfId="35690" xr:uid="{00000000-0005-0000-0000-0000468C0000}"/>
    <cellStyle name="Schlecht 10 7" xfId="35691" xr:uid="{00000000-0005-0000-0000-0000478C0000}"/>
    <cellStyle name="Schlecht 10 8" xfId="35692" xr:uid="{00000000-0005-0000-0000-0000488C0000}"/>
    <cellStyle name="Schlecht 10 9" xfId="35693" xr:uid="{00000000-0005-0000-0000-0000498C0000}"/>
    <cellStyle name="Schlecht 11" xfId="35694" xr:uid="{00000000-0005-0000-0000-00004A8C0000}"/>
    <cellStyle name="Schlecht 11 10" xfId="35695" xr:uid="{00000000-0005-0000-0000-00004B8C0000}"/>
    <cellStyle name="Schlecht 11 11" xfId="35696" xr:uid="{00000000-0005-0000-0000-00004C8C0000}"/>
    <cellStyle name="Schlecht 11 12" xfId="35697" xr:uid="{00000000-0005-0000-0000-00004D8C0000}"/>
    <cellStyle name="Schlecht 11 13" xfId="35698" xr:uid="{00000000-0005-0000-0000-00004E8C0000}"/>
    <cellStyle name="Schlecht 11 14" xfId="35699" xr:uid="{00000000-0005-0000-0000-00004F8C0000}"/>
    <cellStyle name="Schlecht 11 15" xfId="35700" xr:uid="{00000000-0005-0000-0000-0000508C0000}"/>
    <cellStyle name="Schlecht 11 16" xfId="35701" xr:uid="{00000000-0005-0000-0000-0000518C0000}"/>
    <cellStyle name="Schlecht 11 17" xfId="35702" xr:uid="{00000000-0005-0000-0000-0000528C0000}"/>
    <cellStyle name="Schlecht 11 18" xfId="35703" xr:uid="{00000000-0005-0000-0000-0000538C0000}"/>
    <cellStyle name="Schlecht 11 19" xfId="35704" xr:uid="{00000000-0005-0000-0000-0000548C0000}"/>
    <cellStyle name="Schlecht 11 2" xfId="35705" xr:uid="{00000000-0005-0000-0000-0000558C0000}"/>
    <cellStyle name="Schlecht 11 3" xfId="35706" xr:uid="{00000000-0005-0000-0000-0000568C0000}"/>
    <cellStyle name="Schlecht 11 4" xfId="35707" xr:uid="{00000000-0005-0000-0000-0000578C0000}"/>
    <cellStyle name="Schlecht 11 5" xfId="35708" xr:uid="{00000000-0005-0000-0000-0000588C0000}"/>
    <cellStyle name="Schlecht 11 6" xfId="35709" xr:uid="{00000000-0005-0000-0000-0000598C0000}"/>
    <cellStyle name="Schlecht 11 7" xfId="35710" xr:uid="{00000000-0005-0000-0000-00005A8C0000}"/>
    <cellStyle name="Schlecht 11 8" xfId="35711" xr:uid="{00000000-0005-0000-0000-00005B8C0000}"/>
    <cellStyle name="Schlecht 11 9" xfId="35712" xr:uid="{00000000-0005-0000-0000-00005C8C0000}"/>
    <cellStyle name="Schlecht 12" xfId="35713" xr:uid="{00000000-0005-0000-0000-00005D8C0000}"/>
    <cellStyle name="Schlecht 12 10" xfId="35714" xr:uid="{00000000-0005-0000-0000-00005E8C0000}"/>
    <cellStyle name="Schlecht 12 11" xfId="35715" xr:uid="{00000000-0005-0000-0000-00005F8C0000}"/>
    <cellStyle name="Schlecht 12 12" xfId="35716" xr:uid="{00000000-0005-0000-0000-0000608C0000}"/>
    <cellStyle name="Schlecht 12 13" xfId="35717" xr:uid="{00000000-0005-0000-0000-0000618C0000}"/>
    <cellStyle name="Schlecht 12 14" xfId="35718" xr:uid="{00000000-0005-0000-0000-0000628C0000}"/>
    <cellStyle name="Schlecht 12 15" xfId="35719" xr:uid="{00000000-0005-0000-0000-0000638C0000}"/>
    <cellStyle name="Schlecht 12 16" xfId="35720" xr:uid="{00000000-0005-0000-0000-0000648C0000}"/>
    <cellStyle name="Schlecht 12 17" xfId="35721" xr:uid="{00000000-0005-0000-0000-0000658C0000}"/>
    <cellStyle name="Schlecht 12 18" xfId="35722" xr:uid="{00000000-0005-0000-0000-0000668C0000}"/>
    <cellStyle name="Schlecht 12 19" xfId="35723" xr:uid="{00000000-0005-0000-0000-0000678C0000}"/>
    <cellStyle name="Schlecht 12 2" xfId="35724" xr:uid="{00000000-0005-0000-0000-0000688C0000}"/>
    <cellStyle name="Schlecht 12 3" xfId="35725" xr:uid="{00000000-0005-0000-0000-0000698C0000}"/>
    <cellStyle name="Schlecht 12 4" xfId="35726" xr:uid="{00000000-0005-0000-0000-00006A8C0000}"/>
    <cellStyle name="Schlecht 12 5" xfId="35727" xr:uid="{00000000-0005-0000-0000-00006B8C0000}"/>
    <cellStyle name="Schlecht 12 6" xfId="35728" xr:uid="{00000000-0005-0000-0000-00006C8C0000}"/>
    <cellStyle name="Schlecht 12 7" xfId="35729" xr:uid="{00000000-0005-0000-0000-00006D8C0000}"/>
    <cellStyle name="Schlecht 12 8" xfId="35730" xr:uid="{00000000-0005-0000-0000-00006E8C0000}"/>
    <cellStyle name="Schlecht 12 9" xfId="35731" xr:uid="{00000000-0005-0000-0000-00006F8C0000}"/>
    <cellStyle name="Schlecht 13" xfId="35732" xr:uid="{00000000-0005-0000-0000-0000708C0000}"/>
    <cellStyle name="Schlecht 13 10" xfId="35733" xr:uid="{00000000-0005-0000-0000-0000718C0000}"/>
    <cellStyle name="Schlecht 13 11" xfId="35734" xr:uid="{00000000-0005-0000-0000-0000728C0000}"/>
    <cellStyle name="Schlecht 13 12" xfId="35735" xr:uid="{00000000-0005-0000-0000-0000738C0000}"/>
    <cellStyle name="Schlecht 13 13" xfId="35736" xr:uid="{00000000-0005-0000-0000-0000748C0000}"/>
    <cellStyle name="Schlecht 13 14" xfId="35737" xr:uid="{00000000-0005-0000-0000-0000758C0000}"/>
    <cellStyle name="Schlecht 13 15" xfId="35738" xr:uid="{00000000-0005-0000-0000-0000768C0000}"/>
    <cellStyle name="Schlecht 13 16" xfId="35739" xr:uid="{00000000-0005-0000-0000-0000778C0000}"/>
    <cellStyle name="Schlecht 13 17" xfId="35740" xr:uid="{00000000-0005-0000-0000-0000788C0000}"/>
    <cellStyle name="Schlecht 13 18" xfId="35741" xr:uid="{00000000-0005-0000-0000-0000798C0000}"/>
    <cellStyle name="Schlecht 13 19" xfId="35742" xr:uid="{00000000-0005-0000-0000-00007A8C0000}"/>
    <cellStyle name="Schlecht 13 2" xfId="35743" xr:uid="{00000000-0005-0000-0000-00007B8C0000}"/>
    <cellStyle name="Schlecht 13 3" xfId="35744" xr:uid="{00000000-0005-0000-0000-00007C8C0000}"/>
    <cellStyle name="Schlecht 13 4" xfId="35745" xr:uid="{00000000-0005-0000-0000-00007D8C0000}"/>
    <cellStyle name="Schlecht 13 5" xfId="35746" xr:uid="{00000000-0005-0000-0000-00007E8C0000}"/>
    <cellStyle name="Schlecht 13 6" xfId="35747" xr:uid="{00000000-0005-0000-0000-00007F8C0000}"/>
    <cellStyle name="Schlecht 13 7" xfId="35748" xr:uid="{00000000-0005-0000-0000-0000808C0000}"/>
    <cellStyle name="Schlecht 13 8" xfId="35749" xr:uid="{00000000-0005-0000-0000-0000818C0000}"/>
    <cellStyle name="Schlecht 13 9" xfId="35750" xr:uid="{00000000-0005-0000-0000-0000828C0000}"/>
    <cellStyle name="Schlecht 14" xfId="35751" xr:uid="{00000000-0005-0000-0000-0000838C0000}"/>
    <cellStyle name="Schlecht 14 10" xfId="35752" xr:uid="{00000000-0005-0000-0000-0000848C0000}"/>
    <cellStyle name="Schlecht 14 11" xfId="35753" xr:uid="{00000000-0005-0000-0000-0000858C0000}"/>
    <cellStyle name="Schlecht 14 12" xfId="35754" xr:uid="{00000000-0005-0000-0000-0000868C0000}"/>
    <cellStyle name="Schlecht 14 13" xfId="35755" xr:uid="{00000000-0005-0000-0000-0000878C0000}"/>
    <cellStyle name="Schlecht 14 14" xfId="35756" xr:uid="{00000000-0005-0000-0000-0000888C0000}"/>
    <cellStyle name="Schlecht 14 15" xfId="35757" xr:uid="{00000000-0005-0000-0000-0000898C0000}"/>
    <cellStyle name="Schlecht 14 16" xfId="35758" xr:uid="{00000000-0005-0000-0000-00008A8C0000}"/>
    <cellStyle name="Schlecht 14 17" xfId="35759" xr:uid="{00000000-0005-0000-0000-00008B8C0000}"/>
    <cellStyle name="Schlecht 14 18" xfId="35760" xr:uid="{00000000-0005-0000-0000-00008C8C0000}"/>
    <cellStyle name="Schlecht 14 19" xfId="35761" xr:uid="{00000000-0005-0000-0000-00008D8C0000}"/>
    <cellStyle name="Schlecht 14 2" xfId="35762" xr:uid="{00000000-0005-0000-0000-00008E8C0000}"/>
    <cellStyle name="Schlecht 14 3" xfId="35763" xr:uid="{00000000-0005-0000-0000-00008F8C0000}"/>
    <cellStyle name="Schlecht 14 4" xfId="35764" xr:uid="{00000000-0005-0000-0000-0000908C0000}"/>
    <cellStyle name="Schlecht 14 5" xfId="35765" xr:uid="{00000000-0005-0000-0000-0000918C0000}"/>
    <cellStyle name="Schlecht 14 6" xfId="35766" xr:uid="{00000000-0005-0000-0000-0000928C0000}"/>
    <cellStyle name="Schlecht 14 7" xfId="35767" xr:uid="{00000000-0005-0000-0000-0000938C0000}"/>
    <cellStyle name="Schlecht 14 8" xfId="35768" xr:uid="{00000000-0005-0000-0000-0000948C0000}"/>
    <cellStyle name="Schlecht 14 9" xfId="35769" xr:uid="{00000000-0005-0000-0000-0000958C0000}"/>
    <cellStyle name="Schlecht 15" xfId="35770" xr:uid="{00000000-0005-0000-0000-0000968C0000}"/>
    <cellStyle name="Schlecht 15 10" xfId="35771" xr:uid="{00000000-0005-0000-0000-0000978C0000}"/>
    <cellStyle name="Schlecht 15 11" xfId="35772" xr:uid="{00000000-0005-0000-0000-0000988C0000}"/>
    <cellStyle name="Schlecht 15 12" xfId="35773" xr:uid="{00000000-0005-0000-0000-0000998C0000}"/>
    <cellStyle name="Schlecht 15 13" xfId="35774" xr:uid="{00000000-0005-0000-0000-00009A8C0000}"/>
    <cellStyle name="Schlecht 15 14" xfId="35775" xr:uid="{00000000-0005-0000-0000-00009B8C0000}"/>
    <cellStyle name="Schlecht 15 15" xfId="35776" xr:uid="{00000000-0005-0000-0000-00009C8C0000}"/>
    <cellStyle name="Schlecht 15 16" xfId="35777" xr:uid="{00000000-0005-0000-0000-00009D8C0000}"/>
    <cellStyle name="Schlecht 15 17" xfId="35778" xr:uid="{00000000-0005-0000-0000-00009E8C0000}"/>
    <cellStyle name="Schlecht 15 18" xfId="35779" xr:uid="{00000000-0005-0000-0000-00009F8C0000}"/>
    <cellStyle name="Schlecht 15 2" xfId="35780" xr:uid="{00000000-0005-0000-0000-0000A08C0000}"/>
    <cellStyle name="Schlecht 15 3" xfId="35781" xr:uid="{00000000-0005-0000-0000-0000A18C0000}"/>
    <cellStyle name="Schlecht 15 4" xfId="35782" xr:uid="{00000000-0005-0000-0000-0000A28C0000}"/>
    <cellStyle name="Schlecht 15 5" xfId="35783" xr:uid="{00000000-0005-0000-0000-0000A38C0000}"/>
    <cellStyle name="Schlecht 15 6" xfId="35784" xr:uid="{00000000-0005-0000-0000-0000A48C0000}"/>
    <cellStyle name="Schlecht 15 7" xfId="35785" xr:uid="{00000000-0005-0000-0000-0000A58C0000}"/>
    <cellStyle name="Schlecht 15 8" xfId="35786" xr:uid="{00000000-0005-0000-0000-0000A68C0000}"/>
    <cellStyle name="Schlecht 15 9" xfId="35787" xr:uid="{00000000-0005-0000-0000-0000A78C0000}"/>
    <cellStyle name="Schlecht 16" xfId="35788" xr:uid="{00000000-0005-0000-0000-0000A88C0000}"/>
    <cellStyle name="Schlecht 16 10" xfId="35789" xr:uid="{00000000-0005-0000-0000-0000A98C0000}"/>
    <cellStyle name="Schlecht 16 11" xfId="35790" xr:uid="{00000000-0005-0000-0000-0000AA8C0000}"/>
    <cellStyle name="Schlecht 16 12" xfId="35791" xr:uid="{00000000-0005-0000-0000-0000AB8C0000}"/>
    <cellStyle name="Schlecht 16 13" xfId="35792" xr:uid="{00000000-0005-0000-0000-0000AC8C0000}"/>
    <cellStyle name="Schlecht 16 14" xfId="35793" xr:uid="{00000000-0005-0000-0000-0000AD8C0000}"/>
    <cellStyle name="Schlecht 16 15" xfId="35794" xr:uid="{00000000-0005-0000-0000-0000AE8C0000}"/>
    <cellStyle name="Schlecht 16 16" xfId="35795" xr:uid="{00000000-0005-0000-0000-0000AF8C0000}"/>
    <cellStyle name="Schlecht 16 17" xfId="35796" xr:uid="{00000000-0005-0000-0000-0000B08C0000}"/>
    <cellStyle name="Schlecht 16 18" xfId="35797" xr:uid="{00000000-0005-0000-0000-0000B18C0000}"/>
    <cellStyle name="Schlecht 16 2" xfId="35798" xr:uid="{00000000-0005-0000-0000-0000B28C0000}"/>
    <cellStyle name="Schlecht 16 3" xfId="35799" xr:uid="{00000000-0005-0000-0000-0000B38C0000}"/>
    <cellStyle name="Schlecht 16 4" xfId="35800" xr:uid="{00000000-0005-0000-0000-0000B48C0000}"/>
    <cellStyle name="Schlecht 16 5" xfId="35801" xr:uid="{00000000-0005-0000-0000-0000B58C0000}"/>
    <cellStyle name="Schlecht 16 6" xfId="35802" xr:uid="{00000000-0005-0000-0000-0000B68C0000}"/>
    <cellStyle name="Schlecht 16 7" xfId="35803" xr:uid="{00000000-0005-0000-0000-0000B78C0000}"/>
    <cellStyle name="Schlecht 16 8" xfId="35804" xr:uid="{00000000-0005-0000-0000-0000B88C0000}"/>
    <cellStyle name="Schlecht 16 9" xfId="35805" xr:uid="{00000000-0005-0000-0000-0000B98C0000}"/>
    <cellStyle name="Schlecht 17" xfId="35806" xr:uid="{00000000-0005-0000-0000-0000BA8C0000}"/>
    <cellStyle name="Schlecht 17 10" xfId="35807" xr:uid="{00000000-0005-0000-0000-0000BB8C0000}"/>
    <cellStyle name="Schlecht 17 11" xfId="35808" xr:uid="{00000000-0005-0000-0000-0000BC8C0000}"/>
    <cellStyle name="Schlecht 17 12" xfId="35809" xr:uid="{00000000-0005-0000-0000-0000BD8C0000}"/>
    <cellStyle name="Schlecht 17 13" xfId="35810" xr:uid="{00000000-0005-0000-0000-0000BE8C0000}"/>
    <cellStyle name="Schlecht 17 14" xfId="35811" xr:uid="{00000000-0005-0000-0000-0000BF8C0000}"/>
    <cellStyle name="Schlecht 17 15" xfId="35812" xr:uid="{00000000-0005-0000-0000-0000C08C0000}"/>
    <cellStyle name="Schlecht 17 16" xfId="35813" xr:uid="{00000000-0005-0000-0000-0000C18C0000}"/>
    <cellStyle name="Schlecht 17 17" xfId="35814" xr:uid="{00000000-0005-0000-0000-0000C28C0000}"/>
    <cellStyle name="Schlecht 17 18" xfId="35815" xr:uid="{00000000-0005-0000-0000-0000C38C0000}"/>
    <cellStyle name="Schlecht 17 2" xfId="35816" xr:uid="{00000000-0005-0000-0000-0000C48C0000}"/>
    <cellStyle name="Schlecht 17 3" xfId="35817" xr:uid="{00000000-0005-0000-0000-0000C58C0000}"/>
    <cellStyle name="Schlecht 17 4" xfId="35818" xr:uid="{00000000-0005-0000-0000-0000C68C0000}"/>
    <cellStyle name="Schlecht 17 5" xfId="35819" xr:uid="{00000000-0005-0000-0000-0000C78C0000}"/>
    <cellStyle name="Schlecht 17 6" xfId="35820" xr:uid="{00000000-0005-0000-0000-0000C88C0000}"/>
    <cellStyle name="Schlecht 17 7" xfId="35821" xr:uid="{00000000-0005-0000-0000-0000C98C0000}"/>
    <cellStyle name="Schlecht 17 8" xfId="35822" xr:uid="{00000000-0005-0000-0000-0000CA8C0000}"/>
    <cellStyle name="Schlecht 17 9" xfId="35823" xr:uid="{00000000-0005-0000-0000-0000CB8C0000}"/>
    <cellStyle name="Schlecht 18" xfId="35824" xr:uid="{00000000-0005-0000-0000-0000CC8C0000}"/>
    <cellStyle name="Schlecht 18 10" xfId="35825" xr:uid="{00000000-0005-0000-0000-0000CD8C0000}"/>
    <cellStyle name="Schlecht 18 11" xfId="35826" xr:uid="{00000000-0005-0000-0000-0000CE8C0000}"/>
    <cellStyle name="Schlecht 18 12" xfId="35827" xr:uid="{00000000-0005-0000-0000-0000CF8C0000}"/>
    <cellStyle name="Schlecht 18 13" xfId="35828" xr:uid="{00000000-0005-0000-0000-0000D08C0000}"/>
    <cellStyle name="Schlecht 18 14" xfId="35829" xr:uid="{00000000-0005-0000-0000-0000D18C0000}"/>
    <cellStyle name="Schlecht 18 15" xfId="35830" xr:uid="{00000000-0005-0000-0000-0000D28C0000}"/>
    <cellStyle name="Schlecht 18 16" xfId="35831" xr:uid="{00000000-0005-0000-0000-0000D38C0000}"/>
    <cellStyle name="Schlecht 18 17" xfId="35832" xr:uid="{00000000-0005-0000-0000-0000D48C0000}"/>
    <cellStyle name="Schlecht 18 18" xfId="35833" xr:uid="{00000000-0005-0000-0000-0000D58C0000}"/>
    <cellStyle name="Schlecht 18 2" xfId="35834" xr:uid="{00000000-0005-0000-0000-0000D68C0000}"/>
    <cellStyle name="Schlecht 18 3" xfId="35835" xr:uid="{00000000-0005-0000-0000-0000D78C0000}"/>
    <cellStyle name="Schlecht 18 4" xfId="35836" xr:uid="{00000000-0005-0000-0000-0000D88C0000}"/>
    <cellStyle name="Schlecht 18 5" xfId="35837" xr:uid="{00000000-0005-0000-0000-0000D98C0000}"/>
    <cellStyle name="Schlecht 18 6" xfId="35838" xr:uid="{00000000-0005-0000-0000-0000DA8C0000}"/>
    <cellStyle name="Schlecht 18 7" xfId="35839" xr:uid="{00000000-0005-0000-0000-0000DB8C0000}"/>
    <cellStyle name="Schlecht 18 8" xfId="35840" xr:uid="{00000000-0005-0000-0000-0000DC8C0000}"/>
    <cellStyle name="Schlecht 18 9" xfId="35841" xr:uid="{00000000-0005-0000-0000-0000DD8C0000}"/>
    <cellStyle name="Schlecht 19" xfId="35842" xr:uid="{00000000-0005-0000-0000-0000DE8C0000}"/>
    <cellStyle name="Schlecht 19 10" xfId="35843" xr:uid="{00000000-0005-0000-0000-0000DF8C0000}"/>
    <cellStyle name="Schlecht 19 11" xfId="35844" xr:uid="{00000000-0005-0000-0000-0000E08C0000}"/>
    <cellStyle name="Schlecht 19 12" xfId="35845" xr:uid="{00000000-0005-0000-0000-0000E18C0000}"/>
    <cellStyle name="Schlecht 19 13" xfId="35846" xr:uid="{00000000-0005-0000-0000-0000E28C0000}"/>
    <cellStyle name="Schlecht 19 14" xfId="35847" xr:uid="{00000000-0005-0000-0000-0000E38C0000}"/>
    <cellStyle name="Schlecht 19 15" xfId="35848" xr:uid="{00000000-0005-0000-0000-0000E48C0000}"/>
    <cellStyle name="Schlecht 19 16" xfId="35849" xr:uid="{00000000-0005-0000-0000-0000E58C0000}"/>
    <cellStyle name="Schlecht 19 17" xfId="35850" xr:uid="{00000000-0005-0000-0000-0000E68C0000}"/>
    <cellStyle name="Schlecht 19 18" xfId="35851" xr:uid="{00000000-0005-0000-0000-0000E78C0000}"/>
    <cellStyle name="Schlecht 19 2" xfId="35852" xr:uid="{00000000-0005-0000-0000-0000E88C0000}"/>
    <cellStyle name="Schlecht 19 3" xfId="35853" xr:uid="{00000000-0005-0000-0000-0000E98C0000}"/>
    <cellStyle name="Schlecht 19 4" xfId="35854" xr:uid="{00000000-0005-0000-0000-0000EA8C0000}"/>
    <cellStyle name="Schlecht 19 5" xfId="35855" xr:uid="{00000000-0005-0000-0000-0000EB8C0000}"/>
    <cellStyle name="Schlecht 19 6" xfId="35856" xr:uid="{00000000-0005-0000-0000-0000EC8C0000}"/>
    <cellStyle name="Schlecht 19 7" xfId="35857" xr:uid="{00000000-0005-0000-0000-0000ED8C0000}"/>
    <cellStyle name="Schlecht 19 8" xfId="35858" xr:uid="{00000000-0005-0000-0000-0000EE8C0000}"/>
    <cellStyle name="Schlecht 19 9" xfId="35859" xr:uid="{00000000-0005-0000-0000-0000EF8C0000}"/>
    <cellStyle name="Schlecht 2" xfId="31" xr:uid="{00000000-0005-0000-0000-0000F08C0000}"/>
    <cellStyle name="Schlecht 2 10" xfId="35860" xr:uid="{00000000-0005-0000-0000-0000F18C0000}"/>
    <cellStyle name="Schlecht 2 11" xfId="35861" xr:uid="{00000000-0005-0000-0000-0000F28C0000}"/>
    <cellStyle name="Schlecht 2 12" xfId="35862" xr:uid="{00000000-0005-0000-0000-0000F38C0000}"/>
    <cellStyle name="Schlecht 2 13" xfId="35863" xr:uid="{00000000-0005-0000-0000-0000F48C0000}"/>
    <cellStyle name="Schlecht 2 14" xfId="35864" xr:uid="{00000000-0005-0000-0000-0000F58C0000}"/>
    <cellStyle name="Schlecht 2 15" xfId="35865" xr:uid="{00000000-0005-0000-0000-0000F68C0000}"/>
    <cellStyle name="Schlecht 2 15 10" xfId="35866" xr:uid="{00000000-0005-0000-0000-0000F78C0000}"/>
    <cellStyle name="Schlecht 2 15 11" xfId="35867" xr:uid="{00000000-0005-0000-0000-0000F88C0000}"/>
    <cellStyle name="Schlecht 2 15 12" xfId="35868" xr:uid="{00000000-0005-0000-0000-0000F98C0000}"/>
    <cellStyle name="Schlecht 2 15 13" xfId="35869" xr:uid="{00000000-0005-0000-0000-0000FA8C0000}"/>
    <cellStyle name="Schlecht 2 15 14" xfId="35870" xr:uid="{00000000-0005-0000-0000-0000FB8C0000}"/>
    <cellStyle name="Schlecht 2 15 15" xfId="35871" xr:uid="{00000000-0005-0000-0000-0000FC8C0000}"/>
    <cellStyle name="Schlecht 2 15 16" xfId="35872" xr:uid="{00000000-0005-0000-0000-0000FD8C0000}"/>
    <cellStyle name="Schlecht 2 15 17" xfId="35873" xr:uid="{00000000-0005-0000-0000-0000FE8C0000}"/>
    <cellStyle name="Schlecht 2 15 18" xfId="35874" xr:uid="{00000000-0005-0000-0000-0000FF8C0000}"/>
    <cellStyle name="Schlecht 2 15 2" xfId="35875" xr:uid="{00000000-0005-0000-0000-0000008D0000}"/>
    <cellStyle name="Schlecht 2 15 2 10" xfId="35876" xr:uid="{00000000-0005-0000-0000-0000018D0000}"/>
    <cellStyle name="Schlecht 2 15 2 11" xfId="35877" xr:uid="{00000000-0005-0000-0000-0000028D0000}"/>
    <cellStyle name="Schlecht 2 15 2 12" xfId="35878" xr:uid="{00000000-0005-0000-0000-0000038D0000}"/>
    <cellStyle name="Schlecht 2 15 2 13" xfId="35879" xr:uid="{00000000-0005-0000-0000-0000048D0000}"/>
    <cellStyle name="Schlecht 2 15 2 14" xfId="35880" xr:uid="{00000000-0005-0000-0000-0000058D0000}"/>
    <cellStyle name="Schlecht 2 15 2 15" xfId="35881" xr:uid="{00000000-0005-0000-0000-0000068D0000}"/>
    <cellStyle name="Schlecht 2 15 2 16" xfId="35882" xr:uid="{00000000-0005-0000-0000-0000078D0000}"/>
    <cellStyle name="Schlecht 2 15 2 17" xfId="35883" xr:uid="{00000000-0005-0000-0000-0000088D0000}"/>
    <cellStyle name="Schlecht 2 15 2 18" xfId="35884" xr:uid="{00000000-0005-0000-0000-0000098D0000}"/>
    <cellStyle name="Schlecht 2 15 2 2" xfId="35885" xr:uid="{00000000-0005-0000-0000-00000A8D0000}"/>
    <cellStyle name="Schlecht 2 15 2 2 2" xfId="35886" xr:uid="{00000000-0005-0000-0000-00000B8D0000}"/>
    <cellStyle name="Schlecht 2 15 2 2 2 2" xfId="35887" xr:uid="{00000000-0005-0000-0000-00000C8D0000}"/>
    <cellStyle name="Schlecht 2 15 2 2 2 2 2" xfId="35888" xr:uid="{00000000-0005-0000-0000-00000D8D0000}"/>
    <cellStyle name="Schlecht 2 15 2 2 2 2 2 2" xfId="35889" xr:uid="{00000000-0005-0000-0000-00000E8D0000}"/>
    <cellStyle name="Schlecht 2 15 2 2 2 2 2 3" xfId="35890" xr:uid="{00000000-0005-0000-0000-00000F8D0000}"/>
    <cellStyle name="Schlecht 2 15 2 2 2 2 3" xfId="35891" xr:uid="{00000000-0005-0000-0000-0000108D0000}"/>
    <cellStyle name="Schlecht 2 15 2 2 2 3" xfId="35892" xr:uid="{00000000-0005-0000-0000-0000118D0000}"/>
    <cellStyle name="Schlecht 2 15 2 2 2 4" xfId="35893" xr:uid="{00000000-0005-0000-0000-0000128D0000}"/>
    <cellStyle name="Schlecht 2 15 2 2 3" xfId="35894" xr:uid="{00000000-0005-0000-0000-0000138D0000}"/>
    <cellStyle name="Schlecht 2 15 2 2 3 2" xfId="35895" xr:uid="{00000000-0005-0000-0000-0000148D0000}"/>
    <cellStyle name="Schlecht 2 15 2 2 3 3" xfId="35896" xr:uid="{00000000-0005-0000-0000-0000158D0000}"/>
    <cellStyle name="Schlecht 2 15 2 2 4" xfId="35897" xr:uid="{00000000-0005-0000-0000-0000168D0000}"/>
    <cellStyle name="Schlecht 2 15 2 3" xfId="35898" xr:uid="{00000000-0005-0000-0000-0000178D0000}"/>
    <cellStyle name="Schlecht 2 15 2 4" xfId="35899" xr:uid="{00000000-0005-0000-0000-0000188D0000}"/>
    <cellStyle name="Schlecht 2 15 2 5" xfId="35900" xr:uid="{00000000-0005-0000-0000-0000198D0000}"/>
    <cellStyle name="Schlecht 2 15 2 5 2" xfId="35901" xr:uid="{00000000-0005-0000-0000-00001A8D0000}"/>
    <cellStyle name="Schlecht 2 15 2 5 2 2" xfId="35902" xr:uid="{00000000-0005-0000-0000-00001B8D0000}"/>
    <cellStyle name="Schlecht 2 15 2 5 2 3" xfId="35903" xr:uid="{00000000-0005-0000-0000-00001C8D0000}"/>
    <cellStyle name="Schlecht 2 15 2 5 3" xfId="35904" xr:uid="{00000000-0005-0000-0000-00001D8D0000}"/>
    <cellStyle name="Schlecht 2 15 2 6" xfId="35905" xr:uid="{00000000-0005-0000-0000-00001E8D0000}"/>
    <cellStyle name="Schlecht 2 15 2 7" xfId="35906" xr:uid="{00000000-0005-0000-0000-00001F8D0000}"/>
    <cellStyle name="Schlecht 2 15 2 8" xfId="35907" xr:uid="{00000000-0005-0000-0000-0000208D0000}"/>
    <cellStyle name="Schlecht 2 15 2 9" xfId="35908" xr:uid="{00000000-0005-0000-0000-0000218D0000}"/>
    <cellStyle name="Schlecht 2 15 3" xfId="35909" xr:uid="{00000000-0005-0000-0000-0000228D0000}"/>
    <cellStyle name="Schlecht 2 15 3 2" xfId="35910" xr:uid="{00000000-0005-0000-0000-0000238D0000}"/>
    <cellStyle name="Schlecht 2 15 3 2 2" xfId="35911" xr:uid="{00000000-0005-0000-0000-0000248D0000}"/>
    <cellStyle name="Schlecht 2 15 3 2 2 2" xfId="35912" xr:uid="{00000000-0005-0000-0000-0000258D0000}"/>
    <cellStyle name="Schlecht 2 15 3 2 2 2 2" xfId="35913" xr:uid="{00000000-0005-0000-0000-0000268D0000}"/>
    <cellStyle name="Schlecht 2 15 3 2 2 2 3" xfId="35914" xr:uid="{00000000-0005-0000-0000-0000278D0000}"/>
    <cellStyle name="Schlecht 2 15 3 2 2 3" xfId="35915" xr:uid="{00000000-0005-0000-0000-0000288D0000}"/>
    <cellStyle name="Schlecht 2 15 3 2 3" xfId="35916" xr:uid="{00000000-0005-0000-0000-0000298D0000}"/>
    <cellStyle name="Schlecht 2 15 3 2 4" xfId="35917" xr:uid="{00000000-0005-0000-0000-00002A8D0000}"/>
    <cellStyle name="Schlecht 2 15 3 3" xfId="35918" xr:uid="{00000000-0005-0000-0000-00002B8D0000}"/>
    <cellStyle name="Schlecht 2 15 3 3 2" xfId="35919" xr:uid="{00000000-0005-0000-0000-00002C8D0000}"/>
    <cellStyle name="Schlecht 2 15 3 3 3" xfId="35920" xr:uid="{00000000-0005-0000-0000-00002D8D0000}"/>
    <cellStyle name="Schlecht 2 15 3 4" xfId="35921" xr:uid="{00000000-0005-0000-0000-00002E8D0000}"/>
    <cellStyle name="Schlecht 2 15 4" xfId="35922" xr:uid="{00000000-0005-0000-0000-00002F8D0000}"/>
    <cellStyle name="Schlecht 2 15 5" xfId="35923" xr:uid="{00000000-0005-0000-0000-0000308D0000}"/>
    <cellStyle name="Schlecht 2 15 5 2" xfId="35924" xr:uid="{00000000-0005-0000-0000-0000318D0000}"/>
    <cellStyle name="Schlecht 2 15 5 2 2" xfId="35925" xr:uid="{00000000-0005-0000-0000-0000328D0000}"/>
    <cellStyle name="Schlecht 2 15 5 2 3" xfId="35926" xr:uid="{00000000-0005-0000-0000-0000338D0000}"/>
    <cellStyle name="Schlecht 2 15 5 3" xfId="35927" xr:uid="{00000000-0005-0000-0000-0000348D0000}"/>
    <cellStyle name="Schlecht 2 15 6" xfId="35928" xr:uid="{00000000-0005-0000-0000-0000358D0000}"/>
    <cellStyle name="Schlecht 2 15 7" xfId="35929" xr:uid="{00000000-0005-0000-0000-0000368D0000}"/>
    <cellStyle name="Schlecht 2 15 8" xfId="35930" xr:uid="{00000000-0005-0000-0000-0000378D0000}"/>
    <cellStyle name="Schlecht 2 15 9" xfId="35931" xr:uid="{00000000-0005-0000-0000-0000388D0000}"/>
    <cellStyle name="Schlecht 2 16" xfId="35932" xr:uid="{00000000-0005-0000-0000-0000398D0000}"/>
    <cellStyle name="Schlecht 2 17" xfId="35933" xr:uid="{00000000-0005-0000-0000-00003A8D0000}"/>
    <cellStyle name="Schlecht 2 18" xfId="35934" xr:uid="{00000000-0005-0000-0000-00003B8D0000}"/>
    <cellStyle name="Schlecht 2 19" xfId="35935" xr:uid="{00000000-0005-0000-0000-00003C8D0000}"/>
    <cellStyle name="Schlecht 2 2" xfId="35936" xr:uid="{00000000-0005-0000-0000-00003D8D0000}"/>
    <cellStyle name="Schlecht 2 2 2" xfId="35937" xr:uid="{00000000-0005-0000-0000-00003E8D0000}"/>
    <cellStyle name="Schlecht 2 2 2 2" xfId="35938" xr:uid="{00000000-0005-0000-0000-00003F8D0000}"/>
    <cellStyle name="Schlecht 2 2 2 2 2" xfId="35939" xr:uid="{00000000-0005-0000-0000-0000408D0000}"/>
    <cellStyle name="Schlecht 2 2 2 2 3" xfId="35940" xr:uid="{00000000-0005-0000-0000-0000418D0000}"/>
    <cellStyle name="Schlecht 2 2 2 3" xfId="35941" xr:uid="{00000000-0005-0000-0000-0000428D0000}"/>
    <cellStyle name="Schlecht 2 2 3" xfId="35942" xr:uid="{00000000-0005-0000-0000-0000438D0000}"/>
    <cellStyle name="Schlecht 2 20" xfId="35943" xr:uid="{00000000-0005-0000-0000-0000448D0000}"/>
    <cellStyle name="Schlecht 2 21" xfId="35944" xr:uid="{00000000-0005-0000-0000-0000458D0000}"/>
    <cellStyle name="Schlecht 2 22" xfId="35945" xr:uid="{00000000-0005-0000-0000-0000468D0000}"/>
    <cellStyle name="Schlecht 2 23" xfId="35946" xr:uid="{00000000-0005-0000-0000-0000478D0000}"/>
    <cellStyle name="Schlecht 2 24" xfId="35947" xr:uid="{00000000-0005-0000-0000-0000488D0000}"/>
    <cellStyle name="Schlecht 2 25" xfId="35948" xr:uid="{00000000-0005-0000-0000-0000498D0000}"/>
    <cellStyle name="Schlecht 2 26" xfId="35949" xr:uid="{00000000-0005-0000-0000-00004A8D0000}"/>
    <cellStyle name="Schlecht 2 27" xfId="35950" xr:uid="{00000000-0005-0000-0000-00004B8D0000}"/>
    <cellStyle name="Schlecht 2 28" xfId="35951" xr:uid="{00000000-0005-0000-0000-00004C8D0000}"/>
    <cellStyle name="Schlecht 2 28 10" xfId="35952" xr:uid="{00000000-0005-0000-0000-00004D8D0000}"/>
    <cellStyle name="Schlecht 2 28 10 2" xfId="35953" xr:uid="{00000000-0005-0000-0000-00004E8D0000}"/>
    <cellStyle name="Schlecht 2 28 10 3" xfId="35954" xr:uid="{00000000-0005-0000-0000-00004F8D0000}"/>
    <cellStyle name="Schlecht 2 28 11" xfId="35955" xr:uid="{00000000-0005-0000-0000-0000508D0000}"/>
    <cellStyle name="Schlecht 2 28 2" xfId="35956" xr:uid="{00000000-0005-0000-0000-0000518D0000}"/>
    <cellStyle name="Schlecht 2 28 2 2" xfId="35957" xr:uid="{00000000-0005-0000-0000-0000528D0000}"/>
    <cellStyle name="Schlecht 2 28 2 2 2" xfId="35958" xr:uid="{00000000-0005-0000-0000-0000538D0000}"/>
    <cellStyle name="Schlecht 2 28 2 2 2 2" xfId="35959" xr:uid="{00000000-0005-0000-0000-0000548D0000}"/>
    <cellStyle name="Schlecht 2 28 2 2 2 2 2" xfId="35960" xr:uid="{00000000-0005-0000-0000-0000558D0000}"/>
    <cellStyle name="Schlecht 2 28 2 2 2 2 2 2" xfId="35961" xr:uid="{00000000-0005-0000-0000-0000568D0000}"/>
    <cellStyle name="Schlecht 2 28 2 2 2 2 2 3" xfId="35962" xr:uid="{00000000-0005-0000-0000-0000578D0000}"/>
    <cellStyle name="Schlecht 2 28 2 2 2 2 3" xfId="35963" xr:uid="{00000000-0005-0000-0000-0000588D0000}"/>
    <cellStyle name="Schlecht 2 28 2 2 2 3" xfId="35964" xr:uid="{00000000-0005-0000-0000-0000598D0000}"/>
    <cellStyle name="Schlecht 2 28 2 2 2 4" xfId="35965" xr:uid="{00000000-0005-0000-0000-00005A8D0000}"/>
    <cellStyle name="Schlecht 2 28 2 2 3" xfId="35966" xr:uid="{00000000-0005-0000-0000-00005B8D0000}"/>
    <cellStyle name="Schlecht 2 28 2 2 3 2" xfId="35967" xr:uid="{00000000-0005-0000-0000-00005C8D0000}"/>
    <cellStyle name="Schlecht 2 28 2 2 3 3" xfId="35968" xr:uid="{00000000-0005-0000-0000-00005D8D0000}"/>
    <cellStyle name="Schlecht 2 28 2 2 4" xfId="35969" xr:uid="{00000000-0005-0000-0000-00005E8D0000}"/>
    <cellStyle name="Schlecht 2 28 2 3" xfId="35970" xr:uid="{00000000-0005-0000-0000-00005F8D0000}"/>
    <cellStyle name="Schlecht 2 28 2 3 2" xfId="35971" xr:uid="{00000000-0005-0000-0000-0000608D0000}"/>
    <cellStyle name="Schlecht 2 28 2 3 2 2" xfId="35972" xr:uid="{00000000-0005-0000-0000-0000618D0000}"/>
    <cellStyle name="Schlecht 2 28 2 3 2 3" xfId="35973" xr:uid="{00000000-0005-0000-0000-0000628D0000}"/>
    <cellStyle name="Schlecht 2 28 2 3 3" xfId="35974" xr:uid="{00000000-0005-0000-0000-0000638D0000}"/>
    <cellStyle name="Schlecht 2 28 2 4" xfId="35975" xr:uid="{00000000-0005-0000-0000-0000648D0000}"/>
    <cellStyle name="Schlecht 2 28 2 5" xfId="35976" xr:uid="{00000000-0005-0000-0000-0000658D0000}"/>
    <cellStyle name="Schlecht 2 28 3" xfId="35977" xr:uid="{00000000-0005-0000-0000-0000668D0000}"/>
    <cellStyle name="Schlecht 2 28 4" xfId="35978" xr:uid="{00000000-0005-0000-0000-0000678D0000}"/>
    <cellStyle name="Schlecht 2 28 5" xfId="35979" xr:uid="{00000000-0005-0000-0000-0000688D0000}"/>
    <cellStyle name="Schlecht 2 28 6" xfId="35980" xr:uid="{00000000-0005-0000-0000-0000698D0000}"/>
    <cellStyle name="Schlecht 2 28 7" xfId="35981" xr:uid="{00000000-0005-0000-0000-00006A8D0000}"/>
    <cellStyle name="Schlecht 2 28 8" xfId="35982" xr:uid="{00000000-0005-0000-0000-00006B8D0000}"/>
    <cellStyle name="Schlecht 2 28 9" xfId="35983" xr:uid="{00000000-0005-0000-0000-00006C8D0000}"/>
    <cellStyle name="Schlecht 2 28 9 2" xfId="35984" xr:uid="{00000000-0005-0000-0000-00006D8D0000}"/>
    <cellStyle name="Schlecht 2 28 9 2 2" xfId="35985" xr:uid="{00000000-0005-0000-0000-00006E8D0000}"/>
    <cellStyle name="Schlecht 2 28 9 2 2 2" xfId="35986" xr:uid="{00000000-0005-0000-0000-00006F8D0000}"/>
    <cellStyle name="Schlecht 2 28 9 2 2 3" xfId="35987" xr:uid="{00000000-0005-0000-0000-0000708D0000}"/>
    <cellStyle name="Schlecht 2 28 9 2 3" xfId="35988" xr:uid="{00000000-0005-0000-0000-0000718D0000}"/>
    <cellStyle name="Schlecht 2 28 9 3" xfId="35989" xr:uid="{00000000-0005-0000-0000-0000728D0000}"/>
    <cellStyle name="Schlecht 2 28 9 4" xfId="35990" xr:uid="{00000000-0005-0000-0000-0000738D0000}"/>
    <cellStyle name="Schlecht 2 29" xfId="35991" xr:uid="{00000000-0005-0000-0000-0000748D0000}"/>
    <cellStyle name="Schlecht 2 29 2" xfId="35992" xr:uid="{00000000-0005-0000-0000-0000758D0000}"/>
    <cellStyle name="Schlecht 2 29 2 2" xfId="35993" xr:uid="{00000000-0005-0000-0000-0000768D0000}"/>
    <cellStyle name="Schlecht 2 29 2 2 2" xfId="35994" xr:uid="{00000000-0005-0000-0000-0000778D0000}"/>
    <cellStyle name="Schlecht 2 29 2 2 2 2" xfId="35995" xr:uid="{00000000-0005-0000-0000-0000788D0000}"/>
    <cellStyle name="Schlecht 2 29 2 2 2 2 2" xfId="35996" xr:uid="{00000000-0005-0000-0000-0000798D0000}"/>
    <cellStyle name="Schlecht 2 29 2 2 2 2 3" xfId="35997" xr:uid="{00000000-0005-0000-0000-00007A8D0000}"/>
    <cellStyle name="Schlecht 2 29 2 2 2 3" xfId="35998" xr:uid="{00000000-0005-0000-0000-00007B8D0000}"/>
    <cellStyle name="Schlecht 2 29 2 2 3" xfId="35999" xr:uid="{00000000-0005-0000-0000-00007C8D0000}"/>
    <cellStyle name="Schlecht 2 29 2 2 4" xfId="36000" xr:uid="{00000000-0005-0000-0000-00007D8D0000}"/>
    <cellStyle name="Schlecht 2 29 2 3" xfId="36001" xr:uid="{00000000-0005-0000-0000-00007E8D0000}"/>
    <cellStyle name="Schlecht 2 29 2 3 2" xfId="36002" xr:uid="{00000000-0005-0000-0000-00007F8D0000}"/>
    <cellStyle name="Schlecht 2 29 2 3 3" xfId="36003" xr:uid="{00000000-0005-0000-0000-0000808D0000}"/>
    <cellStyle name="Schlecht 2 29 2 4" xfId="36004" xr:uid="{00000000-0005-0000-0000-0000818D0000}"/>
    <cellStyle name="Schlecht 2 29 3" xfId="36005" xr:uid="{00000000-0005-0000-0000-0000828D0000}"/>
    <cellStyle name="Schlecht 2 29 3 2" xfId="36006" xr:uid="{00000000-0005-0000-0000-0000838D0000}"/>
    <cellStyle name="Schlecht 2 29 3 2 2" xfId="36007" xr:uid="{00000000-0005-0000-0000-0000848D0000}"/>
    <cellStyle name="Schlecht 2 29 3 2 3" xfId="36008" xr:uid="{00000000-0005-0000-0000-0000858D0000}"/>
    <cellStyle name="Schlecht 2 29 3 3" xfId="36009" xr:uid="{00000000-0005-0000-0000-0000868D0000}"/>
    <cellStyle name="Schlecht 2 29 4" xfId="36010" xr:uid="{00000000-0005-0000-0000-0000878D0000}"/>
    <cellStyle name="Schlecht 2 29 5" xfId="36011" xr:uid="{00000000-0005-0000-0000-0000888D0000}"/>
    <cellStyle name="Schlecht 2 3" xfId="36012" xr:uid="{00000000-0005-0000-0000-0000898D0000}"/>
    <cellStyle name="Schlecht 2 30" xfId="36013" xr:uid="{00000000-0005-0000-0000-00008A8D0000}"/>
    <cellStyle name="Schlecht 2 30 2" xfId="36014" xr:uid="{00000000-0005-0000-0000-00008B8D0000}"/>
    <cellStyle name="Schlecht 2 31" xfId="36015" xr:uid="{00000000-0005-0000-0000-00008C8D0000}"/>
    <cellStyle name="Schlecht 2 31 2" xfId="36016" xr:uid="{00000000-0005-0000-0000-00008D8D0000}"/>
    <cellStyle name="Schlecht 2 32" xfId="36017" xr:uid="{00000000-0005-0000-0000-00008E8D0000}"/>
    <cellStyle name="Schlecht 2 32 2" xfId="36018" xr:uid="{00000000-0005-0000-0000-00008F8D0000}"/>
    <cellStyle name="Schlecht 2 33" xfId="36019" xr:uid="{00000000-0005-0000-0000-0000908D0000}"/>
    <cellStyle name="Schlecht 2 33 2" xfId="36020" xr:uid="{00000000-0005-0000-0000-0000918D0000}"/>
    <cellStyle name="Schlecht 2 34" xfId="36021" xr:uid="{00000000-0005-0000-0000-0000928D0000}"/>
    <cellStyle name="Schlecht 2 34 2" xfId="36022" xr:uid="{00000000-0005-0000-0000-0000938D0000}"/>
    <cellStyle name="Schlecht 2 35" xfId="36023" xr:uid="{00000000-0005-0000-0000-0000948D0000}"/>
    <cellStyle name="Schlecht 2 35 2" xfId="36024" xr:uid="{00000000-0005-0000-0000-0000958D0000}"/>
    <cellStyle name="Schlecht 2 35 2 2" xfId="36025" xr:uid="{00000000-0005-0000-0000-0000968D0000}"/>
    <cellStyle name="Schlecht 2 35 2 2 2" xfId="36026" xr:uid="{00000000-0005-0000-0000-0000978D0000}"/>
    <cellStyle name="Schlecht 2 35 2 2 3" xfId="36027" xr:uid="{00000000-0005-0000-0000-0000988D0000}"/>
    <cellStyle name="Schlecht 2 35 2 3" xfId="36028" xr:uid="{00000000-0005-0000-0000-0000998D0000}"/>
    <cellStyle name="Schlecht 2 35 3" xfId="36029" xr:uid="{00000000-0005-0000-0000-00009A8D0000}"/>
    <cellStyle name="Schlecht 2 35 4" xfId="36030" xr:uid="{00000000-0005-0000-0000-00009B8D0000}"/>
    <cellStyle name="Schlecht 2 36" xfId="36031" xr:uid="{00000000-0005-0000-0000-00009C8D0000}"/>
    <cellStyle name="Schlecht 2 36 2" xfId="36032" xr:uid="{00000000-0005-0000-0000-00009D8D0000}"/>
    <cellStyle name="Schlecht 2 36 3" xfId="36033" xr:uid="{00000000-0005-0000-0000-00009E8D0000}"/>
    <cellStyle name="Schlecht 2 37" xfId="36034" xr:uid="{00000000-0005-0000-0000-00009F8D0000}"/>
    <cellStyle name="Schlecht 2 38" xfId="36035" xr:uid="{00000000-0005-0000-0000-0000A08D0000}"/>
    <cellStyle name="Schlecht 2 39" xfId="36036" xr:uid="{00000000-0005-0000-0000-0000A18D0000}"/>
    <cellStyle name="Schlecht 2 4" xfId="36037" xr:uid="{00000000-0005-0000-0000-0000A28D0000}"/>
    <cellStyle name="Schlecht 2 40" xfId="36038" xr:uid="{00000000-0005-0000-0000-0000A38D0000}"/>
    <cellStyle name="Schlecht 2 41" xfId="36039" xr:uid="{00000000-0005-0000-0000-0000A48D0000}"/>
    <cellStyle name="Schlecht 2 42" xfId="36040" xr:uid="{00000000-0005-0000-0000-0000A58D0000}"/>
    <cellStyle name="Schlecht 2 43" xfId="36041" xr:uid="{00000000-0005-0000-0000-0000A68D0000}"/>
    <cellStyle name="Schlecht 2 44" xfId="36042" xr:uid="{00000000-0005-0000-0000-0000A78D0000}"/>
    <cellStyle name="Schlecht 2 45" xfId="36043" xr:uid="{00000000-0005-0000-0000-0000A88D0000}"/>
    <cellStyle name="Schlecht 2 46" xfId="36044" xr:uid="{00000000-0005-0000-0000-0000A98D0000}"/>
    <cellStyle name="Schlecht 2 47" xfId="36045" xr:uid="{00000000-0005-0000-0000-0000AA8D0000}"/>
    <cellStyle name="Schlecht 2 48" xfId="36046" xr:uid="{00000000-0005-0000-0000-0000AB8D0000}"/>
    <cellStyle name="Schlecht 2 5" xfId="36047" xr:uid="{00000000-0005-0000-0000-0000AC8D0000}"/>
    <cellStyle name="Schlecht 2 6" xfId="36048" xr:uid="{00000000-0005-0000-0000-0000AD8D0000}"/>
    <cellStyle name="Schlecht 2 7" xfId="36049" xr:uid="{00000000-0005-0000-0000-0000AE8D0000}"/>
    <cellStyle name="Schlecht 2 8" xfId="36050" xr:uid="{00000000-0005-0000-0000-0000AF8D0000}"/>
    <cellStyle name="Schlecht 2 9" xfId="36051" xr:uid="{00000000-0005-0000-0000-0000B08D0000}"/>
    <cellStyle name="Schlecht 20" xfId="36052" xr:uid="{00000000-0005-0000-0000-0000B18D0000}"/>
    <cellStyle name="Schlecht 20 10" xfId="36053" xr:uid="{00000000-0005-0000-0000-0000B28D0000}"/>
    <cellStyle name="Schlecht 20 11" xfId="36054" xr:uid="{00000000-0005-0000-0000-0000B38D0000}"/>
    <cellStyle name="Schlecht 20 12" xfId="36055" xr:uid="{00000000-0005-0000-0000-0000B48D0000}"/>
    <cellStyle name="Schlecht 20 13" xfId="36056" xr:uid="{00000000-0005-0000-0000-0000B58D0000}"/>
    <cellStyle name="Schlecht 20 14" xfId="36057" xr:uid="{00000000-0005-0000-0000-0000B68D0000}"/>
    <cellStyle name="Schlecht 20 15" xfId="36058" xr:uid="{00000000-0005-0000-0000-0000B78D0000}"/>
    <cellStyle name="Schlecht 20 16" xfId="36059" xr:uid="{00000000-0005-0000-0000-0000B88D0000}"/>
    <cellStyle name="Schlecht 20 17" xfId="36060" xr:uid="{00000000-0005-0000-0000-0000B98D0000}"/>
    <cellStyle name="Schlecht 20 18" xfId="36061" xr:uid="{00000000-0005-0000-0000-0000BA8D0000}"/>
    <cellStyle name="Schlecht 20 2" xfId="36062" xr:uid="{00000000-0005-0000-0000-0000BB8D0000}"/>
    <cellStyle name="Schlecht 20 3" xfId="36063" xr:uid="{00000000-0005-0000-0000-0000BC8D0000}"/>
    <cellStyle name="Schlecht 20 4" xfId="36064" xr:uid="{00000000-0005-0000-0000-0000BD8D0000}"/>
    <cellStyle name="Schlecht 20 5" xfId="36065" xr:uid="{00000000-0005-0000-0000-0000BE8D0000}"/>
    <cellStyle name="Schlecht 20 6" xfId="36066" xr:uid="{00000000-0005-0000-0000-0000BF8D0000}"/>
    <cellStyle name="Schlecht 20 7" xfId="36067" xr:uid="{00000000-0005-0000-0000-0000C08D0000}"/>
    <cellStyle name="Schlecht 20 8" xfId="36068" xr:uid="{00000000-0005-0000-0000-0000C18D0000}"/>
    <cellStyle name="Schlecht 20 9" xfId="36069" xr:uid="{00000000-0005-0000-0000-0000C28D0000}"/>
    <cellStyle name="Schlecht 21" xfId="36070" xr:uid="{00000000-0005-0000-0000-0000C38D0000}"/>
    <cellStyle name="Schlecht 21 10" xfId="36071" xr:uid="{00000000-0005-0000-0000-0000C48D0000}"/>
    <cellStyle name="Schlecht 21 11" xfId="36072" xr:uid="{00000000-0005-0000-0000-0000C58D0000}"/>
    <cellStyle name="Schlecht 21 12" xfId="36073" xr:uid="{00000000-0005-0000-0000-0000C68D0000}"/>
    <cellStyle name="Schlecht 21 13" xfId="36074" xr:uid="{00000000-0005-0000-0000-0000C78D0000}"/>
    <cellStyle name="Schlecht 21 14" xfId="36075" xr:uid="{00000000-0005-0000-0000-0000C88D0000}"/>
    <cellStyle name="Schlecht 21 15" xfId="36076" xr:uid="{00000000-0005-0000-0000-0000C98D0000}"/>
    <cellStyle name="Schlecht 21 16" xfId="36077" xr:uid="{00000000-0005-0000-0000-0000CA8D0000}"/>
    <cellStyle name="Schlecht 21 17" xfId="36078" xr:uid="{00000000-0005-0000-0000-0000CB8D0000}"/>
    <cellStyle name="Schlecht 21 18" xfId="36079" xr:uid="{00000000-0005-0000-0000-0000CC8D0000}"/>
    <cellStyle name="Schlecht 21 2" xfId="36080" xr:uid="{00000000-0005-0000-0000-0000CD8D0000}"/>
    <cellStyle name="Schlecht 21 3" xfId="36081" xr:uid="{00000000-0005-0000-0000-0000CE8D0000}"/>
    <cellStyle name="Schlecht 21 4" xfId="36082" xr:uid="{00000000-0005-0000-0000-0000CF8D0000}"/>
    <cellStyle name="Schlecht 21 5" xfId="36083" xr:uid="{00000000-0005-0000-0000-0000D08D0000}"/>
    <cellStyle name="Schlecht 21 6" xfId="36084" xr:uid="{00000000-0005-0000-0000-0000D18D0000}"/>
    <cellStyle name="Schlecht 21 7" xfId="36085" xr:uid="{00000000-0005-0000-0000-0000D28D0000}"/>
    <cellStyle name="Schlecht 21 8" xfId="36086" xr:uid="{00000000-0005-0000-0000-0000D38D0000}"/>
    <cellStyle name="Schlecht 21 9" xfId="36087" xr:uid="{00000000-0005-0000-0000-0000D48D0000}"/>
    <cellStyle name="Schlecht 22" xfId="36088" xr:uid="{00000000-0005-0000-0000-0000D58D0000}"/>
    <cellStyle name="Schlecht 22 10" xfId="36089" xr:uid="{00000000-0005-0000-0000-0000D68D0000}"/>
    <cellStyle name="Schlecht 22 11" xfId="36090" xr:uid="{00000000-0005-0000-0000-0000D78D0000}"/>
    <cellStyle name="Schlecht 22 12" xfId="36091" xr:uid="{00000000-0005-0000-0000-0000D88D0000}"/>
    <cellStyle name="Schlecht 22 13" xfId="36092" xr:uid="{00000000-0005-0000-0000-0000D98D0000}"/>
    <cellStyle name="Schlecht 22 14" xfId="36093" xr:uid="{00000000-0005-0000-0000-0000DA8D0000}"/>
    <cellStyle name="Schlecht 22 15" xfId="36094" xr:uid="{00000000-0005-0000-0000-0000DB8D0000}"/>
    <cellStyle name="Schlecht 22 16" xfId="36095" xr:uid="{00000000-0005-0000-0000-0000DC8D0000}"/>
    <cellStyle name="Schlecht 22 17" xfId="36096" xr:uid="{00000000-0005-0000-0000-0000DD8D0000}"/>
    <cellStyle name="Schlecht 22 18" xfId="36097" xr:uid="{00000000-0005-0000-0000-0000DE8D0000}"/>
    <cellStyle name="Schlecht 22 2" xfId="36098" xr:uid="{00000000-0005-0000-0000-0000DF8D0000}"/>
    <cellStyle name="Schlecht 22 3" xfId="36099" xr:uid="{00000000-0005-0000-0000-0000E08D0000}"/>
    <cellStyle name="Schlecht 22 4" xfId="36100" xr:uid="{00000000-0005-0000-0000-0000E18D0000}"/>
    <cellStyle name="Schlecht 22 5" xfId="36101" xr:uid="{00000000-0005-0000-0000-0000E28D0000}"/>
    <cellStyle name="Schlecht 22 6" xfId="36102" xr:uid="{00000000-0005-0000-0000-0000E38D0000}"/>
    <cellStyle name="Schlecht 22 7" xfId="36103" xr:uid="{00000000-0005-0000-0000-0000E48D0000}"/>
    <cellStyle name="Schlecht 22 8" xfId="36104" xr:uid="{00000000-0005-0000-0000-0000E58D0000}"/>
    <cellStyle name="Schlecht 22 9" xfId="36105" xr:uid="{00000000-0005-0000-0000-0000E68D0000}"/>
    <cellStyle name="Schlecht 23" xfId="36106" xr:uid="{00000000-0005-0000-0000-0000E78D0000}"/>
    <cellStyle name="Schlecht 23 10" xfId="36107" xr:uid="{00000000-0005-0000-0000-0000E88D0000}"/>
    <cellStyle name="Schlecht 23 11" xfId="36108" xr:uid="{00000000-0005-0000-0000-0000E98D0000}"/>
    <cellStyle name="Schlecht 23 12" xfId="36109" xr:uid="{00000000-0005-0000-0000-0000EA8D0000}"/>
    <cellStyle name="Schlecht 23 13" xfId="36110" xr:uid="{00000000-0005-0000-0000-0000EB8D0000}"/>
    <cellStyle name="Schlecht 23 14" xfId="36111" xr:uid="{00000000-0005-0000-0000-0000EC8D0000}"/>
    <cellStyle name="Schlecht 23 15" xfId="36112" xr:uid="{00000000-0005-0000-0000-0000ED8D0000}"/>
    <cellStyle name="Schlecht 23 16" xfId="36113" xr:uid="{00000000-0005-0000-0000-0000EE8D0000}"/>
    <cellStyle name="Schlecht 23 17" xfId="36114" xr:uid="{00000000-0005-0000-0000-0000EF8D0000}"/>
    <cellStyle name="Schlecht 23 18" xfId="36115" xr:uid="{00000000-0005-0000-0000-0000F08D0000}"/>
    <cellStyle name="Schlecht 23 2" xfId="36116" xr:uid="{00000000-0005-0000-0000-0000F18D0000}"/>
    <cellStyle name="Schlecht 23 3" xfId="36117" xr:uid="{00000000-0005-0000-0000-0000F28D0000}"/>
    <cellStyle name="Schlecht 23 4" xfId="36118" xr:uid="{00000000-0005-0000-0000-0000F38D0000}"/>
    <cellStyle name="Schlecht 23 5" xfId="36119" xr:uid="{00000000-0005-0000-0000-0000F48D0000}"/>
    <cellStyle name="Schlecht 23 6" xfId="36120" xr:uid="{00000000-0005-0000-0000-0000F58D0000}"/>
    <cellStyle name="Schlecht 23 7" xfId="36121" xr:uid="{00000000-0005-0000-0000-0000F68D0000}"/>
    <cellStyle name="Schlecht 23 8" xfId="36122" xr:uid="{00000000-0005-0000-0000-0000F78D0000}"/>
    <cellStyle name="Schlecht 23 9" xfId="36123" xr:uid="{00000000-0005-0000-0000-0000F88D0000}"/>
    <cellStyle name="Schlecht 24" xfId="36124" xr:uid="{00000000-0005-0000-0000-0000F98D0000}"/>
    <cellStyle name="Schlecht 24 10" xfId="36125" xr:uid="{00000000-0005-0000-0000-0000FA8D0000}"/>
    <cellStyle name="Schlecht 24 11" xfId="36126" xr:uid="{00000000-0005-0000-0000-0000FB8D0000}"/>
    <cellStyle name="Schlecht 24 12" xfId="36127" xr:uid="{00000000-0005-0000-0000-0000FC8D0000}"/>
    <cellStyle name="Schlecht 24 13" xfId="36128" xr:uid="{00000000-0005-0000-0000-0000FD8D0000}"/>
    <cellStyle name="Schlecht 24 14" xfId="36129" xr:uid="{00000000-0005-0000-0000-0000FE8D0000}"/>
    <cellStyle name="Schlecht 24 15" xfId="36130" xr:uid="{00000000-0005-0000-0000-0000FF8D0000}"/>
    <cellStyle name="Schlecht 24 16" xfId="36131" xr:uid="{00000000-0005-0000-0000-0000008E0000}"/>
    <cellStyle name="Schlecht 24 17" xfId="36132" xr:uid="{00000000-0005-0000-0000-0000018E0000}"/>
    <cellStyle name="Schlecht 24 18" xfId="36133" xr:uid="{00000000-0005-0000-0000-0000028E0000}"/>
    <cellStyle name="Schlecht 24 2" xfId="36134" xr:uid="{00000000-0005-0000-0000-0000038E0000}"/>
    <cellStyle name="Schlecht 24 3" xfId="36135" xr:uid="{00000000-0005-0000-0000-0000048E0000}"/>
    <cellStyle name="Schlecht 24 4" xfId="36136" xr:uid="{00000000-0005-0000-0000-0000058E0000}"/>
    <cellStyle name="Schlecht 24 5" xfId="36137" xr:uid="{00000000-0005-0000-0000-0000068E0000}"/>
    <cellStyle name="Schlecht 24 6" xfId="36138" xr:uid="{00000000-0005-0000-0000-0000078E0000}"/>
    <cellStyle name="Schlecht 24 7" xfId="36139" xr:uid="{00000000-0005-0000-0000-0000088E0000}"/>
    <cellStyle name="Schlecht 24 8" xfId="36140" xr:uid="{00000000-0005-0000-0000-0000098E0000}"/>
    <cellStyle name="Schlecht 24 9" xfId="36141" xr:uid="{00000000-0005-0000-0000-00000A8E0000}"/>
    <cellStyle name="Schlecht 25" xfId="36142" xr:uid="{00000000-0005-0000-0000-00000B8E0000}"/>
    <cellStyle name="Schlecht 25 10" xfId="36143" xr:uid="{00000000-0005-0000-0000-00000C8E0000}"/>
    <cellStyle name="Schlecht 25 11" xfId="36144" xr:uid="{00000000-0005-0000-0000-00000D8E0000}"/>
    <cellStyle name="Schlecht 25 12" xfId="36145" xr:uid="{00000000-0005-0000-0000-00000E8E0000}"/>
    <cellStyle name="Schlecht 25 13" xfId="36146" xr:uid="{00000000-0005-0000-0000-00000F8E0000}"/>
    <cellStyle name="Schlecht 25 14" xfId="36147" xr:uid="{00000000-0005-0000-0000-0000108E0000}"/>
    <cellStyle name="Schlecht 25 15" xfId="36148" xr:uid="{00000000-0005-0000-0000-0000118E0000}"/>
    <cellStyle name="Schlecht 25 16" xfId="36149" xr:uid="{00000000-0005-0000-0000-0000128E0000}"/>
    <cellStyle name="Schlecht 25 17" xfId="36150" xr:uid="{00000000-0005-0000-0000-0000138E0000}"/>
    <cellStyle name="Schlecht 25 18" xfId="36151" xr:uid="{00000000-0005-0000-0000-0000148E0000}"/>
    <cellStyle name="Schlecht 25 2" xfId="36152" xr:uid="{00000000-0005-0000-0000-0000158E0000}"/>
    <cellStyle name="Schlecht 25 3" xfId="36153" xr:uid="{00000000-0005-0000-0000-0000168E0000}"/>
    <cellStyle name="Schlecht 25 4" xfId="36154" xr:uid="{00000000-0005-0000-0000-0000178E0000}"/>
    <cellStyle name="Schlecht 25 5" xfId="36155" xr:uid="{00000000-0005-0000-0000-0000188E0000}"/>
    <cellStyle name="Schlecht 25 6" xfId="36156" xr:uid="{00000000-0005-0000-0000-0000198E0000}"/>
    <cellStyle name="Schlecht 25 7" xfId="36157" xr:uid="{00000000-0005-0000-0000-00001A8E0000}"/>
    <cellStyle name="Schlecht 25 8" xfId="36158" xr:uid="{00000000-0005-0000-0000-00001B8E0000}"/>
    <cellStyle name="Schlecht 25 9" xfId="36159" xr:uid="{00000000-0005-0000-0000-00001C8E0000}"/>
    <cellStyle name="Schlecht 26" xfId="36160" xr:uid="{00000000-0005-0000-0000-00001D8E0000}"/>
    <cellStyle name="Schlecht 26 10" xfId="36161" xr:uid="{00000000-0005-0000-0000-00001E8E0000}"/>
    <cellStyle name="Schlecht 26 11" xfId="36162" xr:uid="{00000000-0005-0000-0000-00001F8E0000}"/>
    <cellStyle name="Schlecht 26 12" xfId="36163" xr:uid="{00000000-0005-0000-0000-0000208E0000}"/>
    <cellStyle name="Schlecht 26 13" xfId="36164" xr:uid="{00000000-0005-0000-0000-0000218E0000}"/>
    <cellStyle name="Schlecht 26 14" xfId="36165" xr:uid="{00000000-0005-0000-0000-0000228E0000}"/>
    <cellStyle name="Schlecht 26 15" xfId="36166" xr:uid="{00000000-0005-0000-0000-0000238E0000}"/>
    <cellStyle name="Schlecht 26 16" xfId="36167" xr:uid="{00000000-0005-0000-0000-0000248E0000}"/>
    <cellStyle name="Schlecht 26 17" xfId="36168" xr:uid="{00000000-0005-0000-0000-0000258E0000}"/>
    <cellStyle name="Schlecht 26 18" xfId="36169" xr:uid="{00000000-0005-0000-0000-0000268E0000}"/>
    <cellStyle name="Schlecht 26 2" xfId="36170" xr:uid="{00000000-0005-0000-0000-0000278E0000}"/>
    <cellStyle name="Schlecht 26 3" xfId="36171" xr:uid="{00000000-0005-0000-0000-0000288E0000}"/>
    <cellStyle name="Schlecht 26 4" xfId="36172" xr:uid="{00000000-0005-0000-0000-0000298E0000}"/>
    <cellStyle name="Schlecht 26 5" xfId="36173" xr:uid="{00000000-0005-0000-0000-00002A8E0000}"/>
    <cellStyle name="Schlecht 26 6" xfId="36174" xr:uid="{00000000-0005-0000-0000-00002B8E0000}"/>
    <cellStyle name="Schlecht 26 7" xfId="36175" xr:uid="{00000000-0005-0000-0000-00002C8E0000}"/>
    <cellStyle name="Schlecht 26 8" xfId="36176" xr:uid="{00000000-0005-0000-0000-00002D8E0000}"/>
    <cellStyle name="Schlecht 26 9" xfId="36177" xr:uid="{00000000-0005-0000-0000-00002E8E0000}"/>
    <cellStyle name="Schlecht 27" xfId="36178" xr:uid="{00000000-0005-0000-0000-00002F8E0000}"/>
    <cellStyle name="Schlecht 27 10" xfId="36179" xr:uid="{00000000-0005-0000-0000-0000308E0000}"/>
    <cellStyle name="Schlecht 27 11" xfId="36180" xr:uid="{00000000-0005-0000-0000-0000318E0000}"/>
    <cellStyle name="Schlecht 27 12" xfId="36181" xr:uid="{00000000-0005-0000-0000-0000328E0000}"/>
    <cellStyle name="Schlecht 27 13" xfId="36182" xr:uid="{00000000-0005-0000-0000-0000338E0000}"/>
    <cellStyle name="Schlecht 27 14" xfId="36183" xr:uid="{00000000-0005-0000-0000-0000348E0000}"/>
    <cellStyle name="Schlecht 27 15" xfId="36184" xr:uid="{00000000-0005-0000-0000-0000358E0000}"/>
    <cellStyle name="Schlecht 27 16" xfId="36185" xr:uid="{00000000-0005-0000-0000-0000368E0000}"/>
    <cellStyle name="Schlecht 27 17" xfId="36186" xr:uid="{00000000-0005-0000-0000-0000378E0000}"/>
    <cellStyle name="Schlecht 27 18" xfId="36187" xr:uid="{00000000-0005-0000-0000-0000388E0000}"/>
    <cellStyle name="Schlecht 27 2" xfId="36188" xr:uid="{00000000-0005-0000-0000-0000398E0000}"/>
    <cellStyle name="Schlecht 27 3" xfId="36189" xr:uid="{00000000-0005-0000-0000-00003A8E0000}"/>
    <cellStyle name="Schlecht 27 4" xfId="36190" xr:uid="{00000000-0005-0000-0000-00003B8E0000}"/>
    <cellStyle name="Schlecht 27 5" xfId="36191" xr:uid="{00000000-0005-0000-0000-00003C8E0000}"/>
    <cellStyle name="Schlecht 27 6" xfId="36192" xr:uid="{00000000-0005-0000-0000-00003D8E0000}"/>
    <cellStyle name="Schlecht 27 7" xfId="36193" xr:uid="{00000000-0005-0000-0000-00003E8E0000}"/>
    <cellStyle name="Schlecht 27 8" xfId="36194" xr:uid="{00000000-0005-0000-0000-00003F8E0000}"/>
    <cellStyle name="Schlecht 27 9" xfId="36195" xr:uid="{00000000-0005-0000-0000-0000408E0000}"/>
    <cellStyle name="Schlecht 28" xfId="36196" xr:uid="{00000000-0005-0000-0000-0000418E0000}"/>
    <cellStyle name="Schlecht 28 10" xfId="36197" xr:uid="{00000000-0005-0000-0000-0000428E0000}"/>
    <cellStyle name="Schlecht 28 11" xfId="36198" xr:uid="{00000000-0005-0000-0000-0000438E0000}"/>
    <cellStyle name="Schlecht 28 12" xfId="36199" xr:uid="{00000000-0005-0000-0000-0000448E0000}"/>
    <cellStyle name="Schlecht 28 13" xfId="36200" xr:uid="{00000000-0005-0000-0000-0000458E0000}"/>
    <cellStyle name="Schlecht 28 14" xfId="36201" xr:uid="{00000000-0005-0000-0000-0000468E0000}"/>
    <cellStyle name="Schlecht 28 15" xfId="36202" xr:uid="{00000000-0005-0000-0000-0000478E0000}"/>
    <cellStyle name="Schlecht 28 16" xfId="36203" xr:uid="{00000000-0005-0000-0000-0000488E0000}"/>
    <cellStyle name="Schlecht 28 17" xfId="36204" xr:uid="{00000000-0005-0000-0000-0000498E0000}"/>
    <cellStyle name="Schlecht 28 18" xfId="36205" xr:uid="{00000000-0005-0000-0000-00004A8E0000}"/>
    <cellStyle name="Schlecht 28 2" xfId="36206" xr:uid="{00000000-0005-0000-0000-00004B8E0000}"/>
    <cellStyle name="Schlecht 28 3" xfId="36207" xr:uid="{00000000-0005-0000-0000-00004C8E0000}"/>
    <cellStyle name="Schlecht 28 4" xfId="36208" xr:uid="{00000000-0005-0000-0000-00004D8E0000}"/>
    <cellStyle name="Schlecht 28 5" xfId="36209" xr:uid="{00000000-0005-0000-0000-00004E8E0000}"/>
    <cellStyle name="Schlecht 28 6" xfId="36210" xr:uid="{00000000-0005-0000-0000-00004F8E0000}"/>
    <cellStyle name="Schlecht 28 7" xfId="36211" xr:uid="{00000000-0005-0000-0000-0000508E0000}"/>
    <cellStyle name="Schlecht 28 8" xfId="36212" xr:uid="{00000000-0005-0000-0000-0000518E0000}"/>
    <cellStyle name="Schlecht 28 9" xfId="36213" xr:uid="{00000000-0005-0000-0000-0000528E0000}"/>
    <cellStyle name="Schlecht 29" xfId="36214" xr:uid="{00000000-0005-0000-0000-0000538E0000}"/>
    <cellStyle name="Schlecht 29 10" xfId="36215" xr:uid="{00000000-0005-0000-0000-0000548E0000}"/>
    <cellStyle name="Schlecht 29 11" xfId="36216" xr:uid="{00000000-0005-0000-0000-0000558E0000}"/>
    <cellStyle name="Schlecht 29 12" xfId="36217" xr:uid="{00000000-0005-0000-0000-0000568E0000}"/>
    <cellStyle name="Schlecht 29 13" xfId="36218" xr:uid="{00000000-0005-0000-0000-0000578E0000}"/>
    <cellStyle name="Schlecht 29 14" xfId="36219" xr:uid="{00000000-0005-0000-0000-0000588E0000}"/>
    <cellStyle name="Schlecht 29 15" xfId="36220" xr:uid="{00000000-0005-0000-0000-0000598E0000}"/>
    <cellStyle name="Schlecht 29 16" xfId="36221" xr:uid="{00000000-0005-0000-0000-00005A8E0000}"/>
    <cellStyle name="Schlecht 29 17" xfId="36222" xr:uid="{00000000-0005-0000-0000-00005B8E0000}"/>
    <cellStyle name="Schlecht 29 18" xfId="36223" xr:uid="{00000000-0005-0000-0000-00005C8E0000}"/>
    <cellStyle name="Schlecht 29 2" xfId="36224" xr:uid="{00000000-0005-0000-0000-00005D8E0000}"/>
    <cellStyle name="Schlecht 29 3" xfId="36225" xr:uid="{00000000-0005-0000-0000-00005E8E0000}"/>
    <cellStyle name="Schlecht 29 4" xfId="36226" xr:uid="{00000000-0005-0000-0000-00005F8E0000}"/>
    <cellStyle name="Schlecht 29 5" xfId="36227" xr:uid="{00000000-0005-0000-0000-0000608E0000}"/>
    <cellStyle name="Schlecht 29 6" xfId="36228" xr:uid="{00000000-0005-0000-0000-0000618E0000}"/>
    <cellStyle name="Schlecht 29 7" xfId="36229" xr:uid="{00000000-0005-0000-0000-0000628E0000}"/>
    <cellStyle name="Schlecht 29 8" xfId="36230" xr:uid="{00000000-0005-0000-0000-0000638E0000}"/>
    <cellStyle name="Schlecht 29 9" xfId="36231" xr:uid="{00000000-0005-0000-0000-0000648E0000}"/>
    <cellStyle name="Schlecht 3" xfId="36232" xr:uid="{00000000-0005-0000-0000-0000658E0000}"/>
    <cellStyle name="Schlecht 3 10" xfId="36233" xr:uid="{00000000-0005-0000-0000-0000668E0000}"/>
    <cellStyle name="Schlecht 3 11" xfId="36234" xr:uid="{00000000-0005-0000-0000-0000678E0000}"/>
    <cellStyle name="Schlecht 3 12" xfId="36235" xr:uid="{00000000-0005-0000-0000-0000688E0000}"/>
    <cellStyle name="Schlecht 3 13" xfId="36236" xr:uid="{00000000-0005-0000-0000-0000698E0000}"/>
    <cellStyle name="Schlecht 3 14" xfId="36237" xr:uid="{00000000-0005-0000-0000-00006A8E0000}"/>
    <cellStyle name="Schlecht 3 15" xfId="36238" xr:uid="{00000000-0005-0000-0000-00006B8E0000}"/>
    <cellStyle name="Schlecht 3 16" xfId="36239" xr:uid="{00000000-0005-0000-0000-00006C8E0000}"/>
    <cellStyle name="Schlecht 3 17" xfId="36240" xr:uid="{00000000-0005-0000-0000-00006D8E0000}"/>
    <cellStyle name="Schlecht 3 18" xfId="36241" xr:uid="{00000000-0005-0000-0000-00006E8E0000}"/>
    <cellStyle name="Schlecht 3 19" xfId="36242" xr:uid="{00000000-0005-0000-0000-00006F8E0000}"/>
    <cellStyle name="Schlecht 3 2" xfId="36243" xr:uid="{00000000-0005-0000-0000-0000708E0000}"/>
    <cellStyle name="Schlecht 3 20" xfId="36244" xr:uid="{00000000-0005-0000-0000-0000718E0000}"/>
    <cellStyle name="Schlecht 3 21" xfId="36245" xr:uid="{00000000-0005-0000-0000-0000728E0000}"/>
    <cellStyle name="Schlecht 3 22" xfId="36246" xr:uid="{00000000-0005-0000-0000-0000738E0000}"/>
    <cellStyle name="Schlecht 3 23" xfId="36247" xr:uid="{00000000-0005-0000-0000-0000748E0000}"/>
    <cellStyle name="Schlecht 3 24" xfId="36248" xr:uid="{00000000-0005-0000-0000-0000758E0000}"/>
    <cellStyle name="Schlecht 3 25" xfId="36249" xr:uid="{00000000-0005-0000-0000-0000768E0000}"/>
    <cellStyle name="Schlecht 3 26" xfId="36250" xr:uid="{00000000-0005-0000-0000-0000778E0000}"/>
    <cellStyle name="Schlecht 3 3" xfId="36251" xr:uid="{00000000-0005-0000-0000-0000788E0000}"/>
    <cellStyle name="Schlecht 3 4" xfId="36252" xr:uid="{00000000-0005-0000-0000-0000798E0000}"/>
    <cellStyle name="Schlecht 3 5" xfId="36253" xr:uid="{00000000-0005-0000-0000-00007A8E0000}"/>
    <cellStyle name="Schlecht 3 6" xfId="36254" xr:uid="{00000000-0005-0000-0000-00007B8E0000}"/>
    <cellStyle name="Schlecht 3 7" xfId="36255" xr:uid="{00000000-0005-0000-0000-00007C8E0000}"/>
    <cellStyle name="Schlecht 3 8" xfId="36256" xr:uid="{00000000-0005-0000-0000-00007D8E0000}"/>
    <cellStyle name="Schlecht 3 9" xfId="36257" xr:uid="{00000000-0005-0000-0000-00007E8E0000}"/>
    <cellStyle name="Schlecht 30" xfId="36258" xr:uid="{00000000-0005-0000-0000-00007F8E0000}"/>
    <cellStyle name="Schlecht 30 10" xfId="36259" xr:uid="{00000000-0005-0000-0000-0000808E0000}"/>
    <cellStyle name="Schlecht 30 11" xfId="36260" xr:uid="{00000000-0005-0000-0000-0000818E0000}"/>
    <cellStyle name="Schlecht 30 12" xfId="36261" xr:uid="{00000000-0005-0000-0000-0000828E0000}"/>
    <cellStyle name="Schlecht 30 13" xfId="36262" xr:uid="{00000000-0005-0000-0000-0000838E0000}"/>
    <cellStyle name="Schlecht 30 14" xfId="36263" xr:uid="{00000000-0005-0000-0000-0000848E0000}"/>
    <cellStyle name="Schlecht 30 15" xfId="36264" xr:uid="{00000000-0005-0000-0000-0000858E0000}"/>
    <cellStyle name="Schlecht 30 16" xfId="36265" xr:uid="{00000000-0005-0000-0000-0000868E0000}"/>
    <cellStyle name="Schlecht 30 17" xfId="36266" xr:uid="{00000000-0005-0000-0000-0000878E0000}"/>
    <cellStyle name="Schlecht 30 18" xfId="36267" xr:uid="{00000000-0005-0000-0000-0000888E0000}"/>
    <cellStyle name="Schlecht 30 2" xfId="36268" xr:uid="{00000000-0005-0000-0000-0000898E0000}"/>
    <cellStyle name="Schlecht 30 3" xfId="36269" xr:uid="{00000000-0005-0000-0000-00008A8E0000}"/>
    <cellStyle name="Schlecht 30 4" xfId="36270" xr:uid="{00000000-0005-0000-0000-00008B8E0000}"/>
    <cellStyle name="Schlecht 30 5" xfId="36271" xr:uid="{00000000-0005-0000-0000-00008C8E0000}"/>
    <cellStyle name="Schlecht 30 6" xfId="36272" xr:uid="{00000000-0005-0000-0000-00008D8E0000}"/>
    <cellStyle name="Schlecht 30 7" xfId="36273" xr:uid="{00000000-0005-0000-0000-00008E8E0000}"/>
    <cellStyle name="Schlecht 30 8" xfId="36274" xr:uid="{00000000-0005-0000-0000-00008F8E0000}"/>
    <cellStyle name="Schlecht 30 9" xfId="36275" xr:uid="{00000000-0005-0000-0000-0000908E0000}"/>
    <cellStyle name="Schlecht 31" xfId="36276" xr:uid="{00000000-0005-0000-0000-0000918E0000}"/>
    <cellStyle name="Schlecht 32" xfId="36277" xr:uid="{00000000-0005-0000-0000-0000928E0000}"/>
    <cellStyle name="Schlecht 33" xfId="36278" xr:uid="{00000000-0005-0000-0000-0000938E0000}"/>
    <cellStyle name="Schlecht 34" xfId="36279" xr:uid="{00000000-0005-0000-0000-0000948E0000}"/>
    <cellStyle name="Schlecht 35" xfId="36280" xr:uid="{00000000-0005-0000-0000-0000958E0000}"/>
    <cellStyle name="Schlecht 36" xfId="36281" xr:uid="{00000000-0005-0000-0000-0000968E0000}"/>
    <cellStyle name="Schlecht 37" xfId="36282" xr:uid="{00000000-0005-0000-0000-0000978E0000}"/>
    <cellStyle name="Schlecht 38" xfId="36283" xr:uid="{00000000-0005-0000-0000-0000988E0000}"/>
    <cellStyle name="Schlecht 39" xfId="36284" xr:uid="{00000000-0005-0000-0000-0000998E0000}"/>
    <cellStyle name="Schlecht 4" xfId="36285" xr:uid="{00000000-0005-0000-0000-00009A8E0000}"/>
    <cellStyle name="Schlecht 4 10" xfId="36286" xr:uid="{00000000-0005-0000-0000-00009B8E0000}"/>
    <cellStyle name="Schlecht 4 11" xfId="36287" xr:uid="{00000000-0005-0000-0000-00009C8E0000}"/>
    <cellStyle name="Schlecht 4 12" xfId="36288" xr:uid="{00000000-0005-0000-0000-00009D8E0000}"/>
    <cellStyle name="Schlecht 4 13" xfId="36289" xr:uid="{00000000-0005-0000-0000-00009E8E0000}"/>
    <cellStyle name="Schlecht 4 14" xfId="36290" xr:uid="{00000000-0005-0000-0000-00009F8E0000}"/>
    <cellStyle name="Schlecht 4 15" xfId="36291" xr:uid="{00000000-0005-0000-0000-0000A08E0000}"/>
    <cellStyle name="Schlecht 4 16" xfId="36292" xr:uid="{00000000-0005-0000-0000-0000A18E0000}"/>
    <cellStyle name="Schlecht 4 17" xfId="36293" xr:uid="{00000000-0005-0000-0000-0000A28E0000}"/>
    <cellStyle name="Schlecht 4 18" xfId="36294" xr:uid="{00000000-0005-0000-0000-0000A38E0000}"/>
    <cellStyle name="Schlecht 4 19" xfId="36295" xr:uid="{00000000-0005-0000-0000-0000A48E0000}"/>
    <cellStyle name="Schlecht 4 2" xfId="36296" xr:uid="{00000000-0005-0000-0000-0000A58E0000}"/>
    <cellStyle name="Schlecht 4 20" xfId="36297" xr:uid="{00000000-0005-0000-0000-0000A68E0000}"/>
    <cellStyle name="Schlecht 4 21" xfId="36298" xr:uid="{00000000-0005-0000-0000-0000A78E0000}"/>
    <cellStyle name="Schlecht 4 22" xfId="36299" xr:uid="{00000000-0005-0000-0000-0000A88E0000}"/>
    <cellStyle name="Schlecht 4 23" xfId="36300" xr:uid="{00000000-0005-0000-0000-0000A98E0000}"/>
    <cellStyle name="Schlecht 4 24" xfId="36301" xr:uid="{00000000-0005-0000-0000-0000AA8E0000}"/>
    <cellStyle name="Schlecht 4 25" xfId="36302" xr:uid="{00000000-0005-0000-0000-0000AB8E0000}"/>
    <cellStyle name="Schlecht 4 26" xfId="36303" xr:uid="{00000000-0005-0000-0000-0000AC8E0000}"/>
    <cellStyle name="Schlecht 4 3" xfId="36304" xr:uid="{00000000-0005-0000-0000-0000AD8E0000}"/>
    <cellStyle name="Schlecht 4 4" xfId="36305" xr:uid="{00000000-0005-0000-0000-0000AE8E0000}"/>
    <cellStyle name="Schlecht 4 5" xfId="36306" xr:uid="{00000000-0005-0000-0000-0000AF8E0000}"/>
    <cellStyle name="Schlecht 4 6" xfId="36307" xr:uid="{00000000-0005-0000-0000-0000B08E0000}"/>
    <cellStyle name="Schlecht 4 7" xfId="36308" xr:uid="{00000000-0005-0000-0000-0000B18E0000}"/>
    <cellStyle name="Schlecht 4 8" xfId="36309" xr:uid="{00000000-0005-0000-0000-0000B28E0000}"/>
    <cellStyle name="Schlecht 4 9" xfId="36310" xr:uid="{00000000-0005-0000-0000-0000B38E0000}"/>
    <cellStyle name="Schlecht 40" xfId="36311" xr:uid="{00000000-0005-0000-0000-0000B48E0000}"/>
    <cellStyle name="Schlecht 41" xfId="36312" xr:uid="{00000000-0005-0000-0000-0000B58E0000}"/>
    <cellStyle name="Schlecht 42" xfId="36313" xr:uid="{00000000-0005-0000-0000-0000B68E0000}"/>
    <cellStyle name="Schlecht 43" xfId="36314" xr:uid="{00000000-0005-0000-0000-0000B78E0000}"/>
    <cellStyle name="Schlecht 44" xfId="36315" xr:uid="{00000000-0005-0000-0000-0000B88E0000}"/>
    <cellStyle name="Schlecht 45" xfId="36316" xr:uid="{00000000-0005-0000-0000-0000B98E0000}"/>
    <cellStyle name="Schlecht 46" xfId="36317" xr:uid="{00000000-0005-0000-0000-0000BA8E0000}"/>
    <cellStyle name="Schlecht 47" xfId="36318" xr:uid="{00000000-0005-0000-0000-0000BB8E0000}"/>
    <cellStyle name="Schlecht 48" xfId="46139" xr:uid="{00000000-0005-0000-0000-0000BC8E0000}"/>
    <cellStyle name="Schlecht 5" xfId="36319" xr:uid="{00000000-0005-0000-0000-0000BD8E0000}"/>
    <cellStyle name="Schlecht 5 10" xfId="36320" xr:uid="{00000000-0005-0000-0000-0000BE8E0000}"/>
    <cellStyle name="Schlecht 5 11" xfId="36321" xr:uid="{00000000-0005-0000-0000-0000BF8E0000}"/>
    <cellStyle name="Schlecht 5 12" xfId="36322" xr:uid="{00000000-0005-0000-0000-0000C08E0000}"/>
    <cellStyle name="Schlecht 5 13" xfId="36323" xr:uid="{00000000-0005-0000-0000-0000C18E0000}"/>
    <cellStyle name="Schlecht 5 14" xfId="36324" xr:uid="{00000000-0005-0000-0000-0000C28E0000}"/>
    <cellStyle name="Schlecht 5 15" xfId="36325" xr:uid="{00000000-0005-0000-0000-0000C38E0000}"/>
    <cellStyle name="Schlecht 5 16" xfId="36326" xr:uid="{00000000-0005-0000-0000-0000C48E0000}"/>
    <cellStyle name="Schlecht 5 17" xfId="36327" xr:uid="{00000000-0005-0000-0000-0000C58E0000}"/>
    <cellStyle name="Schlecht 5 18" xfId="36328" xr:uid="{00000000-0005-0000-0000-0000C68E0000}"/>
    <cellStyle name="Schlecht 5 19" xfId="36329" xr:uid="{00000000-0005-0000-0000-0000C78E0000}"/>
    <cellStyle name="Schlecht 5 2" xfId="36330" xr:uid="{00000000-0005-0000-0000-0000C88E0000}"/>
    <cellStyle name="Schlecht 5 3" xfId="36331" xr:uid="{00000000-0005-0000-0000-0000C98E0000}"/>
    <cellStyle name="Schlecht 5 4" xfId="36332" xr:uid="{00000000-0005-0000-0000-0000CA8E0000}"/>
    <cellStyle name="Schlecht 5 5" xfId="36333" xr:uid="{00000000-0005-0000-0000-0000CB8E0000}"/>
    <cellStyle name="Schlecht 5 6" xfId="36334" xr:uid="{00000000-0005-0000-0000-0000CC8E0000}"/>
    <cellStyle name="Schlecht 5 7" xfId="36335" xr:uid="{00000000-0005-0000-0000-0000CD8E0000}"/>
    <cellStyle name="Schlecht 5 8" xfId="36336" xr:uid="{00000000-0005-0000-0000-0000CE8E0000}"/>
    <cellStyle name="Schlecht 5 9" xfId="36337" xr:uid="{00000000-0005-0000-0000-0000CF8E0000}"/>
    <cellStyle name="Schlecht 6" xfId="36338" xr:uid="{00000000-0005-0000-0000-0000D08E0000}"/>
    <cellStyle name="Schlecht 6 10" xfId="36339" xr:uid="{00000000-0005-0000-0000-0000D18E0000}"/>
    <cellStyle name="Schlecht 6 11" xfId="36340" xr:uid="{00000000-0005-0000-0000-0000D28E0000}"/>
    <cellStyle name="Schlecht 6 12" xfId="36341" xr:uid="{00000000-0005-0000-0000-0000D38E0000}"/>
    <cellStyle name="Schlecht 6 13" xfId="36342" xr:uid="{00000000-0005-0000-0000-0000D48E0000}"/>
    <cellStyle name="Schlecht 6 14" xfId="36343" xr:uid="{00000000-0005-0000-0000-0000D58E0000}"/>
    <cellStyle name="Schlecht 6 15" xfId="36344" xr:uid="{00000000-0005-0000-0000-0000D68E0000}"/>
    <cellStyle name="Schlecht 6 16" xfId="36345" xr:uid="{00000000-0005-0000-0000-0000D78E0000}"/>
    <cellStyle name="Schlecht 6 17" xfId="36346" xr:uid="{00000000-0005-0000-0000-0000D88E0000}"/>
    <cellStyle name="Schlecht 6 18" xfId="36347" xr:uid="{00000000-0005-0000-0000-0000D98E0000}"/>
    <cellStyle name="Schlecht 6 19" xfId="36348" xr:uid="{00000000-0005-0000-0000-0000DA8E0000}"/>
    <cellStyle name="Schlecht 6 2" xfId="36349" xr:uid="{00000000-0005-0000-0000-0000DB8E0000}"/>
    <cellStyle name="Schlecht 6 3" xfId="36350" xr:uid="{00000000-0005-0000-0000-0000DC8E0000}"/>
    <cellStyle name="Schlecht 6 4" xfId="36351" xr:uid="{00000000-0005-0000-0000-0000DD8E0000}"/>
    <cellStyle name="Schlecht 6 5" xfId="36352" xr:uid="{00000000-0005-0000-0000-0000DE8E0000}"/>
    <cellStyle name="Schlecht 6 6" xfId="36353" xr:uid="{00000000-0005-0000-0000-0000DF8E0000}"/>
    <cellStyle name="Schlecht 6 7" xfId="36354" xr:uid="{00000000-0005-0000-0000-0000E08E0000}"/>
    <cellStyle name="Schlecht 6 8" xfId="36355" xr:uid="{00000000-0005-0000-0000-0000E18E0000}"/>
    <cellStyle name="Schlecht 6 9" xfId="36356" xr:uid="{00000000-0005-0000-0000-0000E28E0000}"/>
    <cellStyle name="Schlecht 7" xfId="36357" xr:uid="{00000000-0005-0000-0000-0000E38E0000}"/>
    <cellStyle name="Schlecht 7 10" xfId="36358" xr:uid="{00000000-0005-0000-0000-0000E48E0000}"/>
    <cellStyle name="Schlecht 7 11" xfId="36359" xr:uid="{00000000-0005-0000-0000-0000E58E0000}"/>
    <cellStyle name="Schlecht 7 12" xfId="36360" xr:uid="{00000000-0005-0000-0000-0000E68E0000}"/>
    <cellStyle name="Schlecht 7 13" xfId="36361" xr:uid="{00000000-0005-0000-0000-0000E78E0000}"/>
    <cellStyle name="Schlecht 7 14" xfId="36362" xr:uid="{00000000-0005-0000-0000-0000E88E0000}"/>
    <cellStyle name="Schlecht 7 15" xfId="36363" xr:uid="{00000000-0005-0000-0000-0000E98E0000}"/>
    <cellStyle name="Schlecht 7 16" xfId="36364" xr:uid="{00000000-0005-0000-0000-0000EA8E0000}"/>
    <cellStyle name="Schlecht 7 17" xfId="36365" xr:uid="{00000000-0005-0000-0000-0000EB8E0000}"/>
    <cellStyle name="Schlecht 7 18" xfId="36366" xr:uid="{00000000-0005-0000-0000-0000EC8E0000}"/>
    <cellStyle name="Schlecht 7 19" xfId="36367" xr:uid="{00000000-0005-0000-0000-0000ED8E0000}"/>
    <cellStyle name="Schlecht 7 2" xfId="36368" xr:uid="{00000000-0005-0000-0000-0000EE8E0000}"/>
    <cellStyle name="Schlecht 7 3" xfId="36369" xr:uid="{00000000-0005-0000-0000-0000EF8E0000}"/>
    <cellStyle name="Schlecht 7 4" xfId="36370" xr:uid="{00000000-0005-0000-0000-0000F08E0000}"/>
    <cellStyle name="Schlecht 7 5" xfId="36371" xr:uid="{00000000-0005-0000-0000-0000F18E0000}"/>
    <cellStyle name="Schlecht 7 6" xfId="36372" xr:uid="{00000000-0005-0000-0000-0000F28E0000}"/>
    <cellStyle name="Schlecht 7 7" xfId="36373" xr:uid="{00000000-0005-0000-0000-0000F38E0000}"/>
    <cellStyle name="Schlecht 7 8" xfId="36374" xr:uid="{00000000-0005-0000-0000-0000F48E0000}"/>
    <cellStyle name="Schlecht 7 9" xfId="36375" xr:uid="{00000000-0005-0000-0000-0000F58E0000}"/>
    <cellStyle name="Schlecht 8" xfId="36376" xr:uid="{00000000-0005-0000-0000-0000F68E0000}"/>
    <cellStyle name="Schlecht 8 10" xfId="36377" xr:uid="{00000000-0005-0000-0000-0000F78E0000}"/>
    <cellStyle name="Schlecht 8 11" xfId="36378" xr:uid="{00000000-0005-0000-0000-0000F88E0000}"/>
    <cellStyle name="Schlecht 8 12" xfId="36379" xr:uid="{00000000-0005-0000-0000-0000F98E0000}"/>
    <cellStyle name="Schlecht 8 13" xfId="36380" xr:uid="{00000000-0005-0000-0000-0000FA8E0000}"/>
    <cellStyle name="Schlecht 8 14" xfId="36381" xr:uid="{00000000-0005-0000-0000-0000FB8E0000}"/>
    <cellStyle name="Schlecht 8 15" xfId="36382" xr:uid="{00000000-0005-0000-0000-0000FC8E0000}"/>
    <cellStyle name="Schlecht 8 16" xfId="36383" xr:uid="{00000000-0005-0000-0000-0000FD8E0000}"/>
    <cellStyle name="Schlecht 8 17" xfId="36384" xr:uid="{00000000-0005-0000-0000-0000FE8E0000}"/>
    <cellStyle name="Schlecht 8 18" xfId="36385" xr:uid="{00000000-0005-0000-0000-0000FF8E0000}"/>
    <cellStyle name="Schlecht 8 19" xfId="36386" xr:uid="{00000000-0005-0000-0000-0000008F0000}"/>
    <cellStyle name="Schlecht 8 2" xfId="36387" xr:uid="{00000000-0005-0000-0000-0000018F0000}"/>
    <cellStyle name="Schlecht 8 3" xfId="36388" xr:uid="{00000000-0005-0000-0000-0000028F0000}"/>
    <cellStyle name="Schlecht 8 4" xfId="36389" xr:uid="{00000000-0005-0000-0000-0000038F0000}"/>
    <cellStyle name="Schlecht 8 5" xfId="36390" xr:uid="{00000000-0005-0000-0000-0000048F0000}"/>
    <cellStyle name="Schlecht 8 6" xfId="36391" xr:uid="{00000000-0005-0000-0000-0000058F0000}"/>
    <cellStyle name="Schlecht 8 7" xfId="36392" xr:uid="{00000000-0005-0000-0000-0000068F0000}"/>
    <cellStyle name="Schlecht 8 8" xfId="36393" xr:uid="{00000000-0005-0000-0000-0000078F0000}"/>
    <cellStyle name="Schlecht 8 9" xfId="36394" xr:uid="{00000000-0005-0000-0000-0000088F0000}"/>
    <cellStyle name="Schlecht 9" xfId="36395" xr:uid="{00000000-0005-0000-0000-0000098F0000}"/>
    <cellStyle name="Schlecht 9 10" xfId="36396" xr:uid="{00000000-0005-0000-0000-00000A8F0000}"/>
    <cellStyle name="Schlecht 9 11" xfId="36397" xr:uid="{00000000-0005-0000-0000-00000B8F0000}"/>
    <cellStyle name="Schlecht 9 12" xfId="36398" xr:uid="{00000000-0005-0000-0000-00000C8F0000}"/>
    <cellStyle name="Schlecht 9 13" xfId="36399" xr:uid="{00000000-0005-0000-0000-00000D8F0000}"/>
    <cellStyle name="Schlecht 9 14" xfId="36400" xr:uid="{00000000-0005-0000-0000-00000E8F0000}"/>
    <cellStyle name="Schlecht 9 15" xfId="36401" xr:uid="{00000000-0005-0000-0000-00000F8F0000}"/>
    <cellStyle name="Schlecht 9 16" xfId="36402" xr:uid="{00000000-0005-0000-0000-0000108F0000}"/>
    <cellStyle name="Schlecht 9 17" xfId="36403" xr:uid="{00000000-0005-0000-0000-0000118F0000}"/>
    <cellStyle name="Schlecht 9 18" xfId="36404" xr:uid="{00000000-0005-0000-0000-0000128F0000}"/>
    <cellStyle name="Schlecht 9 19" xfId="36405" xr:uid="{00000000-0005-0000-0000-0000138F0000}"/>
    <cellStyle name="Schlecht 9 2" xfId="36406" xr:uid="{00000000-0005-0000-0000-0000148F0000}"/>
    <cellStyle name="Schlecht 9 3" xfId="36407" xr:uid="{00000000-0005-0000-0000-0000158F0000}"/>
    <cellStyle name="Schlecht 9 4" xfId="36408" xr:uid="{00000000-0005-0000-0000-0000168F0000}"/>
    <cellStyle name="Schlecht 9 5" xfId="36409" xr:uid="{00000000-0005-0000-0000-0000178F0000}"/>
    <cellStyle name="Schlecht 9 6" xfId="36410" xr:uid="{00000000-0005-0000-0000-0000188F0000}"/>
    <cellStyle name="Schlecht 9 7" xfId="36411" xr:uid="{00000000-0005-0000-0000-0000198F0000}"/>
    <cellStyle name="Schlecht 9 8" xfId="36412" xr:uid="{00000000-0005-0000-0000-00001A8F0000}"/>
    <cellStyle name="Schlecht 9 9" xfId="36413" xr:uid="{00000000-0005-0000-0000-00001B8F0000}"/>
    <cellStyle name="Sheet Title" xfId="88" xr:uid="{00000000-0005-0000-0000-00001C8F0000}"/>
    <cellStyle name="Sheet Title 2" xfId="36414" xr:uid="{00000000-0005-0000-0000-00001D8F0000}"/>
    <cellStyle name="Sheet Title 2 2" xfId="36415" xr:uid="{00000000-0005-0000-0000-00001E8F0000}"/>
    <cellStyle name="Sheet Title 2 3" xfId="36416" xr:uid="{00000000-0005-0000-0000-00001F8F0000}"/>
    <cellStyle name="Sheet Title 3" xfId="36417" xr:uid="{00000000-0005-0000-0000-0000208F0000}"/>
    <cellStyle name="Sheet Title 3 2" xfId="36418" xr:uid="{00000000-0005-0000-0000-0000218F0000}"/>
    <cellStyle name="Sheet Title 3 3" xfId="36419" xr:uid="{00000000-0005-0000-0000-0000228F0000}"/>
    <cellStyle name="Sheet Title 4" xfId="36420" xr:uid="{00000000-0005-0000-0000-0000238F0000}"/>
    <cellStyle name="Sheet Title 4 2" xfId="36421" xr:uid="{00000000-0005-0000-0000-0000248F0000}"/>
    <cellStyle name="Sheet Title 4 3" xfId="36422" xr:uid="{00000000-0005-0000-0000-0000258F0000}"/>
    <cellStyle name="Sheet Title 5" xfId="36423" xr:uid="{00000000-0005-0000-0000-0000268F0000}"/>
    <cellStyle name="Sheet Title 5 2" xfId="36424" xr:uid="{00000000-0005-0000-0000-0000278F0000}"/>
    <cellStyle name="Sheet Title 5 3" xfId="36425" xr:uid="{00000000-0005-0000-0000-0000288F0000}"/>
    <cellStyle name="Sheet Title 6" xfId="36426" xr:uid="{00000000-0005-0000-0000-0000298F0000}"/>
    <cellStyle name="Sheet Title 6 2" xfId="36427" xr:uid="{00000000-0005-0000-0000-00002A8F0000}"/>
    <cellStyle name="Sheet Title 6 3" xfId="36428" xr:uid="{00000000-0005-0000-0000-00002B8F0000}"/>
    <cellStyle name="Sheet Title 7" xfId="36429" xr:uid="{00000000-0005-0000-0000-00002C8F0000}"/>
    <cellStyle name="Sheet Title 7 2" xfId="36430" xr:uid="{00000000-0005-0000-0000-00002D8F0000}"/>
    <cellStyle name="Sheet Title 7 3" xfId="36431" xr:uid="{00000000-0005-0000-0000-00002E8F0000}"/>
    <cellStyle name="Sheet Title 8" xfId="36432" xr:uid="{00000000-0005-0000-0000-00002F8F0000}"/>
    <cellStyle name="Sheet Title 8 2" xfId="36433" xr:uid="{00000000-0005-0000-0000-0000308F0000}"/>
    <cellStyle name="Sheet Title 8 3" xfId="36434" xr:uid="{00000000-0005-0000-0000-0000318F0000}"/>
    <cellStyle name="Sheet Title 9" xfId="46140" xr:uid="{00000000-0005-0000-0000-0000328F0000}"/>
    <cellStyle name="Standaard 2" xfId="36435" xr:uid="{00000000-0005-0000-0000-0000338F0000}"/>
    <cellStyle name="Standaard 2 2" xfId="36436" xr:uid="{00000000-0005-0000-0000-0000348F0000}"/>
    <cellStyle name="Standaard 2 2 2" xfId="36437" xr:uid="{00000000-0005-0000-0000-0000358F0000}"/>
    <cellStyle name="Standaard 2 2 2 2" xfId="36438" xr:uid="{00000000-0005-0000-0000-0000368F0000}"/>
    <cellStyle name="Standaard 2 2 3" xfId="36439" xr:uid="{00000000-0005-0000-0000-0000378F0000}"/>
    <cellStyle name="Standaard 2 3" xfId="36440" xr:uid="{00000000-0005-0000-0000-0000388F0000}"/>
    <cellStyle name="Standaard 2 3 2" xfId="36441" xr:uid="{00000000-0005-0000-0000-0000398F0000}"/>
    <cellStyle name="Standaard 2 4" xfId="36442" xr:uid="{00000000-0005-0000-0000-00003A8F0000}"/>
    <cellStyle name="Standaard 3" xfId="36443" xr:uid="{00000000-0005-0000-0000-00003B8F0000}"/>
    <cellStyle name="Standaard 3 2" xfId="36444" xr:uid="{00000000-0005-0000-0000-00003C8F0000}"/>
    <cellStyle name="Standaard 3 2 2" xfId="36445" xr:uid="{00000000-0005-0000-0000-00003D8F0000}"/>
    <cellStyle name="Standaard 3 2 2 2" xfId="36446" xr:uid="{00000000-0005-0000-0000-00003E8F0000}"/>
    <cellStyle name="Standaard 3 2 3" xfId="36447" xr:uid="{00000000-0005-0000-0000-00003F8F0000}"/>
    <cellStyle name="Standaard 3 3" xfId="36448" xr:uid="{00000000-0005-0000-0000-0000408F0000}"/>
    <cellStyle name="Standaard 3 3 2" xfId="36449" xr:uid="{00000000-0005-0000-0000-0000418F0000}"/>
    <cellStyle name="Standaard 3 4" xfId="36450" xr:uid="{00000000-0005-0000-0000-0000428F0000}"/>
    <cellStyle name="Standaard 4" xfId="36451" xr:uid="{00000000-0005-0000-0000-0000438F0000}"/>
    <cellStyle name="Standaard 4 2" xfId="36452" xr:uid="{00000000-0005-0000-0000-0000448F0000}"/>
    <cellStyle name="Standaard 4 2 2" xfId="36453" xr:uid="{00000000-0005-0000-0000-0000458F0000}"/>
    <cellStyle name="Standaard 4 2 2 2" xfId="36454" xr:uid="{00000000-0005-0000-0000-0000468F0000}"/>
    <cellStyle name="Standaard 4 2 3" xfId="36455" xr:uid="{00000000-0005-0000-0000-0000478F0000}"/>
    <cellStyle name="Standaard 4 3" xfId="36456" xr:uid="{00000000-0005-0000-0000-0000488F0000}"/>
    <cellStyle name="Standaard 4 3 2" xfId="36457" xr:uid="{00000000-0005-0000-0000-0000498F0000}"/>
    <cellStyle name="Standaard 4 4" xfId="36458" xr:uid="{00000000-0005-0000-0000-00004A8F0000}"/>
    <cellStyle name="Standaard 5" xfId="46141" xr:uid="{00000000-0005-0000-0000-00004B8F0000}"/>
    <cellStyle name="Standaard 6" xfId="46142" xr:uid="{00000000-0005-0000-0000-00004C8F0000}"/>
    <cellStyle name="Standaard 6 2" xfId="46143" xr:uid="{00000000-0005-0000-0000-00004D8F0000}"/>
    <cellStyle name="Standaard 7" xfId="46144" xr:uid="{00000000-0005-0000-0000-00004E8F0000}"/>
    <cellStyle name="Standaard_Blad1" xfId="36459" xr:uid="{00000000-0005-0000-0000-00004F8F0000}"/>
    <cellStyle name="Standard" xfId="0" builtinId="0"/>
    <cellStyle name="Standard 10" xfId="36460" xr:uid="{00000000-0005-0000-0000-0000518F0000}"/>
    <cellStyle name="Standard 10 10" xfId="36461" xr:uid="{00000000-0005-0000-0000-0000528F0000}"/>
    <cellStyle name="Standard 10 10 2" xfId="36462" xr:uid="{00000000-0005-0000-0000-0000538F0000}"/>
    <cellStyle name="Standard 10 10 3" xfId="36463" xr:uid="{00000000-0005-0000-0000-0000548F0000}"/>
    <cellStyle name="Standard 10 11" xfId="36464" xr:uid="{00000000-0005-0000-0000-0000558F0000}"/>
    <cellStyle name="Standard 10 11 10" xfId="46145" xr:uid="{00000000-0005-0000-0000-0000568F0000}"/>
    <cellStyle name="Standard 10 11 11" xfId="46146" xr:uid="{00000000-0005-0000-0000-0000578F0000}"/>
    <cellStyle name="Standard 10 11 12" xfId="46147" xr:uid="{00000000-0005-0000-0000-0000588F0000}"/>
    <cellStyle name="Standard 10 11 12 2" xfId="46148" xr:uid="{00000000-0005-0000-0000-0000598F0000}"/>
    <cellStyle name="Standard 10 11 13" xfId="46149" xr:uid="{00000000-0005-0000-0000-00005A8F0000}"/>
    <cellStyle name="Standard 10 11 14" xfId="46150" xr:uid="{00000000-0005-0000-0000-00005B8F0000}"/>
    <cellStyle name="Standard 10 11 15" xfId="46151" xr:uid="{00000000-0005-0000-0000-00005C8F0000}"/>
    <cellStyle name="Standard 10 11 15 4" xfId="46294" xr:uid="{00000000-0005-0000-0000-00005D8F0000}"/>
    <cellStyle name="Standard 10 11 15 4 2" xfId="46303" xr:uid="{00000000-0005-0000-0000-00005E8F0000}"/>
    <cellStyle name="Standard 10 11 15 6" xfId="46320" xr:uid="{00000000-0005-0000-0000-00005F8F0000}"/>
    <cellStyle name="Standard 10 11 2" xfId="36465" xr:uid="{00000000-0005-0000-0000-0000608F0000}"/>
    <cellStyle name="Standard 10 11 3" xfId="36466" xr:uid="{00000000-0005-0000-0000-0000618F0000}"/>
    <cellStyle name="Standard 10 11 4" xfId="36467" xr:uid="{00000000-0005-0000-0000-0000628F0000}"/>
    <cellStyle name="Standard 10 11 5" xfId="36468" xr:uid="{00000000-0005-0000-0000-0000638F0000}"/>
    <cellStyle name="Standard 10 11 5 2" xfId="46152" xr:uid="{00000000-0005-0000-0000-0000648F0000}"/>
    <cellStyle name="Standard 10 11 5 2 2" xfId="46153" xr:uid="{00000000-0005-0000-0000-0000658F0000}"/>
    <cellStyle name="Standard 10 11 5 2 2 2" xfId="46154" xr:uid="{00000000-0005-0000-0000-0000668F0000}"/>
    <cellStyle name="Standard 10 11 5 3" xfId="46155" xr:uid="{00000000-0005-0000-0000-0000678F0000}"/>
    <cellStyle name="Standard 10 11 5 4" xfId="46156" xr:uid="{00000000-0005-0000-0000-0000688F0000}"/>
    <cellStyle name="Standard 10 11 6" xfId="46157" xr:uid="{00000000-0005-0000-0000-0000698F0000}"/>
    <cellStyle name="Standard 10 11 7" xfId="46158" xr:uid="{00000000-0005-0000-0000-00006A8F0000}"/>
    <cellStyle name="Standard 10 11 8" xfId="46159" xr:uid="{00000000-0005-0000-0000-00006B8F0000}"/>
    <cellStyle name="Standard 10 11 9" xfId="46160" xr:uid="{00000000-0005-0000-0000-00006C8F0000}"/>
    <cellStyle name="Standard 10 12" xfId="36469" xr:uid="{00000000-0005-0000-0000-00006D8F0000}"/>
    <cellStyle name="Standard 10 12 2" xfId="36470" xr:uid="{00000000-0005-0000-0000-00006E8F0000}"/>
    <cellStyle name="Standard 10 12 3" xfId="36471" xr:uid="{00000000-0005-0000-0000-00006F8F0000}"/>
    <cellStyle name="Standard 10 13" xfId="36472" xr:uid="{00000000-0005-0000-0000-0000708F0000}"/>
    <cellStyle name="Standard 10 13 2" xfId="36473" xr:uid="{00000000-0005-0000-0000-0000718F0000}"/>
    <cellStyle name="Standard 10 13 3" xfId="36474" xr:uid="{00000000-0005-0000-0000-0000728F0000}"/>
    <cellStyle name="Standard 10 14" xfId="36475" xr:uid="{00000000-0005-0000-0000-0000738F0000}"/>
    <cellStyle name="Standard 10 14 2" xfId="36476" xr:uid="{00000000-0005-0000-0000-0000748F0000}"/>
    <cellStyle name="Standard 10 14 3" xfId="36477" xr:uid="{00000000-0005-0000-0000-0000758F0000}"/>
    <cellStyle name="Standard 10 15" xfId="36478" xr:uid="{00000000-0005-0000-0000-0000768F0000}"/>
    <cellStyle name="Standard 10 15 2" xfId="36479" xr:uid="{00000000-0005-0000-0000-0000778F0000}"/>
    <cellStyle name="Standard 10 15 3" xfId="36480" xr:uid="{00000000-0005-0000-0000-0000788F0000}"/>
    <cellStyle name="Standard 10 16" xfId="36481" xr:uid="{00000000-0005-0000-0000-0000798F0000}"/>
    <cellStyle name="Standard 10 17" xfId="36482" xr:uid="{00000000-0005-0000-0000-00007A8F0000}"/>
    <cellStyle name="Standard 10 18" xfId="36483" xr:uid="{00000000-0005-0000-0000-00007B8F0000}"/>
    <cellStyle name="Standard 10 19" xfId="36484" xr:uid="{00000000-0005-0000-0000-00007C8F0000}"/>
    <cellStyle name="Standard 10 2" xfId="36485" xr:uid="{00000000-0005-0000-0000-00007D8F0000}"/>
    <cellStyle name="Standard 10 20" xfId="36486" xr:uid="{00000000-0005-0000-0000-00007E8F0000}"/>
    <cellStyle name="Standard 10 21" xfId="36487" xr:uid="{00000000-0005-0000-0000-00007F8F0000}"/>
    <cellStyle name="Standard 10 21 2" xfId="45935" xr:uid="{00000000-0005-0000-0000-0000808F0000}"/>
    <cellStyle name="Standard 10 21 3" xfId="46161" xr:uid="{00000000-0005-0000-0000-0000818F0000}"/>
    <cellStyle name="Standard 10 21 3 2" xfId="46162" xr:uid="{00000000-0005-0000-0000-0000828F0000}"/>
    <cellStyle name="Standard 10 21 4" xfId="46163" xr:uid="{00000000-0005-0000-0000-0000838F0000}"/>
    <cellStyle name="Standard 10 21 4 2" xfId="46164" xr:uid="{00000000-0005-0000-0000-0000848F0000}"/>
    <cellStyle name="Standard 10 21 4 2 2" xfId="46165" xr:uid="{00000000-0005-0000-0000-0000858F0000}"/>
    <cellStyle name="Standard 10 3" xfId="36488" xr:uid="{00000000-0005-0000-0000-0000868F0000}"/>
    <cellStyle name="Standard 10 4" xfId="36489" xr:uid="{00000000-0005-0000-0000-0000878F0000}"/>
    <cellStyle name="Standard 10 5" xfId="36490" xr:uid="{00000000-0005-0000-0000-0000888F0000}"/>
    <cellStyle name="Standard 10 5 2" xfId="36491" xr:uid="{00000000-0005-0000-0000-0000898F0000}"/>
    <cellStyle name="Standard 10 5 3" xfId="36492" xr:uid="{00000000-0005-0000-0000-00008A8F0000}"/>
    <cellStyle name="Standard 10 5 4" xfId="36493" xr:uid="{00000000-0005-0000-0000-00008B8F0000}"/>
    <cellStyle name="Standard 10 5 5" xfId="36494" xr:uid="{00000000-0005-0000-0000-00008C8F0000}"/>
    <cellStyle name="Standard 10 5 5 10" xfId="46166" xr:uid="{00000000-0005-0000-0000-00008D8F0000}"/>
    <cellStyle name="Standard 10 5 5 11" xfId="45960" xr:uid="{00000000-0005-0000-0000-00008E8F0000}"/>
    <cellStyle name="Standard 10 5 5 12" xfId="46167" xr:uid="{00000000-0005-0000-0000-00008F8F0000}"/>
    <cellStyle name="Standard 10 5 5 13" xfId="46168" xr:uid="{00000000-0005-0000-0000-0000908F0000}"/>
    <cellStyle name="Standard 10 5 5 2" xfId="36495" xr:uid="{00000000-0005-0000-0000-0000918F0000}"/>
    <cellStyle name="Standard 10 5 5 2 2" xfId="45936" xr:uid="{00000000-0005-0000-0000-0000928F0000}"/>
    <cellStyle name="Standard 10 5 5 2 3" xfId="45937" xr:uid="{00000000-0005-0000-0000-0000938F0000}"/>
    <cellStyle name="Standard 10 5 5 2 3 2" xfId="45938" xr:uid="{00000000-0005-0000-0000-0000948F0000}"/>
    <cellStyle name="Standard 10 5 5 3" xfId="36496" xr:uid="{00000000-0005-0000-0000-0000958F0000}"/>
    <cellStyle name="Standard 10 5 5 4" xfId="46169" xr:uid="{00000000-0005-0000-0000-0000968F0000}"/>
    <cellStyle name="Standard 10 5 5 5" xfId="46170" xr:uid="{00000000-0005-0000-0000-0000978F0000}"/>
    <cellStyle name="Standard 10 5 5 6" xfId="46171" xr:uid="{00000000-0005-0000-0000-0000988F0000}"/>
    <cellStyle name="Standard 10 5 5 7" xfId="46172" xr:uid="{00000000-0005-0000-0000-0000998F0000}"/>
    <cellStyle name="Standard 10 5 5 8" xfId="46173" xr:uid="{00000000-0005-0000-0000-00009A8F0000}"/>
    <cellStyle name="Standard 10 5 5 9" xfId="46174" xr:uid="{00000000-0005-0000-0000-00009B8F0000}"/>
    <cellStyle name="Standard 10 6" xfId="36497" xr:uid="{00000000-0005-0000-0000-00009C8F0000}"/>
    <cellStyle name="Standard 10 6 2" xfId="36498" xr:uid="{00000000-0005-0000-0000-00009D8F0000}"/>
    <cellStyle name="Standard 10 6 3" xfId="36499" xr:uid="{00000000-0005-0000-0000-00009E8F0000}"/>
    <cellStyle name="Standard 10 6 4" xfId="36500" xr:uid="{00000000-0005-0000-0000-00009F8F0000}"/>
    <cellStyle name="Standard 10 7" xfId="36501" xr:uid="{00000000-0005-0000-0000-0000A08F0000}"/>
    <cellStyle name="Standard 10 7 2" xfId="36502" xr:uid="{00000000-0005-0000-0000-0000A18F0000}"/>
    <cellStyle name="Standard 10 7 3" xfId="36503" xr:uid="{00000000-0005-0000-0000-0000A28F0000}"/>
    <cellStyle name="Standard 10 7 4" xfId="36504" xr:uid="{00000000-0005-0000-0000-0000A38F0000}"/>
    <cellStyle name="Standard 10 7 5" xfId="36505" xr:uid="{00000000-0005-0000-0000-0000A48F0000}"/>
    <cellStyle name="Standard 10 8" xfId="36506" xr:uid="{00000000-0005-0000-0000-0000A58F0000}"/>
    <cellStyle name="Standard 10 8 2" xfId="36507" xr:uid="{00000000-0005-0000-0000-0000A68F0000}"/>
    <cellStyle name="Standard 10 9" xfId="36508" xr:uid="{00000000-0005-0000-0000-0000A78F0000}"/>
    <cellStyle name="Standard 10 9 2" xfId="36509" xr:uid="{00000000-0005-0000-0000-0000A88F0000}"/>
    <cellStyle name="Standard 10 9 3" xfId="36510" xr:uid="{00000000-0005-0000-0000-0000A98F0000}"/>
    <cellStyle name="Standard 100" xfId="36511" xr:uid="{00000000-0005-0000-0000-0000AA8F0000}"/>
    <cellStyle name="Standard 100 2" xfId="36512" xr:uid="{00000000-0005-0000-0000-0000AB8F0000}"/>
    <cellStyle name="Standard 100 2 2" xfId="36513" xr:uid="{00000000-0005-0000-0000-0000AC8F0000}"/>
    <cellStyle name="Standard 100 2 3" xfId="36514" xr:uid="{00000000-0005-0000-0000-0000AD8F0000}"/>
    <cellStyle name="Standard 100 2 3 2" xfId="36515" xr:uid="{00000000-0005-0000-0000-0000AE8F0000}"/>
    <cellStyle name="Standard 100 2 3 3" xfId="36516" xr:uid="{00000000-0005-0000-0000-0000AF8F0000}"/>
    <cellStyle name="Standard 101" xfId="36517" xr:uid="{00000000-0005-0000-0000-0000B08F0000}"/>
    <cellStyle name="Standard 101 2" xfId="36518" xr:uid="{00000000-0005-0000-0000-0000B18F0000}"/>
    <cellStyle name="Standard 102" xfId="36519" xr:uid="{00000000-0005-0000-0000-0000B28F0000}"/>
    <cellStyle name="Standard 102 2" xfId="36520" xr:uid="{00000000-0005-0000-0000-0000B38F0000}"/>
    <cellStyle name="Standard 103" xfId="36521" xr:uid="{00000000-0005-0000-0000-0000B48F0000}"/>
    <cellStyle name="Standard 103 2" xfId="36522" xr:uid="{00000000-0005-0000-0000-0000B58F0000}"/>
    <cellStyle name="Standard 104" xfId="36523" xr:uid="{00000000-0005-0000-0000-0000B68F0000}"/>
    <cellStyle name="Standard 104 2" xfId="36524" xr:uid="{00000000-0005-0000-0000-0000B78F0000}"/>
    <cellStyle name="Standard 105" xfId="36525" xr:uid="{00000000-0005-0000-0000-0000B88F0000}"/>
    <cellStyle name="Standard 105 2" xfId="36526" xr:uid="{00000000-0005-0000-0000-0000B98F0000}"/>
    <cellStyle name="Standard 106" xfId="36527" xr:uid="{00000000-0005-0000-0000-0000BA8F0000}"/>
    <cellStyle name="Standard 106 2" xfId="36528" xr:uid="{00000000-0005-0000-0000-0000BB8F0000}"/>
    <cellStyle name="Standard 107" xfId="36529" xr:uid="{00000000-0005-0000-0000-0000BC8F0000}"/>
    <cellStyle name="Standard 107 2" xfId="36530" xr:uid="{00000000-0005-0000-0000-0000BD8F0000}"/>
    <cellStyle name="Standard 108" xfId="36531" xr:uid="{00000000-0005-0000-0000-0000BE8F0000}"/>
    <cellStyle name="Standard 108 2" xfId="36532" xr:uid="{00000000-0005-0000-0000-0000BF8F0000}"/>
    <cellStyle name="Standard 109" xfId="36533" xr:uid="{00000000-0005-0000-0000-0000C08F0000}"/>
    <cellStyle name="Standard 109 2" xfId="36534" xr:uid="{00000000-0005-0000-0000-0000C18F0000}"/>
    <cellStyle name="Standard 11" xfId="36535" xr:uid="{00000000-0005-0000-0000-0000C28F0000}"/>
    <cellStyle name="Standard 11 10" xfId="36536" xr:uid="{00000000-0005-0000-0000-0000C38F0000}"/>
    <cellStyle name="Standard 11 10 2" xfId="36537" xr:uid="{00000000-0005-0000-0000-0000C48F0000}"/>
    <cellStyle name="Standard 11 10 3" xfId="36538" xr:uid="{00000000-0005-0000-0000-0000C58F0000}"/>
    <cellStyle name="Standard 11 11" xfId="36539" xr:uid="{00000000-0005-0000-0000-0000C68F0000}"/>
    <cellStyle name="Standard 11 11 2" xfId="36540" xr:uid="{00000000-0005-0000-0000-0000C78F0000}"/>
    <cellStyle name="Standard 11 11 3" xfId="36541" xr:uid="{00000000-0005-0000-0000-0000C88F0000}"/>
    <cellStyle name="Standard 11 12" xfId="36542" xr:uid="{00000000-0005-0000-0000-0000C98F0000}"/>
    <cellStyle name="Standard 11 12 2" xfId="36543" xr:uid="{00000000-0005-0000-0000-0000CA8F0000}"/>
    <cellStyle name="Standard 11 12 3" xfId="36544" xr:uid="{00000000-0005-0000-0000-0000CB8F0000}"/>
    <cellStyle name="Standard 11 13" xfId="36545" xr:uid="{00000000-0005-0000-0000-0000CC8F0000}"/>
    <cellStyle name="Standard 11 13 2" xfId="36546" xr:uid="{00000000-0005-0000-0000-0000CD8F0000}"/>
    <cellStyle name="Standard 11 13 3" xfId="36547" xr:uid="{00000000-0005-0000-0000-0000CE8F0000}"/>
    <cellStyle name="Standard 11 14" xfId="36548" xr:uid="{00000000-0005-0000-0000-0000CF8F0000}"/>
    <cellStyle name="Standard 11 14 2" xfId="36549" xr:uid="{00000000-0005-0000-0000-0000D08F0000}"/>
    <cellStyle name="Standard 11 14 3" xfId="36550" xr:uid="{00000000-0005-0000-0000-0000D18F0000}"/>
    <cellStyle name="Standard 11 15" xfId="36551" xr:uid="{00000000-0005-0000-0000-0000D28F0000}"/>
    <cellStyle name="Standard 11 15 2" xfId="36552" xr:uid="{00000000-0005-0000-0000-0000D38F0000}"/>
    <cellStyle name="Standard 11 15 3" xfId="36553" xr:uid="{00000000-0005-0000-0000-0000D48F0000}"/>
    <cellStyle name="Standard 11 16" xfId="36554" xr:uid="{00000000-0005-0000-0000-0000D58F0000}"/>
    <cellStyle name="Standard 11 17" xfId="36555" xr:uid="{00000000-0005-0000-0000-0000D68F0000}"/>
    <cellStyle name="Standard 11 18" xfId="36556" xr:uid="{00000000-0005-0000-0000-0000D78F0000}"/>
    <cellStyle name="Standard 11 19" xfId="36557" xr:uid="{00000000-0005-0000-0000-0000D88F0000}"/>
    <cellStyle name="Standard 11 2" xfId="36558" xr:uid="{00000000-0005-0000-0000-0000D98F0000}"/>
    <cellStyle name="Standard 11 3" xfId="36559" xr:uid="{00000000-0005-0000-0000-0000DA8F0000}"/>
    <cellStyle name="Standard 11 4" xfId="36560" xr:uid="{00000000-0005-0000-0000-0000DB8F0000}"/>
    <cellStyle name="Standard 11 5" xfId="36561" xr:uid="{00000000-0005-0000-0000-0000DC8F0000}"/>
    <cellStyle name="Standard 11 5 2" xfId="36562" xr:uid="{00000000-0005-0000-0000-0000DD8F0000}"/>
    <cellStyle name="Standard 11 5 3" xfId="36563" xr:uid="{00000000-0005-0000-0000-0000DE8F0000}"/>
    <cellStyle name="Standard 11 5 4" xfId="36564" xr:uid="{00000000-0005-0000-0000-0000DF8F0000}"/>
    <cellStyle name="Standard 11 6" xfId="36565" xr:uid="{00000000-0005-0000-0000-0000E08F0000}"/>
    <cellStyle name="Standard 11 6 2" xfId="36566" xr:uid="{00000000-0005-0000-0000-0000E18F0000}"/>
    <cellStyle name="Standard 11 6 3" xfId="36567" xr:uid="{00000000-0005-0000-0000-0000E28F0000}"/>
    <cellStyle name="Standard 11 6 4" xfId="36568" xr:uid="{00000000-0005-0000-0000-0000E38F0000}"/>
    <cellStyle name="Standard 11 7" xfId="36569" xr:uid="{00000000-0005-0000-0000-0000E48F0000}"/>
    <cellStyle name="Standard 11 7 2" xfId="36570" xr:uid="{00000000-0005-0000-0000-0000E58F0000}"/>
    <cellStyle name="Standard 11 7 3" xfId="36571" xr:uid="{00000000-0005-0000-0000-0000E68F0000}"/>
    <cellStyle name="Standard 11 7 4" xfId="36572" xr:uid="{00000000-0005-0000-0000-0000E78F0000}"/>
    <cellStyle name="Standard 11 7 5" xfId="36573" xr:uid="{00000000-0005-0000-0000-0000E88F0000}"/>
    <cellStyle name="Standard 11 8" xfId="36574" xr:uid="{00000000-0005-0000-0000-0000E98F0000}"/>
    <cellStyle name="Standard 11 8 2" xfId="36575" xr:uid="{00000000-0005-0000-0000-0000EA8F0000}"/>
    <cellStyle name="Standard 11 9" xfId="36576" xr:uid="{00000000-0005-0000-0000-0000EB8F0000}"/>
    <cellStyle name="Standard 11 9 2" xfId="36577" xr:uid="{00000000-0005-0000-0000-0000EC8F0000}"/>
    <cellStyle name="Standard 11 9 3" xfId="36578" xr:uid="{00000000-0005-0000-0000-0000ED8F0000}"/>
    <cellStyle name="Standard 110" xfId="36579" xr:uid="{00000000-0005-0000-0000-0000EE8F0000}"/>
    <cellStyle name="Standard 111" xfId="36580" xr:uid="{00000000-0005-0000-0000-0000EF8F0000}"/>
    <cellStyle name="Standard 111 2" xfId="36581" xr:uid="{00000000-0005-0000-0000-0000F08F0000}"/>
    <cellStyle name="Standard 112" xfId="36582" xr:uid="{00000000-0005-0000-0000-0000F18F0000}"/>
    <cellStyle name="Standard 112 2" xfId="36583" xr:uid="{00000000-0005-0000-0000-0000F28F0000}"/>
    <cellStyle name="Standard 113" xfId="36584" xr:uid="{00000000-0005-0000-0000-0000F38F0000}"/>
    <cellStyle name="Standard 113 2" xfId="36585" xr:uid="{00000000-0005-0000-0000-0000F48F0000}"/>
    <cellStyle name="Standard 114" xfId="36586" xr:uid="{00000000-0005-0000-0000-0000F58F0000}"/>
    <cellStyle name="Standard 115" xfId="36587" xr:uid="{00000000-0005-0000-0000-0000F68F0000}"/>
    <cellStyle name="Standard 116" xfId="36588" xr:uid="{00000000-0005-0000-0000-0000F78F0000}"/>
    <cellStyle name="Standard 117" xfId="36589" xr:uid="{00000000-0005-0000-0000-0000F88F0000}"/>
    <cellStyle name="Standard 118" xfId="36590" xr:uid="{00000000-0005-0000-0000-0000F98F0000}"/>
    <cellStyle name="Standard 118 2" xfId="36591" xr:uid="{00000000-0005-0000-0000-0000FA8F0000}"/>
    <cellStyle name="Standard 119" xfId="36592" xr:uid="{00000000-0005-0000-0000-0000FB8F0000}"/>
    <cellStyle name="Standard 12" xfId="36593" xr:uid="{00000000-0005-0000-0000-0000FC8F0000}"/>
    <cellStyle name="Standard 12 10" xfId="36594" xr:uid="{00000000-0005-0000-0000-0000FD8F0000}"/>
    <cellStyle name="Standard 12 10 2" xfId="36595" xr:uid="{00000000-0005-0000-0000-0000FE8F0000}"/>
    <cellStyle name="Standard 12 10 3" xfId="36596" xr:uid="{00000000-0005-0000-0000-0000FF8F0000}"/>
    <cellStyle name="Standard 12 11" xfId="36597" xr:uid="{00000000-0005-0000-0000-000000900000}"/>
    <cellStyle name="Standard 12 11 2" xfId="36598" xr:uid="{00000000-0005-0000-0000-000001900000}"/>
    <cellStyle name="Standard 12 11 3" xfId="36599" xr:uid="{00000000-0005-0000-0000-000002900000}"/>
    <cellStyle name="Standard 12 12" xfId="36600" xr:uid="{00000000-0005-0000-0000-000003900000}"/>
    <cellStyle name="Standard 12 12 2" xfId="36601" xr:uid="{00000000-0005-0000-0000-000004900000}"/>
    <cellStyle name="Standard 12 12 3" xfId="36602" xr:uid="{00000000-0005-0000-0000-000005900000}"/>
    <cellStyle name="Standard 12 13" xfId="36603" xr:uid="{00000000-0005-0000-0000-000006900000}"/>
    <cellStyle name="Standard 12 13 2" xfId="36604" xr:uid="{00000000-0005-0000-0000-000007900000}"/>
    <cellStyle name="Standard 12 13 3" xfId="36605" xr:uid="{00000000-0005-0000-0000-000008900000}"/>
    <cellStyle name="Standard 12 14" xfId="36606" xr:uid="{00000000-0005-0000-0000-000009900000}"/>
    <cellStyle name="Standard 12 14 2" xfId="36607" xr:uid="{00000000-0005-0000-0000-00000A900000}"/>
    <cellStyle name="Standard 12 14 3" xfId="36608" xr:uid="{00000000-0005-0000-0000-00000B900000}"/>
    <cellStyle name="Standard 12 15" xfId="36609" xr:uid="{00000000-0005-0000-0000-00000C900000}"/>
    <cellStyle name="Standard 12 15 2" xfId="36610" xr:uid="{00000000-0005-0000-0000-00000D900000}"/>
    <cellStyle name="Standard 12 15 3" xfId="36611" xr:uid="{00000000-0005-0000-0000-00000E900000}"/>
    <cellStyle name="Standard 12 16" xfId="36612" xr:uid="{00000000-0005-0000-0000-00000F900000}"/>
    <cellStyle name="Standard 12 17" xfId="36613" xr:uid="{00000000-0005-0000-0000-000010900000}"/>
    <cellStyle name="Standard 12 18" xfId="36614" xr:uid="{00000000-0005-0000-0000-000011900000}"/>
    <cellStyle name="Standard 12 19" xfId="36615" xr:uid="{00000000-0005-0000-0000-000012900000}"/>
    <cellStyle name="Standard 12 2" xfId="36616" xr:uid="{00000000-0005-0000-0000-000013900000}"/>
    <cellStyle name="Standard 12 3" xfId="36617" xr:uid="{00000000-0005-0000-0000-000014900000}"/>
    <cellStyle name="Standard 12 4" xfId="36618" xr:uid="{00000000-0005-0000-0000-000015900000}"/>
    <cellStyle name="Standard 12 5" xfId="36619" xr:uid="{00000000-0005-0000-0000-000016900000}"/>
    <cellStyle name="Standard 12 5 2" xfId="36620" xr:uid="{00000000-0005-0000-0000-000017900000}"/>
    <cellStyle name="Standard 12 5 3" xfId="36621" xr:uid="{00000000-0005-0000-0000-000018900000}"/>
    <cellStyle name="Standard 12 5 4" xfId="36622" xr:uid="{00000000-0005-0000-0000-000019900000}"/>
    <cellStyle name="Standard 12 6" xfId="36623" xr:uid="{00000000-0005-0000-0000-00001A900000}"/>
    <cellStyle name="Standard 12 6 2" xfId="36624" xr:uid="{00000000-0005-0000-0000-00001B900000}"/>
    <cellStyle name="Standard 12 6 3" xfId="36625" xr:uid="{00000000-0005-0000-0000-00001C900000}"/>
    <cellStyle name="Standard 12 6 4" xfId="36626" xr:uid="{00000000-0005-0000-0000-00001D900000}"/>
    <cellStyle name="Standard 12 7" xfId="36627" xr:uid="{00000000-0005-0000-0000-00001E900000}"/>
    <cellStyle name="Standard 12 7 2" xfId="36628" xr:uid="{00000000-0005-0000-0000-00001F900000}"/>
    <cellStyle name="Standard 12 7 3" xfId="36629" xr:uid="{00000000-0005-0000-0000-000020900000}"/>
    <cellStyle name="Standard 12 7 4" xfId="36630" xr:uid="{00000000-0005-0000-0000-000021900000}"/>
    <cellStyle name="Standard 12 7 5" xfId="36631" xr:uid="{00000000-0005-0000-0000-000022900000}"/>
    <cellStyle name="Standard 12 8" xfId="36632" xr:uid="{00000000-0005-0000-0000-000023900000}"/>
    <cellStyle name="Standard 12 8 2" xfId="36633" xr:uid="{00000000-0005-0000-0000-000024900000}"/>
    <cellStyle name="Standard 12 9" xfId="36634" xr:uid="{00000000-0005-0000-0000-000025900000}"/>
    <cellStyle name="Standard 12 9 2" xfId="36635" xr:uid="{00000000-0005-0000-0000-000026900000}"/>
    <cellStyle name="Standard 12 9 3" xfId="36636" xr:uid="{00000000-0005-0000-0000-000027900000}"/>
    <cellStyle name="Standard 120" xfId="36637" xr:uid="{00000000-0005-0000-0000-000028900000}"/>
    <cellStyle name="Standard 121" xfId="36638" xr:uid="{00000000-0005-0000-0000-000029900000}"/>
    <cellStyle name="Standard 122" xfId="36639" xr:uid="{00000000-0005-0000-0000-00002A900000}"/>
    <cellStyle name="Standard 123" xfId="36640" xr:uid="{00000000-0005-0000-0000-00002B900000}"/>
    <cellStyle name="Standard 124" xfId="36641" xr:uid="{00000000-0005-0000-0000-00002C900000}"/>
    <cellStyle name="Standard 125" xfId="36642" xr:uid="{00000000-0005-0000-0000-00002D900000}"/>
    <cellStyle name="Standard 125 2" xfId="36643" xr:uid="{00000000-0005-0000-0000-00002E900000}"/>
    <cellStyle name="Standard 125 3" xfId="36644" xr:uid="{00000000-0005-0000-0000-00002F900000}"/>
    <cellStyle name="Standard 126" xfId="36645" xr:uid="{00000000-0005-0000-0000-000030900000}"/>
    <cellStyle name="Standard 127" xfId="36646" xr:uid="{00000000-0005-0000-0000-000031900000}"/>
    <cellStyle name="Standard 128" xfId="36647" xr:uid="{00000000-0005-0000-0000-000032900000}"/>
    <cellStyle name="Standard 129" xfId="36648" xr:uid="{00000000-0005-0000-0000-000033900000}"/>
    <cellStyle name="Standard 13" xfId="36649" xr:uid="{00000000-0005-0000-0000-000034900000}"/>
    <cellStyle name="Standard 13 10" xfId="36650" xr:uid="{00000000-0005-0000-0000-000035900000}"/>
    <cellStyle name="Standard 13 10 2" xfId="36651" xr:uid="{00000000-0005-0000-0000-000036900000}"/>
    <cellStyle name="Standard 13 10 3" xfId="36652" xr:uid="{00000000-0005-0000-0000-000037900000}"/>
    <cellStyle name="Standard 13 11" xfId="36653" xr:uid="{00000000-0005-0000-0000-000038900000}"/>
    <cellStyle name="Standard 13 11 2" xfId="36654" xr:uid="{00000000-0005-0000-0000-000039900000}"/>
    <cellStyle name="Standard 13 11 3" xfId="36655" xr:uid="{00000000-0005-0000-0000-00003A900000}"/>
    <cellStyle name="Standard 13 12" xfId="36656" xr:uid="{00000000-0005-0000-0000-00003B900000}"/>
    <cellStyle name="Standard 13 12 2" xfId="36657" xr:uid="{00000000-0005-0000-0000-00003C900000}"/>
    <cellStyle name="Standard 13 12 3" xfId="36658" xr:uid="{00000000-0005-0000-0000-00003D900000}"/>
    <cellStyle name="Standard 13 13" xfId="36659" xr:uid="{00000000-0005-0000-0000-00003E900000}"/>
    <cellStyle name="Standard 13 13 2" xfId="36660" xr:uid="{00000000-0005-0000-0000-00003F900000}"/>
    <cellStyle name="Standard 13 13 3" xfId="36661" xr:uid="{00000000-0005-0000-0000-000040900000}"/>
    <cellStyle name="Standard 13 14" xfId="36662" xr:uid="{00000000-0005-0000-0000-000041900000}"/>
    <cellStyle name="Standard 13 14 2" xfId="36663" xr:uid="{00000000-0005-0000-0000-000042900000}"/>
    <cellStyle name="Standard 13 14 3" xfId="36664" xr:uid="{00000000-0005-0000-0000-000043900000}"/>
    <cellStyle name="Standard 13 15" xfId="36665" xr:uid="{00000000-0005-0000-0000-000044900000}"/>
    <cellStyle name="Standard 13 15 2" xfId="36666" xr:uid="{00000000-0005-0000-0000-000045900000}"/>
    <cellStyle name="Standard 13 15 3" xfId="36667" xr:uid="{00000000-0005-0000-0000-000046900000}"/>
    <cellStyle name="Standard 13 16" xfId="36668" xr:uid="{00000000-0005-0000-0000-000047900000}"/>
    <cellStyle name="Standard 13 17" xfId="36669" xr:uid="{00000000-0005-0000-0000-000048900000}"/>
    <cellStyle name="Standard 13 18" xfId="36670" xr:uid="{00000000-0005-0000-0000-000049900000}"/>
    <cellStyle name="Standard 13 19" xfId="36671" xr:uid="{00000000-0005-0000-0000-00004A900000}"/>
    <cellStyle name="Standard 13 2" xfId="36672" xr:uid="{00000000-0005-0000-0000-00004B900000}"/>
    <cellStyle name="Standard 13 3" xfId="36673" xr:uid="{00000000-0005-0000-0000-00004C900000}"/>
    <cellStyle name="Standard 13 4" xfId="36674" xr:uid="{00000000-0005-0000-0000-00004D900000}"/>
    <cellStyle name="Standard 13 5" xfId="36675" xr:uid="{00000000-0005-0000-0000-00004E900000}"/>
    <cellStyle name="Standard 13 5 2" xfId="36676" xr:uid="{00000000-0005-0000-0000-00004F900000}"/>
    <cellStyle name="Standard 13 5 3" xfId="36677" xr:uid="{00000000-0005-0000-0000-000050900000}"/>
    <cellStyle name="Standard 13 5 4" xfId="36678" xr:uid="{00000000-0005-0000-0000-000051900000}"/>
    <cellStyle name="Standard 13 6" xfId="36679" xr:uid="{00000000-0005-0000-0000-000052900000}"/>
    <cellStyle name="Standard 13 6 2" xfId="36680" xr:uid="{00000000-0005-0000-0000-000053900000}"/>
    <cellStyle name="Standard 13 6 3" xfId="36681" xr:uid="{00000000-0005-0000-0000-000054900000}"/>
    <cellStyle name="Standard 13 6 4" xfId="36682" xr:uid="{00000000-0005-0000-0000-000055900000}"/>
    <cellStyle name="Standard 13 7" xfId="36683" xr:uid="{00000000-0005-0000-0000-000056900000}"/>
    <cellStyle name="Standard 13 7 10" xfId="36684" xr:uid="{00000000-0005-0000-0000-000057900000}"/>
    <cellStyle name="Standard 13 7 10 2" xfId="36685" xr:uid="{00000000-0005-0000-0000-000058900000}"/>
    <cellStyle name="Standard 13 7 11" xfId="36686" xr:uid="{00000000-0005-0000-0000-000059900000}"/>
    <cellStyle name="Standard 13 7 11 2" xfId="36687" xr:uid="{00000000-0005-0000-0000-00005A900000}"/>
    <cellStyle name="Standard 13 7 12" xfId="36688" xr:uid="{00000000-0005-0000-0000-00005B900000}"/>
    <cellStyle name="Standard 13 7 12 2" xfId="36689" xr:uid="{00000000-0005-0000-0000-00005C900000}"/>
    <cellStyle name="Standard 13 7 13" xfId="36690" xr:uid="{00000000-0005-0000-0000-00005D900000}"/>
    <cellStyle name="Standard 13 7 13 2" xfId="36691" xr:uid="{00000000-0005-0000-0000-00005E900000}"/>
    <cellStyle name="Standard 13 7 14" xfId="36692" xr:uid="{00000000-0005-0000-0000-00005F900000}"/>
    <cellStyle name="Standard 13 7 14 2" xfId="36693" xr:uid="{00000000-0005-0000-0000-000060900000}"/>
    <cellStyle name="Standard 13 7 15" xfId="36694" xr:uid="{00000000-0005-0000-0000-000061900000}"/>
    <cellStyle name="Standard 13 7 15 2" xfId="36695" xr:uid="{00000000-0005-0000-0000-000062900000}"/>
    <cellStyle name="Standard 13 7 16" xfId="36696" xr:uid="{00000000-0005-0000-0000-000063900000}"/>
    <cellStyle name="Standard 13 7 16 2" xfId="36697" xr:uid="{00000000-0005-0000-0000-000064900000}"/>
    <cellStyle name="Standard 13 7 17" xfId="36698" xr:uid="{00000000-0005-0000-0000-000065900000}"/>
    <cellStyle name="Standard 13 7 17 2" xfId="36699" xr:uid="{00000000-0005-0000-0000-000066900000}"/>
    <cellStyle name="Standard 13 7 18" xfId="36700" xr:uid="{00000000-0005-0000-0000-000067900000}"/>
    <cellStyle name="Standard 13 7 18 2" xfId="36701" xr:uid="{00000000-0005-0000-0000-000068900000}"/>
    <cellStyle name="Standard 13 7 19" xfId="36702" xr:uid="{00000000-0005-0000-0000-000069900000}"/>
    <cellStyle name="Standard 13 7 19 2" xfId="36703" xr:uid="{00000000-0005-0000-0000-00006A900000}"/>
    <cellStyle name="Standard 13 7 2" xfId="36704" xr:uid="{00000000-0005-0000-0000-00006B900000}"/>
    <cellStyle name="Standard 13 7 2 10" xfId="36705" xr:uid="{00000000-0005-0000-0000-00006C900000}"/>
    <cellStyle name="Standard 13 7 2 11" xfId="36706" xr:uid="{00000000-0005-0000-0000-00006D900000}"/>
    <cellStyle name="Standard 13 7 2 12" xfId="36707" xr:uid="{00000000-0005-0000-0000-00006E900000}"/>
    <cellStyle name="Standard 13 7 2 13" xfId="36708" xr:uid="{00000000-0005-0000-0000-00006F900000}"/>
    <cellStyle name="Standard 13 7 2 14" xfId="36709" xr:uid="{00000000-0005-0000-0000-000070900000}"/>
    <cellStyle name="Standard 13 7 2 15" xfId="36710" xr:uid="{00000000-0005-0000-0000-000071900000}"/>
    <cellStyle name="Standard 13 7 2 16" xfId="36711" xr:uid="{00000000-0005-0000-0000-000072900000}"/>
    <cellStyle name="Standard 13 7 2 17" xfId="36712" xr:uid="{00000000-0005-0000-0000-000073900000}"/>
    <cellStyle name="Standard 13 7 2 18" xfId="36713" xr:uid="{00000000-0005-0000-0000-000074900000}"/>
    <cellStyle name="Standard 13 7 2 19" xfId="36714" xr:uid="{00000000-0005-0000-0000-000075900000}"/>
    <cellStyle name="Standard 13 7 2 2" xfId="36715" xr:uid="{00000000-0005-0000-0000-000076900000}"/>
    <cellStyle name="Standard 13 7 2 2 10" xfId="36716" xr:uid="{00000000-0005-0000-0000-000077900000}"/>
    <cellStyle name="Standard 13 7 2 2 10 2" xfId="36717" xr:uid="{00000000-0005-0000-0000-000078900000}"/>
    <cellStyle name="Standard 13 7 2 2 11" xfId="36718" xr:uid="{00000000-0005-0000-0000-000079900000}"/>
    <cellStyle name="Standard 13 7 2 2 11 2" xfId="36719" xr:uid="{00000000-0005-0000-0000-00007A900000}"/>
    <cellStyle name="Standard 13 7 2 2 12" xfId="36720" xr:uid="{00000000-0005-0000-0000-00007B900000}"/>
    <cellStyle name="Standard 13 7 2 2 12 2" xfId="36721" xr:uid="{00000000-0005-0000-0000-00007C900000}"/>
    <cellStyle name="Standard 13 7 2 2 13" xfId="36722" xr:uid="{00000000-0005-0000-0000-00007D900000}"/>
    <cellStyle name="Standard 13 7 2 2 13 2" xfId="36723" xr:uid="{00000000-0005-0000-0000-00007E900000}"/>
    <cellStyle name="Standard 13 7 2 2 14" xfId="36724" xr:uid="{00000000-0005-0000-0000-00007F900000}"/>
    <cellStyle name="Standard 13 7 2 2 14 2" xfId="36725" xr:uid="{00000000-0005-0000-0000-000080900000}"/>
    <cellStyle name="Standard 13 7 2 2 15" xfId="36726" xr:uid="{00000000-0005-0000-0000-000081900000}"/>
    <cellStyle name="Standard 13 7 2 2 15 2" xfId="36727" xr:uid="{00000000-0005-0000-0000-000082900000}"/>
    <cellStyle name="Standard 13 7 2 2 16" xfId="36728" xr:uid="{00000000-0005-0000-0000-000083900000}"/>
    <cellStyle name="Standard 13 7 2 2 16 2" xfId="36729" xr:uid="{00000000-0005-0000-0000-000084900000}"/>
    <cellStyle name="Standard 13 7 2 2 17" xfId="36730" xr:uid="{00000000-0005-0000-0000-000085900000}"/>
    <cellStyle name="Standard 13 7 2 2 17 2" xfId="36731" xr:uid="{00000000-0005-0000-0000-000086900000}"/>
    <cellStyle name="Standard 13 7 2 2 18" xfId="36732" xr:uid="{00000000-0005-0000-0000-000087900000}"/>
    <cellStyle name="Standard 13 7 2 2 18 2" xfId="36733" xr:uid="{00000000-0005-0000-0000-000088900000}"/>
    <cellStyle name="Standard 13 7 2 2 2" xfId="36734" xr:uid="{00000000-0005-0000-0000-000089900000}"/>
    <cellStyle name="Standard 13 7 2 2 2 2" xfId="36735" xr:uid="{00000000-0005-0000-0000-00008A900000}"/>
    <cellStyle name="Standard 13 7 2 2 3" xfId="36736" xr:uid="{00000000-0005-0000-0000-00008B900000}"/>
    <cellStyle name="Standard 13 7 2 2 3 2" xfId="36737" xr:uid="{00000000-0005-0000-0000-00008C900000}"/>
    <cellStyle name="Standard 13 7 2 2 4" xfId="36738" xr:uid="{00000000-0005-0000-0000-00008D900000}"/>
    <cellStyle name="Standard 13 7 2 2 4 2" xfId="36739" xr:uid="{00000000-0005-0000-0000-00008E900000}"/>
    <cellStyle name="Standard 13 7 2 2 5" xfId="36740" xr:uid="{00000000-0005-0000-0000-00008F900000}"/>
    <cellStyle name="Standard 13 7 2 2 5 2" xfId="36741" xr:uid="{00000000-0005-0000-0000-000090900000}"/>
    <cellStyle name="Standard 13 7 2 2 6" xfId="36742" xr:uid="{00000000-0005-0000-0000-000091900000}"/>
    <cellStyle name="Standard 13 7 2 2 6 2" xfId="36743" xr:uid="{00000000-0005-0000-0000-000092900000}"/>
    <cellStyle name="Standard 13 7 2 2 7" xfId="36744" xr:uid="{00000000-0005-0000-0000-000093900000}"/>
    <cellStyle name="Standard 13 7 2 2 7 2" xfId="36745" xr:uid="{00000000-0005-0000-0000-000094900000}"/>
    <cellStyle name="Standard 13 7 2 2 8" xfId="36746" xr:uid="{00000000-0005-0000-0000-000095900000}"/>
    <cellStyle name="Standard 13 7 2 2 8 2" xfId="36747" xr:uid="{00000000-0005-0000-0000-000096900000}"/>
    <cellStyle name="Standard 13 7 2 2 9" xfId="36748" xr:uid="{00000000-0005-0000-0000-000097900000}"/>
    <cellStyle name="Standard 13 7 2 2 9 2" xfId="36749" xr:uid="{00000000-0005-0000-0000-000098900000}"/>
    <cellStyle name="Standard 13 7 2 3" xfId="36750" xr:uid="{00000000-0005-0000-0000-000099900000}"/>
    <cellStyle name="Standard 13 7 2 4" xfId="36751" xr:uid="{00000000-0005-0000-0000-00009A900000}"/>
    <cellStyle name="Standard 13 7 2 5" xfId="36752" xr:uid="{00000000-0005-0000-0000-00009B900000}"/>
    <cellStyle name="Standard 13 7 2 6" xfId="36753" xr:uid="{00000000-0005-0000-0000-00009C900000}"/>
    <cellStyle name="Standard 13 7 2 7" xfId="36754" xr:uid="{00000000-0005-0000-0000-00009D900000}"/>
    <cellStyle name="Standard 13 7 2 8" xfId="36755" xr:uid="{00000000-0005-0000-0000-00009E900000}"/>
    <cellStyle name="Standard 13 7 2 9" xfId="36756" xr:uid="{00000000-0005-0000-0000-00009F900000}"/>
    <cellStyle name="Standard 13 7 20" xfId="36757" xr:uid="{00000000-0005-0000-0000-0000A0900000}"/>
    <cellStyle name="Standard 13 7 20 2" xfId="36758" xr:uid="{00000000-0005-0000-0000-0000A1900000}"/>
    <cellStyle name="Standard 13 7 21" xfId="36759" xr:uid="{00000000-0005-0000-0000-0000A2900000}"/>
    <cellStyle name="Standard 13 7 21 2" xfId="36760" xr:uid="{00000000-0005-0000-0000-0000A3900000}"/>
    <cellStyle name="Standard 13 7 22" xfId="36761" xr:uid="{00000000-0005-0000-0000-0000A4900000}"/>
    <cellStyle name="Standard 13 7 22 2" xfId="36762" xr:uid="{00000000-0005-0000-0000-0000A5900000}"/>
    <cellStyle name="Standard 13 7 23" xfId="36763" xr:uid="{00000000-0005-0000-0000-0000A6900000}"/>
    <cellStyle name="Standard 13 7 23 2" xfId="36764" xr:uid="{00000000-0005-0000-0000-0000A7900000}"/>
    <cellStyle name="Standard 13 7 24" xfId="36765" xr:uid="{00000000-0005-0000-0000-0000A8900000}"/>
    <cellStyle name="Standard 13 7 24 2" xfId="36766" xr:uid="{00000000-0005-0000-0000-0000A9900000}"/>
    <cellStyle name="Standard 13 7 25" xfId="36767" xr:uid="{00000000-0005-0000-0000-0000AA900000}"/>
    <cellStyle name="Standard 13 7 25 2" xfId="36768" xr:uid="{00000000-0005-0000-0000-0000AB900000}"/>
    <cellStyle name="Standard 13 7 26" xfId="36769" xr:uid="{00000000-0005-0000-0000-0000AC900000}"/>
    <cellStyle name="Standard 13 7 26 2" xfId="36770" xr:uid="{00000000-0005-0000-0000-0000AD900000}"/>
    <cellStyle name="Standard 13 7 27" xfId="36771" xr:uid="{00000000-0005-0000-0000-0000AE900000}"/>
    <cellStyle name="Standard 13 7 27 2" xfId="36772" xr:uid="{00000000-0005-0000-0000-0000AF900000}"/>
    <cellStyle name="Standard 13 7 28" xfId="36773" xr:uid="{00000000-0005-0000-0000-0000B0900000}"/>
    <cellStyle name="Standard 13 7 28 2" xfId="36774" xr:uid="{00000000-0005-0000-0000-0000B1900000}"/>
    <cellStyle name="Standard 13 7 29" xfId="36775" xr:uid="{00000000-0005-0000-0000-0000B2900000}"/>
    <cellStyle name="Standard 13 7 29 2" xfId="36776" xr:uid="{00000000-0005-0000-0000-0000B3900000}"/>
    <cellStyle name="Standard 13 7 3" xfId="36777" xr:uid="{00000000-0005-0000-0000-0000B4900000}"/>
    <cellStyle name="Standard 13 7 3 2" xfId="36778" xr:uid="{00000000-0005-0000-0000-0000B5900000}"/>
    <cellStyle name="Standard 13 7 30" xfId="36779" xr:uid="{00000000-0005-0000-0000-0000B6900000}"/>
    <cellStyle name="Standard 13 7 30 2" xfId="36780" xr:uid="{00000000-0005-0000-0000-0000B7900000}"/>
    <cellStyle name="Standard 13 7 31" xfId="36781" xr:uid="{00000000-0005-0000-0000-0000B8900000}"/>
    <cellStyle name="Standard 13 7 31 2" xfId="36782" xr:uid="{00000000-0005-0000-0000-0000B9900000}"/>
    <cellStyle name="Standard 13 7 32" xfId="36783" xr:uid="{00000000-0005-0000-0000-0000BA900000}"/>
    <cellStyle name="Standard 13 7 32 2" xfId="36784" xr:uid="{00000000-0005-0000-0000-0000BB900000}"/>
    <cellStyle name="Standard 13 7 33" xfId="36785" xr:uid="{00000000-0005-0000-0000-0000BC900000}"/>
    <cellStyle name="Standard 13 7 33 2" xfId="36786" xr:uid="{00000000-0005-0000-0000-0000BD900000}"/>
    <cellStyle name="Standard 13 7 34" xfId="36787" xr:uid="{00000000-0005-0000-0000-0000BE900000}"/>
    <cellStyle name="Standard 13 7 34 2" xfId="36788" xr:uid="{00000000-0005-0000-0000-0000BF900000}"/>
    <cellStyle name="Standard 13 7 35" xfId="36789" xr:uid="{00000000-0005-0000-0000-0000C0900000}"/>
    <cellStyle name="Standard 13 7 35 2" xfId="36790" xr:uid="{00000000-0005-0000-0000-0000C1900000}"/>
    <cellStyle name="Standard 13 7 4" xfId="36791" xr:uid="{00000000-0005-0000-0000-0000C2900000}"/>
    <cellStyle name="Standard 13 7 4 2" xfId="36792" xr:uid="{00000000-0005-0000-0000-0000C3900000}"/>
    <cellStyle name="Standard 13 7 5" xfId="36793" xr:uid="{00000000-0005-0000-0000-0000C4900000}"/>
    <cellStyle name="Standard 13 7 5 2" xfId="36794" xr:uid="{00000000-0005-0000-0000-0000C5900000}"/>
    <cellStyle name="Standard 13 7 6" xfId="36795" xr:uid="{00000000-0005-0000-0000-0000C6900000}"/>
    <cellStyle name="Standard 13 7 6 2" xfId="36796" xr:uid="{00000000-0005-0000-0000-0000C7900000}"/>
    <cellStyle name="Standard 13 7 7" xfId="36797" xr:uid="{00000000-0005-0000-0000-0000C8900000}"/>
    <cellStyle name="Standard 13 7 7 2" xfId="36798" xr:uid="{00000000-0005-0000-0000-0000C9900000}"/>
    <cellStyle name="Standard 13 7 8" xfId="36799" xr:uid="{00000000-0005-0000-0000-0000CA900000}"/>
    <cellStyle name="Standard 13 7 8 2" xfId="36800" xr:uid="{00000000-0005-0000-0000-0000CB900000}"/>
    <cellStyle name="Standard 13 7 9" xfId="36801" xr:uid="{00000000-0005-0000-0000-0000CC900000}"/>
    <cellStyle name="Standard 13 7 9 2" xfId="36802" xr:uid="{00000000-0005-0000-0000-0000CD900000}"/>
    <cellStyle name="Standard 13 8" xfId="36803" xr:uid="{00000000-0005-0000-0000-0000CE900000}"/>
    <cellStyle name="Standard 13 8 2" xfId="36804" xr:uid="{00000000-0005-0000-0000-0000CF900000}"/>
    <cellStyle name="Standard 13 9" xfId="36805" xr:uid="{00000000-0005-0000-0000-0000D0900000}"/>
    <cellStyle name="Standard 13 9 2" xfId="36806" xr:uid="{00000000-0005-0000-0000-0000D1900000}"/>
    <cellStyle name="Standard 13 9 3" xfId="36807" xr:uid="{00000000-0005-0000-0000-0000D2900000}"/>
    <cellStyle name="Standard 130" xfId="36808" xr:uid="{00000000-0005-0000-0000-0000D3900000}"/>
    <cellStyle name="Standard 131" xfId="36809" xr:uid="{00000000-0005-0000-0000-0000D4900000}"/>
    <cellStyle name="Standard 131 10" xfId="36810" xr:uid="{00000000-0005-0000-0000-0000D5900000}"/>
    <cellStyle name="Standard 131 11" xfId="36811" xr:uid="{00000000-0005-0000-0000-0000D6900000}"/>
    <cellStyle name="Standard 131 2" xfId="36812" xr:uid="{00000000-0005-0000-0000-0000D7900000}"/>
    <cellStyle name="Standard 131 3" xfId="36813" xr:uid="{00000000-0005-0000-0000-0000D8900000}"/>
    <cellStyle name="Standard 131 4" xfId="36814" xr:uid="{00000000-0005-0000-0000-0000D9900000}"/>
    <cellStyle name="Standard 131 5" xfId="36815" xr:uid="{00000000-0005-0000-0000-0000DA900000}"/>
    <cellStyle name="Standard 131 6" xfId="36816" xr:uid="{00000000-0005-0000-0000-0000DB900000}"/>
    <cellStyle name="Standard 131 7" xfId="36817" xr:uid="{00000000-0005-0000-0000-0000DC900000}"/>
    <cellStyle name="Standard 131 8" xfId="36818" xr:uid="{00000000-0005-0000-0000-0000DD900000}"/>
    <cellStyle name="Standard 131 9" xfId="36819" xr:uid="{00000000-0005-0000-0000-0000DE900000}"/>
    <cellStyle name="Standard 132" xfId="36820" xr:uid="{00000000-0005-0000-0000-0000DF900000}"/>
    <cellStyle name="Standard 132 2" xfId="36821" xr:uid="{00000000-0005-0000-0000-0000E0900000}"/>
    <cellStyle name="Standard 133" xfId="36822" xr:uid="{00000000-0005-0000-0000-0000E1900000}"/>
    <cellStyle name="Standard 134" xfId="36823" xr:uid="{00000000-0005-0000-0000-0000E2900000}"/>
    <cellStyle name="Standard 135" xfId="36824" xr:uid="{00000000-0005-0000-0000-0000E3900000}"/>
    <cellStyle name="Standard 136" xfId="36825" xr:uid="{00000000-0005-0000-0000-0000E4900000}"/>
    <cellStyle name="Standard 137" xfId="36826" xr:uid="{00000000-0005-0000-0000-0000E5900000}"/>
    <cellStyle name="Standard 137 2" xfId="36827" xr:uid="{00000000-0005-0000-0000-0000E6900000}"/>
    <cellStyle name="Standard 137 3" xfId="36828" xr:uid="{00000000-0005-0000-0000-0000E7900000}"/>
    <cellStyle name="Standard 137 4" xfId="36829" xr:uid="{00000000-0005-0000-0000-0000E8900000}"/>
    <cellStyle name="Standard 137 5" xfId="36830" xr:uid="{00000000-0005-0000-0000-0000E9900000}"/>
    <cellStyle name="Standard 137 6" xfId="36831" xr:uid="{00000000-0005-0000-0000-0000EA900000}"/>
    <cellStyle name="Standard 137 7" xfId="36832" xr:uid="{00000000-0005-0000-0000-0000EB900000}"/>
    <cellStyle name="Standard 137 8" xfId="36833" xr:uid="{00000000-0005-0000-0000-0000EC900000}"/>
    <cellStyle name="Standard 137 9" xfId="36834" xr:uid="{00000000-0005-0000-0000-0000ED900000}"/>
    <cellStyle name="Standard 138" xfId="36835" xr:uid="{00000000-0005-0000-0000-0000EE900000}"/>
    <cellStyle name="Standard 139" xfId="36836" xr:uid="{00000000-0005-0000-0000-0000EF900000}"/>
    <cellStyle name="Standard 14" xfId="36837" xr:uid="{00000000-0005-0000-0000-0000F0900000}"/>
    <cellStyle name="Standard 14 10" xfId="36838" xr:uid="{00000000-0005-0000-0000-0000F1900000}"/>
    <cellStyle name="Standard 14 10 2" xfId="36839" xr:uid="{00000000-0005-0000-0000-0000F2900000}"/>
    <cellStyle name="Standard 14 10 3" xfId="36840" xr:uid="{00000000-0005-0000-0000-0000F3900000}"/>
    <cellStyle name="Standard 14 11" xfId="36841" xr:uid="{00000000-0005-0000-0000-0000F4900000}"/>
    <cellStyle name="Standard 14 11 2" xfId="36842" xr:uid="{00000000-0005-0000-0000-0000F5900000}"/>
    <cellStyle name="Standard 14 11 3" xfId="36843" xr:uid="{00000000-0005-0000-0000-0000F6900000}"/>
    <cellStyle name="Standard 14 12" xfId="36844" xr:uid="{00000000-0005-0000-0000-0000F7900000}"/>
    <cellStyle name="Standard 14 12 2" xfId="36845" xr:uid="{00000000-0005-0000-0000-0000F8900000}"/>
    <cellStyle name="Standard 14 12 3" xfId="36846" xr:uid="{00000000-0005-0000-0000-0000F9900000}"/>
    <cellStyle name="Standard 14 13" xfId="36847" xr:uid="{00000000-0005-0000-0000-0000FA900000}"/>
    <cellStyle name="Standard 14 13 2" xfId="36848" xr:uid="{00000000-0005-0000-0000-0000FB900000}"/>
    <cellStyle name="Standard 14 13 3" xfId="36849" xr:uid="{00000000-0005-0000-0000-0000FC900000}"/>
    <cellStyle name="Standard 14 14" xfId="36850" xr:uid="{00000000-0005-0000-0000-0000FD900000}"/>
    <cellStyle name="Standard 14 14 2" xfId="36851" xr:uid="{00000000-0005-0000-0000-0000FE900000}"/>
    <cellStyle name="Standard 14 14 3" xfId="36852" xr:uid="{00000000-0005-0000-0000-0000FF900000}"/>
    <cellStyle name="Standard 14 15" xfId="36853" xr:uid="{00000000-0005-0000-0000-000000910000}"/>
    <cellStyle name="Standard 14 15 2" xfId="36854" xr:uid="{00000000-0005-0000-0000-000001910000}"/>
    <cellStyle name="Standard 14 15 3" xfId="36855" xr:uid="{00000000-0005-0000-0000-000002910000}"/>
    <cellStyle name="Standard 14 16" xfId="36856" xr:uid="{00000000-0005-0000-0000-000003910000}"/>
    <cellStyle name="Standard 14 17" xfId="36857" xr:uid="{00000000-0005-0000-0000-000004910000}"/>
    <cellStyle name="Standard 14 18" xfId="36858" xr:uid="{00000000-0005-0000-0000-000005910000}"/>
    <cellStyle name="Standard 14 19" xfId="36859" xr:uid="{00000000-0005-0000-0000-000006910000}"/>
    <cellStyle name="Standard 14 2" xfId="36860" xr:uid="{00000000-0005-0000-0000-000007910000}"/>
    <cellStyle name="Standard 14 20" xfId="36861" xr:uid="{00000000-0005-0000-0000-000008910000}"/>
    <cellStyle name="Standard 14 3" xfId="36862" xr:uid="{00000000-0005-0000-0000-000009910000}"/>
    <cellStyle name="Standard 14 4" xfId="36863" xr:uid="{00000000-0005-0000-0000-00000A910000}"/>
    <cellStyle name="Standard 14 5" xfId="36864" xr:uid="{00000000-0005-0000-0000-00000B910000}"/>
    <cellStyle name="Standard 14 5 2" xfId="36865" xr:uid="{00000000-0005-0000-0000-00000C910000}"/>
    <cellStyle name="Standard 14 5 3" xfId="36866" xr:uid="{00000000-0005-0000-0000-00000D910000}"/>
    <cellStyle name="Standard 14 5 4" xfId="36867" xr:uid="{00000000-0005-0000-0000-00000E910000}"/>
    <cellStyle name="Standard 14 6" xfId="36868" xr:uid="{00000000-0005-0000-0000-00000F910000}"/>
    <cellStyle name="Standard 14 6 2" xfId="36869" xr:uid="{00000000-0005-0000-0000-000010910000}"/>
    <cellStyle name="Standard 14 6 3" xfId="36870" xr:uid="{00000000-0005-0000-0000-000011910000}"/>
    <cellStyle name="Standard 14 6 4" xfId="36871" xr:uid="{00000000-0005-0000-0000-000012910000}"/>
    <cellStyle name="Standard 14 7" xfId="36872" xr:uid="{00000000-0005-0000-0000-000013910000}"/>
    <cellStyle name="Standard 14 7 2" xfId="36873" xr:uid="{00000000-0005-0000-0000-000014910000}"/>
    <cellStyle name="Standard 14 7 3" xfId="36874" xr:uid="{00000000-0005-0000-0000-000015910000}"/>
    <cellStyle name="Standard 14 7 4" xfId="36875" xr:uid="{00000000-0005-0000-0000-000016910000}"/>
    <cellStyle name="Standard 14 7 5" xfId="36876" xr:uid="{00000000-0005-0000-0000-000017910000}"/>
    <cellStyle name="Standard 14 8" xfId="36877" xr:uid="{00000000-0005-0000-0000-000018910000}"/>
    <cellStyle name="Standard 14 8 2" xfId="36878" xr:uid="{00000000-0005-0000-0000-000019910000}"/>
    <cellStyle name="Standard 14 9" xfId="36879" xr:uid="{00000000-0005-0000-0000-00001A910000}"/>
    <cellStyle name="Standard 14 9 2" xfId="36880" xr:uid="{00000000-0005-0000-0000-00001B910000}"/>
    <cellStyle name="Standard 14 9 3" xfId="36881" xr:uid="{00000000-0005-0000-0000-00001C910000}"/>
    <cellStyle name="Standard 140" xfId="36882" xr:uid="{00000000-0005-0000-0000-00001D910000}"/>
    <cellStyle name="Standard 141" xfId="36883" xr:uid="{00000000-0005-0000-0000-00001E910000}"/>
    <cellStyle name="Standard 142" xfId="36884" xr:uid="{00000000-0005-0000-0000-00001F910000}"/>
    <cellStyle name="Standard 143" xfId="36885" xr:uid="{00000000-0005-0000-0000-000020910000}"/>
    <cellStyle name="Standard 144" xfId="36886" xr:uid="{00000000-0005-0000-0000-000021910000}"/>
    <cellStyle name="Standard 145" xfId="36887" xr:uid="{00000000-0005-0000-0000-000022910000}"/>
    <cellStyle name="Standard 146" xfId="36888" xr:uid="{00000000-0005-0000-0000-000023910000}"/>
    <cellStyle name="Standard 147" xfId="36889" xr:uid="{00000000-0005-0000-0000-000024910000}"/>
    <cellStyle name="Standard 148" xfId="36890" xr:uid="{00000000-0005-0000-0000-000025910000}"/>
    <cellStyle name="Standard 149" xfId="36891" xr:uid="{00000000-0005-0000-0000-000026910000}"/>
    <cellStyle name="Standard 15" xfId="36892" xr:uid="{00000000-0005-0000-0000-000027910000}"/>
    <cellStyle name="Standard 15 10" xfId="36893" xr:uid="{00000000-0005-0000-0000-000028910000}"/>
    <cellStyle name="Standard 15 10 2" xfId="36894" xr:uid="{00000000-0005-0000-0000-000029910000}"/>
    <cellStyle name="Standard 15 10 2 2" xfId="36895" xr:uid="{00000000-0005-0000-0000-00002A910000}"/>
    <cellStyle name="Standard 15 10 2 2 2" xfId="36896" xr:uid="{00000000-0005-0000-0000-00002B910000}"/>
    <cellStyle name="Standard 15 10 2 3" xfId="36897" xr:uid="{00000000-0005-0000-0000-00002C910000}"/>
    <cellStyle name="Standard 15 10 3" xfId="36898" xr:uid="{00000000-0005-0000-0000-00002D910000}"/>
    <cellStyle name="Standard 15 10 3 2" xfId="36899" xr:uid="{00000000-0005-0000-0000-00002E910000}"/>
    <cellStyle name="Standard 15 10 4" xfId="36900" xr:uid="{00000000-0005-0000-0000-00002F910000}"/>
    <cellStyle name="Standard 15 11" xfId="36901" xr:uid="{00000000-0005-0000-0000-000030910000}"/>
    <cellStyle name="Standard 15 11 2" xfId="36902" xr:uid="{00000000-0005-0000-0000-000031910000}"/>
    <cellStyle name="Standard 15 11 2 2" xfId="36903" xr:uid="{00000000-0005-0000-0000-000032910000}"/>
    <cellStyle name="Standard 15 11 3" xfId="36904" xr:uid="{00000000-0005-0000-0000-000033910000}"/>
    <cellStyle name="Standard 15 12" xfId="36905" xr:uid="{00000000-0005-0000-0000-000034910000}"/>
    <cellStyle name="Standard 15 12 2" xfId="36906" xr:uid="{00000000-0005-0000-0000-000035910000}"/>
    <cellStyle name="Standard 15 13" xfId="36907" xr:uid="{00000000-0005-0000-0000-000036910000}"/>
    <cellStyle name="Standard 15 2" xfId="36908" xr:uid="{00000000-0005-0000-0000-000037910000}"/>
    <cellStyle name="Standard 15 2 10" xfId="36909" xr:uid="{00000000-0005-0000-0000-000038910000}"/>
    <cellStyle name="Standard 15 2 10 2" xfId="36910" xr:uid="{00000000-0005-0000-0000-000039910000}"/>
    <cellStyle name="Standard 15 2 11" xfId="36911" xr:uid="{00000000-0005-0000-0000-00003A910000}"/>
    <cellStyle name="Standard 15 2 12" xfId="36912" xr:uid="{00000000-0005-0000-0000-00003B910000}"/>
    <cellStyle name="Standard 15 2 13" xfId="36913" xr:uid="{00000000-0005-0000-0000-00003C910000}"/>
    <cellStyle name="Standard 15 2 14" xfId="36914" xr:uid="{00000000-0005-0000-0000-00003D910000}"/>
    <cellStyle name="Standard 15 2 15" xfId="36915" xr:uid="{00000000-0005-0000-0000-00003E910000}"/>
    <cellStyle name="Standard 15 2 16" xfId="36916" xr:uid="{00000000-0005-0000-0000-00003F910000}"/>
    <cellStyle name="Standard 15 2 17" xfId="46175" xr:uid="{00000000-0005-0000-0000-000040910000}"/>
    <cellStyle name="Standard 15 2 2" xfId="36917" xr:uid="{00000000-0005-0000-0000-000041910000}"/>
    <cellStyle name="Standard 15 2 2 2" xfId="36918" xr:uid="{00000000-0005-0000-0000-000042910000}"/>
    <cellStyle name="Standard 15 2 2 3" xfId="36919" xr:uid="{00000000-0005-0000-0000-000043910000}"/>
    <cellStyle name="Standard 15 2 2 4" xfId="36920" xr:uid="{00000000-0005-0000-0000-000044910000}"/>
    <cellStyle name="Standard 15 2 2 5" xfId="36921" xr:uid="{00000000-0005-0000-0000-000045910000}"/>
    <cellStyle name="Standard 15 2 2 6" xfId="36922" xr:uid="{00000000-0005-0000-0000-000046910000}"/>
    <cellStyle name="Standard 15 2 2 7" xfId="36923" xr:uid="{00000000-0005-0000-0000-000047910000}"/>
    <cellStyle name="Standard 15 2 3" xfId="36924" xr:uid="{00000000-0005-0000-0000-000048910000}"/>
    <cellStyle name="Standard 15 2 3 2" xfId="36925" xr:uid="{00000000-0005-0000-0000-000049910000}"/>
    <cellStyle name="Standard 15 2 3 3" xfId="36926" xr:uid="{00000000-0005-0000-0000-00004A910000}"/>
    <cellStyle name="Standard 15 2 3 4" xfId="36927" xr:uid="{00000000-0005-0000-0000-00004B910000}"/>
    <cellStyle name="Standard 15 2 3 5" xfId="36928" xr:uid="{00000000-0005-0000-0000-00004C910000}"/>
    <cellStyle name="Standard 15 2 3 6" xfId="36929" xr:uid="{00000000-0005-0000-0000-00004D910000}"/>
    <cellStyle name="Standard 15 2 3 7" xfId="36930" xr:uid="{00000000-0005-0000-0000-00004E910000}"/>
    <cellStyle name="Standard 15 2 4" xfId="36931" xr:uid="{00000000-0005-0000-0000-00004F910000}"/>
    <cellStyle name="Standard 15 2 4 2" xfId="36932" xr:uid="{00000000-0005-0000-0000-000050910000}"/>
    <cellStyle name="Standard 15 2 4 3" xfId="36933" xr:uid="{00000000-0005-0000-0000-000051910000}"/>
    <cellStyle name="Standard 15 2 4 4" xfId="36934" xr:uid="{00000000-0005-0000-0000-000052910000}"/>
    <cellStyle name="Standard 15 2 4 5" xfId="36935" xr:uid="{00000000-0005-0000-0000-000053910000}"/>
    <cellStyle name="Standard 15 2 4 6" xfId="36936" xr:uid="{00000000-0005-0000-0000-000054910000}"/>
    <cellStyle name="Standard 15 2 4 7" xfId="36937" xr:uid="{00000000-0005-0000-0000-000055910000}"/>
    <cellStyle name="Standard 15 2 5" xfId="36938" xr:uid="{00000000-0005-0000-0000-000056910000}"/>
    <cellStyle name="Standard 15 2 5 2" xfId="36939" xr:uid="{00000000-0005-0000-0000-000057910000}"/>
    <cellStyle name="Standard 15 2 5 3" xfId="36940" xr:uid="{00000000-0005-0000-0000-000058910000}"/>
    <cellStyle name="Standard 15 2 5 4" xfId="36941" xr:uid="{00000000-0005-0000-0000-000059910000}"/>
    <cellStyle name="Standard 15 2 5 5" xfId="36942" xr:uid="{00000000-0005-0000-0000-00005A910000}"/>
    <cellStyle name="Standard 15 2 5 6" xfId="36943" xr:uid="{00000000-0005-0000-0000-00005B910000}"/>
    <cellStyle name="Standard 15 2 5 7" xfId="36944" xr:uid="{00000000-0005-0000-0000-00005C910000}"/>
    <cellStyle name="Standard 15 2 6" xfId="36945" xr:uid="{00000000-0005-0000-0000-00005D910000}"/>
    <cellStyle name="Standard 15 2 6 2" xfId="36946" xr:uid="{00000000-0005-0000-0000-00005E910000}"/>
    <cellStyle name="Standard 15 2 6 3" xfId="36947" xr:uid="{00000000-0005-0000-0000-00005F910000}"/>
    <cellStyle name="Standard 15 2 6 4" xfId="36948" xr:uid="{00000000-0005-0000-0000-000060910000}"/>
    <cellStyle name="Standard 15 2 6 5" xfId="36949" xr:uid="{00000000-0005-0000-0000-000061910000}"/>
    <cellStyle name="Standard 15 2 6 6" xfId="36950" xr:uid="{00000000-0005-0000-0000-000062910000}"/>
    <cellStyle name="Standard 15 2 6 7" xfId="36951" xr:uid="{00000000-0005-0000-0000-000063910000}"/>
    <cellStyle name="Standard 15 2 7" xfId="36952" xr:uid="{00000000-0005-0000-0000-000064910000}"/>
    <cellStyle name="Standard 15 2 8" xfId="36953" xr:uid="{00000000-0005-0000-0000-000065910000}"/>
    <cellStyle name="Standard 15 2 9" xfId="36954" xr:uid="{00000000-0005-0000-0000-000066910000}"/>
    <cellStyle name="Standard 15 2_30_Financials BU DT" xfId="46313" xr:uid="{00000000-0005-0000-0000-000067910000}"/>
    <cellStyle name="Standard 15 3" xfId="36955" xr:uid="{00000000-0005-0000-0000-000068910000}"/>
    <cellStyle name="Standard 15 3 2" xfId="36956" xr:uid="{00000000-0005-0000-0000-000069910000}"/>
    <cellStyle name="Standard 15 3 2 2" xfId="36957" xr:uid="{00000000-0005-0000-0000-00006A910000}"/>
    <cellStyle name="Standard 15 3 2 2 2" xfId="36958" xr:uid="{00000000-0005-0000-0000-00006B910000}"/>
    <cellStyle name="Standard 15 3 2 3" xfId="36959" xr:uid="{00000000-0005-0000-0000-00006C910000}"/>
    <cellStyle name="Standard 15 3 3" xfId="36960" xr:uid="{00000000-0005-0000-0000-00006D910000}"/>
    <cellStyle name="Standard 15 3 3 2" xfId="36961" xr:uid="{00000000-0005-0000-0000-00006E910000}"/>
    <cellStyle name="Standard 15 3 4" xfId="36962" xr:uid="{00000000-0005-0000-0000-00006F910000}"/>
    <cellStyle name="Standard 15 3 5" xfId="36963" xr:uid="{00000000-0005-0000-0000-000070910000}"/>
    <cellStyle name="Standard 15 3 6" xfId="36964" xr:uid="{00000000-0005-0000-0000-000071910000}"/>
    <cellStyle name="Standard 15 3 7" xfId="36965" xr:uid="{00000000-0005-0000-0000-000072910000}"/>
    <cellStyle name="Standard 15 3 8" xfId="36966" xr:uid="{00000000-0005-0000-0000-000073910000}"/>
    <cellStyle name="Standard 15 4" xfId="36967" xr:uid="{00000000-0005-0000-0000-000074910000}"/>
    <cellStyle name="Standard 15 4 2" xfId="36968" xr:uid="{00000000-0005-0000-0000-000075910000}"/>
    <cellStyle name="Standard 15 4 2 2" xfId="36969" xr:uid="{00000000-0005-0000-0000-000076910000}"/>
    <cellStyle name="Standard 15 4 2 2 2" xfId="36970" xr:uid="{00000000-0005-0000-0000-000077910000}"/>
    <cellStyle name="Standard 15 4 2 3" xfId="36971" xr:uid="{00000000-0005-0000-0000-000078910000}"/>
    <cellStyle name="Standard 15 4 3" xfId="36972" xr:uid="{00000000-0005-0000-0000-000079910000}"/>
    <cellStyle name="Standard 15 4 3 2" xfId="36973" xr:uid="{00000000-0005-0000-0000-00007A910000}"/>
    <cellStyle name="Standard 15 4 4" xfId="36974" xr:uid="{00000000-0005-0000-0000-00007B910000}"/>
    <cellStyle name="Standard 15 4 5" xfId="36975" xr:uid="{00000000-0005-0000-0000-00007C910000}"/>
    <cellStyle name="Standard 15 4 6" xfId="36976" xr:uid="{00000000-0005-0000-0000-00007D910000}"/>
    <cellStyle name="Standard 15 4 7" xfId="36977" xr:uid="{00000000-0005-0000-0000-00007E910000}"/>
    <cellStyle name="Standard 15 4 8" xfId="36978" xr:uid="{00000000-0005-0000-0000-00007F910000}"/>
    <cellStyle name="Standard 15 5" xfId="36979" xr:uid="{00000000-0005-0000-0000-000080910000}"/>
    <cellStyle name="Standard 15 5 2" xfId="36980" xr:uid="{00000000-0005-0000-0000-000081910000}"/>
    <cellStyle name="Standard 15 5 2 2" xfId="36981" xr:uid="{00000000-0005-0000-0000-000082910000}"/>
    <cellStyle name="Standard 15 5 2 2 2" xfId="36982" xr:uid="{00000000-0005-0000-0000-000083910000}"/>
    <cellStyle name="Standard 15 5 2 3" xfId="36983" xr:uid="{00000000-0005-0000-0000-000084910000}"/>
    <cellStyle name="Standard 15 5 3" xfId="36984" xr:uid="{00000000-0005-0000-0000-000085910000}"/>
    <cellStyle name="Standard 15 5 3 2" xfId="36985" xr:uid="{00000000-0005-0000-0000-000086910000}"/>
    <cellStyle name="Standard 15 5 4" xfId="36986" xr:uid="{00000000-0005-0000-0000-000087910000}"/>
    <cellStyle name="Standard 15 6" xfId="36987" xr:uid="{00000000-0005-0000-0000-000088910000}"/>
    <cellStyle name="Standard 15 6 2" xfId="36988" xr:uid="{00000000-0005-0000-0000-000089910000}"/>
    <cellStyle name="Standard 15 6 2 2" xfId="36989" xr:uid="{00000000-0005-0000-0000-00008A910000}"/>
    <cellStyle name="Standard 15 6 2 2 2" xfId="36990" xr:uid="{00000000-0005-0000-0000-00008B910000}"/>
    <cellStyle name="Standard 15 6 2 3" xfId="36991" xr:uid="{00000000-0005-0000-0000-00008C910000}"/>
    <cellStyle name="Standard 15 6 3" xfId="36992" xr:uid="{00000000-0005-0000-0000-00008D910000}"/>
    <cellStyle name="Standard 15 6 3 2" xfId="36993" xr:uid="{00000000-0005-0000-0000-00008E910000}"/>
    <cellStyle name="Standard 15 6 4" xfId="36994" xr:uid="{00000000-0005-0000-0000-00008F910000}"/>
    <cellStyle name="Standard 15 7" xfId="36995" xr:uid="{00000000-0005-0000-0000-000090910000}"/>
    <cellStyle name="Standard 15 7 2" xfId="36996" xr:uid="{00000000-0005-0000-0000-000091910000}"/>
    <cellStyle name="Standard 15 7 2 2" xfId="36997" xr:uid="{00000000-0005-0000-0000-000092910000}"/>
    <cellStyle name="Standard 15 7 2 2 2" xfId="36998" xr:uid="{00000000-0005-0000-0000-000093910000}"/>
    <cellStyle name="Standard 15 7 2 3" xfId="36999" xr:uid="{00000000-0005-0000-0000-000094910000}"/>
    <cellStyle name="Standard 15 7 3" xfId="37000" xr:uid="{00000000-0005-0000-0000-000095910000}"/>
    <cellStyle name="Standard 15 7 3 2" xfId="37001" xr:uid="{00000000-0005-0000-0000-000096910000}"/>
    <cellStyle name="Standard 15 7 4" xfId="37002" xr:uid="{00000000-0005-0000-0000-000097910000}"/>
    <cellStyle name="Standard 15 8" xfId="37003" xr:uid="{00000000-0005-0000-0000-000098910000}"/>
    <cellStyle name="Standard 15 8 2" xfId="37004" xr:uid="{00000000-0005-0000-0000-000099910000}"/>
    <cellStyle name="Standard 15 8 2 2" xfId="37005" xr:uid="{00000000-0005-0000-0000-00009A910000}"/>
    <cellStyle name="Standard 15 8 2 2 2" xfId="37006" xr:uid="{00000000-0005-0000-0000-00009B910000}"/>
    <cellStyle name="Standard 15 8 2 3" xfId="37007" xr:uid="{00000000-0005-0000-0000-00009C910000}"/>
    <cellStyle name="Standard 15 8 3" xfId="37008" xr:uid="{00000000-0005-0000-0000-00009D910000}"/>
    <cellStyle name="Standard 15 8 3 2" xfId="37009" xr:uid="{00000000-0005-0000-0000-00009E910000}"/>
    <cellStyle name="Standard 15 8 4" xfId="37010" xr:uid="{00000000-0005-0000-0000-00009F910000}"/>
    <cellStyle name="Standard 15 9" xfId="37011" xr:uid="{00000000-0005-0000-0000-0000A0910000}"/>
    <cellStyle name="Standard 15 9 2" xfId="37012" xr:uid="{00000000-0005-0000-0000-0000A1910000}"/>
    <cellStyle name="Standard 15 9 2 2" xfId="37013" xr:uid="{00000000-0005-0000-0000-0000A2910000}"/>
    <cellStyle name="Standard 15 9 2 2 2" xfId="37014" xr:uid="{00000000-0005-0000-0000-0000A3910000}"/>
    <cellStyle name="Standard 15 9 2 2 2 2" xfId="37015" xr:uid="{00000000-0005-0000-0000-0000A4910000}"/>
    <cellStyle name="Standard 15 9 2 2 3" xfId="37016" xr:uid="{00000000-0005-0000-0000-0000A5910000}"/>
    <cellStyle name="Standard 15 9 2 3" xfId="37017" xr:uid="{00000000-0005-0000-0000-0000A6910000}"/>
    <cellStyle name="Standard 15 9 2 3 2" xfId="37018" xr:uid="{00000000-0005-0000-0000-0000A7910000}"/>
    <cellStyle name="Standard 15 9 2 4" xfId="37019" xr:uid="{00000000-0005-0000-0000-0000A8910000}"/>
    <cellStyle name="Standard 15 9 3" xfId="37020" xr:uid="{00000000-0005-0000-0000-0000A9910000}"/>
    <cellStyle name="Standard 15 9 3 2" xfId="37021" xr:uid="{00000000-0005-0000-0000-0000AA910000}"/>
    <cellStyle name="Standard 15 9 3 2 2" xfId="37022" xr:uid="{00000000-0005-0000-0000-0000AB910000}"/>
    <cellStyle name="Standard 15 9 3 3" xfId="37023" xr:uid="{00000000-0005-0000-0000-0000AC910000}"/>
    <cellStyle name="Standard 15 9 4" xfId="37024" xr:uid="{00000000-0005-0000-0000-0000AD910000}"/>
    <cellStyle name="Standard 15 9 4 2" xfId="37025" xr:uid="{00000000-0005-0000-0000-0000AE910000}"/>
    <cellStyle name="Standard 15 9 5" xfId="37026" xr:uid="{00000000-0005-0000-0000-0000AF910000}"/>
    <cellStyle name="Standard 150" xfId="37027" xr:uid="{00000000-0005-0000-0000-0000B0910000}"/>
    <cellStyle name="Standard 151" xfId="37028" xr:uid="{00000000-0005-0000-0000-0000B1910000}"/>
    <cellStyle name="Standard 152" xfId="37029" xr:uid="{00000000-0005-0000-0000-0000B2910000}"/>
    <cellStyle name="Standard 153" xfId="37030" xr:uid="{00000000-0005-0000-0000-0000B3910000}"/>
    <cellStyle name="Standard 154" xfId="37031" xr:uid="{00000000-0005-0000-0000-0000B4910000}"/>
    <cellStyle name="Standard 155" xfId="37032" xr:uid="{00000000-0005-0000-0000-0000B5910000}"/>
    <cellStyle name="Standard 156" xfId="37033" xr:uid="{00000000-0005-0000-0000-0000B6910000}"/>
    <cellStyle name="Standard 157" xfId="37034" xr:uid="{00000000-0005-0000-0000-0000B7910000}"/>
    <cellStyle name="Standard 158" xfId="37035" xr:uid="{00000000-0005-0000-0000-0000B8910000}"/>
    <cellStyle name="Standard 159" xfId="37036" xr:uid="{00000000-0005-0000-0000-0000B9910000}"/>
    <cellStyle name="Standard 16" xfId="37037" xr:uid="{00000000-0005-0000-0000-0000BA910000}"/>
    <cellStyle name="Standard 16 10" xfId="37038" xr:uid="{00000000-0005-0000-0000-0000BB910000}"/>
    <cellStyle name="Standard 16 2" xfId="37039" xr:uid="{00000000-0005-0000-0000-0000BC910000}"/>
    <cellStyle name="Standard 16 2 2" xfId="37040" xr:uid="{00000000-0005-0000-0000-0000BD910000}"/>
    <cellStyle name="Standard 16 2 2 2" xfId="37041" xr:uid="{00000000-0005-0000-0000-0000BE910000}"/>
    <cellStyle name="Standard 16 2 2 2 2" xfId="37042" xr:uid="{00000000-0005-0000-0000-0000BF910000}"/>
    <cellStyle name="Standard 16 2 2 3" xfId="37043" xr:uid="{00000000-0005-0000-0000-0000C0910000}"/>
    <cellStyle name="Standard 16 2 3" xfId="37044" xr:uid="{00000000-0005-0000-0000-0000C1910000}"/>
    <cellStyle name="Standard 16 2 3 2" xfId="37045" xr:uid="{00000000-0005-0000-0000-0000C2910000}"/>
    <cellStyle name="Standard 16 2 4" xfId="37046" xr:uid="{00000000-0005-0000-0000-0000C3910000}"/>
    <cellStyle name="Standard 16 2 5" xfId="37047" xr:uid="{00000000-0005-0000-0000-0000C4910000}"/>
    <cellStyle name="Standard 16 2 6" xfId="37048" xr:uid="{00000000-0005-0000-0000-0000C5910000}"/>
    <cellStyle name="Standard 16 2 7" xfId="37049" xr:uid="{00000000-0005-0000-0000-0000C6910000}"/>
    <cellStyle name="Standard 16 2 8" xfId="37050" xr:uid="{00000000-0005-0000-0000-0000C7910000}"/>
    <cellStyle name="Standard 16 3" xfId="37051" xr:uid="{00000000-0005-0000-0000-0000C8910000}"/>
    <cellStyle name="Standard 16 3 2" xfId="37052" xr:uid="{00000000-0005-0000-0000-0000C9910000}"/>
    <cellStyle name="Standard 16 3 3" xfId="37053" xr:uid="{00000000-0005-0000-0000-0000CA910000}"/>
    <cellStyle name="Standard 16 3 4" xfId="37054" xr:uid="{00000000-0005-0000-0000-0000CB910000}"/>
    <cellStyle name="Standard 16 3 5" xfId="37055" xr:uid="{00000000-0005-0000-0000-0000CC910000}"/>
    <cellStyle name="Standard 16 3 6" xfId="37056" xr:uid="{00000000-0005-0000-0000-0000CD910000}"/>
    <cellStyle name="Standard 16 3 7" xfId="37057" xr:uid="{00000000-0005-0000-0000-0000CE910000}"/>
    <cellStyle name="Standard 16 3 8" xfId="37058" xr:uid="{00000000-0005-0000-0000-0000CF910000}"/>
    <cellStyle name="Standard 16 4" xfId="37059" xr:uid="{00000000-0005-0000-0000-0000D0910000}"/>
    <cellStyle name="Standard 16 4 2" xfId="37060" xr:uid="{00000000-0005-0000-0000-0000D1910000}"/>
    <cellStyle name="Standard 16 4 2 2" xfId="37061" xr:uid="{00000000-0005-0000-0000-0000D2910000}"/>
    <cellStyle name="Standard 16 4 3" xfId="37062" xr:uid="{00000000-0005-0000-0000-0000D3910000}"/>
    <cellStyle name="Standard 16 5" xfId="37063" xr:uid="{00000000-0005-0000-0000-0000D4910000}"/>
    <cellStyle name="Standard 16 5 2" xfId="37064" xr:uid="{00000000-0005-0000-0000-0000D5910000}"/>
    <cellStyle name="Standard 16 6" xfId="37065" xr:uid="{00000000-0005-0000-0000-0000D6910000}"/>
    <cellStyle name="Standard 16 7" xfId="37066" xr:uid="{00000000-0005-0000-0000-0000D7910000}"/>
    <cellStyle name="Standard 16 8" xfId="37067" xr:uid="{00000000-0005-0000-0000-0000D8910000}"/>
    <cellStyle name="Standard 16 9" xfId="37068" xr:uid="{00000000-0005-0000-0000-0000D9910000}"/>
    <cellStyle name="Standard 160" xfId="37069" xr:uid="{00000000-0005-0000-0000-0000DA910000}"/>
    <cellStyle name="Standard 161" xfId="37070" xr:uid="{00000000-0005-0000-0000-0000DB910000}"/>
    <cellStyle name="Standard 162" xfId="37071" xr:uid="{00000000-0005-0000-0000-0000DC910000}"/>
    <cellStyle name="Standard 163" xfId="37072" xr:uid="{00000000-0005-0000-0000-0000DD910000}"/>
    <cellStyle name="Standard 164" xfId="37073" xr:uid="{00000000-0005-0000-0000-0000DE910000}"/>
    <cellStyle name="Standard 165" xfId="37074" xr:uid="{00000000-0005-0000-0000-0000DF910000}"/>
    <cellStyle name="Standard 166" xfId="37075" xr:uid="{00000000-0005-0000-0000-0000E0910000}"/>
    <cellStyle name="Standard 167" xfId="37076" xr:uid="{00000000-0005-0000-0000-0000E1910000}"/>
    <cellStyle name="Standard 168" xfId="37077" xr:uid="{00000000-0005-0000-0000-0000E2910000}"/>
    <cellStyle name="Standard 169" xfId="37078" xr:uid="{00000000-0005-0000-0000-0000E3910000}"/>
    <cellStyle name="Standard 17" xfId="37079" xr:uid="{00000000-0005-0000-0000-0000E4910000}"/>
    <cellStyle name="Standard 17 10" xfId="37080" xr:uid="{00000000-0005-0000-0000-0000E5910000}"/>
    <cellStyle name="Standard 17 11" xfId="37081" xr:uid="{00000000-0005-0000-0000-0000E6910000}"/>
    <cellStyle name="Standard 17 2" xfId="37082" xr:uid="{00000000-0005-0000-0000-0000E7910000}"/>
    <cellStyle name="Standard 17 2 10" xfId="37083" xr:uid="{00000000-0005-0000-0000-0000E8910000}"/>
    <cellStyle name="Standard 17 2 11" xfId="37084" xr:uid="{00000000-0005-0000-0000-0000E9910000}"/>
    <cellStyle name="Standard 17 2 12" xfId="37085" xr:uid="{00000000-0005-0000-0000-0000EA910000}"/>
    <cellStyle name="Standard 17 2 13" xfId="37086" xr:uid="{00000000-0005-0000-0000-0000EB910000}"/>
    <cellStyle name="Standard 17 2 14" xfId="37087" xr:uid="{00000000-0005-0000-0000-0000EC910000}"/>
    <cellStyle name="Standard 17 2 15" xfId="37088" xr:uid="{00000000-0005-0000-0000-0000ED910000}"/>
    <cellStyle name="Standard 17 2 16" xfId="37089" xr:uid="{00000000-0005-0000-0000-0000EE910000}"/>
    <cellStyle name="Standard 17 2 17" xfId="46176" xr:uid="{00000000-0005-0000-0000-0000EF910000}"/>
    <cellStyle name="Standard 17 2 2" xfId="37090" xr:uid="{00000000-0005-0000-0000-0000F0910000}"/>
    <cellStyle name="Standard 17 2 2 2" xfId="37091" xr:uid="{00000000-0005-0000-0000-0000F1910000}"/>
    <cellStyle name="Standard 17 2 2 3" xfId="37092" xr:uid="{00000000-0005-0000-0000-0000F2910000}"/>
    <cellStyle name="Standard 17 2 2 4" xfId="37093" xr:uid="{00000000-0005-0000-0000-0000F3910000}"/>
    <cellStyle name="Standard 17 2 2 5" xfId="37094" xr:uid="{00000000-0005-0000-0000-0000F4910000}"/>
    <cellStyle name="Standard 17 2 2 6" xfId="37095" xr:uid="{00000000-0005-0000-0000-0000F5910000}"/>
    <cellStyle name="Standard 17 2 2 7" xfId="37096" xr:uid="{00000000-0005-0000-0000-0000F6910000}"/>
    <cellStyle name="Standard 17 2 3" xfId="37097" xr:uid="{00000000-0005-0000-0000-0000F7910000}"/>
    <cellStyle name="Standard 17 2 3 2" xfId="37098" xr:uid="{00000000-0005-0000-0000-0000F8910000}"/>
    <cellStyle name="Standard 17 2 3 3" xfId="37099" xr:uid="{00000000-0005-0000-0000-0000F9910000}"/>
    <cellStyle name="Standard 17 2 3 4" xfId="37100" xr:uid="{00000000-0005-0000-0000-0000FA910000}"/>
    <cellStyle name="Standard 17 2 3 5" xfId="37101" xr:uid="{00000000-0005-0000-0000-0000FB910000}"/>
    <cellStyle name="Standard 17 2 3 6" xfId="37102" xr:uid="{00000000-0005-0000-0000-0000FC910000}"/>
    <cellStyle name="Standard 17 2 3 7" xfId="37103" xr:uid="{00000000-0005-0000-0000-0000FD910000}"/>
    <cellStyle name="Standard 17 2 4" xfId="37104" xr:uid="{00000000-0005-0000-0000-0000FE910000}"/>
    <cellStyle name="Standard 17 2 4 2" xfId="37105" xr:uid="{00000000-0005-0000-0000-0000FF910000}"/>
    <cellStyle name="Standard 17 2 4 3" xfId="37106" xr:uid="{00000000-0005-0000-0000-000000920000}"/>
    <cellStyle name="Standard 17 2 4 4" xfId="37107" xr:uid="{00000000-0005-0000-0000-000001920000}"/>
    <cellStyle name="Standard 17 2 4 5" xfId="37108" xr:uid="{00000000-0005-0000-0000-000002920000}"/>
    <cellStyle name="Standard 17 2 4 6" xfId="37109" xr:uid="{00000000-0005-0000-0000-000003920000}"/>
    <cellStyle name="Standard 17 2 4 7" xfId="37110" xr:uid="{00000000-0005-0000-0000-000004920000}"/>
    <cellStyle name="Standard 17 2 5" xfId="37111" xr:uid="{00000000-0005-0000-0000-000005920000}"/>
    <cellStyle name="Standard 17 2 5 2" xfId="37112" xr:uid="{00000000-0005-0000-0000-000006920000}"/>
    <cellStyle name="Standard 17 2 5 3" xfId="37113" xr:uid="{00000000-0005-0000-0000-000007920000}"/>
    <cellStyle name="Standard 17 2 5 4" xfId="37114" xr:uid="{00000000-0005-0000-0000-000008920000}"/>
    <cellStyle name="Standard 17 2 5 5" xfId="37115" xr:uid="{00000000-0005-0000-0000-000009920000}"/>
    <cellStyle name="Standard 17 2 5 6" xfId="37116" xr:uid="{00000000-0005-0000-0000-00000A920000}"/>
    <cellStyle name="Standard 17 2 5 7" xfId="37117" xr:uid="{00000000-0005-0000-0000-00000B920000}"/>
    <cellStyle name="Standard 17 2 6" xfId="37118" xr:uid="{00000000-0005-0000-0000-00000C920000}"/>
    <cellStyle name="Standard 17 2 6 2" xfId="37119" xr:uid="{00000000-0005-0000-0000-00000D920000}"/>
    <cellStyle name="Standard 17 2 6 3" xfId="37120" xr:uid="{00000000-0005-0000-0000-00000E920000}"/>
    <cellStyle name="Standard 17 2 6 4" xfId="37121" xr:uid="{00000000-0005-0000-0000-00000F920000}"/>
    <cellStyle name="Standard 17 2 6 5" xfId="37122" xr:uid="{00000000-0005-0000-0000-000010920000}"/>
    <cellStyle name="Standard 17 2 6 6" xfId="37123" xr:uid="{00000000-0005-0000-0000-000011920000}"/>
    <cellStyle name="Standard 17 2 6 7" xfId="37124" xr:uid="{00000000-0005-0000-0000-000012920000}"/>
    <cellStyle name="Standard 17 2 7" xfId="37125" xr:uid="{00000000-0005-0000-0000-000013920000}"/>
    <cellStyle name="Standard 17 2 8" xfId="37126" xr:uid="{00000000-0005-0000-0000-000014920000}"/>
    <cellStyle name="Standard 17 2 9" xfId="37127" xr:uid="{00000000-0005-0000-0000-000015920000}"/>
    <cellStyle name="Standard 17 2_30_Financials BU DT" xfId="46314" xr:uid="{00000000-0005-0000-0000-000016920000}"/>
    <cellStyle name="Standard 17 3" xfId="37128" xr:uid="{00000000-0005-0000-0000-000017920000}"/>
    <cellStyle name="Standard 17 3 2" xfId="37129" xr:uid="{00000000-0005-0000-0000-000018920000}"/>
    <cellStyle name="Standard 17 3 2 2" xfId="37130" xr:uid="{00000000-0005-0000-0000-000019920000}"/>
    <cellStyle name="Standard 17 3 3" xfId="37131" xr:uid="{00000000-0005-0000-0000-00001A920000}"/>
    <cellStyle name="Standard 17 3 4" xfId="37132" xr:uid="{00000000-0005-0000-0000-00001B920000}"/>
    <cellStyle name="Standard 17 3 5" xfId="37133" xr:uid="{00000000-0005-0000-0000-00001C920000}"/>
    <cellStyle name="Standard 17 3 6" xfId="37134" xr:uid="{00000000-0005-0000-0000-00001D920000}"/>
    <cellStyle name="Standard 17 3 7" xfId="37135" xr:uid="{00000000-0005-0000-0000-00001E920000}"/>
    <cellStyle name="Standard 17 3 8" xfId="37136" xr:uid="{00000000-0005-0000-0000-00001F920000}"/>
    <cellStyle name="Standard 17 4" xfId="37137" xr:uid="{00000000-0005-0000-0000-000020920000}"/>
    <cellStyle name="Standard 17 4 2" xfId="37138" xr:uid="{00000000-0005-0000-0000-000021920000}"/>
    <cellStyle name="Standard 17 4 3" xfId="37139" xr:uid="{00000000-0005-0000-0000-000022920000}"/>
    <cellStyle name="Standard 17 4 4" xfId="37140" xr:uid="{00000000-0005-0000-0000-000023920000}"/>
    <cellStyle name="Standard 17 4 5" xfId="37141" xr:uid="{00000000-0005-0000-0000-000024920000}"/>
    <cellStyle name="Standard 17 4 6" xfId="37142" xr:uid="{00000000-0005-0000-0000-000025920000}"/>
    <cellStyle name="Standard 17 4 7" xfId="37143" xr:uid="{00000000-0005-0000-0000-000026920000}"/>
    <cellStyle name="Standard 17 4 8" xfId="37144" xr:uid="{00000000-0005-0000-0000-000027920000}"/>
    <cellStyle name="Standard 17 5" xfId="37145" xr:uid="{00000000-0005-0000-0000-000028920000}"/>
    <cellStyle name="Standard 17 6" xfId="37146" xr:uid="{00000000-0005-0000-0000-000029920000}"/>
    <cellStyle name="Standard 17 7" xfId="37147" xr:uid="{00000000-0005-0000-0000-00002A920000}"/>
    <cellStyle name="Standard 17 8" xfId="37148" xr:uid="{00000000-0005-0000-0000-00002B920000}"/>
    <cellStyle name="Standard 17 9" xfId="37149" xr:uid="{00000000-0005-0000-0000-00002C920000}"/>
    <cellStyle name="Standard 170" xfId="37150" xr:uid="{00000000-0005-0000-0000-00002D920000}"/>
    <cellStyle name="Standard 171" xfId="37151" xr:uid="{00000000-0005-0000-0000-00002E920000}"/>
    <cellStyle name="Standard 172" xfId="37152" xr:uid="{00000000-0005-0000-0000-00002F920000}"/>
    <cellStyle name="Standard 173" xfId="37153" xr:uid="{00000000-0005-0000-0000-000030920000}"/>
    <cellStyle name="Standard 174" xfId="37154" xr:uid="{00000000-0005-0000-0000-000031920000}"/>
    <cellStyle name="Standard 175" xfId="37155" xr:uid="{00000000-0005-0000-0000-000032920000}"/>
    <cellStyle name="Standard 175 2" xfId="37156" xr:uid="{00000000-0005-0000-0000-000033920000}"/>
    <cellStyle name="Standard 175 3" xfId="37157" xr:uid="{00000000-0005-0000-0000-000034920000}"/>
    <cellStyle name="Standard 175 4" xfId="37158" xr:uid="{00000000-0005-0000-0000-000035920000}"/>
    <cellStyle name="Standard 175 5" xfId="37159" xr:uid="{00000000-0005-0000-0000-000036920000}"/>
    <cellStyle name="Standard 175 6" xfId="37160" xr:uid="{00000000-0005-0000-0000-000037920000}"/>
    <cellStyle name="Standard 176" xfId="37161" xr:uid="{00000000-0005-0000-0000-000038920000}"/>
    <cellStyle name="Standard 177" xfId="37162" xr:uid="{00000000-0005-0000-0000-000039920000}"/>
    <cellStyle name="Standard 178" xfId="37163" xr:uid="{00000000-0005-0000-0000-00003A920000}"/>
    <cellStyle name="Standard 178 10" xfId="37164" xr:uid="{00000000-0005-0000-0000-00003B920000}"/>
    <cellStyle name="Standard 178 11" xfId="37165" xr:uid="{00000000-0005-0000-0000-00003C920000}"/>
    <cellStyle name="Standard 178 12" xfId="37166" xr:uid="{00000000-0005-0000-0000-00003D920000}"/>
    <cellStyle name="Standard 178 13" xfId="37167" xr:uid="{00000000-0005-0000-0000-00003E920000}"/>
    <cellStyle name="Standard 178 14" xfId="37168" xr:uid="{00000000-0005-0000-0000-00003F920000}"/>
    <cellStyle name="Standard 178 15" xfId="37169" xr:uid="{00000000-0005-0000-0000-000040920000}"/>
    <cellStyle name="Standard 178 16" xfId="37170" xr:uid="{00000000-0005-0000-0000-000041920000}"/>
    <cellStyle name="Standard 178 17" xfId="37171" xr:uid="{00000000-0005-0000-0000-000042920000}"/>
    <cellStyle name="Standard 178 18" xfId="37172" xr:uid="{00000000-0005-0000-0000-000043920000}"/>
    <cellStyle name="Standard 178 2" xfId="37173" xr:uid="{00000000-0005-0000-0000-000044920000}"/>
    <cellStyle name="Standard 178 3" xfId="37174" xr:uid="{00000000-0005-0000-0000-000045920000}"/>
    <cellStyle name="Standard 178 4" xfId="37175" xr:uid="{00000000-0005-0000-0000-000046920000}"/>
    <cellStyle name="Standard 178 5" xfId="37176" xr:uid="{00000000-0005-0000-0000-000047920000}"/>
    <cellStyle name="Standard 178 6" xfId="37177" xr:uid="{00000000-0005-0000-0000-000048920000}"/>
    <cellStyle name="Standard 178 7" xfId="37178" xr:uid="{00000000-0005-0000-0000-000049920000}"/>
    <cellStyle name="Standard 178 8" xfId="37179" xr:uid="{00000000-0005-0000-0000-00004A920000}"/>
    <cellStyle name="Standard 178 9" xfId="37180" xr:uid="{00000000-0005-0000-0000-00004B920000}"/>
    <cellStyle name="Standard 179" xfId="37181" xr:uid="{00000000-0005-0000-0000-00004C920000}"/>
    <cellStyle name="Standard 18" xfId="37182" xr:uid="{00000000-0005-0000-0000-00004D920000}"/>
    <cellStyle name="Standard 18 10" xfId="37183" xr:uid="{00000000-0005-0000-0000-00004E920000}"/>
    <cellStyle name="Standard 18 11" xfId="37184" xr:uid="{00000000-0005-0000-0000-00004F920000}"/>
    <cellStyle name="Standard 18 12" xfId="37185" xr:uid="{00000000-0005-0000-0000-000050920000}"/>
    <cellStyle name="Standard 18 13" xfId="37186" xr:uid="{00000000-0005-0000-0000-000051920000}"/>
    <cellStyle name="Standard 18 14" xfId="37187" xr:uid="{00000000-0005-0000-0000-000052920000}"/>
    <cellStyle name="Standard 18 15" xfId="37188" xr:uid="{00000000-0005-0000-0000-000053920000}"/>
    <cellStyle name="Standard 18 16" xfId="37189" xr:uid="{00000000-0005-0000-0000-000054920000}"/>
    <cellStyle name="Standard 18 17" xfId="37190" xr:uid="{00000000-0005-0000-0000-000055920000}"/>
    <cellStyle name="Standard 18 18" xfId="37191" xr:uid="{00000000-0005-0000-0000-000056920000}"/>
    <cellStyle name="Standard 18 19" xfId="37192" xr:uid="{00000000-0005-0000-0000-000057920000}"/>
    <cellStyle name="Standard 18 2" xfId="37193" xr:uid="{00000000-0005-0000-0000-000058920000}"/>
    <cellStyle name="Standard 18 2 10" xfId="37194" xr:uid="{00000000-0005-0000-0000-000059920000}"/>
    <cellStyle name="Standard 18 2 11" xfId="37195" xr:uid="{00000000-0005-0000-0000-00005A920000}"/>
    <cellStyle name="Standard 18 2 12" xfId="37196" xr:uid="{00000000-0005-0000-0000-00005B920000}"/>
    <cellStyle name="Standard 18 2 13" xfId="37197" xr:uid="{00000000-0005-0000-0000-00005C920000}"/>
    <cellStyle name="Standard 18 2 14" xfId="37198" xr:uid="{00000000-0005-0000-0000-00005D920000}"/>
    <cellStyle name="Standard 18 2 15" xfId="37199" xr:uid="{00000000-0005-0000-0000-00005E920000}"/>
    <cellStyle name="Standard 18 2 16" xfId="37200" xr:uid="{00000000-0005-0000-0000-00005F920000}"/>
    <cellStyle name="Standard 18 2 17" xfId="46177" xr:uid="{00000000-0005-0000-0000-000060920000}"/>
    <cellStyle name="Standard 18 2 2" xfId="37201" xr:uid="{00000000-0005-0000-0000-000061920000}"/>
    <cellStyle name="Standard 18 2 2 2" xfId="37202" xr:uid="{00000000-0005-0000-0000-000062920000}"/>
    <cellStyle name="Standard 18 2 2 2 2" xfId="37203" xr:uid="{00000000-0005-0000-0000-000063920000}"/>
    <cellStyle name="Standard 18 2 2 2 2 2" xfId="37204" xr:uid="{00000000-0005-0000-0000-000064920000}"/>
    <cellStyle name="Standard 18 2 2 2 2 2 2" xfId="37205" xr:uid="{00000000-0005-0000-0000-000065920000}"/>
    <cellStyle name="Standard 18 2 2 2 2 3" xfId="37206" xr:uid="{00000000-0005-0000-0000-000066920000}"/>
    <cellStyle name="Standard 18 2 2 2 3" xfId="37207" xr:uid="{00000000-0005-0000-0000-000067920000}"/>
    <cellStyle name="Standard 18 2 2 2 3 2" xfId="37208" xr:uid="{00000000-0005-0000-0000-000068920000}"/>
    <cellStyle name="Standard 18 2 2 2 4" xfId="37209" xr:uid="{00000000-0005-0000-0000-000069920000}"/>
    <cellStyle name="Standard 18 2 2 3" xfId="37210" xr:uid="{00000000-0005-0000-0000-00006A920000}"/>
    <cellStyle name="Standard 18 2 2 3 2" xfId="37211" xr:uid="{00000000-0005-0000-0000-00006B920000}"/>
    <cellStyle name="Standard 18 2 2 3 2 2" xfId="37212" xr:uid="{00000000-0005-0000-0000-00006C920000}"/>
    <cellStyle name="Standard 18 2 2 3 3" xfId="37213" xr:uid="{00000000-0005-0000-0000-00006D920000}"/>
    <cellStyle name="Standard 18 2 2 4" xfId="37214" xr:uid="{00000000-0005-0000-0000-00006E920000}"/>
    <cellStyle name="Standard 18 2 2 4 2" xfId="37215" xr:uid="{00000000-0005-0000-0000-00006F920000}"/>
    <cellStyle name="Standard 18 2 2 5" xfId="37216" xr:uid="{00000000-0005-0000-0000-000070920000}"/>
    <cellStyle name="Standard 18 2 2 6" xfId="37217" xr:uid="{00000000-0005-0000-0000-000071920000}"/>
    <cellStyle name="Standard 18 2 2 7" xfId="37218" xr:uid="{00000000-0005-0000-0000-000072920000}"/>
    <cellStyle name="Standard 18 2 3" xfId="37219" xr:uid="{00000000-0005-0000-0000-000073920000}"/>
    <cellStyle name="Standard 18 2 3 2" xfId="37220" xr:uid="{00000000-0005-0000-0000-000074920000}"/>
    <cellStyle name="Standard 18 2 3 3" xfId="37221" xr:uid="{00000000-0005-0000-0000-000075920000}"/>
    <cellStyle name="Standard 18 2 3 4" xfId="37222" xr:uid="{00000000-0005-0000-0000-000076920000}"/>
    <cellStyle name="Standard 18 2 3 5" xfId="37223" xr:uid="{00000000-0005-0000-0000-000077920000}"/>
    <cellStyle name="Standard 18 2 3 6" xfId="37224" xr:uid="{00000000-0005-0000-0000-000078920000}"/>
    <cellStyle name="Standard 18 2 3 7" xfId="37225" xr:uid="{00000000-0005-0000-0000-000079920000}"/>
    <cellStyle name="Standard 18 2 4" xfId="37226" xr:uid="{00000000-0005-0000-0000-00007A920000}"/>
    <cellStyle name="Standard 18 2 4 2" xfId="37227" xr:uid="{00000000-0005-0000-0000-00007B920000}"/>
    <cellStyle name="Standard 18 2 4 3" xfId="37228" xr:uid="{00000000-0005-0000-0000-00007C920000}"/>
    <cellStyle name="Standard 18 2 4 4" xfId="37229" xr:uid="{00000000-0005-0000-0000-00007D920000}"/>
    <cellStyle name="Standard 18 2 4 5" xfId="37230" xr:uid="{00000000-0005-0000-0000-00007E920000}"/>
    <cellStyle name="Standard 18 2 4 6" xfId="37231" xr:uid="{00000000-0005-0000-0000-00007F920000}"/>
    <cellStyle name="Standard 18 2 4 7" xfId="37232" xr:uid="{00000000-0005-0000-0000-000080920000}"/>
    <cellStyle name="Standard 18 2 5" xfId="37233" xr:uid="{00000000-0005-0000-0000-000081920000}"/>
    <cellStyle name="Standard 18 2 5 2" xfId="37234" xr:uid="{00000000-0005-0000-0000-000082920000}"/>
    <cellStyle name="Standard 18 2 5 3" xfId="37235" xr:uid="{00000000-0005-0000-0000-000083920000}"/>
    <cellStyle name="Standard 18 2 5 4" xfId="37236" xr:uid="{00000000-0005-0000-0000-000084920000}"/>
    <cellStyle name="Standard 18 2 5 5" xfId="37237" xr:uid="{00000000-0005-0000-0000-000085920000}"/>
    <cellStyle name="Standard 18 2 5 6" xfId="37238" xr:uid="{00000000-0005-0000-0000-000086920000}"/>
    <cellStyle name="Standard 18 2 5 7" xfId="37239" xr:uid="{00000000-0005-0000-0000-000087920000}"/>
    <cellStyle name="Standard 18 2 6" xfId="37240" xr:uid="{00000000-0005-0000-0000-000088920000}"/>
    <cellStyle name="Standard 18 2 6 2" xfId="37241" xr:uid="{00000000-0005-0000-0000-000089920000}"/>
    <cellStyle name="Standard 18 2 6 3" xfId="37242" xr:uid="{00000000-0005-0000-0000-00008A920000}"/>
    <cellStyle name="Standard 18 2 6 4" xfId="37243" xr:uid="{00000000-0005-0000-0000-00008B920000}"/>
    <cellStyle name="Standard 18 2 6 5" xfId="37244" xr:uid="{00000000-0005-0000-0000-00008C920000}"/>
    <cellStyle name="Standard 18 2 6 6" xfId="37245" xr:uid="{00000000-0005-0000-0000-00008D920000}"/>
    <cellStyle name="Standard 18 2 6 7" xfId="37246" xr:uid="{00000000-0005-0000-0000-00008E920000}"/>
    <cellStyle name="Standard 18 2 7" xfId="37247" xr:uid="{00000000-0005-0000-0000-00008F920000}"/>
    <cellStyle name="Standard 18 2 8" xfId="37248" xr:uid="{00000000-0005-0000-0000-000090920000}"/>
    <cellStyle name="Standard 18 2 9" xfId="37249" xr:uid="{00000000-0005-0000-0000-000091920000}"/>
    <cellStyle name="Standard 18 2_30_Financials BU DT" xfId="46315" xr:uid="{00000000-0005-0000-0000-000092920000}"/>
    <cellStyle name="Standard 18 20" xfId="37250" xr:uid="{00000000-0005-0000-0000-000093920000}"/>
    <cellStyle name="Standard 18 21" xfId="37251" xr:uid="{00000000-0005-0000-0000-000094920000}"/>
    <cellStyle name="Standard 18 22" xfId="37252" xr:uid="{00000000-0005-0000-0000-000095920000}"/>
    <cellStyle name="Standard 18 23" xfId="37253" xr:uid="{00000000-0005-0000-0000-000096920000}"/>
    <cellStyle name="Standard 18 24" xfId="37254" xr:uid="{00000000-0005-0000-0000-000097920000}"/>
    <cellStyle name="Standard 18 25" xfId="37255" xr:uid="{00000000-0005-0000-0000-000098920000}"/>
    <cellStyle name="Standard 18 26" xfId="37256" xr:uid="{00000000-0005-0000-0000-000099920000}"/>
    <cellStyle name="Standard 18 27" xfId="37257" xr:uid="{00000000-0005-0000-0000-00009A920000}"/>
    <cellStyle name="Standard 18 28" xfId="37258" xr:uid="{00000000-0005-0000-0000-00009B920000}"/>
    <cellStyle name="Standard 18 29" xfId="37259" xr:uid="{00000000-0005-0000-0000-00009C920000}"/>
    <cellStyle name="Standard 18 3" xfId="37260" xr:uid="{00000000-0005-0000-0000-00009D920000}"/>
    <cellStyle name="Standard 18 3 2" xfId="37261" xr:uid="{00000000-0005-0000-0000-00009E920000}"/>
    <cellStyle name="Standard 18 3 2 2" xfId="37262" xr:uid="{00000000-0005-0000-0000-00009F920000}"/>
    <cellStyle name="Standard 18 3 3" xfId="37263" xr:uid="{00000000-0005-0000-0000-0000A0920000}"/>
    <cellStyle name="Standard 18 3 4" xfId="37264" xr:uid="{00000000-0005-0000-0000-0000A1920000}"/>
    <cellStyle name="Standard 18 3 5" xfId="37265" xr:uid="{00000000-0005-0000-0000-0000A2920000}"/>
    <cellStyle name="Standard 18 3 6" xfId="37266" xr:uid="{00000000-0005-0000-0000-0000A3920000}"/>
    <cellStyle name="Standard 18 3 7" xfId="37267" xr:uid="{00000000-0005-0000-0000-0000A4920000}"/>
    <cellStyle name="Standard 18 3 8" xfId="37268" xr:uid="{00000000-0005-0000-0000-0000A5920000}"/>
    <cellStyle name="Standard 18 30" xfId="37269" xr:uid="{00000000-0005-0000-0000-0000A6920000}"/>
    <cellStyle name="Standard 18 31" xfId="37270" xr:uid="{00000000-0005-0000-0000-0000A7920000}"/>
    <cellStyle name="Standard 18 32" xfId="37271" xr:uid="{00000000-0005-0000-0000-0000A8920000}"/>
    <cellStyle name="Standard 18 4" xfId="37272" xr:uid="{00000000-0005-0000-0000-0000A9920000}"/>
    <cellStyle name="Standard 18 4 2" xfId="37273" xr:uid="{00000000-0005-0000-0000-0000AA920000}"/>
    <cellStyle name="Standard 18 4 3" xfId="37274" xr:uid="{00000000-0005-0000-0000-0000AB920000}"/>
    <cellStyle name="Standard 18 4 4" xfId="37275" xr:uid="{00000000-0005-0000-0000-0000AC920000}"/>
    <cellStyle name="Standard 18 4 5" xfId="37276" xr:uid="{00000000-0005-0000-0000-0000AD920000}"/>
    <cellStyle name="Standard 18 4 6" xfId="37277" xr:uid="{00000000-0005-0000-0000-0000AE920000}"/>
    <cellStyle name="Standard 18 4 7" xfId="37278" xr:uid="{00000000-0005-0000-0000-0000AF920000}"/>
    <cellStyle name="Standard 18 4 8" xfId="37279" xr:uid="{00000000-0005-0000-0000-0000B0920000}"/>
    <cellStyle name="Standard 18 5" xfId="37280" xr:uid="{00000000-0005-0000-0000-0000B1920000}"/>
    <cellStyle name="Standard 18 6" xfId="37281" xr:uid="{00000000-0005-0000-0000-0000B2920000}"/>
    <cellStyle name="Standard 18 7" xfId="37282" xr:uid="{00000000-0005-0000-0000-0000B3920000}"/>
    <cellStyle name="Standard 18 8" xfId="37283" xr:uid="{00000000-0005-0000-0000-0000B4920000}"/>
    <cellStyle name="Standard 18 9" xfId="37284" xr:uid="{00000000-0005-0000-0000-0000B5920000}"/>
    <cellStyle name="Standard 180" xfId="37285" xr:uid="{00000000-0005-0000-0000-0000B6920000}"/>
    <cellStyle name="Standard 181" xfId="37286" xr:uid="{00000000-0005-0000-0000-0000B7920000}"/>
    <cellStyle name="Standard 182" xfId="37287" xr:uid="{00000000-0005-0000-0000-0000B8920000}"/>
    <cellStyle name="Standard 183" xfId="37288" xr:uid="{00000000-0005-0000-0000-0000B9920000}"/>
    <cellStyle name="Standard 184" xfId="37289" xr:uid="{00000000-0005-0000-0000-0000BA920000}"/>
    <cellStyle name="Standard 185" xfId="37290" xr:uid="{00000000-0005-0000-0000-0000BB920000}"/>
    <cellStyle name="Standard 186" xfId="37291" xr:uid="{00000000-0005-0000-0000-0000BC920000}"/>
    <cellStyle name="Standard 187" xfId="37292" xr:uid="{00000000-0005-0000-0000-0000BD920000}"/>
    <cellStyle name="Standard 188" xfId="37293" xr:uid="{00000000-0005-0000-0000-0000BE920000}"/>
    <cellStyle name="Standard 189" xfId="37294" xr:uid="{00000000-0005-0000-0000-0000BF920000}"/>
    <cellStyle name="Standard 19" xfId="37295" xr:uid="{00000000-0005-0000-0000-0000C0920000}"/>
    <cellStyle name="Standard 19 10" xfId="37296" xr:uid="{00000000-0005-0000-0000-0000C1920000}"/>
    <cellStyle name="Standard 19 11" xfId="37297" xr:uid="{00000000-0005-0000-0000-0000C2920000}"/>
    <cellStyle name="Standard 19 2" xfId="37298" xr:uid="{00000000-0005-0000-0000-0000C3920000}"/>
    <cellStyle name="Standard 19 2 10" xfId="37299" xr:uid="{00000000-0005-0000-0000-0000C4920000}"/>
    <cellStyle name="Standard 19 2 11" xfId="37300" xr:uid="{00000000-0005-0000-0000-0000C5920000}"/>
    <cellStyle name="Standard 19 2 12" xfId="37301" xr:uid="{00000000-0005-0000-0000-0000C6920000}"/>
    <cellStyle name="Standard 19 2 13" xfId="37302" xr:uid="{00000000-0005-0000-0000-0000C7920000}"/>
    <cellStyle name="Standard 19 2 14" xfId="37303" xr:uid="{00000000-0005-0000-0000-0000C8920000}"/>
    <cellStyle name="Standard 19 2 15" xfId="37304" xr:uid="{00000000-0005-0000-0000-0000C9920000}"/>
    <cellStyle name="Standard 19 2 16" xfId="46178" xr:uid="{00000000-0005-0000-0000-0000CA920000}"/>
    <cellStyle name="Standard 19 2 2" xfId="37305" xr:uid="{00000000-0005-0000-0000-0000CB920000}"/>
    <cellStyle name="Standard 19 2 2 2" xfId="37306" xr:uid="{00000000-0005-0000-0000-0000CC920000}"/>
    <cellStyle name="Standard 19 2 2 3" xfId="37307" xr:uid="{00000000-0005-0000-0000-0000CD920000}"/>
    <cellStyle name="Standard 19 2 2 4" xfId="37308" xr:uid="{00000000-0005-0000-0000-0000CE920000}"/>
    <cellStyle name="Standard 19 2 2 5" xfId="37309" xr:uid="{00000000-0005-0000-0000-0000CF920000}"/>
    <cellStyle name="Standard 19 2 2 6" xfId="37310" xr:uid="{00000000-0005-0000-0000-0000D0920000}"/>
    <cellStyle name="Standard 19 2 2 7" xfId="37311" xr:uid="{00000000-0005-0000-0000-0000D1920000}"/>
    <cellStyle name="Standard 19 2 2 7 2" xfId="37312" xr:uid="{00000000-0005-0000-0000-0000D2920000}"/>
    <cellStyle name="Standard 19 2 2 7 3" xfId="37313" xr:uid="{00000000-0005-0000-0000-0000D3920000}"/>
    <cellStyle name="Standard 19 2 3" xfId="37314" xr:uid="{00000000-0005-0000-0000-0000D4920000}"/>
    <cellStyle name="Standard 19 2 3 2" xfId="37315" xr:uid="{00000000-0005-0000-0000-0000D5920000}"/>
    <cellStyle name="Standard 19 2 3 3" xfId="37316" xr:uid="{00000000-0005-0000-0000-0000D6920000}"/>
    <cellStyle name="Standard 19 2 3 4" xfId="37317" xr:uid="{00000000-0005-0000-0000-0000D7920000}"/>
    <cellStyle name="Standard 19 2 3 5" xfId="37318" xr:uid="{00000000-0005-0000-0000-0000D8920000}"/>
    <cellStyle name="Standard 19 2 3 6" xfId="37319" xr:uid="{00000000-0005-0000-0000-0000D9920000}"/>
    <cellStyle name="Standard 19 2 3 7" xfId="37320" xr:uid="{00000000-0005-0000-0000-0000DA920000}"/>
    <cellStyle name="Standard 19 2 4" xfId="37321" xr:uid="{00000000-0005-0000-0000-0000DB920000}"/>
    <cellStyle name="Standard 19 2 4 2" xfId="37322" xr:uid="{00000000-0005-0000-0000-0000DC920000}"/>
    <cellStyle name="Standard 19 2 4 3" xfId="37323" xr:uid="{00000000-0005-0000-0000-0000DD920000}"/>
    <cellStyle name="Standard 19 2 4 4" xfId="37324" xr:uid="{00000000-0005-0000-0000-0000DE920000}"/>
    <cellStyle name="Standard 19 2 4 5" xfId="37325" xr:uid="{00000000-0005-0000-0000-0000DF920000}"/>
    <cellStyle name="Standard 19 2 4 6" xfId="37326" xr:uid="{00000000-0005-0000-0000-0000E0920000}"/>
    <cellStyle name="Standard 19 2 4 7" xfId="37327" xr:uid="{00000000-0005-0000-0000-0000E1920000}"/>
    <cellStyle name="Standard 19 2 5" xfId="37328" xr:uid="{00000000-0005-0000-0000-0000E2920000}"/>
    <cellStyle name="Standard 19 2 5 2" xfId="37329" xr:uid="{00000000-0005-0000-0000-0000E3920000}"/>
    <cellStyle name="Standard 19 2 5 3" xfId="37330" xr:uid="{00000000-0005-0000-0000-0000E4920000}"/>
    <cellStyle name="Standard 19 2 5 4" xfId="37331" xr:uid="{00000000-0005-0000-0000-0000E5920000}"/>
    <cellStyle name="Standard 19 2 5 5" xfId="37332" xr:uid="{00000000-0005-0000-0000-0000E6920000}"/>
    <cellStyle name="Standard 19 2 5 6" xfId="37333" xr:uid="{00000000-0005-0000-0000-0000E7920000}"/>
    <cellStyle name="Standard 19 2 5 7" xfId="37334" xr:uid="{00000000-0005-0000-0000-0000E8920000}"/>
    <cellStyle name="Standard 19 2 6" xfId="37335" xr:uid="{00000000-0005-0000-0000-0000E9920000}"/>
    <cellStyle name="Standard 19 2 6 2" xfId="37336" xr:uid="{00000000-0005-0000-0000-0000EA920000}"/>
    <cellStyle name="Standard 19 2 6 3" xfId="37337" xr:uid="{00000000-0005-0000-0000-0000EB920000}"/>
    <cellStyle name="Standard 19 2 6 4" xfId="37338" xr:uid="{00000000-0005-0000-0000-0000EC920000}"/>
    <cellStyle name="Standard 19 2 6 5" xfId="37339" xr:uid="{00000000-0005-0000-0000-0000ED920000}"/>
    <cellStyle name="Standard 19 2 6 6" xfId="37340" xr:uid="{00000000-0005-0000-0000-0000EE920000}"/>
    <cellStyle name="Standard 19 2 6 7" xfId="37341" xr:uid="{00000000-0005-0000-0000-0000EF920000}"/>
    <cellStyle name="Standard 19 2 7" xfId="37342" xr:uid="{00000000-0005-0000-0000-0000F0920000}"/>
    <cellStyle name="Standard 19 2 8" xfId="37343" xr:uid="{00000000-0005-0000-0000-0000F1920000}"/>
    <cellStyle name="Standard 19 2 9" xfId="37344" xr:uid="{00000000-0005-0000-0000-0000F2920000}"/>
    <cellStyle name="Standard 19 2_30_Financials BU DT" xfId="46316" xr:uid="{00000000-0005-0000-0000-0000F3920000}"/>
    <cellStyle name="Standard 19 3" xfId="37345" xr:uid="{00000000-0005-0000-0000-0000F4920000}"/>
    <cellStyle name="Standard 19 3 2" xfId="37346" xr:uid="{00000000-0005-0000-0000-0000F5920000}"/>
    <cellStyle name="Standard 19 3 2 2" xfId="37347" xr:uid="{00000000-0005-0000-0000-0000F6920000}"/>
    <cellStyle name="Standard 19 3 3" xfId="37348" xr:uid="{00000000-0005-0000-0000-0000F7920000}"/>
    <cellStyle name="Standard 19 3 4" xfId="37349" xr:uid="{00000000-0005-0000-0000-0000F8920000}"/>
    <cellStyle name="Standard 19 3 5" xfId="37350" xr:uid="{00000000-0005-0000-0000-0000F9920000}"/>
    <cellStyle name="Standard 19 3 6" xfId="37351" xr:uid="{00000000-0005-0000-0000-0000FA920000}"/>
    <cellStyle name="Standard 19 3 7" xfId="37352" xr:uid="{00000000-0005-0000-0000-0000FB920000}"/>
    <cellStyle name="Standard 19 3 8" xfId="37353" xr:uid="{00000000-0005-0000-0000-0000FC920000}"/>
    <cellStyle name="Standard 19 4" xfId="37354" xr:uid="{00000000-0005-0000-0000-0000FD920000}"/>
    <cellStyle name="Standard 19 4 2" xfId="37355" xr:uid="{00000000-0005-0000-0000-0000FE920000}"/>
    <cellStyle name="Standard 19 4 3" xfId="37356" xr:uid="{00000000-0005-0000-0000-0000FF920000}"/>
    <cellStyle name="Standard 19 4 4" xfId="37357" xr:uid="{00000000-0005-0000-0000-000000930000}"/>
    <cellStyle name="Standard 19 4 5" xfId="37358" xr:uid="{00000000-0005-0000-0000-000001930000}"/>
    <cellStyle name="Standard 19 4 6" xfId="37359" xr:uid="{00000000-0005-0000-0000-000002930000}"/>
    <cellStyle name="Standard 19 4 7" xfId="37360" xr:uid="{00000000-0005-0000-0000-000003930000}"/>
    <cellStyle name="Standard 19 4 8" xfId="37361" xr:uid="{00000000-0005-0000-0000-000004930000}"/>
    <cellStyle name="Standard 19 5" xfId="37362" xr:uid="{00000000-0005-0000-0000-000005930000}"/>
    <cellStyle name="Standard 19 6" xfId="37363" xr:uid="{00000000-0005-0000-0000-000006930000}"/>
    <cellStyle name="Standard 19 7" xfId="37364" xr:uid="{00000000-0005-0000-0000-000007930000}"/>
    <cellStyle name="Standard 19 8" xfId="37365" xr:uid="{00000000-0005-0000-0000-000008930000}"/>
    <cellStyle name="Standard 19 9" xfId="37366" xr:uid="{00000000-0005-0000-0000-000009930000}"/>
    <cellStyle name="Standard 190" xfId="37367" xr:uid="{00000000-0005-0000-0000-00000A930000}"/>
    <cellStyle name="Standard 191" xfId="37368" xr:uid="{00000000-0005-0000-0000-00000B930000}"/>
    <cellStyle name="Standard 192" xfId="37369" xr:uid="{00000000-0005-0000-0000-00000C930000}"/>
    <cellStyle name="Standard 193" xfId="37370" xr:uid="{00000000-0005-0000-0000-00000D930000}"/>
    <cellStyle name="Standard 194" xfId="37371" xr:uid="{00000000-0005-0000-0000-00000E930000}"/>
    <cellStyle name="Standard 195" xfId="37372" xr:uid="{00000000-0005-0000-0000-00000F930000}"/>
    <cellStyle name="Standard 196" xfId="37373" xr:uid="{00000000-0005-0000-0000-000010930000}"/>
    <cellStyle name="Standard 197" xfId="37374" xr:uid="{00000000-0005-0000-0000-000011930000}"/>
    <cellStyle name="Standard 198" xfId="37375" xr:uid="{00000000-0005-0000-0000-000012930000}"/>
    <cellStyle name="Standard 199" xfId="37376" xr:uid="{00000000-0005-0000-0000-000013930000}"/>
    <cellStyle name="Standard 2" xfId="4" xr:uid="{00000000-0005-0000-0000-000014930000}"/>
    <cellStyle name="Standard 2 10" xfId="37378" xr:uid="{00000000-0005-0000-0000-000015930000}"/>
    <cellStyle name="Standard 2 10 2" xfId="37379" xr:uid="{00000000-0005-0000-0000-000016930000}"/>
    <cellStyle name="Standard 2 10 2 10" xfId="37380" xr:uid="{00000000-0005-0000-0000-000017930000}"/>
    <cellStyle name="Standard 2 10 2 11" xfId="37381" xr:uid="{00000000-0005-0000-0000-000018930000}"/>
    <cellStyle name="Standard 2 10 2 2" xfId="37382" xr:uid="{00000000-0005-0000-0000-000019930000}"/>
    <cellStyle name="Standard 2 10 2 2 2" xfId="37383" xr:uid="{00000000-0005-0000-0000-00001A930000}"/>
    <cellStyle name="Standard 2 10 2 2 2 2" xfId="37384" xr:uid="{00000000-0005-0000-0000-00001B930000}"/>
    <cellStyle name="Standard 2 10 2 2 2 3" xfId="37385" xr:uid="{00000000-0005-0000-0000-00001C930000}"/>
    <cellStyle name="Standard 2 10 2 2 2 4" xfId="37386" xr:uid="{00000000-0005-0000-0000-00001D930000}"/>
    <cellStyle name="Standard 2 10 2 2 2 5" xfId="37387" xr:uid="{00000000-0005-0000-0000-00001E930000}"/>
    <cellStyle name="Standard 2 10 2 2 2 6" xfId="37388" xr:uid="{00000000-0005-0000-0000-00001F930000}"/>
    <cellStyle name="Standard 2 10 2 2 2 7" xfId="37389" xr:uid="{00000000-0005-0000-0000-000020930000}"/>
    <cellStyle name="Standard 2 10 2 2 2 8" xfId="37390" xr:uid="{00000000-0005-0000-0000-000021930000}"/>
    <cellStyle name="Standard 2 10 2 2 2 9" xfId="37391" xr:uid="{00000000-0005-0000-0000-000022930000}"/>
    <cellStyle name="Standard 2 10 2 2 3" xfId="37392" xr:uid="{00000000-0005-0000-0000-000023930000}"/>
    <cellStyle name="Standard 2 10 2 2 3 2" xfId="37393" xr:uid="{00000000-0005-0000-0000-000024930000}"/>
    <cellStyle name="Standard 2 10 2 2 3 3" xfId="37394" xr:uid="{00000000-0005-0000-0000-000025930000}"/>
    <cellStyle name="Standard 2 10 2 2 3 4" xfId="37395" xr:uid="{00000000-0005-0000-0000-000026930000}"/>
    <cellStyle name="Standard 2 10 2 2 3 5" xfId="37396" xr:uid="{00000000-0005-0000-0000-000027930000}"/>
    <cellStyle name="Standard 2 10 2 2 3 6" xfId="37397" xr:uid="{00000000-0005-0000-0000-000028930000}"/>
    <cellStyle name="Standard 2 10 2 2 3 7" xfId="37398" xr:uid="{00000000-0005-0000-0000-000029930000}"/>
    <cellStyle name="Standard 2 10 2 3" xfId="37399" xr:uid="{00000000-0005-0000-0000-00002A930000}"/>
    <cellStyle name="Standard 2 10 2 4" xfId="37400" xr:uid="{00000000-0005-0000-0000-00002B930000}"/>
    <cellStyle name="Standard 2 10 2 5" xfId="37401" xr:uid="{00000000-0005-0000-0000-00002C930000}"/>
    <cellStyle name="Standard 2 10 2 6" xfId="37402" xr:uid="{00000000-0005-0000-0000-00002D930000}"/>
    <cellStyle name="Standard 2 10 2 7" xfId="37403" xr:uid="{00000000-0005-0000-0000-00002E930000}"/>
    <cellStyle name="Standard 2 10 2 8" xfId="37404" xr:uid="{00000000-0005-0000-0000-00002F930000}"/>
    <cellStyle name="Standard 2 10 2 9" xfId="37405" xr:uid="{00000000-0005-0000-0000-000030930000}"/>
    <cellStyle name="Standard 2 10 3" xfId="37406" xr:uid="{00000000-0005-0000-0000-000031930000}"/>
    <cellStyle name="Standard 2 10 3 10" xfId="37407" xr:uid="{00000000-0005-0000-0000-000032930000}"/>
    <cellStyle name="Standard 2 10 3 2" xfId="37408" xr:uid="{00000000-0005-0000-0000-000033930000}"/>
    <cellStyle name="Standard 2 10 3 3" xfId="37409" xr:uid="{00000000-0005-0000-0000-000034930000}"/>
    <cellStyle name="Standard 2 10 3 4" xfId="37410" xr:uid="{00000000-0005-0000-0000-000035930000}"/>
    <cellStyle name="Standard 2 10 3 5" xfId="37411" xr:uid="{00000000-0005-0000-0000-000036930000}"/>
    <cellStyle name="Standard 2 10 3 6" xfId="37412" xr:uid="{00000000-0005-0000-0000-000037930000}"/>
    <cellStyle name="Standard 2 10 3 7" xfId="37413" xr:uid="{00000000-0005-0000-0000-000038930000}"/>
    <cellStyle name="Standard 2 10 3 8" xfId="37414" xr:uid="{00000000-0005-0000-0000-000039930000}"/>
    <cellStyle name="Standard 2 10 3 9" xfId="37415" xr:uid="{00000000-0005-0000-0000-00003A930000}"/>
    <cellStyle name="Standard 2 10 4" xfId="37416" xr:uid="{00000000-0005-0000-0000-00003B930000}"/>
    <cellStyle name="Standard 2 10 4 2" xfId="37417" xr:uid="{00000000-0005-0000-0000-00003C930000}"/>
    <cellStyle name="Standard 2 10 4 3" xfId="37418" xr:uid="{00000000-0005-0000-0000-00003D930000}"/>
    <cellStyle name="Standard 2 10 4 4" xfId="37419" xr:uid="{00000000-0005-0000-0000-00003E930000}"/>
    <cellStyle name="Standard 2 10 4 5" xfId="37420" xr:uid="{00000000-0005-0000-0000-00003F930000}"/>
    <cellStyle name="Standard 2 10 4 6" xfId="37421" xr:uid="{00000000-0005-0000-0000-000040930000}"/>
    <cellStyle name="Standard 2 10 4 7" xfId="37422" xr:uid="{00000000-0005-0000-0000-000041930000}"/>
    <cellStyle name="Standard 2 10 4 8" xfId="37423" xr:uid="{00000000-0005-0000-0000-000042930000}"/>
    <cellStyle name="Standard 2 10 5" xfId="37424" xr:uid="{00000000-0005-0000-0000-000043930000}"/>
    <cellStyle name="Standard 2 10 6" xfId="37425" xr:uid="{00000000-0005-0000-0000-000044930000}"/>
    <cellStyle name="Standard 2 100" xfId="37426" xr:uid="{00000000-0005-0000-0000-000045930000}"/>
    <cellStyle name="Standard 2 101" xfId="37427" xr:uid="{00000000-0005-0000-0000-000046930000}"/>
    <cellStyle name="Standard 2 102" xfId="37428" xr:uid="{00000000-0005-0000-0000-000047930000}"/>
    <cellStyle name="Standard 2 103" xfId="37429" xr:uid="{00000000-0005-0000-0000-000048930000}"/>
    <cellStyle name="Standard 2 104" xfId="37430" xr:uid="{00000000-0005-0000-0000-000049930000}"/>
    <cellStyle name="Standard 2 105" xfId="37431" xr:uid="{00000000-0005-0000-0000-00004A930000}"/>
    <cellStyle name="Standard 2 106" xfId="37432" xr:uid="{00000000-0005-0000-0000-00004B930000}"/>
    <cellStyle name="Standard 2 107" xfId="37433" xr:uid="{00000000-0005-0000-0000-00004C930000}"/>
    <cellStyle name="Standard 2 108" xfId="37434" xr:uid="{00000000-0005-0000-0000-00004D930000}"/>
    <cellStyle name="Standard 2 109" xfId="37435" xr:uid="{00000000-0005-0000-0000-00004E930000}"/>
    <cellStyle name="Standard 2 11" xfId="37436" xr:uid="{00000000-0005-0000-0000-00004F930000}"/>
    <cellStyle name="Standard 2 11 2" xfId="37437" xr:uid="{00000000-0005-0000-0000-000050930000}"/>
    <cellStyle name="Standard 2 11 2 2" xfId="37438" xr:uid="{00000000-0005-0000-0000-000051930000}"/>
    <cellStyle name="Standard 2 11 2 3" xfId="37439" xr:uid="{00000000-0005-0000-0000-000052930000}"/>
    <cellStyle name="Standard 2 11 2 4" xfId="37440" xr:uid="{00000000-0005-0000-0000-000053930000}"/>
    <cellStyle name="Standard 2 11 3" xfId="37441" xr:uid="{00000000-0005-0000-0000-000054930000}"/>
    <cellStyle name="Standard 2 11 3 2" xfId="37442" xr:uid="{00000000-0005-0000-0000-000055930000}"/>
    <cellStyle name="Standard 2 11 4" xfId="37443" xr:uid="{00000000-0005-0000-0000-000056930000}"/>
    <cellStyle name="Standard 2 11 4 2" xfId="37444" xr:uid="{00000000-0005-0000-0000-000057930000}"/>
    <cellStyle name="Standard 2 11 5" xfId="37445" xr:uid="{00000000-0005-0000-0000-000058930000}"/>
    <cellStyle name="Standard 2 11 5 2" xfId="37446" xr:uid="{00000000-0005-0000-0000-000059930000}"/>
    <cellStyle name="Standard 2 11 6" xfId="37447" xr:uid="{00000000-0005-0000-0000-00005A930000}"/>
    <cellStyle name="Standard 2 11 7" xfId="37448" xr:uid="{00000000-0005-0000-0000-00005B930000}"/>
    <cellStyle name="Standard 2 11 8" xfId="37449" xr:uid="{00000000-0005-0000-0000-00005C930000}"/>
    <cellStyle name="Standard 2 110" xfId="37450" xr:uid="{00000000-0005-0000-0000-00005D930000}"/>
    <cellStyle name="Standard 2 111" xfId="37451" xr:uid="{00000000-0005-0000-0000-00005E930000}"/>
    <cellStyle name="Standard 2 112" xfId="37452" xr:uid="{00000000-0005-0000-0000-00005F930000}"/>
    <cellStyle name="Standard 2 113" xfId="37453" xr:uid="{00000000-0005-0000-0000-000060930000}"/>
    <cellStyle name="Standard 2 114" xfId="37454" xr:uid="{00000000-0005-0000-0000-000061930000}"/>
    <cellStyle name="Standard 2 115" xfId="37455" xr:uid="{00000000-0005-0000-0000-000062930000}"/>
    <cellStyle name="Standard 2 116" xfId="37456" xr:uid="{00000000-0005-0000-0000-000063930000}"/>
    <cellStyle name="Standard 2 117" xfId="37457" xr:uid="{00000000-0005-0000-0000-000064930000}"/>
    <cellStyle name="Standard 2 118" xfId="37458" xr:uid="{00000000-0005-0000-0000-000065930000}"/>
    <cellStyle name="Standard 2 119" xfId="37459" xr:uid="{00000000-0005-0000-0000-000066930000}"/>
    <cellStyle name="Standard 2 12" xfId="37460" xr:uid="{00000000-0005-0000-0000-000067930000}"/>
    <cellStyle name="Standard 2 12 2" xfId="37461" xr:uid="{00000000-0005-0000-0000-000068930000}"/>
    <cellStyle name="Standard 2 12 3" xfId="37462" xr:uid="{00000000-0005-0000-0000-000069930000}"/>
    <cellStyle name="Standard 2 12 4" xfId="37463" xr:uid="{00000000-0005-0000-0000-00006A930000}"/>
    <cellStyle name="Standard 2 12 5" xfId="37464" xr:uid="{00000000-0005-0000-0000-00006B930000}"/>
    <cellStyle name="Standard 2 120" xfId="37465" xr:uid="{00000000-0005-0000-0000-00006C930000}"/>
    <cellStyle name="Standard 2 121" xfId="37466" xr:uid="{00000000-0005-0000-0000-00006D930000}"/>
    <cellStyle name="Standard 2 122" xfId="37467" xr:uid="{00000000-0005-0000-0000-00006E930000}"/>
    <cellStyle name="Standard 2 123" xfId="37468" xr:uid="{00000000-0005-0000-0000-00006F930000}"/>
    <cellStyle name="Standard 2 124" xfId="37469" xr:uid="{00000000-0005-0000-0000-000070930000}"/>
    <cellStyle name="Standard 2 125" xfId="37470" xr:uid="{00000000-0005-0000-0000-000071930000}"/>
    <cellStyle name="Standard 2 126" xfId="37471" xr:uid="{00000000-0005-0000-0000-000072930000}"/>
    <cellStyle name="Standard 2 127" xfId="37472" xr:uid="{00000000-0005-0000-0000-000073930000}"/>
    <cellStyle name="Standard 2 128" xfId="37473" xr:uid="{00000000-0005-0000-0000-000074930000}"/>
    <cellStyle name="Standard 2 129" xfId="37474" xr:uid="{00000000-0005-0000-0000-000075930000}"/>
    <cellStyle name="Standard 2 13" xfId="37475" xr:uid="{00000000-0005-0000-0000-000076930000}"/>
    <cellStyle name="Standard 2 13 2" xfId="37476" xr:uid="{00000000-0005-0000-0000-000077930000}"/>
    <cellStyle name="Standard 2 13 2 2" xfId="37477" xr:uid="{00000000-0005-0000-0000-000078930000}"/>
    <cellStyle name="Standard 2 13 3" xfId="37478" xr:uid="{00000000-0005-0000-0000-000079930000}"/>
    <cellStyle name="Standard 2 13 3 2" xfId="37479" xr:uid="{00000000-0005-0000-0000-00007A930000}"/>
    <cellStyle name="Standard 2 13 4" xfId="37480" xr:uid="{00000000-0005-0000-0000-00007B930000}"/>
    <cellStyle name="Standard 2 13 4 2" xfId="37481" xr:uid="{00000000-0005-0000-0000-00007C930000}"/>
    <cellStyle name="Standard 2 13 5" xfId="37482" xr:uid="{00000000-0005-0000-0000-00007D930000}"/>
    <cellStyle name="Standard 2 13 5 2" xfId="37483" xr:uid="{00000000-0005-0000-0000-00007E930000}"/>
    <cellStyle name="Standard 2 13 6" xfId="37484" xr:uid="{00000000-0005-0000-0000-00007F930000}"/>
    <cellStyle name="Standard 2 13 7" xfId="37485" xr:uid="{00000000-0005-0000-0000-000080930000}"/>
    <cellStyle name="Standard 2 130" xfId="37486" xr:uid="{00000000-0005-0000-0000-000081930000}"/>
    <cellStyle name="Standard 2 131" xfId="46321" xr:uid="{00000000-0005-0000-0000-000082930000}"/>
    <cellStyle name="Standard 2 132" xfId="37377" xr:uid="{00000000-0005-0000-0000-000083930000}"/>
    <cellStyle name="Standard 2 14" xfId="37487" xr:uid="{00000000-0005-0000-0000-000084930000}"/>
    <cellStyle name="Standard 2 14 2" xfId="37488" xr:uid="{00000000-0005-0000-0000-000085930000}"/>
    <cellStyle name="Standard 2 14 3" xfId="37489" xr:uid="{00000000-0005-0000-0000-000086930000}"/>
    <cellStyle name="Standard 2 14 4" xfId="37490" xr:uid="{00000000-0005-0000-0000-000087930000}"/>
    <cellStyle name="Standard 2 14 5" xfId="37491" xr:uid="{00000000-0005-0000-0000-000088930000}"/>
    <cellStyle name="Standard 2 15" xfId="37492" xr:uid="{00000000-0005-0000-0000-000089930000}"/>
    <cellStyle name="Standard 2 15 2" xfId="37493" xr:uid="{00000000-0005-0000-0000-00008A930000}"/>
    <cellStyle name="Standard 2 15 3" xfId="37494" xr:uid="{00000000-0005-0000-0000-00008B930000}"/>
    <cellStyle name="Standard 2 15 4" xfId="37495" xr:uid="{00000000-0005-0000-0000-00008C930000}"/>
    <cellStyle name="Standard 2 15 5" xfId="37496" xr:uid="{00000000-0005-0000-0000-00008D930000}"/>
    <cellStyle name="Standard 2 16" xfId="37497" xr:uid="{00000000-0005-0000-0000-00008E930000}"/>
    <cellStyle name="Standard 2 16 2" xfId="37498" xr:uid="{00000000-0005-0000-0000-00008F930000}"/>
    <cellStyle name="Standard 2 16 3" xfId="37499" xr:uid="{00000000-0005-0000-0000-000090930000}"/>
    <cellStyle name="Standard 2 17" xfId="37500" xr:uid="{00000000-0005-0000-0000-000091930000}"/>
    <cellStyle name="Standard 2 17 2" xfId="37501" xr:uid="{00000000-0005-0000-0000-000092930000}"/>
    <cellStyle name="Standard 2 17 3" xfId="37502" xr:uid="{00000000-0005-0000-0000-000093930000}"/>
    <cellStyle name="Standard 2 18" xfId="37503" xr:uid="{00000000-0005-0000-0000-000094930000}"/>
    <cellStyle name="Standard 2 19" xfId="37504" xr:uid="{00000000-0005-0000-0000-000095930000}"/>
    <cellStyle name="Standard 2 2" xfId="37505" xr:uid="{00000000-0005-0000-0000-000096930000}"/>
    <cellStyle name="Standard 2 2 10" xfId="37506" xr:uid="{00000000-0005-0000-0000-000097930000}"/>
    <cellStyle name="Standard 2 2 10 2" xfId="37507" xr:uid="{00000000-0005-0000-0000-000098930000}"/>
    <cellStyle name="Standard 2 2 11" xfId="37508" xr:uid="{00000000-0005-0000-0000-000099930000}"/>
    <cellStyle name="Standard 2 2 11 2" xfId="37509" xr:uid="{00000000-0005-0000-0000-00009A930000}"/>
    <cellStyle name="Standard 2 2 12" xfId="37510" xr:uid="{00000000-0005-0000-0000-00009B930000}"/>
    <cellStyle name="Standard 2 2 12 2" xfId="37511" xr:uid="{00000000-0005-0000-0000-00009C930000}"/>
    <cellStyle name="Standard 2 2 13" xfId="37512" xr:uid="{00000000-0005-0000-0000-00009D930000}"/>
    <cellStyle name="Standard 2 2 13 2" xfId="37513" xr:uid="{00000000-0005-0000-0000-00009E930000}"/>
    <cellStyle name="Standard 2 2 14" xfId="37514" xr:uid="{00000000-0005-0000-0000-00009F930000}"/>
    <cellStyle name="Standard 2 2 15" xfId="37515" xr:uid="{00000000-0005-0000-0000-0000A0930000}"/>
    <cellStyle name="Standard 2 2 15 2" xfId="37516" xr:uid="{00000000-0005-0000-0000-0000A1930000}"/>
    <cellStyle name="Standard 2 2 16" xfId="37517" xr:uid="{00000000-0005-0000-0000-0000A2930000}"/>
    <cellStyle name="Standard 2 2 17" xfId="37518" xr:uid="{00000000-0005-0000-0000-0000A3930000}"/>
    <cellStyle name="Standard 2 2 18" xfId="37519" xr:uid="{00000000-0005-0000-0000-0000A4930000}"/>
    <cellStyle name="Standard 2 2 19" xfId="37520" xr:uid="{00000000-0005-0000-0000-0000A5930000}"/>
    <cellStyle name="Standard 2 2 2" xfId="37521" xr:uid="{00000000-0005-0000-0000-0000A6930000}"/>
    <cellStyle name="Standard 2 2 2 10" xfId="37522" xr:uid="{00000000-0005-0000-0000-0000A7930000}"/>
    <cellStyle name="Standard 2 2 2 11" xfId="37523" xr:uid="{00000000-0005-0000-0000-0000A8930000}"/>
    <cellStyle name="Standard 2 2 2 12" xfId="37524" xr:uid="{00000000-0005-0000-0000-0000A9930000}"/>
    <cellStyle name="Standard 2 2 2 13" xfId="37525" xr:uid="{00000000-0005-0000-0000-0000AA930000}"/>
    <cellStyle name="Standard 2 2 2 14" xfId="37526" xr:uid="{00000000-0005-0000-0000-0000AB930000}"/>
    <cellStyle name="Standard 2 2 2 15" xfId="37527" xr:uid="{00000000-0005-0000-0000-0000AC930000}"/>
    <cellStyle name="Standard 2 2 2 16" xfId="37528" xr:uid="{00000000-0005-0000-0000-0000AD930000}"/>
    <cellStyle name="Standard 2 2 2 17" xfId="37529" xr:uid="{00000000-0005-0000-0000-0000AE930000}"/>
    <cellStyle name="Standard 2 2 2 18" xfId="37530" xr:uid="{00000000-0005-0000-0000-0000AF930000}"/>
    <cellStyle name="Standard 2 2 2 19" xfId="37531" xr:uid="{00000000-0005-0000-0000-0000B0930000}"/>
    <cellStyle name="Standard 2 2 2 2" xfId="37532" xr:uid="{00000000-0005-0000-0000-0000B1930000}"/>
    <cellStyle name="Standard 2 2 2 2 10" xfId="37533" xr:uid="{00000000-0005-0000-0000-0000B2930000}"/>
    <cellStyle name="Standard 2 2 2 2 11" xfId="37534" xr:uid="{00000000-0005-0000-0000-0000B3930000}"/>
    <cellStyle name="Standard 2 2 2 2 12" xfId="37535" xr:uid="{00000000-0005-0000-0000-0000B4930000}"/>
    <cellStyle name="Standard 2 2 2 2 2" xfId="37536" xr:uid="{00000000-0005-0000-0000-0000B5930000}"/>
    <cellStyle name="Standard 2 2 2 2 2 2" xfId="37537" xr:uid="{00000000-0005-0000-0000-0000B6930000}"/>
    <cellStyle name="Standard 2 2 2 2 2 2 2" xfId="37538" xr:uid="{00000000-0005-0000-0000-0000B7930000}"/>
    <cellStyle name="Standard 2 2 2 2 2 3" xfId="37539" xr:uid="{00000000-0005-0000-0000-0000B8930000}"/>
    <cellStyle name="Standard 2 2 2 2 2 4" xfId="37540" xr:uid="{00000000-0005-0000-0000-0000B9930000}"/>
    <cellStyle name="Standard 2 2 2 2 2 5" xfId="37541" xr:uid="{00000000-0005-0000-0000-0000BA930000}"/>
    <cellStyle name="Standard 2 2 2 2 2 6" xfId="37542" xr:uid="{00000000-0005-0000-0000-0000BB930000}"/>
    <cellStyle name="Standard 2 2 2 2 2 7" xfId="37543" xr:uid="{00000000-0005-0000-0000-0000BC930000}"/>
    <cellStyle name="Standard 2 2 2 2 2 8" xfId="37544" xr:uid="{00000000-0005-0000-0000-0000BD930000}"/>
    <cellStyle name="Standard 2 2 2 2 3" xfId="37545" xr:uid="{00000000-0005-0000-0000-0000BE930000}"/>
    <cellStyle name="Standard 2 2 2 2 4" xfId="37546" xr:uid="{00000000-0005-0000-0000-0000BF930000}"/>
    <cellStyle name="Standard 2 2 2 2 5" xfId="37547" xr:uid="{00000000-0005-0000-0000-0000C0930000}"/>
    <cellStyle name="Standard 2 2 2 2 6" xfId="37548" xr:uid="{00000000-0005-0000-0000-0000C1930000}"/>
    <cellStyle name="Standard 2 2 2 2 7" xfId="37549" xr:uid="{00000000-0005-0000-0000-0000C2930000}"/>
    <cellStyle name="Standard 2 2 2 2 8" xfId="37550" xr:uid="{00000000-0005-0000-0000-0000C3930000}"/>
    <cellStyle name="Standard 2 2 2 2 9" xfId="37551" xr:uid="{00000000-0005-0000-0000-0000C4930000}"/>
    <cellStyle name="Standard 2 2 2 20" xfId="37552" xr:uid="{00000000-0005-0000-0000-0000C5930000}"/>
    <cellStyle name="Standard 2 2 2 21" xfId="37553" xr:uid="{00000000-0005-0000-0000-0000C6930000}"/>
    <cellStyle name="Standard 2 2 2 22" xfId="37554" xr:uid="{00000000-0005-0000-0000-0000C7930000}"/>
    <cellStyle name="Standard 2 2 2 23" xfId="37555" xr:uid="{00000000-0005-0000-0000-0000C8930000}"/>
    <cellStyle name="Standard 2 2 2 24" xfId="37556" xr:uid="{00000000-0005-0000-0000-0000C9930000}"/>
    <cellStyle name="Standard 2 2 2 25" xfId="37557" xr:uid="{00000000-0005-0000-0000-0000CA930000}"/>
    <cellStyle name="Standard 2 2 2 26" xfId="37558" xr:uid="{00000000-0005-0000-0000-0000CB930000}"/>
    <cellStyle name="Standard 2 2 2 27" xfId="37559" xr:uid="{00000000-0005-0000-0000-0000CC930000}"/>
    <cellStyle name="Standard 2 2 2 28" xfId="37560" xr:uid="{00000000-0005-0000-0000-0000CD930000}"/>
    <cellStyle name="Standard 2 2 2 29" xfId="37561" xr:uid="{00000000-0005-0000-0000-0000CE930000}"/>
    <cellStyle name="Standard 2 2 2 3" xfId="37562" xr:uid="{00000000-0005-0000-0000-0000CF930000}"/>
    <cellStyle name="Standard 2 2 2 3 2" xfId="37563" xr:uid="{00000000-0005-0000-0000-0000D0930000}"/>
    <cellStyle name="Standard 2 2 2 30" xfId="37564" xr:uid="{00000000-0005-0000-0000-0000D1930000}"/>
    <cellStyle name="Standard 2 2 2 31" xfId="37565" xr:uid="{00000000-0005-0000-0000-0000D2930000}"/>
    <cellStyle name="Standard 2 2 2 32" xfId="37566" xr:uid="{00000000-0005-0000-0000-0000D3930000}"/>
    <cellStyle name="Standard 2 2 2 33" xfId="37567" xr:uid="{00000000-0005-0000-0000-0000D4930000}"/>
    <cellStyle name="Standard 2 2 2 34" xfId="37568" xr:uid="{00000000-0005-0000-0000-0000D5930000}"/>
    <cellStyle name="Standard 2 2 2 35" xfId="37569" xr:uid="{00000000-0005-0000-0000-0000D6930000}"/>
    <cellStyle name="Standard 2 2 2 36" xfId="37570" xr:uid="{00000000-0005-0000-0000-0000D7930000}"/>
    <cellStyle name="Standard 2 2 2 37" xfId="37571" xr:uid="{00000000-0005-0000-0000-0000D8930000}"/>
    <cellStyle name="Standard 2 2 2 38" xfId="37572" xr:uid="{00000000-0005-0000-0000-0000D9930000}"/>
    <cellStyle name="Standard 2 2 2 39" xfId="37573" xr:uid="{00000000-0005-0000-0000-0000DA930000}"/>
    <cellStyle name="Standard 2 2 2 4" xfId="37574" xr:uid="{00000000-0005-0000-0000-0000DB930000}"/>
    <cellStyle name="Standard 2 2 2 4 2" xfId="37575" xr:uid="{00000000-0005-0000-0000-0000DC930000}"/>
    <cellStyle name="Standard 2 2 2 4 3" xfId="37576" xr:uid="{00000000-0005-0000-0000-0000DD930000}"/>
    <cellStyle name="Standard 2 2 2 4 4" xfId="37577" xr:uid="{00000000-0005-0000-0000-0000DE930000}"/>
    <cellStyle name="Standard 2 2 2 40" xfId="37578" xr:uid="{00000000-0005-0000-0000-0000DF930000}"/>
    <cellStyle name="Standard 2 2 2 41" xfId="37579" xr:uid="{00000000-0005-0000-0000-0000E0930000}"/>
    <cellStyle name="Standard 2 2 2 42" xfId="37580" xr:uid="{00000000-0005-0000-0000-0000E1930000}"/>
    <cellStyle name="Standard 2 2 2 43" xfId="37581" xr:uid="{00000000-0005-0000-0000-0000E2930000}"/>
    <cellStyle name="Standard 2 2 2 44" xfId="37582" xr:uid="{00000000-0005-0000-0000-0000E3930000}"/>
    <cellStyle name="Standard 2 2 2 45" xfId="37583" xr:uid="{00000000-0005-0000-0000-0000E4930000}"/>
    <cellStyle name="Standard 2 2 2 46" xfId="37584" xr:uid="{00000000-0005-0000-0000-0000E5930000}"/>
    <cellStyle name="Standard 2 2 2 47" xfId="37585" xr:uid="{00000000-0005-0000-0000-0000E6930000}"/>
    <cellStyle name="Standard 2 2 2 48" xfId="37586" xr:uid="{00000000-0005-0000-0000-0000E7930000}"/>
    <cellStyle name="Standard 2 2 2 49" xfId="37587" xr:uid="{00000000-0005-0000-0000-0000E8930000}"/>
    <cellStyle name="Standard 2 2 2 5" xfId="37588" xr:uid="{00000000-0005-0000-0000-0000E9930000}"/>
    <cellStyle name="Standard 2 2 2 5 2" xfId="37589" xr:uid="{00000000-0005-0000-0000-0000EA930000}"/>
    <cellStyle name="Standard 2 2 2 5 3" xfId="37590" xr:uid="{00000000-0005-0000-0000-0000EB930000}"/>
    <cellStyle name="Standard 2 2 2 5 4" xfId="37591" xr:uid="{00000000-0005-0000-0000-0000EC930000}"/>
    <cellStyle name="Standard 2 2 2 50" xfId="37592" xr:uid="{00000000-0005-0000-0000-0000ED930000}"/>
    <cellStyle name="Standard 2 2 2 51" xfId="37593" xr:uid="{00000000-0005-0000-0000-0000EE930000}"/>
    <cellStyle name="Standard 2 2 2 52" xfId="37594" xr:uid="{00000000-0005-0000-0000-0000EF930000}"/>
    <cellStyle name="Standard 2 2 2 53" xfId="37595" xr:uid="{00000000-0005-0000-0000-0000F0930000}"/>
    <cellStyle name="Standard 2 2 2 54" xfId="37596" xr:uid="{00000000-0005-0000-0000-0000F1930000}"/>
    <cellStyle name="Standard 2 2 2 55" xfId="37597" xr:uid="{00000000-0005-0000-0000-0000F2930000}"/>
    <cellStyle name="Standard 2 2 2 56" xfId="37598" xr:uid="{00000000-0005-0000-0000-0000F3930000}"/>
    <cellStyle name="Standard 2 2 2 57" xfId="37599" xr:uid="{00000000-0005-0000-0000-0000F4930000}"/>
    <cellStyle name="Standard 2 2 2 58" xfId="37600" xr:uid="{00000000-0005-0000-0000-0000F5930000}"/>
    <cellStyle name="Standard 2 2 2 6" xfId="37601" xr:uid="{00000000-0005-0000-0000-0000F6930000}"/>
    <cellStyle name="Standard 2 2 2 6 2" xfId="37602" xr:uid="{00000000-0005-0000-0000-0000F7930000}"/>
    <cellStyle name="Standard 2 2 2 6 3" xfId="37603" xr:uid="{00000000-0005-0000-0000-0000F8930000}"/>
    <cellStyle name="Standard 2 2 2 6 4" xfId="37604" xr:uid="{00000000-0005-0000-0000-0000F9930000}"/>
    <cellStyle name="Standard 2 2 2 7" xfId="37605" xr:uid="{00000000-0005-0000-0000-0000FA930000}"/>
    <cellStyle name="Standard 2 2 2 7 2" xfId="37606" xr:uid="{00000000-0005-0000-0000-0000FB930000}"/>
    <cellStyle name="Standard 2 2 2 8" xfId="37607" xr:uid="{00000000-0005-0000-0000-0000FC930000}"/>
    <cellStyle name="Standard 2 2 2 9" xfId="37608" xr:uid="{00000000-0005-0000-0000-0000FD930000}"/>
    <cellStyle name="Standard 2 2 20" xfId="37609" xr:uid="{00000000-0005-0000-0000-0000FE930000}"/>
    <cellStyle name="Standard 2 2 21" xfId="37610" xr:uid="{00000000-0005-0000-0000-0000FF930000}"/>
    <cellStyle name="Standard 2 2 22" xfId="37611" xr:uid="{00000000-0005-0000-0000-000000940000}"/>
    <cellStyle name="Standard 2 2 23" xfId="37612" xr:uid="{00000000-0005-0000-0000-000001940000}"/>
    <cellStyle name="Standard 2 2 24" xfId="37613" xr:uid="{00000000-0005-0000-0000-000002940000}"/>
    <cellStyle name="Standard 2 2 25" xfId="37614" xr:uid="{00000000-0005-0000-0000-000003940000}"/>
    <cellStyle name="Standard 2 2 26" xfId="37615" xr:uid="{00000000-0005-0000-0000-000004940000}"/>
    <cellStyle name="Standard 2 2 27" xfId="37616" xr:uid="{00000000-0005-0000-0000-000005940000}"/>
    <cellStyle name="Standard 2 2 28" xfId="37617" xr:uid="{00000000-0005-0000-0000-000006940000}"/>
    <cellStyle name="Standard 2 2 29" xfId="37618" xr:uid="{00000000-0005-0000-0000-000007940000}"/>
    <cellStyle name="Standard 2 2 3" xfId="37619" xr:uid="{00000000-0005-0000-0000-000008940000}"/>
    <cellStyle name="Standard 2 2 3 2" xfId="37620" xr:uid="{00000000-0005-0000-0000-000009940000}"/>
    <cellStyle name="Standard 2 2 3 2 2" xfId="37621" xr:uid="{00000000-0005-0000-0000-00000A940000}"/>
    <cellStyle name="Standard 2 2 3 3" xfId="37622" xr:uid="{00000000-0005-0000-0000-00000B940000}"/>
    <cellStyle name="Standard 2 2 3 3 2" xfId="37623" xr:uid="{00000000-0005-0000-0000-00000C940000}"/>
    <cellStyle name="Standard 2 2 3 4" xfId="37624" xr:uid="{00000000-0005-0000-0000-00000D940000}"/>
    <cellStyle name="Standard 2 2 3 5" xfId="37625" xr:uid="{00000000-0005-0000-0000-00000E940000}"/>
    <cellStyle name="Standard 2 2 3 6" xfId="37626" xr:uid="{00000000-0005-0000-0000-00000F940000}"/>
    <cellStyle name="Standard 2 2 3 7" xfId="37627" xr:uid="{00000000-0005-0000-0000-000010940000}"/>
    <cellStyle name="Standard 2 2 3 8" xfId="37628" xr:uid="{00000000-0005-0000-0000-000011940000}"/>
    <cellStyle name="Standard 2 2 30" xfId="37629" xr:uid="{00000000-0005-0000-0000-000012940000}"/>
    <cellStyle name="Standard 2 2 31" xfId="37630" xr:uid="{00000000-0005-0000-0000-000013940000}"/>
    <cellStyle name="Standard 2 2 32" xfId="37631" xr:uid="{00000000-0005-0000-0000-000014940000}"/>
    <cellStyle name="Standard 2 2 33" xfId="37632" xr:uid="{00000000-0005-0000-0000-000015940000}"/>
    <cellStyle name="Standard 2 2 34" xfId="37633" xr:uid="{00000000-0005-0000-0000-000016940000}"/>
    <cellStyle name="Standard 2 2 35" xfId="46179" xr:uid="{00000000-0005-0000-0000-000017940000}"/>
    <cellStyle name="Standard 2 2 4" xfId="37634" xr:uid="{00000000-0005-0000-0000-000018940000}"/>
    <cellStyle name="Standard 2 2 4 2" xfId="37635" xr:uid="{00000000-0005-0000-0000-000019940000}"/>
    <cellStyle name="Standard 2 2 4 2 2" xfId="37636" xr:uid="{00000000-0005-0000-0000-00001A940000}"/>
    <cellStyle name="Standard 2 2 4 3" xfId="37637" xr:uid="{00000000-0005-0000-0000-00001B940000}"/>
    <cellStyle name="Standard 2 2 4 3 2" xfId="37638" xr:uid="{00000000-0005-0000-0000-00001C940000}"/>
    <cellStyle name="Standard 2 2 4 4" xfId="37639" xr:uid="{00000000-0005-0000-0000-00001D940000}"/>
    <cellStyle name="Standard 2 2 4 4 2" xfId="37640" xr:uid="{00000000-0005-0000-0000-00001E940000}"/>
    <cellStyle name="Standard 2 2 4 5" xfId="37641" xr:uid="{00000000-0005-0000-0000-00001F940000}"/>
    <cellStyle name="Standard 2 2 4 5 2" xfId="37642" xr:uid="{00000000-0005-0000-0000-000020940000}"/>
    <cellStyle name="Standard 2 2 4 6" xfId="37643" xr:uid="{00000000-0005-0000-0000-000021940000}"/>
    <cellStyle name="Standard 2 2 4 7" xfId="37644" xr:uid="{00000000-0005-0000-0000-000022940000}"/>
    <cellStyle name="Standard 2 2 4 8" xfId="37645" xr:uid="{00000000-0005-0000-0000-000023940000}"/>
    <cellStyle name="Standard 2 2 5" xfId="37646" xr:uid="{00000000-0005-0000-0000-000024940000}"/>
    <cellStyle name="Standard 2 2 5 2" xfId="37647" xr:uid="{00000000-0005-0000-0000-000025940000}"/>
    <cellStyle name="Standard 2 2 5 2 2" xfId="37648" xr:uid="{00000000-0005-0000-0000-000026940000}"/>
    <cellStyle name="Standard 2 2 5 3" xfId="37649" xr:uid="{00000000-0005-0000-0000-000027940000}"/>
    <cellStyle name="Standard 2 2 5 3 2" xfId="37650" xr:uid="{00000000-0005-0000-0000-000028940000}"/>
    <cellStyle name="Standard 2 2 5 4" xfId="37651" xr:uid="{00000000-0005-0000-0000-000029940000}"/>
    <cellStyle name="Standard 2 2 5 4 2" xfId="37652" xr:uid="{00000000-0005-0000-0000-00002A940000}"/>
    <cellStyle name="Standard 2 2 5 5" xfId="37653" xr:uid="{00000000-0005-0000-0000-00002B940000}"/>
    <cellStyle name="Standard 2 2 5 5 2" xfId="37654" xr:uid="{00000000-0005-0000-0000-00002C940000}"/>
    <cellStyle name="Standard 2 2 5 6" xfId="37655" xr:uid="{00000000-0005-0000-0000-00002D940000}"/>
    <cellStyle name="Standard 2 2 5 7" xfId="37656" xr:uid="{00000000-0005-0000-0000-00002E940000}"/>
    <cellStyle name="Standard 2 2 5 8" xfId="37657" xr:uid="{00000000-0005-0000-0000-00002F940000}"/>
    <cellStyle name="Standard 2 2 6" xfId="37658" xr:uid="{00000000-0005-0000-0000-000030940000}"/>
    <cellStyle name="Standard 2 2 6 2" xfId="37659" xr:uid="{00000000-0005-0000-0000-000031940000}"/>
    <cellStyle name="Standard 2 2 6 2 2" xfId="37660" xr:uid="{00000000-0005-0000-0000-000032940000}"/>
    <cellStyle name="Standard 2 2 6 3" xfId="37661" xr:uid="{00000000-0005-0000-0000-000033940000}"/>
    <cellStyle name="Standard 2 2 6 3 2" xfId="37662" xr:uid="{00000000-0005-0000-0000-000034940000}"/>
    <cellStyle name="Standard 2 2 6 4" xfId="37663" xr:uid="{00000000-0005-0000-0000-000035940000}"/>
    <cellStyle name="Standard 2 2 6 4 2" xfId="37664" xr:uid="{00000000-0005-0000-0000-000036940000}"/>
    <cellStyle name="Standard 2 2 6 5" xfId="37665" xr:uid="{00000000-0005-0000-0000-000037940000}"/>
    <cellStyle name="Standard 2 2 6 5 2" xfId="37666" xr:uid="{00000000-0005-0000-0000-000038940000}"/>
    <cellStyle name="Standard 2 2 6 6" xfId="37667" xr:uid="{00000000-0005-0000-0000-000039940000}"/>
    <cellStyle name="Standard 2 2 6 7" xfId="37668" xr:uid="{00000000-0005-0000-0000-00003A940000}"/>
    <cellStyle name="Standard 2 2 6 8" xfId="37669" xr:uid="{00000000-0005-0000-0000-00003B940000}"/>
    <cellStyle name="Standard 2 2 7" xfId="37670" xr:uid="{00000000-0005-0000-0000-00003C940000}"/>
    <cellStyle name="Standard 2 2 7 2" xfId="37671" xr:uid="{00000000-0005-0000-0000-00003D940000}"/>
    <cellStyle name="Standard 2 2 7 3" xfId="37672" xr:uid="{00000000-0005-0000-0000-00003E940000}"/>
    <cellStyle name="Standard 2 2 7 4" xfId="37673" xr:uid="{00000000-0005-0000-0000-00003F940000}"/>
    <cellStyle name="Standard 2 2 8" xfId="37674" xr:uid="{00000000-0005-0000-0000-000040940000}"/>
    <cellStyle name="Standard 2 2 8 2" xfId="37675" xr:uid="{00000000-0005-0000-0000-000041940000}"/>
    <cellStyle name="Standard 2 2 8 3" xfId="37676" xr:uid="{00000000-0005-0000-0000-000042940000}"/>
    <cellStyle name="Standard 2 2 8 4" xfId="37677" xr:uid="{00000000-0005-0000-0000-000043940000}"/>
    <cellStyle name="Standard 2 2 9" xfId="37678" xr:uid="{00000000-0005-0000-0000-000044940000}"/>
    <cellStyle name="Standard 2 2 9 2" xfId="37679" xr:uid="{00000000-0005-0000-0000-000045940000}"/>
    <cellStyle name="Standard 2 2 9 3" xfId="37680" xr:uid="{00000000-0005-0000-0000-000046940000}"/>
    <cellStyle name="Standard 2 2 9 4" xfId="37681" xr:uid="{00000000-0005-0000-0000-000047940000}"/>
    <cellStyle name="Standard 2 2_SMIT SA IS (EUR)" xfId="45939" xr:uid="{00000000-0005-0000-0000-000048940000}"/>
    <cellStyle name="Standard 2 20" xfId="37682" xr:uid="{00000000-0005-0000-0000-000049940000}"/>
    <cellStyle name="Standard 2 21" xfId="37683" xr:uid="{00000000-0005-0000-0000-00004A940000}"/>
    <cellStyle name="Standard 2 22" xfId="37684" xr:uid="{00000000-0005-0000-0000-00004B940000}"/>
    <cellStyle name="Standard 2 23" xfId="37685" xr:uid="{00000000-0005-0000-0000-00004C940000}"/>
    <cellStyle name="Standard 2 24" xfId="37686" xr:uid="{00000000-0005-0000-0000-00004D940000}"/>
    <cellStyle name="Standard 2 25" xfId="37687" xr:uid="{00000000-0005-0000-0000-00004E940000}"/>
    <cellStyle name="Standard 2 26" xfId="37688" xr:uid="{00000000-0005-0000-0000-00004F940000}"/>
    <cellStyle name="Standard 2 27" xfId="37689" xr:uid="{00000000-0005-0000-0000-000050940000}"/>
    <cellStyle name="Standard 2 28" xfId="37690" xr:uid="{00000000-0005-0000-0000-000051940000}"/>
    <cellStyle name="Standard 2 29" xfId="37691" xr:uid="{00000000-0005-0000-0000-000052940000}"/>
    <cellStyle name="Standard 2 3" xfId="37692" xr:uid="{00000000-0005-0000-0000-000053940000}"/>
    <cellStyle name="Standard 2 3 10" xfId="37693" xr:uid="{00000000-0005-0000-0000-000054940000}"/>
    <cellStyle name="Standard 2 3 11" xfId="37694" xr:uid="{00000000-0005-0000-0000-000055940000}"/>
    <cellStyle name="Standard 2 3 12" xfId="37695" xr:uid="{00000000-0005-0000-0000-000056940000}"/>
    <cellStyle name="Standard 2 3 13" xfId="37696" xr:uid="{00000000-0005-0000-0000-000057940000}"/>
    <cellStyle name="Standard 2 3 14" xfId="37697" xr:uid="{00000000-0005-0000-0000-000058940000}"/>
    <cellStyle name="Standard 2 3 15" xfId="37698" xr:uid="{00000000-0005-0000-0000-000059940000}"/>
    <cellStyle name="Standard 2 3 16" xfId="37699" xr:uid="{00000000-0005-0000-0000-00005A940000}"/>
    <cellStyle name="Standard 2 3 17" xfId="37700" xr:uid="{00000000-0005-0000-0000-00005B940000}"/>
    <cellStyle name="Standard 2 3 18" xfId="37701" xr:uid="{00000000-0005-0000-0000-00005C940000}"/>
    <cellStyle name="Standard 2 3 19" xfId="37702" xr:uid="{00000000-0005-0000-0000-00005D940000}"/>
    <cellStyle name="Standard 2 3 2" xfId="37703" xr:uid="{00000000-0005-0000-0000-00005E940000}"/>
    <cellStyle name="Standard 2 3 2 2" xfId="37704" xr:uid="{00000000-0005-0000-0000-00005F940000}"/>
    <cellStyle name="Standard 2 3 2 2 2" xfId="37705" xr:uid="{00000000-0005-0000-0000-000060940000}"/>
    <cellStyle name="Standard 2 3 2 2 2 2" xfId="37706" xr:uid="{00000000-0005-0000-0000-000061940000}"/>
    <cellStyle name="Standard 2 3 2 2 3" xfId="37707" xr:uid="{00000000-0005-0000-0000-000062940000}"/>
    <cellStyle name="Standard 2 3 2 3" xfId="37708" xr:uid="{00000000-0005-0000-0000-000063940000}"/>
    <cellStyle name="Standard 2 3 2 3 2" xfId="37709" xr:uid="{00000000-0005-0000-0000-000064940000}"/>
    <cellStyle name="Standard 2 3 2 4" xfId="37710" xr:uid="{00000000-0005-0000-0000-000065940000}"/>
    <cellStyle name="Standard 2 3 2 5" xfId="37711" xr:uid="{00000000-0005-0000-0000-000066940000}"/>
    <cellStyle name="Standard 2 3 20" xfId="37712" xr:uid="{00000000-0005-0000-0000-000067940000}"/>
    <cellStyle name="Standard 2 3 21" xfId="37713" xr:uid="{00000000-0005-0000-0000-000068940000}"/>
    <cellStyle name="Standard 2 3 22" xfId="37714" xr:uid="{00000000-0005-0000-0000-000069940000}"/>
    <cellStyle name="Standard 2 3 23" xfId="37715" xr:uid="{00000000-0005-0000-0000-00006A940000}"/>
    <cellStyle name="Standard 2 3 24" xfId="37716" xr:uid="{00000000-0005-0000-0000-00006B940000}"/>
    <cellStyle name="Standard 2 3 25" xfId="37717" xr:uid="{00000000-0005-0000-0000-00006C940000}"/>
    <cellStyle name="Standard 2 3 26" xfId="37718" xr:uid="{00000000-0005-0000-0000-00006D940000}"/>
    <cellStyle name="Standard 2 3 27" xfId="37719" xr:uid="{00000000-0005-0000-0000-00006E940000}"/>
    <cellStyle name="Standard 2 3 28" xfId="37720" xr:uid="{00000000-0005-0000-0000-00006F940000}"/>
    <cellStyle name="Standard 2 3 29" xfId="37721" xr:uid="{00000000-0005-0000-0000-000070940000}"/>
    <cellStyle name="Standard 2 3 3" xfId="37722" xr:uid="{00000000-0005-0000-0000-000071940000}"/>
    <cellStyle name="Standard 2 3 3 2" xfId="37723" xr:uid="{00000000-0005-0000-0000-000072940000}"/>
    <cellStyle name="Standard 2 3 3 3" xfId="37724" xr:uid="{00000000-0005-0000-0000-000073940000}"/>
    <cellStyle name="Standard 2 3 30" xfId="37725" xr:uid="{00000000-0005-0000-0000-000074940000}"/>
    <cellStyle name="Standard 2 3 31" xfId="37726" xr:uid="{00000000-0005-0000-0000-000075940000}"/>
    <cellStyle name="Standard 2 3 32" xfId="37727" xr:uid="{00000000-0005-0000-0000-000076940000}"/>
    <cellStyle name="Standard 2 3 33" xfId="37728" xr:uid="{00000000-0005-0000-0000-000077940000}"/>
    <cellStyle name="Standard 2 3 34" xfId="37729" xr:uid="{00000000-0005-0000-0000-000078940000}"/>
    <cellStyle name="Standard 2 3 35" xfId="37730" xr:uid="{00000000-0005-0000-0000-000079940000}"/>
    <cellStyle name="Standard 2 3 36" xfId="37731" xr:uid="{00000000-0005-0000-0000-00007A940000}"/>
    <cellStyle name="Standard 2 3 37" xfId="37732" xr:uid="{00000000-0005-0000-0000-00007B940000}"/>
    <cellStyle name="Standard 2 3 38" xfId="37733" xr:uid="{00000000-0005-0000-0000-00007C940000}"/>
    <cellStyle name="Standard 2 3 39" xfId="37734" xr:uid="{00000000-0005-0000-0000-00007D940000}"/>
    <cellStyle name="Standard 2 3 4" xfId="37735" xr:uid="{00000000-0005-0000-0000-00007E940000}"/>
    <cellStyle name="Standard 2 3 4 2" xfId="37736" xr:uid="{00000000-0005-0000-0000-00007F940000}"/>
    <cellStyle name="Standard 2 3 4 3" xfId="37737" xr:uid="{00000000-0005-0000-0000-000080940000}"/>
    <cellStyle name="Standard 2 3 40" xfId="37738" xr:uid="{00000000-0005-0000-0000-000081940000}"/>
    <cellStyle name="Standard 2 3 41" xfId="37739" xr:uid="{00000000-0005-0000-0000-000082940000}"/>
    <cellStyle name="Standard 2 3 42" xfId="37740" xr:uid="{00000000-0005-0000-0000-000083940000}"/>
    <cellStyle name="Standard 2 3 43" xfId="37741" xr:uid="{00000000-0005-0000-0000-000084940000}"/>
    <cellStyle name="Standard 2 3 44" xfId="37742" xr:uid="{00000000-0005-0000-0000-000085940000}"/>
    <cellStyle name="Standard 2 3 45" xfId="37743" xr:uid="{00000000-0005-0000-0000-000086940000}"/>
    <cellStyle name="Standard 2 3 46" xfId="37744" xr:uid="{00000000-0005-0000-0000-000087940000}"/>
    <cellStyle name="Standard 2 3 47" xfId="37745" xr:uid="{00000000-0005-0000-0000-000088940000}"/>
    <cellStyle name="Standard 2 3 48" xfId="37746" xr:uid="{00000000-0005-0000-0000-000089940000}"/>
    <cellStyle name="Standard 2 3 49" xfId="37747" xr:uid="{00000000-0005-0000-0000-00008A940000}"/>
    <cellStyle name="Standard 2 3 5" xfId="37748" xr:uid="{00000000-0005-0000-0000-00008B940000}"/>
    <cellStyle name="Standard 2 3 50" xfId="37749" xr:uid="{00000000-0005-0000-0000-00008C940000}"/>
    <cellStyle name="Standard 2 3 51" xfId="37750" xr:uid="{00000000-0005-0000-0000-00008D940000}"/>
    <cellStyle name="Standard 2 3 52" xfId="37751" xr:uid="{00000000-0005-0000-0000-00008E940000}"/>
    <cellStyle name="Standard 2 3 53" xfId="37752" xr:uid="{00000000-0005-0000-0000-00008F940000}"/>
    <cellStyle name="Standard 2 3 54" xfId="37753" xr:uid="{00000000-0005-0000-0000-000090940000}"/>
    <cellStyle name="Standard 2 3 55" xfId="37754" xr:uid="{00000000-0005-0000-0000-000091940000}"/>
    <cellStyle name="Standard 2 3 56" xfId="37755" xr:uid="{00000000-0005-0000-0000-000092940000}"/>
    <cellStyle name="Standard 2 3 57" xfId="37756" xr:uid="{00000000-0005-0000-0000-000093940000}"/>
    <cellStyle name="Standard 2 3 58" xfId="37757" xr:uid="{00000000-0005-0000-0000-000094940000}"/>
    <cellStyle name="Standard 2 3 6" xfId="37758" xr:uid="{00000000-0005-0000-0000-000095940000}"/>
    <cellStyle name="Standard 2 3 7" xfId="37759" xr:uid="{00000000-0005-0000-0000-000096940000}"/>
    <cellStyle name="Standard 2 3 8" xfId="37760" xr:uid="{00000000-0005-0000-0000-000097940000}"/>
    <cellStyle name="Standard 2 3 9" xfId="37761" xr:uid="{00000000-0005-0000-0000-000098940000}"/>
    <cellStyle name="Standard 2 30" xfId="37762" xr:uid="{00000000-0005-0000-0000-000099940000}"/>
    <cellStyle name="Standard 2 31" xfId="37763" xr:uid="{00000000-0005-0000-0000-00009A940000}"/>
    <cellStyle name="Standard 2 32" xfId="37764" xr:uid="{00000000-0005-0000-0000-00009B940000}"/>
    <cellStyle name="Standard 2 33" xfId="37765" xr:uid="{00000000-0005-0000-0000-00009C940000}"/>
    <cellStyle name="Standard 2 34" xfId="37766" xr:uid="{00000000-0005-0000-0000-00009D940000}"/>
    <cellStyle name="Standard 2 35" xfId="37767" xr:uid="{00000000-0005-0000-0000-00009E940000}"/>
    <cellStyle name="Standard 2 35 2" xfId="37768" xr:uid="{00000000-0005-0000-0000-00009F940000}"/>
    <cellStyle name="Standard 2 36" xfId="37769" xr:uid="{00000000-0005-0000-0000-0000A0940000}"/>
    <cellStyle name="Standard 2 37" xfId="37770" xr:uid="{00000000-0005-0000-0000-0000A1940000}"/>
    <cellStyle name="Standard 2 38" xfId="37771" xr:uid="{00000000-0005-0000-0000-0000A2940000}"/>
    <cellStyle name="Standard 2 39" xfId="37772" xr:uid="{00000000-0005-0000-0000-0000A3940000}"/>
    <cellStyle name="Standard 2 4" xfId="37773" xr:uid="{00000000-0005-0000-0000-0000A4940000}"/>
    <cellStyle name="Standard 2 4 10" xfId="37774" xr:uid="{00000000-0005-0000-0000-0000A5940000}"/>
    <cellStyle name="Standard 2 4 11" xfId="37775" xr:uid="{00000000-0005-0000-0000-0000A6940000}"/>
    <cellStyle name="Standard 2 4 12" xfId="37776" xr:uid="{00000000-0005-0000-0000-0000A7940000}"/>
    <cellStyle name="Standard 2 4 13" xfId="37777" xr:uid="{00000000-0005-0000-0000-0000A8940000}"/>
    <cellStyle name="Standard 2 4 14" xfId="37778" xr:uid="{00000000-0005-0000-0000-0000A9940000}"/>
    <cellStyle name="Standard 2 4 15" xfId="37779" xr:uid="{00000000-0005-0000-0000-0000AA940000}"/>
    <cellStyle name="Standard 2 4 16" xfId="37780" xr:uid="{00000000-0005-0000-0000-0000AB940000}"/>
    <cellStyle name="Standard 2 4 17" xfId="37781" xr:uid="{00000000-0005-0000-0000-0000AC940000}"/>
    <cellStyle name="Standard 2 4 18" xfId="37782" xr:uid="{00000000-0005-0000-0000-0000AD940000}"/>
    <cellStyle name="Standard 2 4 19" xfId="37783" xr:uid="{00000000-0005-0000-0000-0000AE940000}"/>
    <cellStyle name="Standard 2 4 2" xfId="37784" xr:uid="{00000000-0005-0000-0000-0000AF940000}"/>
    <cellStyle name="Standard 2 4 2 2" xfId="37785" xr:uid="{00000000-0005-0000-0000-0000B0940000}"/>
    <cellStyle name="Standard 2 4 2 2 2" xfId="37786" xr:uid="{00000000-0005-0000-0000-0000B1940000}"/>
    <cellStyle name="Standard 2 4 2 3" xfId="37787" xr:uid="{00000000-0005-0000-0000-0000B2940000}"/>
    <cellStyle name="Standard 2 4 20" xfId="37788" xr:uid="{00000000-0005-0000-0000-0000B3940000}"/>
    <cellStyle name="Standard 2 4 21" xfId="37789" xr:uid="{00000000-0005-0000-0000-0000B4940000}"/>
    <cellStyle name="Standard 2 4 22" xfId="37790" xr:uid="{00000000-0005-0000-0000-0000B5940000}"/>
    <cellStyle name="Standard 2 4 23" xfId="37791" xr:uid="{00000000-0005-0000-0000-0000B6940000}"/>
    <cellStyle name="Standard 2 4 24" xfId="37792" xr:uid="{00000000-0005-0000-0000-0000B7940000}"/>
    <cellStyle name="Standard 2 4 25" xfId="37793" xr:uid="{00000000-0005-0000-0000-0000B8940000}"/>
    <cellStyle name="Standard 2 4 26" xfId="37794" xr:uid="{00000000-0005-0000-0000-0000B9940000}"/>
    <cellStyle name="Standard 2 4 27" xfId="37795" xr:uid="{00000000-0005-0000-0000-0000BA940000}"/>
    <cellStyle name="Standard 2 4 28" xfId="37796" xr:uid="{00000000-0005-0000-0000-0000BB940000}"/>
    <cellStyle name="Standard 2 4 29" xfId="37797" xr:uid="{00000000-0005-0000-0000-0000BC940000}"/>
    <cellStyle name="Standard 2 4 3" xfId="37798" xr:uid="{00000000-0005-0000-0000-0000BD940000}"/>
    <cellStyle name="Standard 2 4 3 2" xfId="37799" xr:uid="{00000000-0005-0000-0000-0000BE940000}"/>
    <cellStyle name="Standard 2 4 30" xfId="37800" xr:uid="{00000000-0005-0000-0000-0000BF940000}"/>
    <cellStyle name="Standard 2 4 31" xfId="37801" xr:uid="{00000000-0005-0000-0000-0000C0940000}"/>
    <cellStyle name="Standard 2 4 32" xfId="37802" xr:uid="{00000000-0005-0000-0000-0000C1940000}"/>
    <cellStyle name="Standard 2 4 33" xfId="37803" xr:uid="{00000000-0005-0000-0000-0000C2940000}"/>
    <cellStyle name="Standard 2 4 34" xfId="37804" xr:uid="{00000000-0005-0000-0000-0000C3940000}"/>
    <cellStyle name="Standard 2 4 35" xfId="37805" xr:uid="{00000000-0005-0000-0000-0000C4940000}"/>
    <cellStyle name="Standard 2 4 36" xfId="37806" xr:uid="{00000000-0005-0000-0000-0000C5940000}"/>
    <cellStyle name="Standard 2 4 37" xfId="37807" xr:uid="{00000000-0005-0000-0000-0000C6940000}"/>
    <cellStyle name="Standard 2 4 38" xfId="37808" xr:uid="{00000000-0005-0000-0000-0000C7940000}"/>
    <cellStyle name="Standard 2 4 39" xfId="37809" xr:uid="{00000000-0005-0000-0000-0000C8940000}"/>
    <cellStyle name="Standard 2 4 4" xfId="37810" xr:uid="{00000000-0005-0000-0000-0000C9940000}"/>
    <cellStyle name="Standard 2 4 40" xfId="37811" xr:uid="{00000000-0005-0000-0000-0000CA940000}"/>
    <cellStyle name="Standard 2 4 41" xfId="37812" xr:uid="{00000000-0005-0000-0000-0000CB940000}"/>
    <cellStyle name="Standard 2 4 42" xfId="37813" xr:uid="{00000000-0005-0000-0000-0000CC940000}"/>
    <cellStyle name="Standard 2 4 43" xfId="37814" xr:uid="{00000000-0005-0000-0000-0000CD940000}"/>
    <cellStyle name="Standard 2 4 44" xfId="37815" xr:uid="{00000000-0005-0000-0000-0000CE940000}"/>
    <cellStyle name="Standard 2 4 45" xfId="37816" xr:uid="{00000000-0005-0000-0000-0000CF940000}"/>
    <cellStyle name="Standard 2 4 46" xfId="37817" xr:uid="{00000000-0005-0000-0000-0000D0940000}"/>
    <cellStyle name="Standard 2 4 47" xfId="37818" xr:uid="{00000000-0005-0000-0000-0000D1940000}"/>
    <cellStyle name="Standard 2 4 48" xfId="37819" xr:uid="{00000000-0005-0000-0000-0000D2940000}"/>
    <cellStyle name="Standard 2 4 49" xfId="37820" xr:uid="{00000000-0005-0000-0000-0000D3940000}"/>
    <cellStyle name="Standard 2 4 5" xfId="37821" xr:uid="{00000000-0005-0000-0000-0000D4940000}"/>
    <cellStyle name="Standard 2 4 50" xfId="37822" xr:uid="{00000000-0005-0000-0000-0000D5940000}"/>
    <cellStyle name="Standard 2 4 51" xfId="37823" xr:uid="{00000000-0005-0000-0000-0000D6940000}"/>
    <cellStyle name="Standard 2 4 52" xfId="37824" xr:uid="{00000000-0005-0000-0000-0000D7940000}"/>
    <cellStyle name="Standard 2 4 53" xfId="37825" xr:uid="{00000000-0005-0000-0000-0000D8940000}"/>
    <cellStyle name="Standard 2 4 54" xfId="37826" xr:uid="{00000000-0005-0000-0000-0000D9940000}"/>
    <cellStyle name="Standard 2 4 55" xfId="37827" xr:uid="{00000000-0005-0000-0000-0000DA940000}"/>
    <cellStyle name="Standard 2 4 56" xfId="37828" xr:uid="{00000000-0005-0000-0000-0000DB940000}"/>
    <cellStyle name="Standard 2 4 57" xfId="37829" xr:uid="{00000000-0005-0000-0000-0000DC940000}"/>
    <cellStyle name="Standard 2 4 58" xfId="37830" xr:uid="{00000000-0005-0000-0000-0000DD940000}"/>
    <cellStyle name="Standard 2 4 6" xfId="37831" xr:uid="{00000000-0005-0000-0000-0000DE940000}"/>
    <cellStyle name="Standard 2 4 7" xfId="37832" xr:uid="{00000000-0005-0000-0000-0000DF940000}"/>
    <cellStyle name="Standard 2 4 8" xfId="37833" xr:uid="{00000000-0005-0000-0000-0000E0940000}"/>
    <cellStyle name="Standard 2 4 9" xfId="37834" xr:uid="{00000000-0005-0000-0000-0000E1940000}"/>
    <cellStyle name="Standard 2 40" xfId="37835" xr:uid="{00000000-0005-0000-0000-0000E2940000}"/>
    <cellStyle name="Standard 2 41" xfId="37836" xr:uid="{00000000-0005-0000-0000-0000E3940000}"/>
    <cellStyle name="Standard 2 42" xfId="37837" xr:uid="{00000000-0005-0000-0000-0000E4940000}"/>
    <cellStyle name="Standard 2 43" xfId="37838" xr:uid="{00000000-0005-0000-0000-0000E5940000}"/>
    <cellStyle name="Standard 2 44" xfId="37839" xr:uid="{00000000-0005-0000-0000-0000E6940000}"/>
    <cellStyle name="Standard 2 45" xfId="37840" xr:uid="{00000000-0005-0000-0000-0000E7940000}"/>
    <cellStyle name="Standard 2 46" xfId="37841" xr:uid="{00000000-0005-0000-0000-0000E8940000}"/>
    <cellStyle name="Standard 2 47" xfId="37842" xr:uid="{00000000-0005-0000-0000-0000E9940000}"/>
    <cellStyle name="Standard 2 48" xfId="37843" xr:uid="{00000000-0005-0000-0000-0000EA940000}"/>
    <cellStyle name="Standard 2 49" xfId="37844" xr:uid="{00000000-0005-0000-0000-0000EB940000}"/>
    <cellStyle name="Standard 2 5" xfId="37845" xr:uid="{00000000-0005-0000-0000-0000EC940000}"/>
    <cellStyle name="Standard 2 5 10" xfId="37846" xr:uid="{00000000-0005-0000-0000-0000ED940000}"/>
    <cellStyle name="Standard 2 5 11" xfId="37847" xr:uid="{00000000-0005-0000-0000-0000EE940000}"/>
    <cellStyle name="Standard 2 5 12" xfId="37848" xr:uid="{00000000-0005-0000-0000-0000EF940000}"/>
    <cellStyle name="Standard 2 5 13" xfId="37849" xr:uid="{00000000-0005-0000-0000-0000F0940000}"/>
    <cellStyle name="Standard 2 5 14" xfId="37850" xr:uid="{00000000-0005-0000-0000-0000F1940000}"/>
    <cellStyle name="Standard 2 5 15" xfId="37851" xr:uid="{00000000-0005-0000-0000-0000F2940000}"/>
    <cellStyle name="Standard 2 5 16" xfId="37852" xr:uid="{00000000-0005-0000-0000-0000F3940000}"/>
    <cellStyle name="Standard 2 5 17" xfId="37853" xr:uid="{00000000-0005-0000-0000-0000F4940000}"/>
    <cellStyle name="Standard 2 5 18" xfId="37854" xr:uid="{00000000-0005-0000-0000-0000F5940000}"/>
    <cellStyle name="Standard 2 5 19" xfId="37855" xr:uid="{00000000-0005-0000-0000-0000F6940000}"/>
    <cellStyle name="Standard 2 5 2" xfId="37856" xr:uid="{00000000-0005-0000-0000-0000F7940000}"/>
    <cellStyle name="Standard 2 5 2 2" xfId="37857" xr:uid="{00000000-0005-0000-0000-0000F8940000}"/>
    <cellStyle name="Standard 2 5 2 2 2" xfId="37858" xr:uid="{00000000-0005-0000-0000-0000F9940000}"/>
    <cellStyle name="Standard 2 5 2 3" xfId="37859" xr:uid="{00000000-0005-0000-0000-0000FA940000}"/>
    <cellStyle name="Standard 2 5 20" xfId="37860" xr:uid="{00000000-0005-0000-0000-0000FB940000}"/>
    <cellStyle name="Standard 2 5 21" xfId="37861" xr:uid="{00000000-0005-0000-0000-0000FC940000}"/>
    <cellStyle name="Standard 2 5 22" xfId="37862" xr:uid="{00000000-0005-0000-0000-0000FD940000}"/>
    <cellStyle name="Standard 2 5 23" xfId="37863" xr:uid="{00000000-0005-0000-0000-0000FE940000}"/>
    <cellStyle name="Standard 2 5 24" xfId="37864" xr:uid="{00000000-0005-0000-0000-0000FF940000}"/>
    <cellStyle name="Standard 2 5 25" xfId="37865" xr:uid="{00000000-0005-0000-0000-000000950000}"/>
    <cellStyle name="Standard 2 5 26" xfId="37866" xr:uid="{00000000-0005-0000-0000-000001950000}"/>
    <cellStyle name="Standard 2 5 27" xfId="37867" xr:uid="{00000000-0005-0000-0000-000002950000}"/>
    <cellStyle name="Standard 2 5 28" xfId="37868" xr:uid="{00000000-0005-0000-0000-000003950000}"/>
    <cellStyle name="Standard 2 5 29" xfId="37869" xr:uid="{00000000-0005-0000-0000-000004950000}"/>
    <cellStyle name="Standard 2 5 3" xfId="37870" xr:uid="{00000000-0005-0000-0000-000005950000}"/>
    <cellStyle name="Standard 2 5 3 2" xfId="37871" xr:uid="{00000000-0005-0000-0000-000006950000}"/>
    <cellStyle name="Standard 2 5 30" xfId="37872" xr:uid="{00000000-0005-0000-0000-000007950000}"/>
    <cellStyle name="Standard 2 5 31" xfId="37873" xr:uid="{00000000-0005-0000-0000-000008950000}"/>
    <cellStyle name="Standard 2 5 32" xfId="37874" xr:uid="{00000000-0005-0000-0000-000009950000}"/>
    <cellStyle name="Standard 2 5 33" xfId="37875" xr:uid="{00000000-0005-0000-0000-00000A950000}"/>
    <cellStyle name="Standard 2 5 34" xfId="37876" xr:uid="{00000000-0005-0000-0000-00000B950000}"/>
    <cellStyle name="Standard 2 5 35" xfId="37877" xr:uid="{00000000-0005-0000-0000-00000C950000}"/>
    <cellStyle name="Standard 2 5 36" xfId="37878" xr:uid="{00000000-0005-0000-0000-00000D950000}"/>
    <cellStyle name="Standard 2 5 37" xfId="37879" xr:uid="{00000000-0005-0000-0000-00000E950000}"/>
    <cellStyle name="Standard 2 5 38" xfId="37880" xr:uid="{00000000-0005-0000-0000-00000F950000}"/>
    <cellStyle name="Standard 2 5 39" xfId="37881" xr:uid="{00000000-0005-0000-0000-000010950000}"/>
    <cellStyle name="Standard 2 5 4" xfId="37882" xr:uid="{00000000-0005-0000-0000-000011950000}"/>
    <cellStyle name="Standard 2 5 40" xfId="37883" xr:uid="{00000000-0005-0000-0000-000012950000}"/>
    <cellStyle name="Standard 2 5 41" xfId="37884" xr:uid="{00000000-0005-0000-0000-000013950000}"/>
    <cellStyle name="Standard 2 5 42" xfId="37885" xr:uid="{00000000-0005-0000-0000-000014950000}"/>
    <cellStyle name="Standard 2 5 43" xfId="37886" xr:uid="{00000000-0005-0000-0000-000015950000}"/>
    <cellStyle name="Standard 2 5 44" xfId="37887" xr:uid="{00000000-0005-0000-0000-000016950000}"/>
    <cellStyle name="Standard 2 5 45" xfId="37888" xr:uid="{00000000-0005-0000-0000-000017950000}"/>
    <cellStyle name="Standard 2 5 46" xfId="37889" xr:uid="{00000000-0005-0000-0000-000018950000}"/>
    <cellStyle name="Standard 2 5 47" xfId="37890" xr:uid="{00000000-0005-0000-0000-000019950000}"/>
    <cellStyle name="Standard 2 5 48" xfId="37891" xr:uid="{00000000-0005-0000-0000-00001A950000}"/>
    <cellStyle name="Standard 2 5 49" xfId="37892" xr:uid="{00000000-0005-0000-0000-00001B950000}"/>
    <cellStyle name="Standard 2 5 5" xfId="37893" xr:uid="{00000000-0005-0000-0000-00001C950000}"/>
    <cellStyle name="Standard 2 5 50" xfId="37894" xr:uid="{00000000-0005-0000-0000-00001D950000}"/>
    <cellStyle name="Standard 2 5 51" xfId="37895" xr:uid="{00000000-0005-0000-0000-00001E950000}"/>
    <cellStyle name="Standard 2 5 52" xfId="37896" xr:uid="{00000000-0005-0000-0000-00001F950000}"/>
    <cellStyle name="Standard 2 5 53" xfId="37897" xr:uid="{00000000-0005-0000-0000-000020950000}"/>
    <cellStyle name="Standard 2 5 54" xfId="37898" xr:uid="{00000000-0005-0000-0000-000021950000}"/>
    <cellStyle name="Standard 2 5 55" xfId="37899" xr:uid="{00000000-0005-0000-0000-000022950000}"/>
    <cellStyle name="Standard 2 5 56" xfId="37900" xr:uid="{00000000-0005-0000-0000-000023950000}"/>
    <cellStyle name="Standard 2 5 57" xfId="37901" xr:uid="{00000000-0005-0000-0000-000024950000}"/>
    <cellStyle name="Standard 2 5 58" xfId="37902" xr:uid="{00000000-0005-0000-0000-000025950000}"/>
    <cellStyle name="Standard 2 5 6" xfId="37903" xr:uid="{00000000-0005-0000-0000-000026950000}"/>
    <cellStyle name="Standard 2 5 7" xfId="37904" xr:uid="{00000000-0005-0000-0000-000027950000}"/>
    <cellStyle name="Standard 2 5 8" xfId="37905" xr:uid="{00000000-0005-0000-0000-000028950000}"/>
    <cellStyle name="Standard 2 5 9" xfId="37906" xr:uid="{00000000-0005-0000-0000-000029950000}"/>
    <cellStyle name="Standard 2 50" xfId="37907" xr:uid="{00000000-0005-0000-0000-00002A950000}"/>
    <cellStyle name="Standard 2 51" xfId="37908" xr:uid="{00000000-0005-0000-0000-00002B950000}"/>
    <cellStyle name="Standard 2 52" xfId="37909" xr:uid="{00000000-0005-0000-0000-00002C950000}"/>
    <cellStyle name="Standard 2 53" xfId="37910" xr:uid="{00000000-0005-0000-0000-00002D950000}"/>
    <cellStyle name="Standard 2 54" xfId="37911" xr:uid="{00000000-0005-0000-0000-00002E950000}"/>
    <cellStyle name="Standard 2 55" xfId="37912" xr:uid="{00000000-0005-0000-0000-00002F950000}"/>
    <cellStyle name="Standard 2 56" xfId="37913" xr:uid="{00000000-0005-0000-0000-000030950000}"/>
    <cellStyle name="Standard 2 57" xfId="37914" xr:uid="{00000000-0005-0000-0000-000031950000}"/>
    <cellStyle name="Standard 2 58" xfId="37915" xr:uid="{00000000-0005-0000-0000-000032950000}"/>
    <cellStyle name="Standard 2 59" xfId="37916" xr:uid="{00000000-0005-0000-0000-000033950000}"/>
    <cellStyle name="Standard 2 6" xfId="37917" xr:uid="{00000000-0005-0000-0000-000034950000}"/>
    <cellStyle name="Standard 2 6 2" xfId="37918" xr:uid="{00000000-0005-0000-0000-000035950000}"/>
    <cellStyle name="Standard 2 6 2 2" xfId="37919" xr:uid="{00000000-0005-0000-0000-000036950000}"/>
    <cellStyle name="Standard 2 6 3" xfId="37920" xr:uid="{00000000-0005-0000-0000-000037950000}"/>
    <cellStyle name="Standard 2 6 4" xfId="37921" xr:uid="{00000000-0005-0000-0000-000038950000}"/>
    <cellStyle name="Standard 2 6 5" xfId="37922" xr:uid="{00000000-0005-0000-0000-000039950000}"/>
    <cellStyle name="Standard 2 6 6" xfId="37923" xr:uid="{00000000-0005-0000-0000-00003A950000}"/>
    <cellStyle name="Standard 2 6 7" xfId="37924" xr:uid="{00000000-0005-0000-0000-00003B950000}"/>
    <cellStyle name="Standard 2 60" xfId="37925" xr:uid="{00000000-0005-0000-0000-00003C950000}"/>
    <cellStyle name="Standard 2 61" xfId="37926" xr:uid="{00000000-0005-0000-0000-00003D950000}"/>
    <cellStyle name="Standard 2 62" xfId="37927" xr:uid="{00000000-0005-0000-0000-00003E950000}"/>
    <cellStyle name="Standard 2 63" xfId="37928" xr:uid="{00000000-0005-0000-0000-00003F950000}"/>
    <cellStyle name="Standard 2 64" xfId="37929" xr:uid="{00000000-0005-0000-0000-000040950000}"/>
    <cellStyle name="Standard 2 65" xfId="37930" xr:uid="{00000000-0005-0000-0000-000041950000}"/>
    <cellStyle name="Standard 2 66" xfId="37931" xr:uid="{00000000-0005-0000-0000-000042950000}"/>
    <cellStyle name="Standard 2 67" xfId="37932" xr:uid="{00000000-0005-0000-0000-000043950000}"/>
    <cellStyle name="Standard 2 68" xfId="37933" xr:uid="{00000000-0005-0000-0000-000044950000}"/>
    <cellStyle name="Standard 2 69" xfId="37934" xr:uid="{00000000-0005-0000-0000-000045950000}"/>
    <cellStyle name="Standard 2 7" xfId="37935" xr:uid="{00000000-0005-0000-0000-000046950000}"/>
    <cellStyle name="Standard 2 7 2" xfId="37936" xr:uid="{00000000-0005-0000-0000-000047950000}"/>
    <cellStyle name="Standard 2 7 3" xfId="37937" xr:uid="{00000000-0005-0000-0000-000048950000}"/>
    <cellStyle name="Standard 2 7 4" xfId="37938" xr:uid="{00000000-0005-0000-0000-000049950000}"/>
    <cellStyle name="Standard 2 7 5" xfId="37939" xr:uid="{00000000-0005-0000-0000-00004A950000}"/>
    <cellStyle name="Standard 2 7 6" xfId="37940" xr:uid="{00000000-0005-0000-0000-00004B950000}"/>
    <cellStyle name="Standard 2 7 7" xfId="37941" xr:uid="{00000000-0005-0000-0000-00004C950000}"/>
    <cellStyle name="Standard 2 70" xfId="37942" xr:uid="{00000000-0005-0000-0000-00004D950000}"/>
    <cellStyle name="Standard 2 71" xfId="37943" xr:uid="{00000000-0005-0000-0000-00004E950000}"/>
    <cellStyle name="Standard 2 72" xfId="37944" xr:uid="{00000000-0005-0000-0000-00004F950000}"/>
    <cellStyle name="Standard 2 73" xfId="37945" xr:uid="{00000000-0005-0000-0000-000050950000}"/>
    <cellStyle name="Standard 2 74" xfId="37946" xr:uid="{00000000-0005-0000-0000-000051950000}"/>
    <cellStyle name="Standard 2 75" xfId="37947" xr:uid="{00000000-0005-0000-0000-000052950000}"/>
    <cellStyle name="Standard 2 76" xfId="37948" xr:uid="{00000000-0005-0000-0000-000053950000}"/>
    <cellStyle name="Standard 2 77" xfId="37949" xr:uid="{00000000-0005-0000-0000-000054950000}"/>
    <cellStyle name="Standard 2 78" xfId="37950" xr:uid="{00000000-0005-0000-0000-000055950000}"/>
    <cellStyle name="Standard 2 79" xfId="37951" xr:uid="{00000000-0005-0000-0000-000056950000}"/>
    <cellStyle name="Standard 2 8" xfId="37952" xr:uid="{00000000-0005-0000-0000-000057950000}"/>
    <cellStyle name="Standard 2 8 2" xfId="37953" xr:uid="{00000000-0005-0000-0000-000058950000}"/>
    <cellStyle name="Standard 2 8 3" xfId="37954" xr:uid="{00000000-0005-0000-0000-000059950000}"/>
    <cellStyle name="Standard 2 8 4" xfId="37955" xr:uid="{00000000-0005-0000-0000-00005A950000}"/>
    <cellStyle name="Standard 2 8 5" xfId="37956" xr:uid="{00000000-0005-0000-0000-00005B950000}"/>
    <cellStyle name="Standard 2 8 6" xfId="37957" xr:uid="{00000000-0005-0000-0000-00005C950000}"/>
    <cellStyle name="Standard 2 80" xfId="37958" xr:uid="{00000000-0005-0000-0000-00005D950000}"/>
    <cellStyle name="Standard 2 81" xfId="37959" xr:uid="{00000000-0005-0000-0000-00005E950000}"/>
    <cellStyle name="Standard 2 82" xfId="37960" xr:uid="{00000000-0005-0000-0000-00005F950000}"/>
    <cellStyle name="Standard 2 83" xfId="37961" xr:uid="{00000000-0005-0000-0000-000060950000}"/>
    <cellStyle name="Standard 2 84" xfId="37962" xr:uid="{00000000-0005-0000-0000-000061950000}"/>
    <cellStyle name="Standard 2 85" xfId="37963" xr:uid="{00000000-0005-0000-0000-000062950000}"/>
    <cellStyle name="Standard 2 86" xfId="37964" xr:uid="{00000000-0005-0000-0000-000063950000}"/>
    <cellStyle name="Standard 2 87" xfId="37965" xr:uid="{00000000-0005-0000-0000-000064950000}"/>
    <cellStyle name="Standard 2 88" xfId="37966" xr:uid="{00000000-0005-0000-0000-000065950000}"/>
    <cellStyle name="Standard 2 89" xfId="37967" xr:uid="{00000000-0005-0000-0000-000066950000}"/>
    <cellStyle name="Standard 2 9" xfId="37968" xr:uid="{00000000-0005-0000-0000-000067950000}"/>
    <cellStyle name="Standard 2 9 2" xfId="37969" xr:uid="{00000000-0005-0000-0000-000068950000}"/>
    <cellStyle name="Standard 2 9 3" xfId="37970" xr:uid="{00000000-0005-0000-0000-000069950000}"/>
    <cellStyle name="Standard 2 9 4" xfId="37971" xr:uid="{00000000-0005-0000-0000-00006A950000}"/>
    <cellStyle name="Standard 2 9 5" xfId="37972" xr:uid="{00000000-0005-0000-0000-00006B950000}"/>
    <cellStyle name="Standard 2 9 6" xfId="37973" xr:uid="{00000000-0005-0000-0000-00006C950000}"/>
    <cellStyle name="Standard 2 90" xfId="37974" xr:uid="{00000000-0005-0000-0000-00006D950000}"/>
    <cellStyle name="Standard 2 91" xfId="37975" xr:uid="{00000000-0005-0000-0000-00006E950000}"/>
    <cellStyle name="Standard 2 92" xfId="37976" xr:uid="{00000000-0005-0000-0000-00006F950000}"/>
    <cellStyle name="Standard 2 93" xfId="37977" xr:uid="{00000000-0005-0000-0000-000070950000}"/>
    <cellStyle name="Standard 2 94" xfId="37978" xr:uid="{00000000-0005-0000-0000-000071950000}"/>
    <cellStyle name="Standard 2 95" xfId="37979" xr:uid="{00000000-0005-0000-0000-000072950000}"/>
    <cellStyle name="Standard 2 96" xfId="37980" xr:uid="{00000000-0005-0000-0000-000073950000}"/>
    <cellStyle name="Standard 2 97" xfId="37981" xr:uid="{00000000-0005-0000-0000-000074950000}"/>
    <cellStyle name="Standard 2 98" xfId="37982" xr:uid="{00000000-0005-0000-0000-000075950000}"/>
    <cellStyle name="Standard 2 99" xfId="37983" xr:uid="{00000000-0005-0000-0000-000076950000}"/>
    <cellStyle name="Standard 2_SBG_Business_Review__2009-05-25_v02" xfId="37984" xr:uid="{00000000-0005-0000-0000-000077950000}"/>
    <cellStyle name="Standard 20" xfId="37985" xr:uid="{00000000-0005-0000-0000-000078950000}"/>
    <cellStyle name="Standard 20 10" xfId="46180" xr:uid="{00000000-0005-0000-0000-000079950000}"/>
    <cellStyle name="Standard 20 2" xfId="37986" xr:uid="{00000000-0005-0000-0000-00007A950000}"/>
    <cellStyle name="Standard 20 2 2" xfId="37987" xr:uid="{00000000-0005-0000-0000-00007B950000}"/>
    <cellStyle name="Standard 20 2 2 2" xfId="37988" xr:uid="{00000000-0005-0000-0000-00007C950000}"/>
    <cellStyle name="Standard 20 2 3" xfId="37989" xr:uid="{00000000-0005-0000-0000-00007D950000}"/>
    <cellStyle name="Standard 20 3" xfId="37990" xr:uid="{00000000-0005-0000-0000-00007E950000}"/>
    <cellStyle name="Standard 20 3 2" xfId="37991" xr:uid="{00000000-0005-0000-0000-00007F950000}"/>
    <cellStyle name="Standard 20 4" xfId="37992" xr:uid="{00000000-0005-0000-0000-000080950000}"/>
    <cellStyle name="Standard 20 4 2" xfId="37993" xr:uid="{00000000-0005-0000-0000-000081950000}"/>
    <cellStyle name="Standard 20 5" xfId="37994" xr:uid="{00000000-0005-0000-0000-000082950000}"/>
    <cellStyle name="Standard 20 6" xfId="37995" xr:uid="{00000000-0005-0000-0000-000083950000}"/>
    <cellStyle name="Standard 20 7" xfId="37996" xr:uid="{00000000-0005-0000-0000-000084950000}"/>
    <cellStyle name="Standard 20 8" xfId="37997" xr:uid="{00000000-0005-0000-0000-000085950000}"/>
    <cellStyle name="Standard 20 9" xfId="37998" xr:uid="{00000000-0005-0000-0000-000086950000}"/>
    <cellStyle name="Standard 200" xfId="37999" xr:uid="{00000000-0005-0000-0000-000087950000}"/>
    <cellStyle name="Standard 201" xfId="38000" xr:uid="{00000000-0005-0000-0000-000088950000}"/>
    <cellStyle name="Standard 201 2" xfId="45940" xr:uid="{00000000-0005-0000-0000-000089950000}"/>
    <cellStyle name="Standard 202" xfId="38001" xr:uid="{00000000-0005-0000-0000-00008A950000}"/>
    <cellStyle name="Standard 202 2" xfId="45941" xr:uid="{00000000-0005-0000-0000-00008B950000}"/>
    <cellStyle name="Standard 203" xfId="38002" xr:uid="{00000000-0005-0000-0000-00008C950000}"/>
    <cellStyle name="Standard 204" xfId="38003" xr:uid="{00000000-0005-0000-0000-00008D950000}"/>
    <cellStyle name="Standard 205" xfId="38004" xr:uid="{00000000-0005-0000-0000-00008E950000}"/>
    <cellStyle name="Standard 206" xfId="38005" xr:uid="{00000000-0005-0000-0000-00008F950000}"/>
    <cellStyle name="Standard 207" xfId="38006" xr:uid="{00000000-0005-0000-0000-000090950000}"/>
    <cellStyle name="Standard 208" xfId="38007" xr:uid="{00000000-0005-0000-0000-000091950000}"/>
    <cellStyle name="Standard 209" xfId="38008" xr:uid="{00000000-0005-0000-0000-000092950000}"/>
    <cellStyle name="Standard 21" xfId="38009" xr:uid="{00000000-0005-0000-0000-000093950000}"/>
    <cellStyle name="Standard 21 2" xfId="38010" xr:uid="{00000000-0005-0000-0000-000094950000}"/>
    <cellStyle name="Standard 21 2 2" xfId="38011" xr:uid="{00000000-0005-0000-0000-000095950000}"/>
    <cellStyle name="Standard 21 2 2 2" xfId="38012" xr:uid="{00000000-0005-0000-0000-000096950000}"/>
    <cellStyle name="Standard 21 2 3" xfId="38013" xr:uid="{00000000-0005-0000-0000-000097950000}"/>
    <cellStyle name="Standard 21 3" xfId="38014" xr:uid="{00000000-0005-0000-0000-000098950000}"/>
    <cellStyle name="Standard 21 3 2" xfId="38015" xr:uid="{00000000-0005-0000-0000-000099950000}"/>
    <cellStyle name="Standard 21 3 3" xfId="38016" xr:uid="{00000000-0005-0000-0000-00009A950000}"/>
    <cellStyle name="Standard 21 4" xfId="38017" xr:uid="{00000000-0005-0000-0000-00009B950000}"/>
    <cellStyle name="Standard 21 5" xfId="38018" xr:uid="{00000000-0005-0000-0000-00009C950000}"/>
    <cellStyle name="Standard 21 6" xfId="38019" xr:uid="{00000000-0005-0000-0000-00009D950000}"/>
    <cellStyle name="Standard 21 7" xfId="38020" xr:uid="{00000000-0005-0000-0000-00009E950000}"/>
    <cellStyle name="Standard 21 8" xfId="38021" xr:uid="{00000000-0005-0000-0000-00009F950000}"/>
    <cellStyle name="Standard 210" xfId="38022" xr:uid="{00000000-0005-0000-0000-0000A0950000}"/>
    <cellStyle name="Standard 211" xfId="38023" xr:uid="{00000000-0005-0000-0000-0000A1950000}"/>
    <cellStyle name="Standard 212" xfId="38024" xr:uid="{00000000-0005-0000-0000-0000A2950000}"/>
    <cellStyle name="Standard 212 2" xfId="38025" xr:uid="{00000000-0005-0000-0000-0000A3950000}"/>
    <cellStyle name="Standard 213" xfId="38026" xr:uid="{00000000-0005-0000-0000-0000A4950000}"/>
    <cellStyle name="Standard 213 2" xfId="38027" xr:uid="{00000000-0005-0000-0000-0000A5950000}"/>
    <cellStyle name="Standard 213 3" xfId="46181" xr:uid="{00000000-0005-0000-0000-0000A6950000}"/>
    <cellStyle name="Standard 214" xfId="38028" xr:uid="{00000000-0005-0000-0000-0000A7950000}"/>
    <cellStyle name="Standard 215" xfId="38029" xr:uid="{00000000-0005-0000-0000-0000A8950000}"/>
    <cellStyle name="Standard 215 2" xfId="38030" xr:uid="{00000000-0005-0000-0000-0000A9950000}"/>
    <cellStyle name="Standard 215 3" xfId="38031" xr:uid="{00000000-0005-0000-0000-0000AA950000}"/>
    <cellStyle name="Standard 216" xfId="38032" xr:uid="{00000000-0005-0000-0000-0000AB950000}"/>
    <cellStyle name="Standard 217" xfId="38033" xr:uid="{00000000-0005-0000-0000-0000AC950000}"/>
    <cellStyle name="Standard 217 2" xfId="45942" xr:uid="{00000000-0005-0000-0000-0000AD950000}"/>
    <cellStyle name="Standard 218" xfId="38034" xr:uid="{00000000-0005-0000-0000-0000AE950000}"/>
    <cellStyle name="Standard 219" xfId="38035" xr:uid="{00000000-0005-0000-0000-0000AF950000}"/>
    <cellStyle name="Standard 22" xfId="38036" xr:uid="{00000000-0005-0000-0000-0000B0950000}"/>
    <cellStyle name="Standard 22 10" xfId="38037" xr:uid="{00000000-0005-0000-0000-0000B1950000}"/>
    <cellStyle name="Standard 22 10 2" xfId="38038" xr:uid="{00000000-0005-0000-0000-0000B2950000}"/>
    <cellStyle name="Standard 22 10 2 2" xfId="38039" xr:uid="{00000000-0005-0000-0000-0000B3950000}"/>
    <cellStyle name="Standard 22 10 2 2 2" xfId="38040" xr:uid="{00000000-0005-0000-0000-0000B4950000}"/>
    <cellStyle name="Standard 22 10 2 3" xfId="38041" xr:uid="{00000000-0005-0000-0000-0000B5950000}"/>
    <cellStyle name="Standard 22 10 3" xfId="38042" xr:uid="{00000000-0005-0000-0000-0000B6950000}"/>
    <cellStyle name="Standard 22 10 3 2" xfId="38043" xr:uid="{00000000-0005-0000-0000-0000B7950000}"/>
    <cellStyle name="Standard 22 10 4" xfId="38044" xr:uid="{00000000-0005-0000-0000-0000B8950000}"/>
    <cellStyle name="Standard 22 100" xfId="38045" xr:uid="{00000000-0005-0000-0000-0000B9950000}"/>
    <cellStyle name="Standard 22 101" xfId="38046" xr:uid="{00000000-0005-0000-0000-0000BA950000}"/>
    <cellStyle name="Standard 22 102" xfId="38047" xr:uid="{00000000-0005-0000-0000-0000BB950000}"/>
    <cellStyle name="Standard 22 103" xfId="38048" xr:uid="{00000000-0005-0000-0000-0000BC950000}"/>
    <cellStyle name="Standard 22 104" xfId="38049" xr:uid="{00000000-0005-0000-0000-0000BD950000}"/>
    <cellStyle name="Standard 22 105" xfId="38050" xr:uid="{00000000-0005-0000-0000-0000BE950000}"/>
    <cellStyle name="Standard 22 106" xfId="38051" xr:uid="{00000000-0005-0000-0000-0000BF950000}"/>
    <cellStyle name="Standard 22 107" xfId="38052" xr:uid="{00000000-0005-0000-0000-0000C0950000}"/>
    <cellStyle name="Standard 22 108" xfId="38053" xr:uid="{00000000-0005-0000-0000-0000C1950000}"/>
    <cellStyle name="Standard 22 109" xfId="38054" xr:uid="{00000000-0005-0000-0000-0000C2950000}"/>
    <cellStyle name="Standard 22 11" xfId="38055" xr:uid="{00000000-0005-0000-0000-0000C3950000}"/>
    <cellStyle name="Standard 22 11 2" xfId="38056" xr:uid="{00000000-0005-0000-0000-0000C4950000}"/>
    <cellStyle name="Standard 22 11 2 2" xfId="38057" xr:uid="{00000000-0005-0000-0000-0000C5950000}"/>
    <cellStyle name="Standard 22 11 2 2 2" xfId="38058" xr:uid="{00000000-0005-0000-0000-0000C6950000}"/>
    <cellStyle name="Standard 22 11 2 3" xfId="38059" xr:uid="{00000000-0005-0000-0000-0000C7950000}"/>
    <cellStyle name="Standard 22 11 3" xfId="38060" xr:uid="{00000000-0005-0000-0000-0000C8950000}"/>
    <cellStyle name="Standard 22 11 3 2" xfId="38061" xr:uid="{00000000-0005-0000-0000-0000C9950000}"/>
    <cellStyle name="Standard 22 11 4" xfId="38062" xr:uid="{00000000-0005-0000-0000-0000CA950000}"/>
    <cellStyle name="Standard 22 110" xfId="38063" xr:uid="{00000000-0005-0000-0000-0000CB950000}"/>
    <cellStyle name="Standard 22 111" xfId="38064" xr:uid="{00000000-0005-0000-0000-0000CC950000}"/>
    <cellStyle name="Standard 22 112" xfId="38065" xr:uid="{00000000-0005-0000-0000-0000CD950000}"/>
    <cellStyle name="Standard 22 113" xfId="38066" xr:uid="{00000000-0005-0000-0000-0000CE950000}"/>
    <cellStyle name="Standard 22 114" xfId="38067" xr:uid="{00000000-0005-0000-0000-0000CF950000}"/>
    <cellStyle name="Standard 22 12" xfId="38068" xr:uid="{00000000-0005-0000-0000-0000D0950000}"/>
    <cellStyle name="Standard 22 12 2" xfId="38069" xr:uid="{00000000-0005-0000-0000-0000D1950000}"/>
    <cellStyle name="Standard 22 12 2 2" xfId="38070" xr:uid="{00000000-0005-0000-0000-0000D2950000}"/>
    <cellStyle name="Standard 22 12 2 2 2" xfId="38071" xr:uid="{00000000-0005-0000-0000-0000D3950000}"/>
    <cellStyle name="Standard 22 12 2 3" xfId="38072" xr:uid="{00000000-0005-0000-0000-0000D4950000}"/>
    <cellStyle name="Standard 22 12 3" xfId="38073" xr:uid="{00000000-0005-0000-0000-0000D5950000}"/>
    <cellStyle name="Standard 22 12 3 2" xfId="38074" xr:uid="{00000000-0005-0000-0000-0000D6950000}"/>
    <cellStyle name="Standard 22 12 4" xfId="38075" xr:uid="{00000000-0005-0000-0000-0000D7950000}"/>
    <cellStyle name="Standard 22 13" xfId="38076" xr:uid="{00000000-0005-0000-0000-0000D8950000}"/>
    <cellStyle name="Standard 22 13 2" xfId="38077" xr:uid="{00000000-0005-0000-0000-0000D9950000}"/>
    <cellStyle name="Standard 22 13 2 2" xfId="38078" xr:uid="{00000000-0005-0000-0000-0000DA950000}"/>
    <cellStyle name="Standard 22 13 2 2 2" xfId="38079" xr:uid="{00000000-0005-0000-0000-0000DB950000}"/>
    <cellStyle name="Standard 22 13 2 3" xfId="38080" xr:uid="{00000000-0005-0000-0000-0000DC950000}"/>
    <cellStyle name="Standard 22 13 3" xfId="38081" xr:uid="{00000000-0005-0000-0000-0000DD950000}"/>
    <cellStyle name="Standard 22 13 3 2" xfId="38082" xr:uid="{00000000-0005-0000-0000-0000DE950000}"/>
    <cellStyle name="Standard 22 13 4" xfId="38083" xr:uid="{00000000-0005-0000-0000-0000DF950000}"/>
    <cellStyle name="Standard 22 14" xfId="38084" xr:uid="{00000000-0005-0000-0000-0000E0950000}"/>
    <cellStyle name="Standard 22 14 2" xfId="38085" xr:uid="{00000000-0005-0000-0000-0000E1950000}"/>
    <cellStyle name="Standard 22 14 2 2" xfId="38086" xr:uid="{00000000-0005-0000-0000-0000E2950000}"/>
    <cellStyle name="Standard 22 14 2 2 2" xfId="38087" xr:uid="{00000000-0005-0000-0000-0000E3950000}"/>
    <cellStyle name="Standard 22 14 2 3" xfId="38088" xr:uid="{00000000-0005-0000-0000-0000E4950000}"/>
    <cellStyle name="Standard 22 14 3" xfId="38089" xr:uid="{00000000-0005-0000-0000-0000E5950000}"/>
    <cellStyle name="Standard 22 14 3 2" xfId="38090" xr:uid="{00000000-0005-0000-0000-0000E6950000}"/>
    <cellStyle name="Standard 22 14 4" xfId="38091" xr:uid="{00000000-0005-0000-0000-0000E7950000}"/>
    <cellStyle name="Standard 22 15" xfId="38092" xr:uid="{00000000-0005-0000-0000-0000E8950000}"/>
    <cellStyle name="Standard 22 15 2" xfId="38093" xr:uid="{00000000-0005-0000-0000-0000E9950000}"/>
    <cellStyle name="Standard 22 15 2 2" xfId="38094" xr:uid="{00000000-0005-0000-0000-0000EA950000}"/>
    <cellStyle name="Standard 22 15 2 2 2" xfId="38095" xr:uid="{00000000-0005-0000-0000-0000EB950000}"/>
    <cellStyle name="Standard 22 15 2 3" xfId="38096" xr:uid="{00000000-0005-0000-0000-0000EC950000}"/>
    <cellStyle name="Standard 22 15 3" xfId="38097" xr:uid="{00000000-0005-0000-0000-0000ED950000}"/>
    <cellStyle name="Standard 22 15 3 2" xfId="38098" xr:uid="{00000000-0005-0000-0000-0000EE950000}"/>
    <cellStyle name="Standard 22 15 4" xfId="38099" xr:uid="{00000000-0005-0000-0000-0000EF950000}"/>
    <cellStyle name="Standard 22 16" xfId="38100" xr:uid="{00000000-0005-0000-0000-0000F0950000}"/>
    <cellStyle name="Standard 22 16 2" xfId="38101" xr:uid="{00000000-0005-0000-0000-0000F1950000}"/>
    <cellStyle name="Standard 22 16 2 2" xfId="38102" xr:uid="{00000000-0005-0000-0000-0000F2950000}"/>
    <cellStyle name="Standard 22 16 2 2 2" xfId="38103" xr:uid="{00000000-0005-0000-0000-0000F3950000}"/>
    <cellStyle name="Standard 22 16 2 3" xfId="38104" xr:uid="{00000000-0005-0000-0000-0000F4950000}"/>
    <cellStyle name="Standard 22 16 3" xfId="38105" xr:uid="{00000000-0005-0000-0000-0000F5950000}"/>
    <cellStyle name="Standard 22 16 3 2" xfId="38106" xr:uid="{00000000-0005-0000-0000-0000F6950000}"/>
    <cellStyle name="Standard 22 16 4" xfId="38107" xr:uid="{00000000-0005-0000-0000-0000F7950000}"/>
    <cellStyle name="Standard 22 17" xfId="38108" xr:uid="{00000000-0005-0000-0000-0000F8950000}"/>
    <cellStyle name="Standard 22 17 2" xfId="38109" xr:uid="{00000000-0005-0000-0000-0000F9950000}"/>
    <cellStyle name="Standard 22 17 2 2" xfId="38110" xr:uid="{00000000-0005-0000-0000-0000FA950000}"/>
    <cellStyle name="Standard 22 17 2 2 2" xfId="38111" xr:uid="{00000000-0005-0000-0000-0000FB950000}"/>
    <cellStyle name="Standard 22 17 2 3" xfId="38112" xr:uid="{00000000-0005-0000-0000-0000FC950000}"/>
    <cellStyle name="Standard 22 17 3" xfId="38113" xr:uid="{00000000-0005-0000-0000-0000FD950000}"/>
    <cellStyle name="Standard 22 17 3 2" xfId="38114" xr:uid="{00000000-0005-0000-0000-0000FE950000}"/>
    <cellStyle name="Standard 22 17 4" xfId="38115" xr:uid="{00000000-0005-0000-0000-0000FF950000}"/>
    <cellStyle name="Standard 22 18" xfId="38116" xr:uid="{00000000-0005-0000-0000-000000960000}"/>
    <cellStyle name="Standard 22 18 2" xfId="38117" xr:uid="{00000000-0005-0000-0000-000001960000}"/>
    <cellStyle name="Standard 22 18 2 2" xfId="38118" xr:uid="{00000000-0005-0000-0000-000002960000}"/>
    <cellStyle name="Standard 22 18 2 2 2" xfId="38119" xr:uid="{00000000-0005-0000-0000-000003960000}"/>
    <cellStyle name="Standard 22 18 2 3" xfId="38120" xr:uid="{00000000-0005-0000-0000-000004960000}"/>
    <cellStyle name="Standard 22 18 3" xfId="38121" xr:uid="{00000000-0005-0000-0000-000005960000}"/>
    <cellStyle name="Standard 22 18 3 2" xfId="38122" xr:uid="{00000000-0005-0000-0000-000006960000}"/>
    <cellStyle name="Standard 22 18 4" xfId="38123" xr:uid="{00000000-0005-0000-0000-000007960000}"/>
    <cellStyle name="Standard 22 19" xfId="38124" xr:uid="{00000000-0005-0000-0000-000008960000}"/>
    <cellStyle name="Standard 22 19 2" xfId="38125" xr:uid="{00000000-0005-0000-0000-000009960000}"/>
    <cellStyle name="Standard 22 19 2 2" xfId="38126" xr:uid="{00000000-0005-0000-0000-00000A960000}"/>
    <cellStyle name="Standard 22 19 2 2 2" xfId="38127" xr:uid="{00000000-0005-0000-0000-00000B960000}"/>
    <cellStyle name="Standard 22 19 2 3" xfId="38128" xr:uid="{00000000-0005-0000-0000-00000C960000}"/>
    <cellStyle name="Standard 22 19 3" xfId="38129" xr:uid="{00000000-0005-0000-0000-00000D960000}"/>
    <cellStyle name="Standard 22 19 3 2" xfId="38130" xr:uid="{00000000-0005-0000-0000-00000E960000}"/>
    <cellStyle name="Standard 22 19 4" xfId="38131" xr:uid="{00000000-0005-0000-0000-00000F960000}"/>
    <cellStyle name="Standard 22 2" xfId="38132" xr:uid="{00000000-0005-0000-0000-000010960000}"/>
    <cellStyle name="Standard 22 2 2" xfId="38133" xr:uid="{00000000-0005-0000-0000-000011960000}"/>
    <cellStyle name="Standard 22 2 2 2" xfId="38134" xr:uid="{00000000-0005-0000-0000-000012960000}"/>
    <cellStyle name="Standard 22 2 2 2 2" xfId="38135" xr:uid="{00000000-0005-0000-0000-000013960000}"/>
    <cellStyle name="Standard 22 2 2 3" xfId="38136" xr:uid="{00000000-0005-0000-0000-000014960000}"/>
    <cellStyle name="Standard 22 2 3" xfId="38137" xr:uid="{00000000-0005-0000-0000-000015960000}"/>
    <cellStyle name="Standard 22 2 3 2" xfId="38138" xr:uid="{00000000-0005-0000-0000-000016960000}"/>
    <cellStyle name="Standard 22 2 4" xfId="38139" xr:uid="{00000000-0005-0000-0000-000017960000}"/>
    <cellStyle name="Standard 22 20" xfId="38140" xr:uid="{00000000-0005-0000-0000-000018960000}"/>
    <cellStyle name="Standard 22 20 2" xfId="38141" xr:uid="{00000000-0005-0000-0000-000019960000}"/>
    <cellStyle name="Standard 22 20 2 2" xfId="38142" xr:uid="{00000000-0005-0000-0000-00001A960000}"/>
    <cellStyle name="Standard 22 20 2 2 2" xfId="38143" xr:uid="{00000000-0005-0000-0000-00001B960000}"/>
    <cellStyle name="Standard 22 20 2 3" xfId="38144" xr:uid="{00000000-0005-0000-0000-00001C960000}"/>
    <cellStyle name="Standard 22 20 3" xfId="38145" xr:uid="{00000000-0005-0000-0000-00001D960000}"/>
    <cellStyle name="Standard 22 20 3 2" xfId="38146" xr:uid="{00000000-0005-0000-0000-00001E960000}"/>
    <cellStyle name="Standard 22 20 4" xfId="38147" xr:uid="{00000000-0005-0000-0000-00001F960000}"/>
    <cellStyle name="Standard 22 21" xfId="38148" xr:uid="{00000000-0005-0000-0000-000020960000}"/>
    <cellStyle name="Standard 22 21 2" xfId="38149" xr:uid="{00000000-0005-0000-0000-000021960000}"/>
    <cellStyle name="Standard 22 21 2 2" xfId="38150" xr:uid="{00000000-0005-0000-0000-000022960000}"/>
    <cellStyle name="Standard 22 21 2 2 2" xfId="38151" xr:uid="{00000000-0005-0000-0000-000023960000}"/>
    <cellStyle name="Standard 22 21 2 3" xfId="38152" xr:uid="{00000000-0005-0000-0000-000024960000}"/>
    <cellStyle name="Standard 22 21 3" xfId="38153" xr:uid="{00000000-0005-0000-0000-000025960000}"/>
    <cellStyle name="Standard 22 21 3 2" xfId="38154" xr:uid="{00000000-0005-0000-0000-000026960000}"/>
    <cellStyle name="Standard 22 21 4" xfId="38155" xr:uid="{00000000-0005-0000-0000-000027960000}"/>
    <cellStyle name="Standard 22 22" xfId="38156" xr:uid="{00000000-0005-0000-0000-000028960000}"/>
    <cellStyle name="Standard 22 22 2" xfId="38157" xr:uid="{00000000-0005-0000-0000-000029960000}"/>
    <cellStyle name="Standard 22 22 2 2" xfId="38158" xr:uid="{00000000-0005-0000-0000-00002A960000}"/>
    <cellStyle name="Standard 22 22 2 2 2" xfId="38159" xr:uid="{00000000-0005-0000-0000-00002B960000}"/>
    <cellStyle name="Standard 22 22 2 3" xfId="38160" xr:uid="{00000000-0005-0000-0000-00002C960000}"/>
    <cellStyle name="Standard 22 22 3" xfId="38161" xr:uid="{00000000-0005-0000-0000-00002D960000}"/>
    <cellStyle name="Standard 22 22 3 2" xfId="38162" xr:uid="{00000000-0005-0000-0000-00002E960000}"/>
    <cellStyle name="Standard 22 22 4" xfId="38163" xr:uid="{00000000-0005-0000-0000-00002F960000}"/>
    <cellStyle name="Standard 22 23" xfId="38164" xr:uid="{00000000-0005-0000-0000-000030960000}"/>
    <cellStyle name="Standard 22 23 2" xfId="38165" xr:uid="{00000000-0005-0000-0000-000031960000}"/>
    <cellStyle name="Standard 22 23 2 2" xfId="38166" xr:uid="{00000000-0005-0000-0000-000032960000}"/>
    <cellStyle name="Standard 22 23 2 2 2" xfId="38167" xr:uid="{00000000-0005-0000-0000-000033960000}"/>
    <cellStyle name="Standard 22 23 2 3" xfId="38168" xr:uid="{00000000-0005-0000-0000-000034960000}"/>
    <cellStyle name="Standard 22 23 3" xfId="38169" xr:uid="{00000000-0005-0000-0000-000035960000}"/>
    <cellStyle name="Standard 22 23 3 2" xfId="38170" xr:uid="{00000000-0005-0000-0000-000036960000}"/>
    <cellStyle name="Standard 22 23 4" xfId="38171" xr:uid="{00000000-0005-0000-0000-000037960000}"/>
    <cellStyle name="Standard 22 24" xfId="38172" xr:uid="{00000000-0005-0000-0000-000038960000}"/>
    <cellStyle name="Standard 22 24 2" xfId="38173" xr:uid="{00000000-0005-0000-0000-000039960000}"/>
    <cellStyle name="Standard 22 24 2 2" xfId="38174" xr:uid="{00000000-0005-0000-0000-00003A960000}"/>
    <cellStyle name="Standard 22 24 2 2 2" xfId="38175" xr:uid="{00000000-0005-0000-0000-00003B960000}"/>
    <cellStyle name="Standard 22 24 2 3" xfId="38176" xr:uid="{00000000-0005-0000-0000-00003C960000}"/>
    <cellStyle name="Standard 22 24 3" xfId="38177" xr:uid="{00000000-0005-0000-0000-00003D960000}"/>
    <cellStyle name="Standard 22 24 3 2" xfId="38178" xr:uid="{00000000-0005-0000-0000-00003E960000}"/>
    <cellStyle name="Standard 22 24 4" xfId="38179" xr:uid="{00000000-0005-0000-0000-00003F960000}"/>
    <cellStyle name="Standard 22 25" xfId="38180" xr:uid="{00000000-0005-0000-0000-000040960000}"/>
    <cellStyle name="Standard 22 25 2" xfId="38181" xr:uid="{00000000-0005-0000-0000-000041960000}"/>
    <cellStyle name="Standard 22 25 2 2" xfId="38182" xr:uid="{00000000-0005-0000-0000-000042960000}"/>
    <cellStyle name="Standard 22 25 2 2 2" xfId="38183" xr:uid="{00000000-0005-0000-0000-000043960000}"/>
    <cellStyle name="Standard 22 25 2 3" xfId="38184" xr:uid="{00000000-0005-0000-0000-000044960000}"/>
    <cellStyle name="Standard 22 25 3" xfId="38185" xr:uid="{00000000-0005-0000-0000-000045960000}"/>
    <cellStyle name="Standard 22 25 3 2" xfId="38186" xr:uid="{00000000-0005-0000-0000-000046960000}"/>
    <cellStyle name="Standard 22 25 4" xfId="38187" xr:uid="{00000000-0005-0000-0000-000047960000}"/>
    <cellStyle name="Standard 22 26" xfId="38188" xr:uid="{00000000-0005-0000-0000-000048960000}"/>
    <cellStyle name="Standard 22 26 2" xfId="38189" xr:uid="{00000000-0005-0000-0000-000049960000}"/>
    <cellStyle name="Standard 22 26 2 2" xfId="38190" xr:uid="{00000000-0005-0000-0000-00004A960000}"/>
    <cellStyle name="Standard 22 26 2 2 2" xfId="38191" xr:uid="{00000000-0005-0000-0000-00004B960000}"/>
    <cellStyle name="Standard 22 26 2 3" xfId="38192" xr:uid="{00000000-0005-0000-0000-00004C960000}"/>
    <cellStyle name="Standard 22 26 3" xfId="38193" xr:uid="{00000000-0005-0000-0000-00004D960000}"/>
    <cellStyle name="Standard 22 26 3 2" xfId="38194" xr:uid="{00000000-0005-0000-0000-00004E960000}"/>
    <cellStyle name="Standard 22 26 4" xfId="38195" xr:uid="{00000000-0005-0000-0000-00004F960000}"/>
    <cellStyle name="Standard 22 27" xfId="38196" xr:uid="{00000000-0005-0000-0000-000050960000}"/>
    <cellStyle name="Standard 22 27 2" xfId="38197" xr:uid="{00000000-0005-0000-0000-000051960000}"/>
    <cellStyle name="Standard 22 27 2 2" xfId="38198" xr:uid="{00000000-0005-0000-0000-000052960000}"/>
    <cellStyle name="Standard 22 27 2 2 2" xfId="38199" xr:uid="{00000000-0005-0000-0000-000053960000}"/>
    <cellStyle name="Standard 22 27 2 3" xfId="38200" xr:uid="{00000000-0005-0000-0000-000054960000}"/>
    <cellStyle name="Standard 22 27 3" xfId="38201" xr:uid="{00000000-0005-0000-0000-000055960000}"/>
    <cellStyle name="Standard 22 27 3 2" xfId="38202" xr:uid="{00000000-0005-0000-0000-000056960000}"/>
    <cellStyle name="Standard 22 27 4" xfId="38203" xr:uid="{00000000-0005-0000-0000-000057960000}"/>
    <cellStyle name="Standard 22 28" xfId="38204" xr:uid="{00000000-0005-0000-0000-000058960000}"/>
    <cellStyle name="Standard 22 28 2" xfId="38205" xr:uid="{00000000-0005-0000-0000-000059960000}"/>
    <cellStyle name="Standard 22 28 2 2" xfId="38206" xr:uid="{00000000-0005-0000-0000-00005A960000}"/>
    <cellStyle name="Standard 22 28 2 2 2" xfId="38207" xr:uid="{00000000-0005-0000-0000-00005B960000}"/>
    <cellStyle name="Standard 22 28 2 3" xfId="38208" xr:uid="{00000000-0005-0000-0000-00005C960000}"/>
    <cellStyle name="Standard 22 28 3" xfId="38209" xr:uid="{00000000-0005-0000-0000-00005D960000}"/>
    <cellStyle name="Standard 22 28 3 2" xfId="38210" xr:uid="{00000000-0005-0000-0000-00005E960000}"/>
    <cellStyle name="Standard 22 28 4" xfId="38211" xr:uid="{00000000-0005-0000-0000-00005F960000}"/>
    <cellStyle name="Standard 22 29" xfId="38212" xr:uid="{00000000-0005-0000-0000-000060960000}"/>
    <cellStyle name="Standard 22 29 2" xfId="38213" xr:uid="{00000000-0005-0000-0000-000061960000}"/>
    <cellStyle name="Standard 22 29 2 2" xfId="38214" xr:uid="{00000000-0005-0000-0000-000062960000}"/>
    <cellStyle name="Standard 22 29 2 2 2" xfId="38215" xr:uid="{00000000-0005-0000-0000-000063960000}"/>
    <cellStyle name="Standard 22 29 2 3" xfId="38216" xr:uid="{00000000-0005-0000-0000-000064960000}"/>
    <cellStyle name="Standard 22 29 3" xfId="38217" xr:uid="{00000000-0005-0000-0000-000065960000}"/>
    <cellStyle name="Standard 22 29 3 2" xfId="38218" xr:uid="{00000000-0005-0000-0000-000066960000}"/>
    <cellStyle name="Standard 22 29 4" xfId="38219" xr:uid="{00000000-0005-0000-0000-000067960000}"/>
    <cellStyle name="Standard 22 3" xfId="38220" xr:uid="{00000000-0005-0000-0000-000068960000}"/>
    <cellStyle name="Standard 22 3 2" xfId="38221" xr:uid="{00000000-0005-0000-0000-000069960000}"/>
    <cellStyle name="Standard 22 3 2 2" xfId="38222" xr:uid="{00000000-0005-0000-0000-00006A960000}"/>
    <cellStyle name="Standard 22 3 2 2 2" xfId="38223" xr:uid="{00000000-0005-0000-0000-00006B960000}"/>
    <cellStyle name="Standard 22 3 2 3" xfId="38224" xr:uid="{00000000-0005-0000-0000-00006C960000}"/>
    <cellStyle name="Standard 22 3 3" xfId="38225" xr:uid="{00000000-0005-0000-0000-00006D960000}"/>
    <cellStyle name="Standard 22 3 3 2" xfId="38226" xr:uid="{00000000-0005-0000-0000-00006E960000}"/>
    <cellStyle name="Standard 22 3 4" xfId="38227" xr:uid="{00000000-0005-0000-0000-00006F960000}"/>
    <cellStyle name="Standard 22 30" xfId="38228" xr:uid="{00000000-0005-0000-0000-000070960000}"/>
    <cellStyle name="Standard 22 30 2" xfId="38229" xr:uid="{00000000-0005-0000-0000-000071960000}"/>
    <cellStyle name="Standard 22 30 2 2" xfId="38230" xr:uid="{00000000-0005-0000-0000-000072960000}"/>
    <cellStyle name="Standard 22 30 2 2 2" xfId="38231" xr:uid="{00000000-0005-0000-0000-000073960000}"/>
    <cellStyle name="Standard 22 30 2 3" xfId="38232" xr:uid="{00000000-0005-0000-0000-000074960000}"/>
    <cellStyle name="Standard 22 30 3" xfId="38233" xr:uid="{00000000-0005-0000-0000-000075960000}"/>
    <cellStyle name="Standard 22 30 3 2" xfId="38234" xr:uid="{00000000-0005-0000-0000-000076960000}"/>
    <cellStyle name="Standard 22 30 4" xfId="38235" xr:uid="{00000000-0005-0000-0000-000077960000}"/>
    <cellStyle name="Standard 22 31" xfId="38236" xr:uid="{00000000-0005-0000-0000-000078960000}"/>
    <cellStyle name="Standard 22 31 2" xfId="38237" xr:uid="{00000000-0005-0000-0000-000079960000}"/>
    <cellStyle name="Standard 22 31 2 2" xfId="38238" xr:uid="{00000000-0005-0000-0000-00007A960000}"/>
    <cellStyle name="Standard 22 31 2 2 2" xfId="38239" xr:uid="{00000000-0005-0000-0000-00007B960000}"/>
    <cellStyle name="Standard 22 31 2 3" xfId="38240" xr:uid="{00000000-0005-0000-0000-00007C960000}"/>
    <cellStyle name="Standard 22 31 3" xfId="38241" xr:uid="{00000000-0005-0000-0000-00007D960000}"/>
    <cellStyle name="Standard 22 31 3 2" xfId="38242" xr:uid="{00000000-0005-0000-0000-00007E960000}"/>
    <cellStyle name="Standard 22 31 4" xfId="38243" xr:uid="{00000000-0005-0000-0000-00007F960000}"/>
    <cellStyle name="Standard 22 32" xfId="38244" xr:uid="{00000000-0005-0000-0000-000080960000}"/>
    <cellStyle name="Standard 22 32 2" xfId="38245" xr:uid="{00000000-0005-0000-0000-000081960000}"/>
    <cellStyle name="Standard 22 32 2 2" xfId="38246" xr:uid="{00000000-0005-0000-0000-000082960000}"/>
    <cellStyle name="Standard 22 32 2 2 2" xfId="38247" xr:uid="{00000000-0005-0000-0000-000083960000}"/>
    <cellStyle name="Standard 22 32 2 3" xfId="38248" xr:uid="{00000000-0005-0000-0000-000084960000}"/>
    <cellStyle name="Standard 22 32 3" xfId="38249" xr:uid="{00000000-0005-0000-0000-000085960000}"/>
    <cellStyle name="Standard 22 32 3 2" xfId="38250" xr:uid="{00000000-0005-0000-0000-000086960000}"/>
    <cellStyle name="Standard 22 32 4" xfId="38251" xr:uid="{00000000-0005-0000-0000-000087960000}"/>
    <cellStyle name="Standard 22 33" xfId="38252" xr:uid="{00000000-0005-0000-0000-000088960000}"/>
    <cellStyle name="Standard 22 33 2" xfId="38253" xr:uid="{00000000-0005-0000-0000-000089960000}"/>
    <cellStyle name="Standard 22 33 2 2" xfId="38254" xr:uid="{00000000-0005-0000-0000-00008A960000}"/>
    <cellStyle name="Standard 22 33 2 2 2" xfId="38255" xr:uid="{00000000-0005-0000-0000-00008B960000}"/>
    <cellStyle name="Standard 22 33 2 3" xfId="38256" xr:uid="{00000000-0005-0000-0000-00008C960000}"/>
    <cellStyle name="Standard 22 33 3" xfId="38257" xr:uid="{00000000-0005-0000-0000-00008D960000}"/>
    <cellStyle name="Standard 22 33 3 2" xfId="38258" xr:uid="{00000000-0005-0000-0000-00008E960000}"/>
    <cellStyle name="Standard 22 33 4" xfId="38259" xr:uid="{00000000-0005-0000-0000-00008F960000}"/>
    <cellStyle name="Standard 22 34" xfId="38260" xr:uid="{00000000-0005-0000-0000-000090960000}"/>
    <cellStyle name="Standard 22 34 2" xfId="38261" xr:uid="{00000000-0005-0000-0000-000091960000}"/>
    <cellStyle name="Standard 22 34 2 2" xfId="38262" xr:uid="{00000000-0005-0000-0000-000092960000}"/>
    <cellStyle name="Standard 22 34 2 2 2" xfId="38263" xr:uid="{00000000-0005-0000-0000-000093960000}"/>
    <cellStyle name="Standard 22 34 2 3" xfId="38264" xr:uid="{00000000-0005-0000-0000-000094960000}"/>
    <cellStyle name="Standard 22 34 3" xfId="38265" xr:uid="{00000000-0005-0000-0000-000095960000}"/>
    <cellStyle name="Standard 22 34 3 2" xfId="38266" xr:uid="{00000000-0005-0000-0000-000096960000}"/>
    <cellStyle name="Standard 22 34 4" xfId="38267" xr:uid="{00000000-0005-0000-0000-000097960000}"/>
    <cellStyle name="Standard 22 35" xfId="38268" xr:uid="{00000000-0005-0000-0000-000098960000}"/>
    <cellStyle name="Standard 22 35 2" xfId="38269" xr:uid="{00000000-0005-0000-0000-000099960000}"/>
    <cellStyle name="Standard 22 35 2 2" xfId="38270" xr:uid="{00000000-0005-0000-0000-00009A960000}"/>
    <cellStyle name="Standard 22 35 2 2 2" xfId="38271" xr:uid="{00000000-0005-0000-0000-00009B960000}"/>
    <cellStyle name="Standard 22 35 2 3" xfId="38272" xr:uid="{00000000-0005-0000-0000-00009C960000}"/>
    <cellStyle name="Standard 22 35 3" xfId="38273" xr:uid="{00000000-0005-0000-0000-00009D960000}"/>
    <cellStyle name="Standard 22 35 3 2" xfId="38274" xr:uid="{00000000-0005-0000-0000-00009E960000}"/>
    <cellStyle name="Standard 22 35 4" xfId="38275" xr:uid="{00000000-0005-0000-0000-00009F960000}"/>
    <cellStyle name="Standard 22 36" xfId="38276" xr:uid="{00000000-0005-0000-0000-0000A0960000}"/>
    <cellStyle name="Standard 22 36 2" xfId="38277" xr:uid="{00000000-0005-0000-0000-0000A1960000}"/>
    <cellStyle name="Standard 22 36 2 2" xfId="38278" xr:uid="{00000000-0005-0000-0000-0000A2960000}"/>
    <cellStyle name="Standard 22 36 2 2 2" xfId="38279" xr:uid="{00000000-0005-0000-0000-0000A3960000}"/>
    <cellStyle name="Standard 22 36 2 3" xfId="38280" xr:uid="{00000000-0005-0000-0000-0000A4960000}"/>
    <cellStyle name="Standard 22 36 3" xfId="38281" xr:uid="{00000000-0005-0000-0000-0000A5960000}"/>
    <cellStyle name="Standard 22 36 3 2" xfId="38282" xr:uid="{00000000-0005-0000-0000-0000A6960000}"/>
    <cellStyle name="Standard 22 36 4" xfId="38283" xr:uid="{00000000-0005-0000-0000-0000A7960000}"/>
    <cellStyle name="Standard 22 37" xfId="38284" xr:uid="{00000000-0005-0000-0000-0000A8960000}"/>
    <cellStyle name="Standard 22 37 2" xfId="38285" xr:uid="{00000000-0005-0000-0000-0000A9960000}"/>
    <cellStyle name="Standard 22 37 2 2" xfId="38286" xr:uid="{00000000-0005-0000-0000-0000AA960000}"/>
    <cellStyle name="Standard 22 37 2 2 2" xfId="38287" xr:uid="{00000000-0005-0000-0000-0000AB960000}"/>
    <cellStyle name="Standard 22 37 2 3" xfId="38288" xr:uid="{00000000-0005-0000-0000-0000AC960000}"/>
    <cellStyle name="Standard 22 37 3" xfId="38289" xr:uid="{00000000-0005-0000-0000-0000AD960000}"/>
    <cellStyle name="Standard 22 37 3 2" xfId="38290" xr:uid="{00000000-0005-0000-0000-0000AE960000}"/>
    <cellStyle name="Standard 22 37 4" xfId="38291" xr:uid="{00000000-0005-0000-0000-0000AF960000}"/>
    <cellStyle name="Standard 22 38" xfId="38292" xr:uid="{00000000-0005-0000-0000-0000B0960000}"/>
    <cellStyle name="Standard 22 38 2" xfId="38293" xr:uid="{00000000-0005-0000-0000-0000B1960000}"/>
    <cellStyle name="Standard 22 38 2 2" xfId="38294" xr:uid="{00000000-0005-0000-0000-0000B2960000}"/>
    <cellStyle name="Standard 22 38 2 2 2" xfId="38295" xr:uid="{00000000-0005-0000-0000-0000B3960000}"/>
    <cellStyle name="Standard 22 38 2 3" xfId="38296" xr:uid="{00000000-0005-0000-0000-0000B4960000}"/>
    <cellStyle name="Standard 22 38 3" xfId="38297" xr:uid="{00000000-0005-0000-0000-0000B5960000}"/>
    <cellStyle name="Standard 22 38 3 2" xfId="38298" xr:uid="{00000000-0005-0000-0000-0000B6960000}"/>
    <cellStyle name="Standard 22 38 4" xfId="38299" xr:uid="{00000000-0005-0000-0000-0000B7960000}"/>
    <cellStyle name="Standard 22 39" xfId="38300" xr:uid="{00000000-0005-0000-0000-0000B8960000}"/>
    <cellStyle name="Standard 22 39 2" xfId="38301" xr:uid="{00000000-0005-0000-0000-0000B9960000}"/>
    <cellStyle name="Standard 22 39 2 2" xfId="38302" xr:uid="{00000000-0005-0000-0000-0000BA960000}"/>
    <cellStyle name="Standard 22 39 3" xfId="38303" xr:uid="{00000000-0005-0000-0000-0000BB960000}"/>
    <cellStyle name="Standard 22 4" xfId="38304" xr:uid="{00000000-0005-0000-0000-0000BC960000}"/>
    <cellStyle name="Standard 22 4 2" xfId="38305" xr:uid="{00000000-0005-0000-0000-0000BD960000}"/>
    <cellStyle name="Standard 22 4 2 2" xfId="38306" xr:uid="{00000000-0005-0000-0000-0000BE960000}"/>
    <cellStyle name="Standard 22 4 2 2 2" xfId="38307" xr:uid="{00000000-0005-0000-0000-0000BF960000}"/>
    <cellStyle name="Standard 22 4 2 3" xfId="38308" xr:uid="{00000000-0005-0000-0000-0000C0960000}"/>
    <cellStyle name="Standard 22 4 3" xfId="38309" xr:uid="{00000000-0005-0000-0000-0000C1960000}"/>
    <cellStyle name="Standard 22 4 3 2" xfId="38310" xr:uid="{00000000-0005-0000-0000-0000C2960000}"/>
    <cellStyle name="Standard 22 4 4" xfId="38311" xr:uid="{00000000-0005-0000-0000-0000C3960000}"/>
    <cellStyle name="Standard 22 40" xfId="38312" xr:uid="{00000000-0005-0000-0000-0000C4960000}"/>
    <cellStyle name="Standard 22 40 2" xfId="38313" xr:uid="{00000000-0005-0000-0000-0000C5960000}"/>
    <cellStyle name="Standard 22 40 2 2" xfId="38314" xr:uid="{00000000-0005-0000-0000-0000C6960000}"/>
    <cellStyle name="Standard 22 40 3" xfId="38315" xr:uid="{00000000-0005-0000-0000-0000C7960000}"/>
    <cellStyle name="Standard 22 41" xfId="38316" xr:uid="{00000000-0005-0000-0000-0000C8960000}"/>
    <cellStyle name="Standard 22 41 2" xfId="38317" xr:uid="{00000000-0005-0000-0000-0000C9960000}"/>
    <cellStyle name="Standard 22 41 2 2" xfId="38318" xr:uid="{00000000-0005-0000-0000-0000CA960000}"/>
    <cellStyle name="Standard 22 41 3" xfId="38319" xr:uid="{00000000-0005-0000-0000-0000CB960000}"/>
    <cellStyle name="Standard 22 42" xfId="38320" xr:uid="{00000000-0005-0000-0000-0000CC960000}"/>
    <cellStyle name="Standard 22 42 2" xfId="38321" xr:uid="{00000000-0005-0000-0000-0000CD960000}"/>
    <cellStyle name="Standard 22 42 2 2" xfId="38322" xr:uid="{00000000-0005-0000-0000-0000CE960000}"/>
    <cellStyle name="Standard 22 42 3" xfId="38323" xr:uid="{00000000-0005-0000-0000-0000CF960000}"/>
    <cellStyle name="Standard 22 43" xfId="38324" xr:uid="{00000000-0005-0000-0000-0000D0960000}"/>
    <cellStyle name="Standard 22 43 2" xfId="38325" xr:uid="{00000000-0005-0000-0000-0000D1960000}"/>
    <cellStyle name="Standard 22 43 2 2" xfId="38326" xr:uid="{00000000-0005-0000-0000-0000D2960000}"/>
    <cellStyle name="Standard 22 43 3" xfId="38327" xr:uid="{00000000-0005-0000-0000-0000D3960000}"/>
    <cellStyle name="Standard 22 44" xfId="38328" xr:uid="{00000000-0005-0000-0000-0000D4960000}"/>
    <cellStyle name="Standard 22 44 2" xfId="38329" xr:uid="{00000000-0005-0000-0000-0000D5960000}"/>
    <cellStyle name="Standard 22 45" xfId="38330" xr:uid="{00000000-0005-0000-0000-0000D6960000}"/>
    <cellStyle name="Standard 22 45 2" xfId="38331" xr:uid="{00000000-0005-0000-0000-0000D7960000}"/>
    <cellStyle name="Standard 22 46" xfId="38332" xr:uid="{00000000-0005-0000-0000-0000D8960000}"/>
    <cellStyle name="Standard 22 46 2" xfId="38333" xr:uid="{00000000-0005-0000-0000-0000D9960000}"/>
    <cellStyle name="Standard 22 47" xfId="38334" xr:uid="{00000000-0005-0000-0000-0000DA960000}"/>
    <cellStyle name="Standard 22 47 2" xfId="38335" xr:uid="{00000000-0005-0000-0000-0000DB960000}"/>
    <cellStyle name="Standard 22 48" xfId="38336" xr:uid="{00000000-0005-0000-0000-0000DC960000}"/>
    <cellStyle name="Standard 22 48 2" xfId="38337" xr:uid="{00000000-0005-0000-0000-0000DD960000}"/>
    <cellStyle name="Standard 22 49" xfId="38338" xr:uid="{00000000-0005-0000-0000-0000DE960000}"/>
    <cellStyle name="Standard 22 49 2" xfId="38339" xr:uid="{00000000-0005-0000-0000-0000DF960000}"/>
    <cellStyle name="Standard 22 5" xfId="38340" xr:uid="{00000000-0005-0000-0000-0000E0960000}"/>
    <cellStyle name="Standard 22 5 2" xfId="38341" xr:uid="{00000000-0005-0000-0000-0000E1960000}"/>
    <cellStyle name="Standard 22 5 2 2" xfId="38342" xr:uid="{00000000-0005-0000-0000-0000E2960000}"/>
    <cellStyle name="Standard 22 5 2 2 2" xfId="38343" xr:uid="{00000000-0005-0000-0000-0000E3960000}"/>
    <cellStyle name="Standard 22 5 2 3" xfId="38344" xr:uid="{00000000-0005-0000-0000-0000E4960000}"/>
    <cellStyle name="Standard 22 5 3" xfId="38345" xr:uid="{00000000-0005-0000-0000-0000E5960000}"/>
    <cellStyle name="Standard 22 5 3 2" xfId="38346" xr:uid="{00000000-0005-0000-0000-0000E6960000}"/>
    <cellStyle name="Standard 22 5 4" xfId="38347" xr:uid="{00000000-0005-0000-0000-0000E7960000}"/>
    <cellStyle name="Standard 22 50" xfId="38348" xr:uid="{00000000-0005-0000-0000-0000E8960000}"/>
    <cellStyle name="Standard 22 50 2" xfId="38349" xr:uid="{00000000-0005-0000-0000-0000E9960000}"/>
    <cellStyle name="Standard 22 51" xfId="38350" xr:uid="{00000000-0005-0000-0000-0000EA960000}"/>
    <cellStyle name="Standard 22 51 2" xfId="38351" xr:uid="{00000000-0005-0000-0000-0000EB960000}"/>
    <cellStyle name="Standard 22 52" xfId="38352" xr:uid="{00000000-0005-0000-0000-0000EC960000}"/>
    <cellStyle name="Standard 22 52 2" xfId="38353" xr:uid="{00000000-0005-0000-0000-0000ED960000}"/>
    <cellStyle name="Standard 22 53" xfId="38354" xr:uid="{00000000-0005-0000-0000-0000EE960000}"/>
    <cellStyle name="Standard 22 53 2" xfId="38355" xr:uid="{00000000-0005-0000-0000-0000EF960000}"/>
    <cellStyle name="Standard 22 54" xfId="38356" xr:uid="{00000000-0005-0000-0000-0000F0960000}"/>
    <cellStyle name="Standard 22 54 2" xfId="38357" xr:uid="{00000000-0005-0000-0000-0000F1960000}"/>
    <cellStyle name="Standard 22 55" xfId="38358" xr:uid="{00000000-0005-0000-0000-0000F2960000}"/>
    <cellStyle name="Standard 22 55 2" xfId="38359" xr:uid="{00000000-0005-0000-0000-0000F3960000}"/>
    <cellStyle name="Standard 22 56" xfId="38360" xr:uid="{00000000-0005-0000-0000-0000F4960000}"/>
    <cellStyle name="Standard 22 56 2" xfId="38361" xr:uid="{00000000-0005-0000-0000-0000F5960000}"/>
    <cellStyle name="Standard 22 57" xfId="38362" xr:uid="{00000000-0005-0000-0000-0000F6960000}"/>
    <cellStyle name="Standard 22 57 2" xfId="38363" xr:uid="{00000000-0005-0000-0000-0000F7960000}"/>
    <cellStyle name="Standard 22 58" xfId="38364" xr:uid="{00000000-0005-0000-0000-0000F8960000}"/>
    <cellStyle name="Standard 22 58 2" xfId="38365" xr:uid="{00000000-0005-0000-0000-0000F9960000}"/>
    <cellStyle name="Standard 22 59" xfId="38366" xr:uid="{00000000-0005-0000-0000-0000FA960000}"/>
    <cellStyle name="Standard 22 59 2" xfId="38367" xr:uid="{00000000-0005-0000-0000-0000FB960000}"/>
    <cellStyle name="Standard 22 6" xfId="38368" xr:uid="{00000000-0005-0000-0000-0000FC960000}"/>
    <cellStyle name="Standard 22 6 2" xfId="38369" xr:uid="{00000000-0005-0000-0000-0000FD960000}"/>
    <cellStyle name="Standard 22 6 2 2" xfId="38370" xr:uid="{00000000-0005-0000-0000-0000FE960000}"/>
    <cellStyle name="Standard 22 6 2 2 2" xfId="38371" xr:uid="{00000000-0005-0000-0000-0000FF960000}"/>
    <cellStyle name="Standard 22 6 2 3" xfId="38372" xr:uid="{00000000-0005-0000-0000-000000970000}"/>
    <cellStyle name="Standard 22 6 3" xfId="38373" xr:uid="{00000000-0005-0000-0000-000001970000}"/>
    <cellStyle name="Standard 22 6 3 2" xfId="38374" xr:uid="{00000000-0005-0000-0000-000002970000}"/>
    <cellStyle name="Standard 22 6 4" xfId="38375" xr:uid="{00000000-0005-0000-0000-000003970000}"/>
    <cellStyle name="Standard 22 60" xfId="38376" xr:uid="{00000000-0005-0000-0000-000004970000}"/>
    <cellStyle name="Standard 22 60 2" xfId="38377" xr:uid="{00000000-0005-0000-0000-000005970000}"/>
    <cellStyle name="Standard 22 61" xfId="38378" xr:uid="{00000000-0005-0000-0000-000006970000}"/>
    <cellStyle name="Standard 22 61 2" xfId="38379" xr:uid="{00000000-0005-0000-0000-000007970000}"/>
    <cellStyle name="Standard 22 62" xfId="38380" xr:uid="{00000000-0005-0000-0000-000008970000}"/>
    <cellStyle name="Standard 22 62 2" xfId="38381" xr:uid="{00000000-0005-0000-0000-000009970000}"/>
    <cellStyle name="Standard 22 63" xfId="38382" xr:uid="{00000000-0005-0000-0000-00000A970000}"/>
    <cellStyle name="Standard 22 63 2" xfId="38383" xr:uid="{00000000-0005-0000-0000-00000B970000}"/>
    <cellStyle name="Standard 22 64" xfId="38384" xr:uid="{00000000-0005-0000-0000-00000C970000}"/>
    <cellStyle name="Standard 22 64 2" xfId="38385" xr:uid="{00000000-0005-0000-0000-00000D970000}"/>
    <cellStyle name="Standard 22 65" xfId="38386" xr:uid="{00000000-0005-0000-0000-00000E970000}"/>
    <cellStyle name="Standard 22 65 2" xfId="38387" xr:uid="{00000000-0005-0000-0000-00000F970000}"/>
    <cellStyle name="Standard 22 66" xfId="38388" xr:uid="{00000000-0005-0000-0000-000010970000}"/>
    <cellStyle name="Standard 22 66 2" xfId="38389" xr:uid="{00000000-0005-0000-0000-000011970000}"/>
    <cellStyle name="Standard 22 67" xfId="38390" xr:uid="{00000000-0005-0000-0000-000012970000}"/>
    <cellStyle name="Standard 22 67 2" xfId="38391" xr:uid="{00000000-0005-0000-0000-000013970000}"/>
    <cellStyle name="Standard 22 68" xfId="38392" xr:uid="{00000000-0005-0000-0000-000014970000}"/>
    <cellStyle name="Standard 22 68 2" xfId="38393" xr:uid="{00000000-0005-0000-0000-000015970000}"/>
    <cellStyle name="Standard 22 69" xfId="38394" xr:uid="{00000000-0005-0000-0000-000016970000}"/>
    <cellStyle name="Standard 22 69 2" xfId="38395" xr:uid="{00000000-0005-0000-0000-000017970000}"/>
    <cellStyle name="Standard 22 7" xfId="38396" xr:uid="{00000000-0005-0000-0000-000018970000}"/>
    <cellStyle name="Standard 22 7 2" xfId="38397" xr:uid="{00000000-0005-0000-0000-000019970000}"/>
    <cellStyle name="Standard 22 7 2 2" xfId="38398" xr:uid="{00000000-0005-0000-0000-00001A970000}"/>
    <cellStyle name="Standard 22 7 2 2 2" xfId="38399" xr:uid="{00000000-0005-0000-0000-00001B970000}"/>
    <cellStyle name="Standard 22 7 2 3" xfId="38400" xr:uid="{00000000-0005-0000-0000-00001C970000}"/>
    <cellStyle name="Standard 22 7 3" xfId="38401" xr:uid="{00000000-0005-0000-0000-00001D970000}"/>
    <cellStyle name="Standard 22 7 3 2" xfId="38402" xr:uid="{00000000-0005-0000-0000-00001E970000}"/>
    <cellStyle name="Standard 22 7 4" xfId="38403" xr:uid="{00000000-0005-0000-0000-00001F970000}"/>
    <cellStyle name="Standard 22 70" xfId="38404" xr:uid="{00000000-0005-0000-0000-000020970000}"/>
    <cellStyle name="Standard 22 70 2" xfId="38405" xr:uid="{00000000-0005-0000-0000-000021970000}"/>
    <cellStyle name="Standard 22 71" xfId="38406" xr:uid="{00000000-0005-0000-0000-000022970000}"/>
    <cellStyle name="Standard 22 71 2" xfId="38407" xr:uid="{00000000-0005-0000-0000-000023970000}"/>
    <cellStyle name="Standard 22 72" xfId="38408" xr:uid="{00000000-0005-0000-0000-000024970000}"/>
    <cellStyle name="Standard 22 72 2" xfId="38409" xr:uid="{00000000-0005-0000-0000-000025970000}"/>
    <cellStyle name="Standard 22 73" xfId="38410" xr:uid="{00000000-0005-0000-0000-000026970000}"/>
    <cellStyle name="Standard 22 73 2" xfId="38411" xr:uid="{00000000-0005-0000-0000-000027970000}"/>
    <cellStyle name="Standard 22 74" xfId="38412" xr:uid="{00000000-0005-0000-0000-000028970000}"/>
    <cellStyle name="Standard 22 74 2" xfId="38413" xr:uid="{00000000-0005-0000-0000-000029970000}"/>
    <cellStyle name="Standard 22 74 3" xfId="38414" xr:uid="{00000000-0005-0000-0000-00002A970000}"/>
    <cellStyle name="Standard 22 75" xfId="38415" xr:uid="{00000000-0005-0000-0000-00002B970000}"/>
    <cellStyle name="Standard 22 75 2" xfId="38416" xr:uid="{00000000-0005-0000-0000-00002C970000}"/>
    <cellStyle name="Standard 22 76" xfId="38417" xr:uid="{00000000-0005-0000-0000-00002D970000}"/>
    <cellStyle name="Standard 22 76 2" xfId="38418" xr:uid="{00000000-0005-0000-0000-00002E970000}"/>
    <cellStyle name="Standard 22 77" xfId="38419" xr:uid="{00000000-0005-0000-0000-00002F970000}"/>
    <cellStyle name="Standard 22 77 2" xfId="38420" xr:uid="{00000000-0005-0000-0000-000030970000}"/>
    <cellStyle name="Standard 22 78" xfId="38421" xr:uid="{00000000-0005-0000-0000-000031970000}"/>
    <cellStyle name="Standard 22 78 2" xfId="38422" xr:uid="{00000000-0005-0000-0000-000032970000}"/>
    <cellStyle name="Standard 22 79" xfId="38423" xr:uid="{00000000-0005-0000-0000-000033970000}"/>
    <cellStyle name="Standard 22 79 2" xfId="38424" xr:uid="{00000000-0005-0000-0000-000034970000}"/>
    <cellStyle name="Standard 22 8" xfId="38425" xr:uid="{00000000-0005-0000-0000-000035970000}"/>
    <cellStyle name="Standard 22 8 2" xfId="38426" xr:uid="{00000000-0005-0000-0000-000036970000}"/>
    <cellStyle name="Standard 22 8 2 2" xfId="38427" xr:uid="{00000000-0005-0000-0000-000037970000}"/>
    <cellStyle name="Standard 22 8 2 2 2" xfId="38428" xr:uid="{00000000-0005-0000-0000-000038970000}"/>
    <cellStyle name="Standard 22 8 2 3" xfId="38429" xr:uid="{00000000-0005-0000-0000-000039970000}"/>
    <cellStyle name="Standard 22 8 3" xfId="38430" xr:uid="{00000000-0005-0000-0000-00003A970000}"/>
    <cellStyle name="Standard 22 8 3 2" xfId="38431" xr:uid="{00000000-0005-0000-0000-00003B970000}"/>
    <cellStyle name="Standard 22 8 4" xfId="38432" xr:uid="{00000000-0005-0000-0000-00003C970000}"/>
    <cellStyle name="Standard 22 80" xfId="38433" xr:uid="{00000000-0005-0000-0000-00003D970000}"/>
    <cellStyle name="Standard 22 80 2" xfId="38434" xr:uid="{00000000-0005-0000-0000-00003E970000}"/>
    <cellStyle name="Standard 22 81" xfId="38435" xr:uid="{00000000-0005-0000-0000-00003F970000}"/>
    <cellStyle name="Standard 22 81 2" xfId="38436" xr:uid="{00000000-0005-0000-0000-000040970000}"/>
    <cellStyle name="Standard 22 82" xfId="38437" xr:uid="{00000000-0005-0000-0000-000041970000}"/>
    <cellStyle name="Standard 22 82 2" xfId="38438" xr:uid="{00000000-0005-0000-0000-000042970000}"/>
    <cellStyle name="Standard 22 83" xfId="38439" xr:uid="{00000000-0005-0000-0000-000043970000}"/>
    <cellStyle name="Standard 22 83 2" xfId="38440" xr:uid="{00000000-0005-0000-0000-000044970000}"/>
    <cellStyle name="Standard 22 84" xfId="38441" xr:uid="{00000000-0005-0000-0000-000045970000}"/>
    <cellStyle name="Standard 22 84 2" xfId="38442" xr:uid="{00000000-0005-0000-0000-000046970000}"/>
    <cellStyle name="Standard 22 85" xfId="38443" xr:uid="{00000000-0005-0000-0000-000047970000}"/>
    <cellStyle name="Standard 22 85 2" xfId="38444" xr:uid="{00000000-0005-0000-0000-000048970000}"/>
    <cellStyle name="Standard 22 86" xfId="38445" xr:uid="{00000000-0005-0000-0000-000049970000}"/>
    <cellStyle name="Standard 22 86 2" xfId="38446" xr:uid="{00000000-0005-0000-0000-00004A970000}"/>
    <cellStyle name="Standard 22 87" xfId="38447" xr:uid="{00000000-0005-0000-0000-00004B970000}"/>
    <cellStyle name="Standard 22 87 2" xfId="38448" xr:uid="{00000000-0005-0000-0000-00004C970000}"/>
    <cellStyle name="Standard 22 88" xfId="38449" xr:uid="{00000000-0005-0000-0000-00004D970000}"/>
    <cellStyle name="Standard 22 88 2" xfId="38450" xr:uid="{00000000-0005-0000-0000-00004E970000}"/>
    <cellStyle name="Standard 22 89" xfId="38451" xr:uid="{00000000-0005-0000-0000-00004F970000}"/>
    <cellStyle name="Standard 22 89 2" xfId="38452" xr:uid="{00000000-0005-0000-0000-000050970000}"/>
    <cellStyle name="Standard 22 9" xfId="38453" xr:uid="{00000000-0005-0000-0000-000051970000}"/>
    <cellStyle name="Standard 22 9 2" xfId="38454" xr:uid="{00000000-0005-0000-0000-000052970000}"/>
    <cellStyle name="Standard 22 9 2 2" xfId="38455" xr:uid="{00000000-0005-0000-0000-000053970000}"/>
    <cellStyle name="Standard 22 9 2 2 2" xfId="38456" xr:uid="{00000000-0005-0000-0000-000054970000}"/>
    <cellStyle name="Standard 22 9 2 3" xfId="38457" xr:uid="{00000000-0005-0000-0000-000055970000}"/>
    <cellStyle name="Standard 22 9 3" xfId="38458" xr:uid="{00000000-0005-0000-0000-000056970000}"/>
    <cellStyle name="Standard 22 9 3 2" xfId="38459" xr:uid="{00000000-0005-0000-0000-000057970000}"/>
    <cellStyle name="Standard 22 9 4" xfId="38460" xr:uid="{00000000-0005-0000-0000-000058970000}"/>
    <cellStyle name="Standard 22 90" xfId="38461" xr:uid="{00000000-0005-0000-0000-000059970000}"/>
    <cellStyle name="Standard 22 91" xfId="38462" xr:uid="{00000000-0005-0000-0000-00005A970000}"/>
    <cellStyle name="Standard 22 92" xfId="38463" xr:uid="{00000000-0005-0000-0000-00005B970000}"/>
    <cellStyle name="Standard 22 93" xfId="38464" xr:uid="{00000000-0005-0000-0000-00005C970000}"/>
    <cellStyle name="Standard 22 94" xfId="38465" xr:uid="{00000000-0005-0000-0000-00005D970000}"/>
    <cellStyle name="Standard 22 95" xfId="38466" xr:uid="{00000000-0005-0000-0000-00005E970000}"/>
    <cellStyle name="Standard 22 96" xfId="38467" xr:uid="{00000000-0005-0000-0000-00005F970000}"/>
    <cellStyle name="Standard 22 97" xfId="38468" xr:uid="{00000000-0005-0000-0000-000060970000}"/>
    <cellStyle name="Standard 22 98" xfId="38469" xr:uid="{00000000-0005-0000-0000-000061970000}"/>
    <cellStyle name="Standard 22 99" xfId="38470" xr:uid="{00000000-0005-0000-0000-000062970000}"/>
    <cellStyle name="Standard 22_30_Financials BU DT" xfId="46317" xr:uid="{00000000-0005-0000-0000-000063970000}"/>
    <cellStyle name="Standard 220" xfId="38471" xr:uid="{00000000-0005-0000-0000-000064970000}"/>
    <cellStyle name="Standard 221" xfId="38472" xr:uid="{00000000-0005-0000-0000-000065970000}"/>
    <cellStyle name="Standard 222" xfId="38473" xr:uid="{00000000-0005-0000-0000-000066970000}"/>
    <cellStyle name="Standard 223" xfId="38474" xr:uid="{00000000-0005-0000-0000-000067970000}"/>
    <cellStyle name="Standard 224" xfId="38475" xr:uid="{00000000-0005-0000-0000-000068970000}"/>
    <cellStyle name="Standard 225" xfId="38476" xr:uid="{00000000-0005-0000-0000-000069970000}"/>
    <cellStyle name="Standard 226" xfId="38477" xr:uid="{00000000-0005-0000-0000-00006A970000}"/>
    <cellStyle name="Standard 227" xfId="38478" xr:uid="{00000000-0005-0000-0000-00006B970000}"/>
    <cellStyle name="Standard 228" xfId="38479" xr:uid="{00000000-0005-0000-0000-00006C970000}"/>
    <cellStyle name="Standard 229" xfId="38480" xr:uid="{00000000-0005-0000-0000-00006D970000}"/>
    <cellStyle name="Standard 23" xfId="38481" xr:uid="{00000000-0005-0000-0000-00006E970000}"/>
    <cellStyle name="Standard 23 2" xfId="38482" xr:uid="{00000000-0005-0000-0000-00006F970000}"/>
    <cellStyle name="Standard 23 2 2" xfId="38483" xr:uid="{00000000-0005-0000-0000-000070970000}"/>
    <cellStyle name="Standard 23 2 2 2" xfId="38484" xr:uid="{00000000-0005-0000-0000-000071970000}"/>
    <cellStyle name="Standard 23 2 3" xfId="38485" xr:uid="{00000000-0005-0000-0000-000072970000}"/>
    <cellStyle name="Standard 23 3" xfId="38486" xr:uid="{00000000-0005-0000-0000-000073970000}"/>
    <cellStyle name="Standard 23 3 2" xfId="38487" xr:uid="{00000000-0005-0000-0000-000074970000}"/>
    <cellStyle name="Standard 23 4" xfId="38488" xr:uid="{00000000-0005-0000-0000-000075970000}"/>
    <cellStyle name="Standard 23 5" xfId="38489" xr:uid="{00000000-0005-0000-0000-000076970000}"/>
    <cellStyle name="Standard 230" xfId="38490" xr:uid="{00000000-0005-0000-0000-000077970000}"/>
    <cellStyle name="Standard 231" xfId="38491" xr:uid="{00000000-0005-0000-0000-000078970000}"/>
    <cellStyle name="Standard 232" xfId="38492" xr:uid="{00000000-0005-0000-0000-000079970000}"/>
    <cellStyle name="Standard 233" xfId="38493" xr:uid="{00000000-0005-0000-0000-00007A970000}"/>
    <cellStyle name="Standard 234" xfId="38494" xr:uid="{00000000-0005-0000-0000-00007B970000}"/>
    <cellStyle name="Standard 235" xfId="38495" xr:uid="{00000000-0005-0000-0000-00007C970000}"/>
    <cellStyle name="Standard 236" xfId="38496" xr:uid="{00000000-0005-0000-0000-00007D970000}"/>
    <cellStyle name="Standard 237" xfId="38497" xr:uid="{00000000-0005-0000-0000-00007E970000}"/>
    <cellStyle name="Standard 238" xfId="38498" xr:uid="{00000000-0005-0000-0000-00007F970000}"/>
    <cellStyle name="Standard 239" xfId="38499" xr:uid="{00000000-0005-0000-0000-000080970000}"/>
    <cellStyle name="Standard 24" xfId="38500" xr:uid="{00000000-0005-0000-0000-000081970000}"/>
    <cellStyle name="Standard 24 2" xfId="38501" xr:uid="{00000000-0005-0000-0000-000082970000}"/>
    <cellStyle name="Standard 24 2 2" xfId="38502" xr:uid="{00000000-0005-0000-0000-000083970000}"/>
    <cellStyle name="Standard 24 2 2 2" xfId="38503" xr:uid="{00000000-0005-0000-0000-000084970000}"/>
    <cellStyle name="Standard 24 2 3" xfId="38504" xr:uid="{00000000-0005-0000-0000-000085970000}"/>
    <cellStyle name="Standard 24 3" xfId="38505" xr:uid="{00000000-0005-0000-0000-000086970000}"/>
    <cellStyle name="Standard 24 3 2" xfId="38506" xr:uid="{00000000-0005-0000-0000-000087970000}"/>
    <cellStyle name="Standard 24 4" xfId="38507" xr:uid="{00000000-0005-0000-0000-000088970000}"/>
    <cellStyle name="Standard 240" xfId="38508" xr:uid="{00000000-0005-0000-0000-000089970000}"/>
    <cellStyle name="Standard 241" xfId="38509" xr:uid="{00000000-0005-0000-0000-00008A970000}"/>
    <cellStyle name="Standard 242" xfId="38510" xr:uid="{00000000-0005-0000-0000-00008B970000}"/>
    <cellStyle name="Standard 243" xfId="38511" xr:uid="{00000000-0005-0000-0000-00008C970000}"/>
    <cellStyle name="Standard 244" xfId="38512" xr:uid="{00000000-0005-0000-0000-00008D970000}"/>
    <cellStyle name="Standard 245" xfId="38513" xr:uid="{00000000-0005-0000-0000-00008E970000}"/>
    <cellStyle name="Standard 246" xfId="38514" xr:uid="{00000000-0005-0000-0000-00008F970000}"/>
    <cellStyle name="Standard 247" xfId="38515" xr:uid="{00000000-0005-0000-0000-000090970000}"/>
    <cellStyle name="Standard 248" xfId="38516" xr:uid="{00000000-0005-0000-0000-000091970000}"/>
    <cellStyle name="Standard 249" xfId="38517" xr:uid="{00000000-0005-0000-0000-000092970000}"/>
    <cellStyle name="Standard 25" xfId="38518" xr:uid="{00000000-0005-0000-0000-000093970000}"/>
    <cellStyle name="Standard 25 10" xfId="38519" xr:uid="{00000000-0005-0000-0000-000094970000}"/>
    <cellStyle name="Standard 25 2" xfId="38520" xr:uid="{00000000-0005-0000-0000-000095970000}"/>
    <cellStyle name="Standard 25 2 2" xfId="38521" xr:uid="{00000000-0005-0000-0000-000096970000}"/>
    <cellStyle name="Standard 25 2 2 2" xfId="38522" xr:uid="{00000000-0005-0000-0000-000097970000}"/>
    <cellStyle name="Standard 25 2 3" xfId="38523" xr:uid="{00000000-0005-0000-0000-000098970000}"/>
    <cellStyle name="Standard 25 2 4" xfId="38524" xr:uid="{00000000-0005-0000-0000-000099970000}"/>
    <cellStyle name="Standard 25 2 5" xfId="38525" xr:uid="{00000000-0005-0000-0000-00009A970000}"/>
    <cellStyle name="Standard 25 2 6" xfId="38526" xr:uid="{00000000-0005-0000-0000-00009B970000}"/>
    <cellStyle name="Standard 25 2 7" xfId="38527" xr:uid="{00000000-0005-0000-0000-00009C970000}"/>
    <cellStyle name="Standard 25 2 8" xfId="38528" xr:uid="{00000000-0005-0000-0000-00009D970000}"/>
    <cellStyle name="Standard 25 3" xfId="38529" xr:uid="{00000000-0005-0000-0000-00009E970000}"/>
    <cellStyle name="Standard 25 3 2" xfId="38530" xr:uid="{00000000-0005-0000-0000-00009F970000}"/>
    <cellStyle name="Standard 25 3 3" xfId="38531" xr:uid="{00000000-0005-0000-0000-0000A0970000}"/>
    <cellStyle name="Standard 25 3 4" xfId="38532" xr:uid="{00000000-0005-0000-0000-0000A1970000}"/>
    <cellStyle name="Standard 25 3 5" xfId="38533" xr:uid="{00000000-0005-0000-0000-0000A2970000}"/>
    <cellStyle name="Standard 25 3 6" xfId="38534" xr:uid="{00000000-0005-0000-0000-0000A3970000}"/>
    <cellStyle name="Standard 25 3 7" xfId="38535" xr:uid="{00000000-0005-0000-0000-0000A4970000}"/>
    <cellStyle name="Standard 25 4" xfId="38536" xr:uid="{00000000-0005-0000-0000-0000A5970000}"/>
    <cellStyle name="Standard 25 5" xfId="38537" xr:uid="{00000000-0005-0000-0000-0000A6970000}"/>
    <cellStyle name="Standard 25 6" xfId="38538" xr:uid="{00000000-0005-0000-0000-0000A7970000}"/>
    <cellStyle name="Standard 25 7" xfId="38539" xr:uid="{00000000-0005-0000-0000-0000A8970000}"/>
    <cellStyle name="Standard 25 8" xfId="38540" xr:uid="{00000000-0005-0000-0000-0000A9970000}"/>
    <cellStyle name="Standard 25 9" xfId="38541" xr:uid="{00000000-0005-0000-0000-0000AA970000}"/>
    <cellStyle name="Standard 250" xfId="38542" xr:uid="{00000000-0005-0000-0000-0000AB970000}"/>
    <cellStyle name="Standard 251" xfId="38543" xr:uid="{00000000-0005-0000-0000-0000AC970000}"/>
    <cellStyle name="Standard 252" xfId="38544" xr:uid="{00000000-0005-0000-0000-0000AD970000}"/>
    <cellStyle name="Standard 253" xfId="38545" xr:uid="{00000000-0005-0000-0000-0000AE970000}"/>
    <cellStyle name="Standard 254" xfId="38546" xr:uid="{00000000-0005-0000-0000-0000AF970000}"/>
    <cellStyle name="Standard 255" xfId="38547" xr:uid="{00000000-0005-0000-0000-0000B0970000}"/>
    <cellStyle name="Standard 256" xfId="38548" xr:uid="{00000000-0005-0000-0000-0000B1970000}"/>
    <cellStyle name="Standard 257" xfId="38549" xr:uid="{00000000-0005-0000-0000-0000B2970000}"/>
    <cellStyle name="Standard 258" xfId="38550" xr:uid="{00000000-0005-0000-0000-0000B3970000}"/>
    <cellStyle name="Standard 259" xfId="38551" xr:uid="{00000000-0005-0000-0000-0000B4970000}"/>
    <cellStyle name="Standard 26" xfId="38552" xr:uid="{00000000-0005-0000-0000-0000B5970000}"/>
    <cellStyle name="Standard 26 10" xfId="38553" xr:uid="{00000000-0005-0000-0000-0000B6970000}"/>
    <cellStyle name="Standard 26 11" xfId="38554" xr:uid="{00000000-0005-0000-0000-0000B7970000}"/>
    <cellStyle name="Standard 26 12" xfId="38555" xr:uid="{00000000-0005-0000-0000-0000B8970000}"/>
    <cellStyle name="Standard 26 13" xfId="38556" xr:uid="{00000000-0005-0000-0000-0000B9970000}"/>
    <cellStyle name="Standard 26 14" xfId="38557" xr:uid="{00000000-0005-0000-0000-0000BA970000}"/>
    <cellStyle name="Standard 26 15" xfId="38558" xr:uid="{00000000-0005-0000-0000-0000BB970000}"/>
    <cellStyle name="Standard 26 16" xfId="38559" xr:uid="{00000000-0005-0000-0000-0000BC970000}"/>
    <cellStyle name="Standard 26 17" xfId="38560" xr:uid="{00000000-0005-0000-0000-0000BD970000}"/>
    <cellStyle name="Standard 26 18" xfId="38561" xr:uid="{00000000-0005-0000-0000-0000BE970000}"/>
    <cellStyle name="Standard 26 19" xfId="38562" xr:uid="{00000000-0005-0000-0000-0000BF970000}"/>
    <cellStyle name="Standard 26 2" xfId="38563" xr:uid="{00000000-0005-0000-0000-0000C0970000}"/>
    <cellStyle name="Standard 26 2 2" xfId="38564" xr:uid="{00000000-0005-0000-0000-0000C1970000}"/>
    <cellStyle name="Standard 26 2 2 2" xfId="38565" xr:uid="{00000000-0005-0000-0000-0000C2970000}"/>
    <cellStyle name="Standard 26 2 3" xfId="38566" xr:uid="{00000000-0005-0000-0000-0000C3970000}"/>
    <cellStyle name="Standard 26 3" xfId="38567" xr:uid="{00000000-0005-0000-0000-0000C4970000}"/>
    <cellStyle name="Standard 26 3 2" xfId="38568" xr:uid="{00000000-0005-0000-0000-0000C5970000}"/>
    <cellStyle name="Standard 26 4" xfId="38569" xr:uid="{00000000-0005-0000-0000-0000C6970000}"/>
    <cellStyle name="Standard 26 5" xfId="38570" xr:uid="{00000000-0005-0000-0000-0000C7970000}"/>
    <cellStyle name="Standard 26 6" xfId="38571" xr:uid="{00000000-0005-0000-0000-0000C8970000}"/>
    <cellStyle name="Standard 26 7" xfId="38572" xr:uid="{00000000-0005-0000-0000-0000C9970000}"/>
    <cellStyle name="Standard 26 8" xfId="38573" xr:uid="{00000000-0005-0000-0000-0000CA970000}"/>
    <cellStyle name="Standard 26 9" xfId="38574" xr:uid="{00000000-0005-0000-0000-0000CB970000}"/>
    <cellStyle name="Standard 260" xfId="38575" xr:uid="{00000000-0005-0000-0000-0000CC970000}"/>
    <cellStyle name="Standard 261" xfId="38576" xr:uid="{00000000-0005-0000-0000-0000CD970000}"/>
    <cellStyle name="Standard 262" xfId="38577" xr:uid="{00000000-0005-0000-0000-0000CE970000}"/>
    <cellStyle name="Standard 263" xfId="38578" xr:uid="{00000000-0005-0000-0000-0000CF970000}"/>
    <cellStyle name="Standard 264" xfId="38579" xr:uid="{00000000-0005-0000-0000-0000D0970000}"/>
    <cellStyle name="Standard 265" xfId="38580" xr:uid="{00000000-0005-0000-0000-0000D1970000}"/>
    <cellStyle name="Standard 266" xfId="38581" xr:uid="{00000000-0005-0000-0000-0000D2970000}"/>
    <cellStyle name="Standard 267" xfId="38582" xr:uid="{00000000-0005-0000-0000-0000D3970000}"/>
    <cellStyle name="Standard 268" xfId="38583" xr:uid="{00000000-0005-0000-0000-0000D4970000}"/>
    <cellStyle name="Standard 269" xfId="38584" xr:uid="{00000000-0005-0000-0000-0000D5970000}"/>
    <cellStyle name="Standard 27" xfId="38585" xr:uid="{00000000-0005-0000-0000-0000D6970000}"/>
    <cellStyle name="Standard 27 10" xfId="38586" xr:uid="{00000000-0005-0000-0000-0000D7970000}"/>
    <cellStyle name="Standard 27 11" xfId="38587" xr:uid="{00000000-0005-0000-0000-0000D8970000}"/>
    <cellStyle name="Standard 27 12" xfId="38588" xr:uid="{00000000-0005-0000-0000-0000D9970000}"/>
    <cellStyle name="Standard 27 13" xfId="38589" xr:uid="{00000000-0005-0000-0000-0000DA970000}"/>
    <cellStyle name="Standard 27 14" xfId="38590" xr:uid="{00000000-0005-0000-0000-0000DB970000}"/>
    <cellStyle name="Standard 27 15" xfId="38591" xr:uid="{00000000-0005-0000-0000-0000DC970000}"/>
    <cellStyle name="Standard 27 16" xfId="38592" xr:uid="{00000000-0005-0000-0000-0000DD970000}"/>
    <cellStyle name="Standard 27 17" xfId="38593" xr:uid="{00000000-0005-0000-0000-0000DE970000}"/>
    <cellStyle name="Standard 27 18" xfId="38594" xr:uid="{00000000-0005-0000-0000-0000DF970000}"/>
    <cellStyle name="Standard 27 19" xfId="38595" xr:uid="{00000000-0005-0000-0000-0000E0970000}"/>
    <cellStyle name="Standard 27 2" xfId="38596" xr:uid="{00000000-0005-0000-0000-0000E1970000}"/>
    <cellStyle name="Standard 27 2 2" xfId="38597" xr:uid="{00000000-0005-0000-0000-0000E2970000}"/>
    <cellStyle name="Standard 27 2 2 2" xfId="38598" xr:uid="{00000000-0005-0000-0000-0000E3970000}"/>
    <cellStyle name="Standard 27 2 2 2 2" xfId="38599" xr:uid="{00000000-0005-0000-0000-0000E4970000}"/>
    <cellStyle name="Standard 27 2 2 3" xfId="38600" xr:uid="{00000000-0005-0000-0000-0000E5970000}"/>
    <cellStyle name="Standard 27 2 3" xfId="38601" xr:uid="{00000000-0005-0000-0000-0000E6970000}"/>
    <cellStyle name="Standard 27 2 3 2" xfId="38602" xr:uid="{00000000-0005-0000-0000-0000E7970000}"/>
    <cellStyle name="Standard 27 2 4" xfId="38603" xr:uid="{00000000-0005-0000-0000-0000E8970000}"/>
    <cellStyle name="Standard 27 2 5" xfId="38604" xr:uid="{00000000-0005-0000-0000-0000E9970000}"/>
    <cellStyle name="Standard 27 2 6" xfId="38605" xr:uid="{00000000-0005-0000-0000-0000EA970000}"/>
    <cellStyle name="Standard 27 2 7" xfId="38606" xr:uid="{00000000-0005-0000-0000-0000EB970000}"/>
    <cellStyle name="Standard 27 2 8" xfId="38607" xr:uid="{00000000-0005-0000-0000-0000EC970000}"/>
    <cellStyle name="Standard 27 20" xfId="38608" xr:uid="{00000000-0005-0000-0000-0000ED970000}"/>
    <cellStyle name="Standard 27 20 2" xfId="38609" xr:uid="{00000000-0005-0000-0000-0000EE970000}"/>
    <cellStyle name="Standard 27 3" xfId="38610" xr:uid="{00000000-0005-0000-0000-0000EF970000}"/>
    <cellStyle name="Standard 27 3 2" xfId="38611" xr:uid="{00000000-0005-0000-0000-0000F0970000}"/>
    <cellStyle name="Standard 27 3 2 2" xfId="38612" xr:uid="{00000000-0005-0000-0000-0000F1970000}"/>
    <cellStyle name="Standard 27 3 3" xfId="38613" xr:uid="{00000000-0005-0000-0000-0000F2970000}"/>
    <cellStyle name="Standard 27 3 4" xfId="38614" xr:uid="{00000000-0005-0000-0000-0000F3970000}"/>
    <cellStyle name="Standard 27 3 5" xfId="38615" xr:uid="{00000000-0005-0000-0000-0000F4970000}"/>
    <cellStyle name="Standard 27 3 6" xfId="38616" xr:uid="{00000000-0005-0000-0000-0000F5970000}"/>
    <cellStyle name="Standard 27 3 7" xfId="38617" xr:uid="{00000000-0005-0000-0000-0000F6970000}"/>
    <cellStyle name="Standard 27 3 8" xfId="38618" xr:uid="{00000000-0005-0000-0000-0000F7970000}"/>
    <cellStyle name="Standard 27 4" xfId="38619" xr:uid="{00000000-0005-0000-0000-0000F8970000}"/>
    <cellStyle name="Standard 27 4 2" xfId="38620" xr:uid="{00000000-0005-0000-0000-0000F9970000}"/>
    <cellStyle name="Standard 27 5" xfId="38621" xr:uid="{00000000-0005-0000-0000-0000FA970000}"/>
    <cellStyle name="Standard 27 5 2" xfId="38622" xr:uid="{00000000-0005-0000-0000-0000FB970000}"/>
    <cellStyle name="Standard 27 6" xfId="38623" xr:uid="{00000000-0005-0000-0000-0000FC970000}"/>
    <cellStyle name="Standard 27 6 2" xfId="38624" xr:uid="{00000000-0005-0000-0000-0000FD970000}"/>
    <cellStyle name="Standard 27 7" xfId="38625" xr:uid="{00000000-0005-0000-0000-0000FE970000}"/>
    <cellStyle name="Standard 27 7 2" xfId="38626" xr:uid="{00000000-0005-0000-0000-0000FF970000}"/>
    <cellStyle name="Standard 27 8" xfId="38627" xr:uid="{00000000-0005-0000-0000-000000980000}"/>
    <cellStyle name="Standard 27 8 2" xfId="38628" xr:uid="{00000000-0005-0000-0000-000001980000}"/>
    <cellStyle name="Standard 27 9" xfId="38629" xr:uid="{00000000-0005-0000-0000-000002980000}"/>
    <cellStyle name="Standard 27 9 2" xfId="38630" xr:uid="{00000000-0005-0000-0000-000003980000}"/>
    <cellStyle name="Standard 270" xfId="38631" xr:uid="{00000000-0005-0000-0000-000004980000}"/>
    <cellStyle name="Standard 271" xfId="38632" xr:uid="{00000000-0005-0000-0000-000005980000}"/>
    <cellStyle name="Standard 272" xfId="38633" xr:uid="{00000000-0005-0000-0000-000006980000}"/>
    <cellStyle name="Standard 273" xfId="38634" xr:uid="{00000000-0005-0000-0000-000007980000}"/>
    <cellStyle name="Standard 274" xfId="38635" xr:uid="{00000000-0005-0000-0000-000008980000}"/>
    <cellStyle name="Standard 275" xfId="38636" xr:uid="{00000000-0005-0000-0000-000009980000}"/>
    <cellStyle name="Standard 276" xfId="38637" xr:uid="{00000000-0005-0000-0000-00000A980000}"/>
    <cellStyle name="Standard 277" xfId="38638" xr:uid="{00000000-0005-0000-0000-00000B980000}"/>
    <cellStyle name="Standard 278" xfId="38639" xr:uid="{00000000-0005-0000-0000-00000C980000}"/>
    <cellStyle name="Standard 279" xfId="38640" xr:uid="{00000000-0005-0000-0000-00000D980000}"/>
    <cellStyle name="Standard 28" xfId="38641" xr:uid="{00000000-0005-0000-0000-00000E980000}"/>
    <cellStyle name="Standard 28 10" xfId="38642" xr:uid="{00000000-0005-0000-0000-00000F980000}"/>
    <cellStyle name="Standard 28 11" xfId="38643" xr:uid="{00000000-0005-0000-0000-000010980000}"/>
    <cellStyle name="Standard 28 12" xfId="38644" xr:uid="{00000000-0005-0000-0000-000011980000}"/>
    <cellStyle name="Standard 28 13" xfId="38645" xr:uid="{00000000-0005-0000-0000-000012980000}"/>
    <cellStyle name="Standard 28 14" xfId="38646" xr:uid="{00000000-0005-0000-0000-000013980000}"/>
    <cellStyle name="Standard 28 15" xfId="38647" xr:uid="{00000000-0005-0000-0000-000014980000}"/>
    <cellStyle name="Standard 28 16" xfId="38648" xr:uid="{00000000-0005-0000-0000-000015980000}"/>
    <cellStyle name="Standard 28 17" xfId="38649" xr:uid="{00000000-0005-0000-0000-000016980000}"/>
    <cellStyle name="Standard 28 18" xfId="38650" xr:uid="{00000000-0005-0000-0000-000017980000}"/>
    <cellStyle name="Standard 28 19" xfId="38651" xr:uid="{00000000-0005-0000-0000-000018980000}"/>
    <cellStyle name="Standard 28 2" xfId="38652" xr:uid="{00000000-0005-0000-0000-000019980000}"/>
    <cellStyle name="Standard 28 2 2" xfId="38653" xr:uid="{00000000-0005-0000-0000-00001A980000}"/>
    <cellStyle name="Standard 28 2 2 2" xfId="38654" xr:uid="{00000000-0005-0000-0000-00001B980000}"/>
    <cellStyle name="Standard 28 2 3" xfId="38655" xr:uid="{00000000-0005-0000-0000-00001C980000}"/>
    <cellStyle name="Standard 28 2 4" xfId="38656" xr:uid="{00000000-0005-0000-0000-00001D980000}"/>
    <cellStyle name="Standard 28 2 5" xfId="38657" xr:uid="{00000000-0005-0000-0000-00001E980000}"/>
    <cellStyle name="Standard 28 2 6" xfId="38658" xr:uid="{00000000-0005-0000-0000-00001F980000}"/>
    <cellStyle name="Standard 28 2 7" xfId="38659" xr:uid="{00000000-0005-0000-0000-000020980000}"/>
    <cellStyle name="Standard 28 2 8" xfId="38660" xr:uid="{00000000-0005-0000-0000-000021980000}"/>
    <cellStyle name="Standard 28 3" xfId="38661" xr:uid="{00000000-0005-0000-0000-000022980000}"/>
    <cellStyle name="Standard 28 3 2" xfId="38662" xr:uid="{00000000-0005-0000-0000-000023980000}"/>
    <cellStyle name="Standard 28 3 3" xfId="38663" xr:uid="{00000000-0005-0000-0000-000024980000}"/>
    <cellStyle name="Standard 28 3 4" xfId="38664" xr:uid="{00000000-0005-0000-0000-000025980000}"/>
    <cellStyle name="Standard 28 3 5" xfId="38665" xr:uid="{00000000-0005-0000-0000-000026980000}"/>
    <cellStyle name="Standard 28 3 6" xfId="38666" xr:uid="{00000000-0005-0000-0000-000027980000}"/>
    <cellStyle name="Standard 28 3 7" xfId="38667" xr:uid="{00000000-0005-0000-0000-000028980000}"/>
    <cellStyle name="Standard 28 3 8" xfId="38668" xr:uid="{00000000-0005-0000-0000-000029980000}"/>
    <cellStyle name="Standard 28 4" xfId="38669" xr:uid="{00000000-0005-0000-0000-00002A980000}"/>
    <cellStyle name="Standard 28 4 2" xfId="38670" xr:uid="{00000000-0005-0000-0000-00002B980000}"/>
    <cellStyle name="Standard 28 5" xfId="38671" xr:uid="{00000000-0005-0000-0000-00002C980000}"/>
    <cellStyle name="Standard 28 5 2" xfId="38672" xr:uid="{00000000-0005-0000-0000-00002D980000}"/>
    <cellStyle name="Standard 28 6" xfId="38673" xr:uid="{00000000-0005-0000-0000-00002E980000}"/>
    <cellStyle name="Standard 28 6 2" xfId="38674" xr:uid="{00000000-0005-0000-0000-00002F980000}"/>
    <cellStyle name="Standard 28 7" xfId="38675" xr:uid="{00000000-0005-0000-0000-000030980000}"/>
    <cellStyle name="Standard 28 7 2" xfId="38676" xr:uid="{00000000-0005-0000-0000-000031980000}"/>
    <cellStyle name="Standard 28 8" xfId="38677" xr:uid="{00000000-0005-0000-0000-000032980000}"/>
    <cellStyle name="Standard 28 8 2" xfId="38678" xr:uid="{00000000-0005-0000-0000-000033980000}"/>
    <cellStyle name="Standard 28 9" xfId="38679" xr:uid="{00000000-0005-0000-0000-000034980000}"/>
    <cellStyle name="Standard 28 9 2" xfId="38680" xr:uid="{00000000-0005-0000-0000-000035980000}"/>
    <cellStyle name="Standard 280" xfId="38681" xr:uid="{00000000-0005-0000-0000-000036980000}"/>
    <cellStyle name="Standard 281" xfId="38682" xr:uid="{00000000-0005-0000-0000-000037980000}"/>
    <cellStyle name="Standard 282" xfId="38683" xr:uid="{00000000-0005-0000-0000-000038980000}"/>
    <cellStyle name="Standard 283" xfId="38684" xr:uid="{00000000-0005-0000-0000-000039980000}"/>
    <cellStyle name="Standard 284" xfId="38685" xr:uid="{00000000-0005-0000-0000-00003A980000}"/>
    <cellStyle name="Standard 285" xfId="38686" xr:uid="{00000000-0005-0000-0000-00003B980000}"/>
    <cellStyle name="Standard 286" xfId="38687" xr:uid="{00000000-0005-0000-0000-00003C980000}"/>
    <cellStyle name="Standard 287" xfId="38688" xr:uid="{00000000-0005-0000-0000-00003D980000}"/>
    <cellStyle name="Standard 288" xfId="38689" xr:uid="{00000000-0005-0000-0000-00003E980000}"/>
    <cellStyle name="Standard 289" xfId="45913" xr:uid="{00000000-0005-0000-0000-00003F980000}"/>
    <cellStyle name="Standard 289 2" xfId="46182" xr:uid="{00000000-0005-0000-0000-000040980000}"/>
    <cellStyle name="Standard 29" xfId="38690" xr:uid="{00000000-0005-0000-0000-000041980000}"/>
    <cellStyle name="Standard 29 10" xfId="38691" xr:uid="{00000000-0005-0000-0000-000042980000}"/>
    <cellStyle name="Standard 29 11" xfId="38692" xr:uid="{00000000-0005-0000-0000-000043980000}"/>
    <cellStyle name="Standard 29 12" xfId="38693" xr:uid="{00000000-0005-0000-0000-000044980000}"/>
    <cellStyle name="Standard 29 13" xfId="38694" xr:uid="{00000000-0005-0000-0000-000045980000}"/>
    <cellStyle name="Standard 29 14" xfId="38695" xr:uid="{00000000-0005-0000-0000-000046980000}"/>
    <cellStyle name="Standard 29 15" xfId="38696" xr:uid="{00000000-0005-0000-0000-000047980000}"/>
    <cellStyle name="Standard 29 16" xfId="38697" xr:uid="{00000000-0005-0000-0000-000048980000}"/>
    <cellStyle name="Standard 29 17" xfId="38698" xr:uid="{00000000-0005-0000-0000-000049980000}"/>
    <cellStyle name="Standard 29 18" xfId="38699" xr:uid="{00000000-0005-0000-0000-00004A980000}"/>
    <cellStyle name="Standard 29 19" xfId="38700" xr:uid="{00000000-0005-0000-0000-00004B980000}"/>
    <cellStyle name="Standard 29 2" xfId="38701" xr:uid="{00000000-0005-0000-0000-00004C980000}"/>
    <cellStyle name="Standard 29 2 2" xfId="38702" xr:uid="{00000000-0005-0000-0000-00004D980000}"/>
    <cellStyle name="Standard 29 2 2 2" xfId="38703" xr:uid="{00000000-0005-0000-0000-00004E980000}"/>
    <cellStyle name="Standard 29 2 3" xfId="38704" xr:uid="{00000000-0005-0000-0000-00004F980000}"/>
    <cellStyle name="Standard 29 2 4" xfId="38705" xr:uid="{00000000-0005-0000-0000-000050980000}"/>
    <cellStyle name="Standard 29 2 5" xfId="38706" xr:uid="{00000000-0005-0000-0000-000051980000}"/>
    <cellStyle name="Standard 29 2 6" xfId="38707" xr:uid="{00000000-0005-0000-0000-000052980000}"/>
    <cellStyle name="Standard 29 2 7" xfId="38708" xr:uid="{00000000-0005-0000-0000-000053980000}"/>
    <cellStyle name="Standard 29 2 8" xfId="38709" xr:uid="{00000000-0005-0000-0000-000054980000}"/>
    <cellStyle name="Standard 29 3" xfId="38710" xr:uid="{00000000-0005-0000-0000-000055980000}"/>
    <cellStyle name="Standard 29 3 2" xfId="38711" xr:uid="{00000000-0005-0000-0000-000056980000}"/>
    <cellStyle name="Standard 29 3 3" xfId="38712" xr:uid="{00000000-0005-0000-0000-000057980000}"/>
    <cellStyle name="Standard 29 3 4" xfId="38713" xr:uid="{00000000-0005-0000-0000-000058980000}"/>
    <cellStyle name="Standard 29 3 5" xfId="38714" xr:uid="{00000000-0005-0000-0000-000059980000}"/>
    <cellStyle name="Standard 29 3 6" xfId="38715" xr:uid="{00000000-0005-0000-0000-00005A980000}"/>
    <cellStyle name="Standard 29 3 7" xfId="38716" xr:uid="{00000000-0005-0000-0000-00005B980000}"/>
    <cellStyle name="Standard 29 3 8" xfId="38717" xr:uid="{00000000-0005-0000-0000-00005C980000}"/>
    <cellStyle name="Standard 29 4" xfId="38718" xr:uid="{00000000-0005-0000-0000-00005D980000}"/>
    <cellStyle name="Standard 29 4 2" xfId="38719" xr:uid="{00000000-0005-0000-0000-00005E980000}"/>
    <cellStyle name="Standard 29 5" xfId="38720" xr:uid="{00000000-0005-0000-0000-00005F980000}"/>
    <cellStyle name="Standard 29 5 2" xfId="38721" xr:uid="{00000000-0005-0000-0000-000060980000}"/>
    <cellStyle name="Standard 29 6" xfId="38722" xr:uid="{00000000-0005-0000-0000-000061980000}"/>
    <cellStyle name="Standard 29 6 2" xfId="38723" xr:uid="{00000000-0005-0000-0000-000062980000}"/>
    <cellStyle name="Standard 29 7" xfId="38724" xr:uid="{00000000-0005-0000-0000-000063980000}"/>
    <cellStyle name="Standard 29 7 2" xfId="38725" xr:uid="{00000000-0005-0000-0000-000064980000}"/>
    <cellStyle name="Standard 29 8" xfId="38726" xr:uid="{00000000-0005-0000-0000-000065980000}"/>
    <cellStyle name="Standard 29 8 2" xfId="38727" xr:uid="{00000000-0005-0000-0000-000066980000}"/>
    <cellStyle name="Standard 29 9" xfId="38728" xr:uid="{00000000-0005-0000-0000-000067980000}"/>
    <cellStyle name="Standard 29 9 2" xfId="38729" xr:uid="{00000000-0005-0000-0000-000068980000}"/>
    <cellStyle name="Standard 290" xfId="45914" xr:uid="{00000000-0005-0000-0000-000069980000}"/>
    <cellStyle name="Standard 290 2" xfId="46183" xr:uid="{00000000-0005-0000-0000-00006A980000}"/>
    <cellStyle name="Standard 290 3 2 2" xfId="46290" xr:uid="{00000000-0005-0000-0000-00006B980000}"/>
    <cellStyle name="Standard 291" xfId="45915" xr:uid="{00000000-0005-0000-0000-00006C980000}"/>
    <cellStyle name="Standard 292" xfId="45919" xr:uid="{00000000-0005-0000-0000-00006D980000}"/>
    <cellStyle name="Standard 293" xfId="45920" xr:uid="{00000000-0005-0000-0000-00006E980000}"/>
    <cellStyle name="Standard 293 2" xfId="45952" xr:uid="{00000000-0005-0000-0000-00006F980000}"/>
    <cellStyle name="Standard 293 3" xfId="46184" xr:uid="{00000000-0005-0000-0000-000070980000}"/>
    <cellStyle name="Standard 294" xfId="45956" xr:uid="{00000000-0005-0000-0000-000071980000}"/>
    <cellStyle name="Standard 295" xfId="45957" xr:uid="{00000000-0005-0000-0000-000072980000}"/>
    <cellStyle name="Standard 296" xfId="46185" xr:uid="{00000000-0005-0000-0000-000073980000}"/>
    <cellStyle name="Standard 297" xfId="46186" xr:uid="{00000000-0005-0000-0000-000074980000}"/>
    <cellStyle name="Standard 298" xfId="46187" xr:uid="{00000000-0005-0000-0000-000075980000}"/>
    <cellStyle name="Standard 299" xfId="46188" xr:uid="{00000000-0005-0000-0000-000076980000}"/>
    <cellStyle name="Standard 299 2" xfId="46189" xr:uid="{00000000-0005-0000-0000-000077980000}"/>
    <cellStyle name="Standard 3" xfId="3" xr:uid="{00000000-0005-0000-0000-000078980000}"/>
    <cellStyle name="Standard 3 10" xfId="38731" xr:uid="{00000000-0005-0000-0000-000079980000}"/>
    <cellStyle name="Standard 3 10 2" xfId="38732" xr:uid="{00000000-0005-0000-0000-00007A980000}"/>
    <cellStyle name="Standard 3 10 3" xfId="38733" xr:uid="{00000000-0005-0000-0000-00007B980000}"/>
    <cellStyle name="Standard 3 11" xfId="38734" xr:uid="{00000000-0005-0000-0000-00007C980000}"/>
    <cellStyle name="Standard 3 11 2" xfId="38735" xr:uid="{00000000-0005-0000-0000-00007D980000}"/>
    <cellStyle name="Standard 3 11 3" xfId="38736" xr:uid="{00000000-0005-0000-0000-00007E980000}"/>
    <cellStyle name="Standard 3 12" xfId="38737" xr:uid="{00000000-0005-0000-0000-00007F980000}"/>
    <cellStyle name="Standard 3 12 2" xfId="38738" xr:uid="{00000000-0005-0000-0000-000080980000}"/>
    <cellStyle name="Standard 3 12 3" xfId="38739" xr:uid="{00000000-0005-0000-0000-000081980000}"/>
    <cellStyle name="Standard 3 13" xfId="38740" xr:uid="{00000000-0005-0000-0000-000082980000}"/>
    <cellStyle name="Standard 3 13 2" xfId="38741" xr:uid="{00000000-0005-0000-0000-000083980000}"/>
    <cellStyle name="Standard 3 13 3" xfId="38742" xr:uid="{00000000-0005-0000-0000-000084980000}"/>
    <cellStyle name="Standard 3 14" xfId="38743" xr:uid="{00000000-0005-0000-0000-000085980000}"/>
    <cellStyle name="Standard 3 14 2" xfId="38744" xr:uid="{00000000-0005-0000-0000-000086980000}"/>
    <cellStyle name="Standard 3 14 3" xfId="38745" xr:uid="{00000000-0005-0000-0000-000087980000}"/>
    <cellStyle name="Standard 3 15" xfId="38746" xr:uid="{00000000-0005-0000-0000-000088980000}"/>
    <cellStyle name="Standard 3 15 2" xfId="38747" xr:uid="{00000000-0005-0000-0000-000089980000}"/>
    <cellStyle name="Standard 3 15 3" xfId="38748" xr:uid="{00000000-0005-0000-0000-00008A980000}"/>
    <cellStyle name="Standard 3 16" xfId="38749" xr:uid="{00000000-0005-0000-0000-00008B980000}"/>
    <cellStyle name="Standard 3 17" xfId="38750" xr:uid="{00000000-0005-0000-0000-00008C980000}"/>
    <cellStyle name="Standard 3 18" xfId="38751" xr:uid="{00000000-0005-0000-0000-00008D980000}"/>
    <cellStyle name="Standard 3 19" xfId="38752" xr:uid="{00000000-0005-0000-0000-00008E980000}"/>
    <cellStyle name="Standard 3 2" xfId="38753" xr:uid="{00000000-0005-0000-0000-00008F980000}"/>
    <cellStyle name="Standard 3 2 2" xfId="38754" xr:uid="{00000000-0005-0000-0000-000090980000}"/>
    <cellStyle name="Standard 3 2 2 2" xfId="38755" xr:uid="{00000000-0005-0000-0000-000091980000}"/>
    <cellStyle name="Standard 3 2 2 3" xfId="38756" xr:uid="{00000000-0005-0000-0000-000092980000}"/>
    <cellStyle name="Standard 3 2 3" xfId="38757" xr:uid="{00000000-0005-0000-0000-000093980000}"/>
    <cellStyle name="Standard 3 2 4" xfId="38758" xr:uid="{00000000-0005-0000-0000-000094980000}"/>
    <cellStyle name="Standard 3 2 4 2" xfId="38759" xr:uid="{00000000-0005-0000-0000-000095980000}"/>
    <cellStyle name="Standard 3 2 4 3" xfId="38760" xr:uid="{00000000-0005-0000-0000-000096980000}"/>
    <cellStyle name="Standard 3 2 5" xfId="38761" xr:uid="{00000000-0005-0000-0000-000097980000}"/>
    <cellStyle name="Standard 3 20" xfId="38762" xr:uid="{00000000-0005-0000-0000-000098980000}"/>
    <cellStyle name="Standard 3 21" xfId="38763" xr:uid="{00000000-0005-0000-0000-000099980000}"/>
    <cellStyle name="Standard 3 22" xfId="38730" xr:uid="{00000000-0005-0000-0000-00009A980000}"/>
    <cellStyle name="Standard 3 3" xfId="38764" xr:uid="{00000000-0005-0000-0000-00009B980000}"/>
    <cellStyle name="Standard 3 3 2" xfId="38765" xr:uid="{00000000-0005-0000-0000-00009C980000}"/>
    <cellStyle name="Standard 3 3 3" xfId="38766" xr:uid="{00000000-0005-0000-0000-00009D980000}"/>
    <cellStyle name="Standard 3 4" xfId="38767" xr:uid="{00000000-0005-0000-0000-00009E980000}"/>
    <cellStyle name="Standard 3 4 2" xfId="38768" xr:uid="{00000000-0005-0000-0000-00009F980000}"/>
    <cellStyle name="Standard 3 4 3" xfId="38769" xr:uid="{00000000-0005-0000-0000-0000A0980000}"/>
    <cellStyle name="Standard 3 5" xfId="38770" xr:uid="{00000000-0005-0000-0000-0000A1980000}"/>
    <cellStyle name="Standard 3 5 2" xfId="38771" xr:uid="{00000000-0005-0000-0000-0000A2980000}"/>
    <cellStyle name="Standard 3 5 3" xfId="38772" xr:uid="{00000000-0005-0000-0000-0000A3980000}"/>
    <cellStyle name="Standard 3 5 4" xfId="38773" xr:uid="{00000000-0005-0000-0000-0000A4980000}"/>
    <cellStyle name="Standard 3 6" xfId="38774" xr:uid="{00000000-0005-0000-0000-0000A5980000}"/>
    <cellStyle name="Standard 3 6 2" xfId="38775" xr:uid="{00000000-0005-0000-0000-0000A6980000}"/>
    <cellStyle name="Standard 3 6 3" xfId="38776" xr:uid="{00000000-0005-0000-0000-0000A7980000}"/>
    <cellStyle name="Standard 3 6 4" xfId="38777" xr:uid="{00000000-0005-0000-0000-0000A8980000}"/>
    <cellStyle name="Standard 3 7" xfId="38778" xr:uid="{00000000-0005-0000-0000-0000A9980000}"/>
    <cellStyle name="Standard 3 7 2" xfId="38779" xr:uid="{00000000-0005-0000-0000-0000AA980000}"/>
    <cellStyle name="Standard 3 7 3" xfId="38780" xr:uid="{00000000-0005-0000-0000-0000AB980000}"/>
    <cellStyle name="Standard 3 7 4" xfId="38781" xr:uid="{00000000-0005-0000-0000-0000AC980000}"/>
    <cellStyle name="Standard 3 7 5" xfId="38782" xr:uid="{00000000-0005-0000-0000-0000AD980000}"/>
    <cellStyle name="Standard 3 8" xfId="38783" xr:uid="{00000000-0005-0000-0000-0000AE980000}"/>
    <cellStyle name="Standard 3 8 2" xfId="38784" xr:uid="{00000000-0005-0000-0000-0000AF980000}"/>
    <cellStyle name="Standard 3 9" xfId="38785" xr:uid="{00000000-0005-0000-0000-0000B0980000}"/>
    <cellStyle name="Standard 3 9 2" xfId="38786" xr:uid="{00000000-0005-0000-0000-0000B1980000}"/>
    <cellStyle name="Standard 3 9 3" xfId="38787" xr:uid="{00000000-0005-0000-0000-0000B2980000}"/>
    <cellStyle name="Standard 30" xfId="38788" xr:uid="{00000000-0005-0000-0000-0000B3980000}"/>
    <cellStyle name="Standard 30 10" xfId="38789" xr:uid="{00000000-0005-0000-0000-0000B4980000}"/>
    <cellStyle name="Standard 30 11" xfId="38790" xr:uid="{00000000-0005-0000-0000-0000B5980000}"/>
    <cellStyle name="Standard 30 12" xfId="38791" xr:uid="{00000000-0005-0000-0000-0000B6980000}"/>
    <cellStyle name="Standard 30 13" xfId="38792" xr:uid="{00000000-0005-0000-0000-0000B7980000}"/>
    <cellStyle name="Standard 30 14" xfId="38793" xr:uid="{00000000-0005-0000-0000-0000B8980000}"/>
    <cellStyle name="Standard 30 15" xfId="38794" xr:uid="{00000000-0005-0000-0000-0000B9980000}"/>
    <cellStyle name="Standard 30 16" xfId="38795" xr:uid="{00000000-0005-0000-0000-0000BA980000}"/>
    <cellStyle name="Standard 30 17" xfId="38796" xr:uid="{00000000-0005-0000-0000-0000BB980000}"/>
    <cellStyle name="Standard 30 18" xfId="38797" xr:uid="{00000000-0005-0000-0000-0000BC980000}"/>
    <cellStyle name="Standard 30 19" xfId="38798" xr:uid="{00000000-0005-0000-0000-0000BD980000}"/>
    <cellStyle name="Standard 30 2" xfId="38799" xr:uid="{00000000-0005-0000-0000-0000BE980000}"/>
    <cellStyle name="Standard 30 2 2" xfId="38800" xr:uid="{00000000-0005-0000-0000-0000BF980000}"/>
    <cellStyle name="Standard 30 2 2 2" xfId="38801" xr:uid="{00000000-0005-0000-0000-0000C0980000}"/>
    <cellStyle name="Standard 30 2 2 2 2" xfId="38802" xr:uid="{00000000-0005-0000-0000-0000C1980000}"/>
    <cellStyle name="Standard 30 2 2 3" xfId="38803" xr:uid="{00000000-0005-0000-0000-0000C2980000}"/>
    <cellStyle name="Standard 30 2 3" xfId="38804" xr:uid="{00000000-0005-0000-0000-0000C3980000}"/>
    <cellStyle name="Standard 30 2 3 2" xfId="38805" xr:uid="{00000000-0005-0000-0000-0000C4980000}"/>
    <cellStyle name="Standard 30 2 4" xfId="38806" xr:uid="{00000000-0005-0000-0000-0000C5980000}"/>
    <cellStyle name="Standard 30 2 5" xfId="38807" xr:uid="{00000000-0005-0000-0000-0000C6980000}"/>
    <cellStyle name="Standard 30 2 6" xfId="38808" xr:uid="{00000000-0005-0000-0000-0000C7980000}"/>
    <cellStyle name="Standard 30 2 7" xfId="38809" xr:uid="{00000000-0005-0000-0000-0000C8980000}"/>
    <cellStyle name="Standard 30 2 8" xfId="38810" xr:uid="{00000000-0005-0000-0000-0000C9980000}"/>
    <cellStyle name="Standard 30 3" xfId="38811" xr:uid="{00000000-0005-0000-0000-0000CA980000}"/>
    <cellStyle name="Standard 30 3 2" xfId="38812" xr:uid="{00000000-0005-0000-0000-0000CB980000}"/>
    <cellStyle name="Standard 30 3 2 2" xfId="38813" xr:uid="{00000000-0005-0000-0000-0000CC980000}"/>
    <cellStyle name="Standard 30 3 2 2 2" xfId="38814" xr:uid="{00000000-0005-0000-0000-0000CD980000}"/>
    <cellStyle name="Standard 30 3 2 3" xfId="38815" xr:uid="{00000000-0005-0000-0000-0000CE980000}"/>
    <cellStyle name="Standard 30 3 3" xfId="38816" xr:uid="{00000000-0005-0000-0000-0000CF980000}"/>
    <cellStyle name="Standard 30 3 3 2" xfId="38817" xr:uid="{00000000-0005-0000-0000-0000D0980000}"/>
    <cellStyle name="Standard 30 3 4" xfId="38818" xr:uid="{00000000-0005-0000-0000-0000D1980000}"/>
    <cellStyle name="Standard 30 3 5" xfId="38819" xr:uid="{00000000-0005-0000-0000-0000D2980000}"/>
    <cellStyle name="Standard 30 3 6" xfId="38820" xr:uid="{00000000-0005-0000-0000-0000D3980000}"/>
    <cellStyle name="Standard 30 3 7" xfId="38821" xr:uid="{00000000-0005-0000-0000-0000D4980000}"/>
    <cellStyle name="Standard 30 3 8" xfId="38822" xr:uid="{00000000-0005-0000-0000-0000D5980000}"/>
    <cellStyle name="Standard 30 4" xfId="38823" xr:uid="{00000000-0005-0000-0000-0000D6980000}"/>
    <cellStyle name="Standard 30 4 2" xfId="38824" xr:uid="{00000000-0005-0000-0000-0000D7980000}"/>
    <cellStyle name="Standard 30 4 2 2" xfId="38825" xr:uid="{00000000-0005-0000-0000-0000D8980000}"/>
    <cellStyle name="Standard 30 4 3" xfId="38826" xr:uid="{00000000-0005-0000-0000-0000D9980000}"/>
    <cellStyle name="Standard 30 5" xfId="38827" xr:uid="{00000000-0005-0000-0000-0000DA980000}"/>
    <cellStyle name="Standard 30 5 2" xfId="38828" xr:uid="{00000000-0005-0000-0000-0000DB980000}"/>
    <cellStyle name="Standard 30 6" xfId="38829" xr:uid="{00000000-0005-0000-0000-0000DC980000}"/>
    <cellStyle name="Standard 30 6 2" xfId="38830" xr:uid="{00000000-0005-0000-0000-0000DD980000}"/>
    <cellStyle name="Standard 30 7" xfId="38831" xr:uid="{00000000-0005-0000-0000-0000DE980000}"/>
    <cellStyle name="Standard 30 7 2" xfId="38832" xr:uid="{00000000-0005-0000-0000-0000DF980000}"/>
    <cellStyle name="Standard 30 8" xfId="38833" xr:uid="{00000000-0005-0000-0000-0000E0980000}"/>
    <cellStyle name="Standard 30 8 2" xfId="38834" xr:uid="{00000000-0005-0000-0000-0000E1980000}"/>
    <cellStyle name="Standard 30 9" xfId="38835" xr:uid="{00000000-0005-0000-0000-0000E2980000}"/>
    <cellStyle name="Standard 30 9 2" xfId="38836" xr:uid="{00000000-0005-0000-0000-0000E3980000}"/>
    <cellStyle name="Standard 300" xfId="46190" xr:uid="{00000000-0005-0000-0000-0000E4980000}"/>
    <cellStyle name="Standard 301" xfId="46191" xr:uid="{00000000-0005-0000-0000-0000E5980000}"/>
    <cellStyle name="Standard 301 2" xfId="46192" xr:uid="{00000000-0005-0000-0000-0000E6980000}"/>
    <cellStyle name="Standard 302" xfId="46193" xr:uid="{00000000-0005-0000-0000-0000E7980000}"/>
    <cellStyle name="Standard 303" xfId="46194" xr:uid="{00000000-0005-0000-0000-0000E8980000}"/>
    <cellStyle name="Standard 304" xfId="45954" xr:uid="{00000000-0005-0000-0000-0000E9980000}"/>
    <cellStyle name="Standard 304 2" xfId="46195" xr:uid="{00000000-0005-0000-0000-0000EA980000}"/>
    <cellStyle name="Standard 304 3" xfId="46196" xr:uid="{00000000-0005-0000-0000-0000EB980000}"/>
    <cellStyle name="Standard 304 3 2" xfId="46197" xr:uid="{00000000-0005-0000-0000-0000EC980000}"/>
    <cellStyle name="Standard 304 4" xfId="46198" xr:uid="{00000000-0005-0000-0000-0000ED980000}"/>
    <cellStyle name="Standard 304 5" xfId="46199" xr:uid="{00000000-0005-0000-0000-0000EE980000}"/>
    <cellStyle name="Standard 304 6" xfId="46200" xr:uid="{00000000-0005-0000-0000-0000EF980000}"/>
    <cellStyle name="Standard 305" xfId="46201" xr:uid="{00000000-0005-0000-0000-0000F0980000}"/>
    <cellStyle name="Standard 306" xfId="46202" xr:uid="{00000000-0005-0000-0000-0000F1980000}"/>
    <cellStyle name="Standard 307" xfId="46203" xr:uid="{00000000-0005-0000-0000-0000F2980000}"/>
    <cellStyle name="Standard 308" xfId="46204" xr:uid="{00000000-0005-0000-0000-0000F3980000}"/>
    <cellStyle name="Standard 309" xfId="46205" xr:uid="{00000000-0005-0000-0000-0000F4980000}"/>
    <cellStyle name="Standard 31" xfId="38837" xr:uid="{00000000-0005-0000-0000-0000F5980000}"/>
    <cellStyle name="Standard 31 10" xfId="38838" xr:uid="{00000000-0005-0000-0000-0000F6980000}"/>
    <cellStyle name="Standard 31 2" xfId="38839" xr:uid="{00000000-0005-0000-0000-0000F7980000}"/>
    <cellStyle name="Standard 31 2 2" xfId="38840" xr:uid="{00000000-0005-0000-0000-0000F8980000}"/>
    <cellStyle name="Standard 31 2 2 2" xfId="38841" xr:uid="{00000000-0005-0000-0000-0000F9980000}"/>
    <cellStyle name="Standard 31 2 3" xfId="38842" xr:uid="{00000000-0005-0000-0000-0000FA980000}"/>
    <cellStyle name="Standard 31 2 4" xfId="38843" xr:uid="{00000000-0005-0000-0000-0000FB980000}"/>
    <cellStyle name="Standard 31 2 5" xfId="38844" xr:uid="{00000000-0005-0000-0000-0000FC980000}"/>
    <cellStyle name="Standard 31 2 6" xfId="38845" xr:uid="{00000000-0005-0000-0000-0000FD980000}"/>
    <cellStyle name="Standard 31 2 7" xfId="38846" xr:uid="{00000000-0005-0000-0000-0000FE980000}"/>
    <cellStyle name="Standard 31 3" xfId="38847" xr:uid="{00000000-0005-0000-0000-0000FF980000}"/>
    <cellStyle name="Standard 31 3 2" xfId="38848" xr:uid="{00000000-0005-0000-0000-000000990000}"/>
    <cellStyle name="Standard 31 3 3" xfId="38849" xr:uid="{00000000-0005-0000-0000-000001990000}"/>
    <cellStyle name="Standard 31 3 4" xfId="38850" xr:uid="{00000000-0005-0000-0000-000002990000}"/>
    <cellStyle name="Standard 31 3 5" xfId="38851" xr:uid="{00000000-0005-0000-0000-000003990000}"/>
    <cellStyle name="Standard 31 3 6" xfId="38852" xr:uid="{00000000-0005-0000-0000-000004990000}"/>
    <cellStyle name="Standard 31 3 7" xfId="38853" xr:uid="{00000000-0005-0000-0000-000005990000}"/>
    <cellStyle name="Standard 31 4" xfId="38854" xr:uid="{00000000-0005-0000-0000-000006990000}"/>
    <cellStyle name="Standard 31 5" xfId="38855" xr:uid="{00000000-0005-0000-0000-000007990000}"/>
    <cellStyle name="Standard 31 6" xfId="38856" xr:uid="{00000000-0005-0000-0000-000008990000}"/>
    <cellStyle name="Standard 31 7" xfId="38857" xr:uid="{00000000-0005-0000-0000-000009990000}"/>
    <cellStyle name="Standard 31 8" xfId="38858" xr:uid="{00000000-0005-0000-0000-00000A990000}"/>
    <cellStyle name="Standard 31 9" xfId="38859" xr:uid="{00000000-0005-0000-0000-00000B990000}"/>
    <cellStyle name="Standard 310" xfId="45955" xr:uid="{00000000-0005-0000-0000-00000C990000}"/>
    <cellStyle name="Standard 310 11" xfId="46295" xr:uid="{00000000-0005-0000-0000-00000D990000}"/>
    <cellStyle name="Standard 310 2" xfId="46206" xr:uid="{00000000-0005-0000-0000-00000E990000}"/>
    <cellStyle name="Standard 310 3" xfId="46207" xr:uid="{00000000-0005-0000-0000-00000F990000}"/>
    <cellStyle name="Standard 310 4" xfId="46208" xr:uid="{00000000-0005-0000-0000-000010990000}"/>
    <cellStyle name="Standard 310 5" xfId="46209" xr:uid="{00000000-0005-0000-0000-000011990000}"/>
    <cellStyle name="Standard 310 6" xfId="46210" xr:uid="{00000000-0005-0000-0000-000012990000}"/>
    <cellStyle name="Standard 311" xfId="46211" xr:uid="{00000000-0005-0000-0000-000013990000}"/>
    <cellStyle name="Standard 312" xfId="46212" xr:uid="{00000000-0005-0000-0000-000014990000}"/>
    <cellStyle name="Standard 313" xfId="46213" xr:uid="{00000000-0005-0000-0000-000015990000}"/>
    <cellStyle name="Standard 314" xfId="46214" xr:uid="{00000000-0005-0000-0000-000016990000}"/>
    <cellStyle name="Standard 315" xfId="46215" xr:uid="{00000000-0005-0000-0000-000017990000}"/>
    <cellStyle name="Standard 315 2" xfId="46216" xr:uid="{00000000-0005-0000-0000-000018990000}"/>
    <cellStyle name="Standard 316" xfId="46217" xr:uid="{00000000-0005-0000-0000-000019990000}"/>
    <cellStyle name="Standard 317" xfId="46218" xr:uid="{00000000-0005-0000-0000-00001A990000}"/>
    <cellStyle name="Standard 318" xfId="46219" xr:uid="{00000000-0005-0000-0000-00001B990000}"/>
    <cellStyle name="Standard 319" xfId="46220" xr:uid="{00000000-0005-0000-0000-00001C990000}"/>
    <cellStyle name="Standard 32" xfId="38860" xr:uid="{00000000-0005-0000-0000-00001D990000}"/>
    <cellStyle name="Standard 32 2" xfId="38861" xr:uid="{00000000-0005-0000-0000-00001E990000}"/>
    <cellStyle name="Standard 32 2 2" xfId="38862" xr:uid="{00000000-0005-0000-0000-00001F990000}"/>
    <cellStyle name="Standard 32 2 2 2" xfId="38863" xr:uid="{00000000-0005-0000-0000-000020990000}"/>
    <cellStyle name="Standard 32 2 3" xfId="38864" xr:uid="{00000000-0005-0000-0000-000021990000}"/>
    <cellStyle name="Standard 32 3" xfId="38865" xr:uid="{00000000-0005-0000-0000-000022990000}"/>
    <cellStyle name="Standard 32 3 2" xfId="38866" xr:uid="{00000000-0005-0000-0000-000023990000}"/>
    <cellStyle name="Standard 32 4" xfId="38867" xr:uid="{00000000-0005-0000-0000-000024990000}"/>
    <cellStyle name="Standard 320" xfId="46221" xr:uid="{00000000-0005-0000-0000-000025990000}"/>
    <cellStyle name="Standard 321" xfId="46222" xr:uid="{00000000-0005-0000-0000-000026990000}"/>
    <cellStyle name="Standard 322" xfId="46223" xr:uid="{00000000-0005-0000-0000-000027990000}"/>
    <cellStyle name="Standard 323" xfId="46224" xr:uid="{00000000-0005-0000-0000-000028990000}"/>
    <cellStyle name="Standard 324" xfId="46225" xr:uid="{00000000-0005-0000-0000-000029990000}"/>
    <cellStyle name="Standard 325" xfId="46226" xr:uid="{00000000-0005-0000-0000-00002A990000}"/>
    <cellStyle name="Standard 326" xfId="46227" xr:uid="{00000000-0005-0000-0000-00002B990000}"/>
    <cellStyle name="Standard 327" xfId="46228" xr:uid="{00000000-0005-0000-0000-00002C990000}"/>
    <cellStyle name="Standard 328" xfId="46229" xr:uid="{00000000-0005-0000-0000-00002D990000}"/>
    <cellStyle name="Standard 329" xfId="46230" xr:uid="{00000000-0005-0000-0000-00002E990000}"/>
    <cellStyle name="Standard 33" xfId="38868" xr:uid="{00000000-0005-0000-0000-00002F990000}"/>
    <cellStyle name="Standard 33 2" xfId="38869" xr:uid="{00000000-0005-0000-0000-000030990000}"/>
    <cellStyle name="Standard 33 2 2" xfId="38870" xr:uid="{00000000-0005-0000-0000-000031990000}"/>
    <cellStyle name="Standard 33 2 2 2" xfId="38871" xr:uid="{00000000-0005-0000-0000-000032990000}"/>
    <cellStyle name="Standard 33 2 3" xfId="38872" xr:uid="{00000000-0005-0000-0000-000033990000}"/>
    <cellStyle name="Standard 33 3" xfId="38873" xr:uid="{00000000-0005-0000-0000-000034990000}"/>
    <cellStyle name="Standard 33 3 2" xfId="38874" xr:uid="{00000000-0005-0000-0000-000035990000}"/>
    <cellStyle name="Standard 33 4" xfId="38875" xr:uid="{00000000-0005-0000-0000-000036990000}"/>
    <cellStyle name="Standard 330" xfId="46248" xr:uid="{00000000-0005-0000-0000-000037990000}"/>
    <cellStyle name="Standard 331" xfId="46249" xr:uid="{00000000-0005-0000-0000-000038990000}"/>
    <cellStyle name="Standard 332" xfId="46250" xr:uid="{00000000-0005-0000-0000-000039990000}"/>
    <cellStyle name="Standard 333" xfId="46251" xr:uid="{00000000-0005-0000-0000-00003A990000}"/>
    <cellStyle name="Standard 334" xfId="46252" xr:uid="{00000000-0005-0000-0000-00003B990000}"/>
    <cellStyle name="Standard 335" xfId="46253" xr:uid="{00000000-0005-0000-0000-00003C990000}"/>
    <cellStyle name="Standard 336" xfId="46289" xr:uid="{00000000-0005-0000-0000-00003D990000}"/>
    <cellStyle name="Standard 337" xfId="46291" xr:uid="{00000000-0005-0000-0000-00003E990000}"/>
    <cellStyle name="Standard 337 2" xfId="46322" xr:uid="{00000000-0005-0000-0000-00003F990000}"/>
    <cellStyle name="Standard 338" xfId="46292" xr:uid="{00000000-0005-0000-0000-000040990000}"/>
    <cellStyle name="Standard 339" xfId="46293" xr:uid="{00000000-0005-0000-0000-000041990000}"/>
    <cellStyle name="Standard 34" xfId="38876" xr:uid="{00000000-0005-0000-0000-000042990000}"/>
    <cellStyle name="Standard 34 2" xfId="38877" xr:uid="{00000000-0005-0000-0000-000043990000}"/>
    <cellStyle name="Standard 34 2 2" xfId="38878" xr:uid="{00000000-0005-0000-0000-000044990000}"/>
    <cellStyle name="Standard 34 2 2 2" xfId="38879" xr:uid="{00000000-0005-0000-0000-000045990000}"/>
    <cellStyle name="Standard 34 2 3" xfId="38880" xr:uid="{00000000-0005-0000-0000-000046990000}"/>
    <cellStyle name="Standard 34 3" xfId="38881" xr:uid="{00000000-0005-0000-0000-000047990000}"/>
    <cellStyle name="Standard 34 3 2" xfId="38882" xr:uid="{00000000-0005-0000-0000-000048990000}"/>
    <cellStyle name="Standard 34 4" xfId="38883" xr:uid="{00000000-0005-0000-0000-000049990000}"/>
    <cellStyle name="Standard 340" xfId="46296" xr:uid="{00000000-0005-0000-0000-00004A990000}"/>
    <cellStyle name="Standard 341" xfId="46297" xr:uid="{00000000-0005-0000-0000-00004B990000}"/>
    <cellStyle name="Standard 342" xfId="46299" xr:uid="{00000000-0005-0000-0000-00004C990000}"/>
    <cellStyle name="Standard 343" xfId="46300" xr:uid="{00000000-0005-0000-0000-00004D990000}"/>
    <cellStyle name="Standard 344" xfId="46301" xr:uid="{00000000-0005-0000-0000-00004E990000}"/>
    <cellStyle name="Standard 345" xfId="46302" xr:uid="{00000000-0005-0000-0000-00004F990000}"/>
    <cellStyle name="Standard 346" xfId="46304" xr:uid="{00000000-0005-0000-0000-000050990000}"/>
    <cellStyle name="Standard 347" xfId="46305" xr:uid="{00000000-0005-0000-0000-000051990000}"/>
    <cellStyle name="Standard 348" xfId="46306" xr:uid="{00000000-0005-0000-0000-000052990000}"/>
    <cellStyle name="Standard 349" xfId="46307" xr:uid="{00000000-0005-0000-0000-000053990000}"/>
    <cellStyle name="Standard 35" xfId="38884" xr:uid="{00000000-0005-0000-0000-000054990000}"/>
    <cellStyle name="Standard 35 2" xfId="38885" xr:uid="{00000000-0005-0000-0000-000055990000}"/>
    <cellStyle name="Standard 35 2 2" xfId="38886" xr:uid="{00000000-0005-0000-0000-000056990000}"/>
    <cellStyle name="Standard 35 2 2 2" xfId="38887" xr:uid="{00000000-0005-0000-0000-000057990000}"/>
    <cellStyle name="Standard 35 2 3" xfId="38888" xr:uid="{00000000-0005-0000-0000-000058990000}"/>
    <cellStyle name="Standard 35 3" xfId="38889" xr:uid="{00000000-0005-0000-0000-000059990000}"/>
    <cellStyle name="Standard 35 3 2" xfId="38890" xr:uid="{00000000-0005-0000-0000-00005A990000}"/>
    <cellStyle name="Standard 35 4" xfId="38891" xr:uid="{00000000-0005-0000-0000-00005B990000}"/>
    <cellStyle name="Standard 350" xfId="46308" xr:uid="{00000000-0005-0000-0000-00005C990000}"/>
    <cellStyle name="Standard 36" xfId="38892" xr:uid="{00000000-0005-0000-0000-00005D990000}"/>
    <cellStyle name="Standard 36 2" xfId="38893" xr:uid="{00000000-0005-0000-0000-00005E990000}"/>
    <cellStyle name="Standard 36 2 2" xfId="38894" xr:uid="{00000000-0005-0000-0000-00005F990000}"/>
    <cellStyle name="Standard 36 2 2 2" xfId="38895" xr:uid="{00000000-0005-0000-0000-000060990000}"/>
    <cellStyle name="Standard 36 2 3" xfId="38896" xr:uid="{00000000-0005-0000-0000-000061990000}"/>
    <cellStyle name="Standard 36 3" xfId="38897" xr:uid="{00000000-0005-0000-0000-000062990000}"/>
    <cellStyle name="Standard 36 3 2" xfId="38898" xr:uid="{00000000-0005-0000-0000-000063990000}"/>
    <cellStyle name="Standard 36 4" xfId="38899" xr:uid="{00000000-0005-0000-0000-000064990000}"/>
    <cellStyle name="Standard 37" xfId="38900" xr:uid="{00000000-0005-0000-0000-000065990000}"/>
    <cellStyle name="Standard 37 2" xfId="38901" xr:uid="{00000000-0005-0000-0000-000066990000}"/>
    <cellStyle name="Standard 37 2 2" xfId="38902" xr:uid="{00000000-0005-0000-0000-000067990000}"/>
    <cellStyle name="Standard 37 2 2 2" xfId="38903" xr:uid="{00000000-0005-0000-0000-000068990000}"/>
    <cellStyle name="Standard 37 2 3" xfId="38904" xr:uid="{00000000-0005-0000-0000-000069990000}"/>
    <cellStyle name="Standard 37 3" xfId="38905" xr:uid="{00000000-0005-0000-0000-00006A990000}"/>
    <cellStyle name="Standard 37 3 2" xfId="38906" xr:uid="{00000000-0005-0000-0000-00006B990000}"/>
    <cellStyle name="Standard 37 4" xfId="38907" xr:uid="{00000000-0005-0000-0000-00006C990000}"/>
    <cellStyle name="Standard 38" xfId="38908" xr:uid="{00000000-0005-0000-0000-00006D990000}"/>
    <cellStyle name="Standard 38 2" xfId="38909" xr:uid="{00000000-0005-0000-0000-00006E990000}"/>
    <cellStyle name="Standard 38 2 2" xfId="38910" xr:uid="{00000000-0005-0000-0000-00006F990000}"/>
    <cellStyle name="Standard 38 2 2 2" xfId="38911" xr:uid="{00000000-0005-0000-0000-000070990000}"/>
    <cellStyle name="Standard 38 2 3" xfId="38912" xr:uid="{00000000-0005-0000-0000-000071990000}"/>
    <cellStyle name="Standard 38 3" xfId="38913" xr:uid="{00000000-0005-0000-0000-000072990000}"/>
    <cellStyle name="Standard 38 3 2" xfId="38914" xr:uid="{00000000-0005-0000-0000-000073990000}"/>
    <cellStyle name="Standard 38 4" xfId="38915" xr:uid="{00000000-0005-0000-0000-000074990000}"/>
    <cellStyle name="Standard 39" xfId="38916" xr:uid="{00000000-0005-0000-0000-000075990000}"/>
    <cellStyle name="Standard 39 2" xfId="38917" xr:uid="{00000000-0005-0000-0000-000076990000}"/>
    <cellStyle name="Standard 39 2 2" xfId="38918" xr:uid="{00000000-0005-0000-0000-000077990000}"/>
    <cellStyle name="Standard 39 2 2 2" xfId="38919" xr:uid="{00000000-0005-0000-0000-000078990000}"/>
    <cellStyle name="Standard 39 2 3" xfId="38920" xr:uid="{00000000-0005-0000-0000-000079990000}"/>
    <cellStyle name="Standard 39 3" xfId="38921" xr:uid="{00000000-0005-0000-0000-00007A990000}"/>
    <cellStyle name="Standard 39 3 2" xfId="38922" xr:uid="{00000000-0005-0000-0000-00007B990000}"/>
    <cellStyle name="Standard 39 4" xfId="38923" xr:uid="{00000000-0005-0000-0000-00007C990000}"/>
    <cellStyle name="Standard 4" xfId="5" xr:uid="{00000000-0005-0000-0000-00007D990000}"/>
    <cellStyle name="Standard 4 10" xfId="38925" xr:uid="{00000000-0005-0000-0000-00007E990000}"/>
    <cellStyle name="Standard 4 10 2" xfId="38926" xr:uid="{00000000-0005-0000-0000-00007F990000}"/>
    <cellStyle name="Standard 4 10 3" xfId="38927" xr:uid="{00000000-0005-0000-0000-000080990000}"/>
    <cellStyle name="Standard 4 10 4" xfId="38928" xr:uid="{00000000-0005-0000-0000-000081990000}"/>
    <cellStyle name="Standard 4 11" xfId="38929" xr:uid="{00000000-0005-0000-0000-000082990000}"/>
    <cellStyle name="Standard 4 11 2" xfId="38930" xr:uid="{00000000-0005-0000-0000-000083990000}"/>
    <cellStyle name="Standard 4 11 3" xfId="38931" xr:uid="{00000000-0005-0000-0000-000084990000}"/>
    <cellStyle name="Standard 4 11 4" xfId="38932" xr:uid="{00000000-0005-0000-0000-000085990000}"/>
    <cellStyle name="Standard 4 12" xfId="38933" xr:uid="{00000000-0005-0000-0000-000086990000}"/>
    <cellStyle name="Standard 4 12 2" xfId="38934" xr:uid="{00000000-0005-0000-0000-000087990000}"/>
    <cellStyle name="Standard 4 12 3" xfId="38935" xr:uid="{00000000-0005-0000-0000-000088990000}"/>
    <cellStyle name="Standard 4 12 4" xfId="38936" xr:uid="{00000000-0005-0000-0000-000089990000}"/>
    <cellStyle name="Standard 4 13" xfId="38937" xr:uid="{00000000-0005-0000-0000-00008A990000}"/>
    <cellStyle name="Standard 4 13 2" xfId="38938" xr:uid="{00000000-0005-0000-0000-00008B990000}"/>
    <cellStyle name="Standard 4 13 3" xfId="38939" xr:uid="{00000000-0005-0000-0000-00008C990000}"/>
    <cellStyle name="Standard 4 13 4" xfId="38940" xr:uid="{00000000-0005-0000-0000-00008D990000}"/>
    <cellStyle name="Standard 4 14" xfId="38941" xr:uid="{00000000-0005-0000-0000-00008E990000}"/>
    <cellStyle name="Standard 4 14 2" xfId="38942" xr:uid="{00000000-0005-0000-0000-00008F990000}"/>
    <cellStyle name="Standard 4 14 3" xfId="38943" xr:uid="{00000000-0005-0000-0000-000090990000}"/>
    <cellStyle name="Standard 4 14 4" xfId="38944" xr:uid="{00000000-0005-0000-0000-000091990000}"/>
    <cellStyle name="Standard 4 15" xfId="38945" xr:uid="{00000000-0005-0000-0000-000092990000}"/>
    <cellStyle name="Standard 4 15 2" xfId="38946" xr:uid="{00000000-0005-0000-0000-000093990000}"/>
    <cellStyle name="Standard 4 15 3" xfId="38947" xr:uid="{00000000-0005-0000-0000-000094990000}"/>
    <cellStyle name="Standard 4 15 4" xfId="38948" xr:uid="{00000000-0005-0000-0000-000095990000}"/>
    <cellStyle name="Standard 4 16" xfId="38949" xr:uid="{00000000-0005-0000-0000-000096990000}"/>
    <cellStyle name="Standard 4 16 2" xfId="38950" xr:uid="{00000000-0005-0000-0000-000097990000}"/>
    <cellStyle name="Standard 4 17" xfId="38951" xr:uid="{00000000-0005-0000-0000-000098990000}"/>
    <cellStyle name="Standard 4 17 2" xfId="38952" xr:uid="{00000000-0005-0000-0000-000099990000}"/>
    <cellStyle name="Standard 4 18" xfId="38953" xr:uid="{00000000-0005-0000-0000-00009A990000}"/>
    <cellStyle name="Standard 4 18 2" xfId="38954" xr:uid="{00000000-0005-0000-0000-00009B990000}"/>
    <cellStyle name="Standard 4 18 3" xfId="38955" xr:uid="{00000000-0005-0000-0000-00009C990000}"/>
    <cellStyle name="Standard 4 19" xfId="38956" xr:uid="{00000000-0005-0000-0000-00009D990000}"/>
    <cellStyle name="Standard 4 19 2" xfId="38957" xr:uid="{00000000-0005-0000-0000-00009E990000}"/>
    <cellStyle name="Standard 4 19 3" xfId="38958" xr:uid="{00000000-0005-0000-0000-00009F990000}"/>
    <cellStyle name="Standard 4 2" xfId="38959" xr:uid="{00000000-0005-0000-0000-0000A0990000}"/>
    <cellStyle name="Standard 4 2 2" xfId="38960" xr:uid="{00000000-0005-0000-0000-0000A1990000}"/>
    <cellStyle name="Standard 4 2 3" xfId="38961" xr:uid="{00000000-0005-0000-0000-0000A2990000}"/>
    <cellStyle name="Standard 4 2 4" xfId="38962" xr:uid="{00000000-0005-0000-0000-0000A3990000}"/>
    <cellStyle name="Standard 4 2 5" xfId="38963" xr:uid="{00000000-0005-0000-0000-0000A4990000}"/>
    <cellStyle name="Standard 4 2 6" xfId="38964" xr:uid="{00000000-0005-0000-0000-0000A5990000}"/>
    <cellStyle name="Standard 4 2 7" xfId="38965" xr:uid="{00000000-0005-0000-0000-0000A6990000}"/>
    <cellStyle name="Standard 4 2 8" xfId="38966" xr:uid="{00000000-0005-0000-0000-0000A7990000}"/>
    <cellStyle name="Standard 4 20" xfId="38967" xr:uid="{00000000-0005-0000-0000-0000A8990000}"/>
    <cellStyle name="Standard 4 20 2" xfId="38968" xr:uid="{00000000-0005-0000-0000-0000A9990000}"/>
    <cellStyle name="Standard 4 20 3" xfId="38969" xr:uid="{00000000-0005-0000-0000-0000AA990000}"/>
    <cellStyle name="Standard 4 21" xfId="38970" xr:uid="{00000000-0005-0000-0000-0000AB990000}"/>
    <cellStyle name="Standard 4 22" xfId="38971" xr:uid="{00000000-0005-0000-0000-0000AC990000}"/>
    <cellStyle name="Standard 4 23" xfId="38972" xr:uid="{00000000-0005-0000-0000-0000AD990000}"/>
    <cellStyle name="Standard 4 24" xfId="38973" xr:uid="{00000000-0005-0000-0000-0000AE990000}"/>
    <cellStyle name="Standard 4 25" xfId="38974" xr:uid="{00000000-0005-0000-0000-0000AF990000}"/>
    <cellStyle name="Standard 4 26" xfId="38924" xr:uid="{00000000-0005-0000-0000-0000B0990000}"/>
    <cellStyle name="Standard 4 3" xfId="38975" xr:uid="{00000000-0005-0000-0000-0000B1990000}"/>
    <cellStyle name="Standard 4 4" xfId="38976" xr:uid="{00000000-0005-0000-0000-0000B2990000}"/>
    <cellStyle name="Standard 4 5" xfId="38977" xr:uid="{00000000-0005-0000-0000-0000B3990000}"/>
    <cellStyle name="Standard 4 5 2" xfId="38978" xr:uid="{00000000-0005-0000-0000-0000B4990000}"/>
    <cellStyle name="Standard 4 5 3" xfId="38979" xr:uid="{00000000-0005-0000-0000-0000B5990000}"/>
    <cellStyle name="Standard 4 5 4" xfId="38980" xr:uid="{00000000-0005-0000-0000-0000B6990000}"/>
    <cellStyle name="Standard 4 6" xfId="38981" xr:uid="{00000000-0005-0000-0000-0000B7990000}"/>
    <cellStyle name="Standard 4 6 2" xfId="38982" xr:uid="{00000000-0005-0000-0000-0000B8990000}"/>
    <cellStyle name="Standard 4 6 3" xfId="38983" xr:uid="{00000000-0005-0000-0000-0000B9990000}"/>
    <cellStyle name="Standard 4 6 4" xfId="38984" xr:uid="{00000000-0005-0000-0000-0000BA990000}"/>
    <cellStyle name="Standard 4 7" xfId="38985" xr:uid="{00000000-0005-0000-0000-0000BB990000}"/>
    <cellStyle name="Standard 4 7 2" xfId="38986" xr:uid="{00000000-0005-0000-0000-0000BC990000}"/>
    <cellStyle name="Standard 4 7 3" xfId="38987" xr:uid="{00000000-0005-0000-0000-0000BD990000}"/>
    <cellStyle name="Standard 4 7 4" xfId="38988" xr:uid="{00000000-0005-0000-0000-0000BE990000}"/>
    <cellStyle name="Standard 4 7 5" xfId="38989" xr:uid="{00000000-0005-0000-0000-0000BF990000}"/>
    <cellStyle name="Standard 4 8" xfId="38990" xr:uid="{00000000-0005-0000-0000-0000C0990000}"/>
    <cellStyle name="Standard 4 8 2" xfId="38991" xr:uid="{00000000-0005-0000-0000-0000C1990000}"/>
    <cellStyle name="Standard 4 8 2 2" xfId="38992" xr:uid="{00000000-0005-0000-0000-0000C2990000}"/>
    <cellStyle name="Standard 4 8 3" xfId="45943" xr:uid="{00000000-0005-0000-0000-0000C3990000}"/>
    <cellStyle name="Standard 4 8_SMIT SA IS (EUR)" xfId="45944" xr:uid="{00000000-0005-0000-0000-0000C4990000}"/>
    <cellStyle name="Standard 4 9" xfId="38993" xr:uid="{00000000-0005-0000-0000-0000C5990000}"/>
    <cellStyle name="Standard 4 9 2" xfId="38994" xr:uid="{00000000-0005-0000-0000-0000C6990000}"/>
    <cellStyle name="Standard 4 9 3" xfId="38995" xr:uid="{00000000-0005-0000-0000-0000C7990000}"/>
    <cellStyle name="Standard 4 9 4" xfId="38996" xr:uid="{00000000-0005-0000-0000-0000C8990000}"/>
    <cellStyle name="Standard 40" xfId="38997" xr:uid="{00000000-0005-0000-0000-0000C9990000}"/>
    <cellStyle name="Standard 40 2" xfId="38998" xr:uid="{00000000-0005-0000-0000-0000CA990000}"/>
    <cellStyle name="Standard 40 2 2" xfId="38999" xr:uid="{00000000-0005-0000-0000-0000CB990000}"/>
    <cellStyle name="Standard 40 2 2 2" xfId="39000" xr:uid="{00000000-0005-0000-0000-0000CC990000}"/>
    <cellStyle name="Standard 40 2 3" xfId="39001" xr:uid="{00000000-0005-0000-0000-0000CD990000}"/>
    <cellStyle name="Standard 40 3" xfId="39002" xr:uid="{00000000-0005-0000-0000-0000CE990000}"/>
    <cellStyle name="Standard 40 3 2" xfId="39003" xr:uid="{00000000-0005-0000-0000-0000CF990000}"/>
    <cellStyle name="Standard 40 4" xfId="39004" xr:uid="{00000000-0005-0000-0000-0000D0990000}"/>
    <cellStyle name="Standard 41" xfId="39005" xr:uid="{00000000-0005-0000-0000-0000D1990000}"/>
    <cellStyle name="Standard 41 2" xfId="39006" xr:uid="{00000000-0005-0000-0000-0000D2990000}"/>
    <cellStyle name="Standard 41 2 2" xfId="39007" xr:uid="{00000000-0005-0000-0000-0000D3990000}"/>
    <cellStyle name="Standard 41 2 2 2" xfId="39008" xr:uid="{00000000-0005-0000-0000-0000D4990000}"/>
    <cellStyle name="Standard 41 2 3" xfId="39009" xr:uid="{00000000-0005-0000-0000-0000D5990000}"/>
    <cellStyle name="Standard 41 3" xfId="39010" xr:uid="{00000000-0005-0000-0000-0000D6990000}"/>
    <cellStyle name="Standard 41 3 2" xfId="39011" xr:uid="{00000000-0005-0000-0000-0000D7990000}"/>
    <cellStyle name="Standard 41 4" xfId="39012" xr:uid="{00000000-0005-0000-0000-0000D8990000}"/>
    <cellStyle name="Standard 416" xfId="46323" xr:uid="{00000000-0005-0000-0000-0000D9990000}"/>
    <cellStyle name="Standard 42" xfId="39013" xr:uid="{00000000-0005-0000-0000-0000DA990000}"/>
    <cellStyle name="Standard 42 2" xfId="39014" xr:uid="{00000000-0005-0000-0000-0000DB990000}"/>
    <cellStyle name="Standard 42 2 2" xfId="39015" xr:uid="{00000000-0005-0000-0000-0000DC990000}"/>
    <cellStyle name="Standard 42 2 2 2" xfId="39016" xr:uid="{00000000-0005-0000-0000-0000DD990000}"/>
    <cellStyle name="Standard 42 2 3" xfId="39017" xr:uid="{00000000-0005-0000-0000-0000DE990000}"/>
    <cellStyle name="Standard 42 3" xfId="39018" xr:uid="{00000000-0005-0000-0000-0000DF990000}"/>
    <cellStyle name="Standard 42 3 2" xfId="39019" xr:uid="{00000000-0005-0000-0000-0000E0990000}"/>
    <cellStyle name="Standard 42 4" xfId="39020" xr:uid="{00000000-0005-0000-0000-0000E1990000}"/>
    <cellStyle name="Standard 43" xfId="39021" xr:uid="{00000000-0005-0000-0000-0000E2990000}"/>
    <cellStyle name="Standard 43 2" xfId="39022" xr:uid="{00000000-0005-0000-0000-0000E3990000}"/>
    <cellStyle name="Standard 43 2 2" xfId="39023" xr:uid="{00000000-0005-0000-0000-0000E4990000}"/>
    <cellStyle name="Standard 43 2 2 2" xfId="39024" xr:uid="{00000000-0005-0000-0000-0000E5990000}"/>
    <cellStyle name="Standard 43 2 3" xfId="39025" xr:uid="{00000000-0005-0000-0000-0000E6990000}"/>
    <cellStyle name="Standard 43 3" xfId="39026" xr:uid="{00000000-0005-0000-0000-0000E7990000}"/>
    <cellStyle name="Standard 43 3 2" xfId="39027" xr:uid="{00000000-0005-0000-0000-0000E8990000}"/>
    <cellStyle name="Standard 43 4" xfId="39028" xr:uid="{00000000-0005-0000-0000-0000E9990000}"/>
    <cellStyle name="Standard 44" xfId="39029" xr:uid="{00000000-0005-0000-0000-0000EA990000}"/>
    <cellStyle name="Standard 44 2" xfId="39030" xr:uid="{00000000-0005-0000-0000-0000EB990000}"/>
    <cellStyle name="Standard 44 2 2" xfId="39031" xr:uid="{00000000-0005-0000-0000-0000EC990000}"/>
    <cellStyle name="Standard 44 2 2 2" xfId="39032" xr:uid="{00000000-0005-0000-0000-0000ED990000}"/>
    <cellStyle name="Standard 44 2 3" xfId="39033" xr:uid="{00000000-0005-0000-0000-0000EE990000}"/>
    <cellStyle name="Standard 44 3" xfId="39034" xr:uid="{00000000-0005-0000-0000-0000EF990000}"/>
    <cellStyle name="Standard 44 3 2" xfId="39035" xr:uid="{00000000-0005-0000-0000-0000F0990000}"/>
    <cellStyle name="Standard 44 4" xfId="39036" xr:uid="{00000000-0005-0000-0000-0000F1990000}"/>
    <cellStyle name="Standard 45" xfId="39037" xr:uid="{00000000-0005-0000-0000-0000F2990000}"/>
    <cellStyle name="Standard 45 2" xfId="39038" xr:uid="{00000000-0005-0000-0000-0000F3990000}"/>
    <cellStyle name="Standard 45 2 2" xfId="39039" xr:uid="{00000000-0005-0000-0000-0000F4990000}"/>
    <cellStyle name="Standard 45 2 2 2" xfId="39040" xr:uid="{00000000-0005-0000-0000-0000F5990000}"/>
    <cellStyle name="Standard 45 2 3" xfId="39041" xr:uid="{00000000-0005-0000-0000-0000F6990000}"/>
    <cellStyle name="Standard 45 3" xfId="39042" xr:uid="{00000000-0005-0000-0000-0000F7990000}"/>
    <cellStyle name="Standard 45 3 2" xfId="39043" xr:uid="{00000000-0005-0000-0000-0000F8990000}"/>
    <cellStyle name="Standard 45 4" xfId="39044" xr:uid="{00000000-0005-0000-0000-0000F9990000}"/>
    <cellStyle name="Standard 46" xfId="39045" xr:uid="{00000000-0005-0000-0000-0000FA990000}"/>
    <cellStyle name="Standard 46 2" xfId="39046" xr:uid="{00000000-0005-0000-0000-0000FB990000}"/>
    <cellStyle name="Standard 46 2 2" xfId="39047" xr:uid="{00000000-0005-0000-0000-0000FC990000}"/>
    <cellStyle name="Standard 46 2 2 2" xfId="39048" xr:uid="{00000000-0005-0000-0000-0000FD990000}"/>
    <cellStyle name="Standard 46 2 3" xfId="39049" xr:uid="{00000000-0005-0000-0000-0000FE990000}"/>
    <cellStyle name="Standard 46 3" xfId="39050" xr:uid="{00000000-0005-0000-0000-0000FF990000}"/>
    <cellStyle name="Standard 46 3 2" xfId="39051" xr:uid="{00000000-0005-0000-0000-0000009A0000}"/>
    <cellStyle name="Standard 46 4" xfId="39052" xr:uid="{00000000-0005-0000-0000-0000019A0000}"/>
    <cellStyle name="Standard 47" xfId="39053" xr:uid="{00000000-0005-0000-0000-0000029A0000}"/>
    <cellStyle name="Standard 47 2" xfId="39054" xr:uid="{00000000-0005-0000-0000-0000039A0000}"/>
    <cellStyle name="Standard 47 2 2" xfId="39055" xr:uid="{00000000-0005-0000-0000-0000049A0000}"/>
    <cellStyle name="Standard 47 2 2 2" xfId="39056" xr:uid="{00000000-0005-0000-0000-0000059A0000}"/>
    <cellStyle name="Standard 47 2 3" xfId="39057" xr:uid="{00000000-0005-0000-0000-0000069A0000}"/>
    <cellStyle name="Standard 47 3" xfId="39058" xr:uid="{00000000-0005-0000-0000-0000079A0000}"/>
    <cellStyle name="Standard 47 3 2" xfId="39059" xr:uid="{00000000-0005-0000-0000-0000089A0000}"/>
    <cellStyle name="Standard 47 4" xfId="39060" xr:uid="{00000000-0005-0000-0000-0000099A0000}"/>
    <cellStyle name="Standard 48" xfId="39061" xr:uid="{00000000-0005-0000-0000-00000A9A0000}"/>
    <cellStyle name="Standard 48 2" xfId="39062" xr:uid="{00000000-0005-0000-0000-00000B9A0000}"/>
    <cellStyle name="Standard 48 2 2" xfId="39063" xr:uid="{00000000-0005-0000-0000-00000C9A0000}"/>
    <cellStyle name="Standard 48 2 2 2" xfId="39064" xr:uid="{00000000-0005-0000-0000-00000D9A0000}"/>
    <cellStyle name="Standard 48 2 3" xfId="39065" xr:uid="{00000000-0005-0000-0000-00000E9A0000}"/>
    <cellStyle name="Standard 48 3" xfId="39066" xr:uid="{00000000-0005-0000-0000-00000F9A0000}"/>
    <cellStyle name="Standard 48 3 2" xfId="39067" xr:uid="{00000000-0005-0000-0000-0000109A0000}"/>
    <cellStyle name="Standard 48 4" xfId="39068" xr:uid="{00000000-0005-0000-0000-0000119A0000}"/>
    <cellStyle name="Standard 48 5" xfId="39069" xr:uid="{00000000-0005-0000-0000-0000129A0000}"/>
    <cellStyle name="Standard 49" xfId="39070" xr:uid="{00000000-0005-0000-0000-0000139A0000}"/>
    <cellStyle name="Standard 49 2" xfId="39071" xr:uid="{00000000-0005-0000-0000-0000149A0000}"/>
    <cellStyle name="Standard 49 2 2" xfId="39072" xr:uid="{00000000-0005-0000-0000-0000159A0000}"/>
    <cellStyle name="Standard 49 2 2 2" xfId="39073" xr:uid="{00000000-0005-0000-0000-0000169A0000}"/>
    <cellStyle name="Standard 49 2 3" xfId="39074" xr:uid="{00000000-0005-0000-0000-0000179A0000}"/>
    <cellStyle name="Standard 49 3" xfId="39075" xr:uid="{00000000-0005-0000-0000-0000189A0000}"/>
    <cellStyle name="Standard 49 3 2" xfId="39076" xr:uid="{00000000-0005-0000-0000-0000199A0000}"/>
    <cellStyle name="Standard 49 4" xfId="39077" xr:uid="{00000000-0005-0000-0000-00001A9A0000}"/>
    <cellStyle name="Standard 5" xfId="6" xr:uid="{00000000-0005-0000-0000-00001B9A0000}"/>
    <cellStyle name="Standard 5 10" xfId="39078" xr:uid="{00000000-0005-0000-0000-00001C9A0000}"/>
    <cellStyle name="Standard 5 10 2" xfId="39079" xr:uid="{00000000-0005-0000-0000-00001D9A0000}"/>
    <cellStyle name="Standard 5 10 2 2" xfId="39080" xr:uid="{00000000-0005-0000-0000-00001E9A0000}"/>
    <cellStyle name="Standard 5 10 3" xfId="39081" xr:uid="{00000000-0005-0000-0000-00001F9A0000}"/>
    <cellStyle name="Standard 5 11" xfId="39082" xr:uid="{00000000-0005-0000-0000-0000209A0000}"/>
    <cellStyle name="Standard 5 11 2" xfId="39083" xr:uid="{00000000-0005-0000-0000-0000219A0000}"/>
    <cellStyle name="Standard 5 11 2 2" xfId="39084" xr:uid="{00000000-0005-0000-0000-0000229A0000}"/>
    <cellStyle name="Standard 5 11 3" xfId="39085" xr:uid="{00000000-0005-0000-0000-0000239A0000}"/>
    <cellStyle name="Standard 5 12" xfId="39086" xr:uid="{00000000-0005-0000-0000-0000249A0000}"/>
    <cellStyle name="Standard 5 12 2" xfId="39087" xr:uid="{00000000-0005-0000-0000-0000259A0000}"/>
    <cellStyle name="Standard 5 12 3" xfId="39088" xr:uid="{00000000-0005-0000-0000-0000269A0000}"/>
    <cellStyle name="Standard 5 13" xfId="39089" xr:uid="{00000000-0005-0000-0000-0000279A0000}"/>
    <cellStyle name="Standard 5 13 2" xfId="39090" xr:uid="{00000000-0005-0000-0000-0000289A0000}"/>
    <cellStyle name="Standard 5 13 3" xfId="39091" xr:uid="{00000000-0005-0000-0000-0000299A0000}"/>
    <cellStyle name="Standard 5 14" xfId="39092" xr:uid="{00000000-0005-0000-0000-00002A9A0000}"/>
    <cellStyle name="Standard 5 14 2" xfId="39093" xr:uid="{00000000-0005-0000-0000-00002B9A0000}"/>
    <cellStyle name="Standard 5 14 3" xfId="39094" xr:uid="{00000000-0005-0000-0000-00002C9A0000}"/>
    <cellStyle name="Standard 5 15" xfId="39095" xr:uid="{00000000-0005-0000-0000-00002D9A0000}"/>
    <cellStyle name="Standard 5 15 2" xfId="39096" xr:uid="{00000000-0005-0000-0000-00002E9A0000}"/>
    <cellStyle name="Standard 5 15 3" xfId="39097" xr:uid="{00000000-0005-0000-0000-00002F9A0000}"/>
    <cellStyle name="Standard 5 16" xfId="39098" xr:uid="{00000000-0005-0000-0000-0000309A0000}"/>
    <cellStyle name="Standard 5 17" xfId="39099" xr:uid="{00000000-0005-0000-0000-0000319A0000}"/>
    <cellStyle name="Standard 5 18" xfId="39100" xr:uid="{00000000-0005-0000-0000-0000329A0000}"/>
    <cellStyle name="Standard 5 19" xfId="39101" xr:uid="{00000000-0005-0000-0000-0000339A0000}"/>
    <cellStyle name="Standard 5 2" xfId="39102" xr:uid="{00000000-0005-0000-0000-0000349A0000}"/>
    <cellStyle name="Standard 5 2 10" xfId="39103" xr:uid="{00000000-0005-0000-0000-0000359A0000}"/>
    <cellStyle name="Standard 5 2 10 2" xfId="39104" xr:uid="{00000000-0005-0000-0000-0000369A0000}"/>
    <cellStyle name="Standard 5 2 10 3" xfId="39105" xr:uid="{00000000-0005-0000-0000-0000379A0000}"/>
    <cellStyle name="Standard 5 2 11" xfId="39106" xr:uid="{00000000-0005-0000-0000-0000389A0000}"/>
    <cellStyle name="Standard 5 2 2" xfId="39107" xr:uid="{00000000-0005-0000-0000-0000399A0000}"/>
    <cellStyle name="Standard 5 2 2 10" xfId="39108" xr:uid="{00000000-0005-0000-0000-00003A9A0000}"/>
    <cellStyle name="Standard 5 2 2 11" xfId="39109" xr:uid="{00000000-0005-0000-0000-00003B9A0000}"/>
    <cellStyle name="Standard 5 2 2 12" xfId="39110" xr:uid="{00000000-0005-0000-0000-00003C9A0000}"/>
    <cellStyle name="Standard 5 2 2 13" xfId="39111" xr:uid="{00000000-0005-0000-0000-00003D9A0000}"/>
    <cellStyle name="Standard 5 2 2 2" xfId="39112" xr:uid="{00000000-0005-0000-0000-00003E9A0000}"/>
    <cellStyle name="Standard 5 2 2 2 2" xfId="39113" xr:uid="{00000000-0005-0000-0000-00003F9A0000}"/>
    <cellStyle name="Standard 5 2 2 2 2 2" xfId="39114" xr:uid="{00000000-0005-0000-0000-0000409A0000}"/>
    <cellStyle name="Standard 5 2 2 2 2 3" xfId="39115" xr:uid="{00000000-0005-0000-0000-0000419A0000}"/>
    <cellStyle name="Standard 5 2 2 2 2 4" xfId="39116" xr:uid="{00000000-0005-0000-0000-0000429A0000}"/>
    <cellStyle name="Standard 5 2 2 2 3" xfId="39117" xr:uid="{00000000-0005-0000-0000-0000439A0000}"/>
    <cellStyle name="Standard 5 2 2 2 4" xfId="39118" xr:uid="{00000000-0005-0000-0000-0000449A0000}"/>
    <cellStyle name="Standard 5 2 2 2 5" xfId="39119" xr:uid="{00000000-0005-0000-0000-0000459A0000}"/>
    <cellStyle name="Standard 5 2 2 3" xfId="39120" xr:uid="{00000000-0005-0000-0000-0000469A0000}"/>
    <cellStyle name="Standard 5 2 2 3 2" xfId="39121" xr:uid="{00000000-0005-0000-0000-0000479A0000}"/>
    <cellStyle name="Standard 5 2 2 3 2 2" xfId="39122" xr:uid="{00000000-0005-0000-0000-0000489A0000}"/>
    <cellStyle name="Standard 5 2 2 3 2 3" xfId="39123" xr:uid="{00000000-0005-0000-0000-0000499A0000}"/>
    <cellStyle name="Standard 5 2 2 3 3" xfId="39124" xr:uid="{00000000-0005-0000-0000-00004A9A0000}"/>
    <cellStyle name="Standard 5 2 2 3 4" xfId="39125" xr:uid="{00000000-0005-0000-0000-00004B9A0000}"/>
    <cellStyle name="Standard 5 2 2 3 5" xfId="39126" xr:uid="{00000000-0005-0000-0000-00004C9A0000}"/>
    <cellStyle name="Standard 5 2 2 4" xfId="39127" xr:uid="{00000000-0005-0000-0000-00004D9A0000}"/>
    <cellStyle name="Standard 5 2 2 4 2" xfId="39128" xr:uid="{00000000-0005-0000-0000-00004E9A0000}"/>
    <cellStyle name="Standard 5 2 2 4 2 2" xfId="39129" xr:uid="{00000000-0005-0000-0000-00004F9A0000}"/>
    <cellStyle name="Standard 5 2 2 4 2 3" xfId="39130" xr:uid="{00000000-0005-0000-0000-0000509A0000}"/>
    <cellStyle name="Standard 5 2 2 4 3" xfId="39131" xr:uid="{00000000-0005-0000-0000-0000519A0000}"/>
    <cellStyle name="Standard 5 2 2 4 4" xfId="39132" xr:uid="{00000000-0005-0000-0000-0000529A0000}"/>
    <cellStyle name="Standard 5 2 2 5" xfId="39133" xr:uid="{00000000-0005-0000-0000-0000539A0000}"/>
    <cellStyle name="Standard 5 2 2 5 2" xfId="39134" xr:uid="{00000000-0005-0000-0000-0000549A0000}"/>
    <cellStyle name="Standard 5 2 2 5 2 2" xfId="39135" xr:uid="{00000000-0005-0000-0000-0000559A0000}"/>
    <cellStyle name="Standard 5 2 2 5 2 3" xfId="39136" xr:uid="{00000000-0005-0000-0000-0000569A0000}"/>
    <cellStyle name="Standard 5 2 2 5 3" xfId="39137" xr:uid="{00000000-0005-0000-0000-0000579A0000}"/>
    <cellStyle name="Standard 5 2 2 5 4" xfId="39138" xr:uid="{00000000-0005-0000-0000-0000589A0000}"/>
    <cellStyle name="Standard 5 2 2 6" xfId="39139" xr:uid="{00000000-0005-0000-0000-0000599A0000}"/>
    <cellStyle name="Standard 5 2 2 6 2" xfId="39140" xr:uid="{00000000-0005-0000-0000-00005A9A0000}"/>
    <cellStyle name="Standard 5 2 2 6 2 2" xfId="39141" xr:uid="{00000000-0005-0000-0000-00005B9A0000}"/>
    <cellStyle name="Standard 5 2 2 6 2 3" xfId="39142" xr:uid="{00000000-0005-0000-0000-00005C9A0000}"/>
    <cellStyle name="Standard 5 2 2 6 3" xfId="39143" xr:uid="{00000000-0005-0000-0000-00005D9A0000}"/>
    <cellStyle name="Standard 5 2 2 6 4" xfId="39144" xr:uid="{00000000-0005-0000-0000-00005E9A0000}"/>
    <cellStyle name="Standard 5 2 2 7" xfId="39145" xr:uid="{00000000-0005-0000-0000-00005F9A0000}"/>
    <cellStyle name="Standard 5 2 2 7 2" xfId="39146" xr:uid="{00000000-0005-0000-0000-0000609A0000}"/>
    <cellStyle name="Standard 5 2 2 7 3" xfId="39147" xr:uid="{00000000-0005-0000-0000-0000619A0000}"/>
    <cellStyle name="Standard 5 2 2 8" xfId="39148" xr:uid="{00000000-0005-0000-0000-0000629A0000}"/>
    <cellStyle name="Standard 5 2 2 8 2" xfId="39149" xr:uid="{00000000-0005-0000-0000-0000639A0000}"/>
    <cellStyle name="Standard 5 2 2 8 3" xfId="39150" xr:uid="{00000000-0005-0000-0000-0000649A0000}"/>
    <cellStyle name="Standard 5 2 2 9" xfId="39151" xr:uid="{00000000-0005-0000-0000-0000659A0000}"/>
    <cellStyle name="Standard 5 2 2 9 2" xfId="39152" xr:uid="{00000000-0005-0000-0000-0000669A0000}"/>
    <cellStyle name="Standard 5 2 2 9 3" xfId="39153" xr:uid="{00000000-0005-0000-0000-0000679A0000}"/>
    <cellStyle name="Standard 5 2 3" xfId="39154" xr:uid="{00000000-0005-0000-0000-0000689A0000}"/>
    <cellStyle name="Standard 5 2 3 2" xfId="39155" xr:uid="{00000000-0005-0000-0000-0000699A0000}"/>
    <cellStyle name="Standard 5 2 3 2 2" xfId="39156" xr:uid="{00000000-0005-0000-0000-00006A9A0000}"/>
    <cellStyle name="Standard 5 2 3 2 3" xfId="39157" xr:uid="{00000000-0005-0000-0000-00006B9A0000}"/>
    <cellStyle name="Standard 5 2 3 3" xfId="39158" xr:uid="{00000000-0005-0000-0000-00006C9A0000}"/>
    <cellStyle name="Standard 5 2 3 4" xfId="39159" xr:uid="{00000000-0005-0000-0000-00006D9A0000}"/>
    <cellStyle name="Standard 5 2 4" xfId="39160" xr:uid="{00000000-0005-0000-0000-00006E9A0000}"/>
    <cellStyle name="Standard 5 2 4 2" xfId="39161" xr:uid="{00000000-0005-0000-0000-00006F9A0000}"/>
    <cellStyle name="Standard 5 2 4 2 2" xfId="39162" xr:uid="{00000000-0005-0000-0000-0000709A0000}"/>
    <cellStyle name="Standard 5 2 4 2 3" xfId="39163" xr:uid="{00000000-0005-0000-0000-0000719A0000}"/>
    <cellStyle name="Standard 5 2 4 3" xfId="39164" xr:uid="{00000000-0005-0000-0000-0000729A0000}"/>
    <cellStyle name="Standard 5 2 4 4" xfId="39165" xr:uid="{00000000-0005-0000-0000-0000739A0000}"/>
    <cellStyle name="Standard 5 2 5" xfId="39166" xr:uid="{00000000-0005-0000-0000-0000749A0000}"/>
    <cellStyle name="Standard 5 2 5 2" xfId="39167" xr:uid="{00000000-0005-0000-0000-0000759A0000}"/>
    <cellStyle name="Standard 5 2 5 2 2" xfId="39168" xr:uid="{00000000-0005-0000-0000-0000769A0000}"/>
    <cellStyle name="Standard 5 2 5 2 3" xfId="39169" xr:uid="{00000000-0005-0000-0000-0000779A0000}"/>
    <cellStyle name="Standard 5 2 5 3" xfId="39170" xr:uid="{00000000-0005-0000-0000-0000789A0000}"/>
    <cellStyle name="Standard 5 2 5 4" xfId="39171" xr:uid="{00000000-0005-0000-0000-0000799A0000}"/>
    <cellStyle name="Standard 5 2 6" xfId="39172" xr:uid="{00000000-0005-0000-0000-00007A9A0000}"/>
    <cellStyle name="Standard 5 2 6 2" xfId="39173" xr:uid="{00000000-0005-0000-0000-00007B9A0000}"/>
    <cellStyle name="Standard 5 2 6 2 2" xfId="39174" xr:uid="{00000000-0005-0000-0000-00007C9A0000}"/>
    <cellStyle name="Standard 5 2 6 2 3" xfId="39175" xr:uid="{00000000-0005-0000-0000-00007D9A0000}"/>
    <cellStyle name="Standard 5 2 6 3" xfId="39176" xr:uid="{00000000-0005-0000-0000-00007E9A0000}"/>
    <cellStyle name="Standard 5 2 6 4" xfId="39177" xr:uid="{00000000-0005-0000-0000-00007F9A0000}"/>
    <cellStyle name="Standard 5 2 7" xfId="39178" xr:uid="{00000000-0005-0000-0000-0000809A0000}"/>
    <cellStyle name="Standard 5 2 7 2" xfId="39179" xr:uid="{00000000-0005-0000-0000-0000819A0000}"/>
    <cellStyle name="Standard 5 2 7 2 2" xfId="39180" xr:uid="{00000000-0005-0000-0000-0000829A0000}"/>
    <cellStyle name="Standard 5 2 7 2 3" xfId="39181" xr:uid="{00000000-0005-0000-0000-0000839A0000}"/>
    <cellStyle name="Standard 5 2 7 3" xfId="39182" xr:uid="{00000000-0005-0000-0000-0000849A0000}"/>
    <cellStyle name="Standard 5 2 7 4" xfId="39183" xr:uid="{00000000-0005-0000-0000-0000859A0000}"/>
    <cellStyle name="Standard 5 2 8" xfId="39184" xr:uid="{00000000-0005-0000-0000-0000869A0000}"/>
    <cellStyle name="Standard 5 2 8 2" xfId="39185" xr:uid="{00000000-0005-0000-0000-0000879A0000}"/>
    <cellStyle name="Standard 5 2 8 3" xfId="39186" xr:uid="{00000000-0005-0000-0000-0000889A0000}"/>
    <cellStyle name="Standard 5 2 9" xfId="39187" xr:uid="{00000000-0005-0000-0000-0000899A0000}"/>
    <cellStyle name="Standard 5 2 9 2" xfId="39188" xr:uid="{00000000-0005-0000-0000-00008A9A0000}"/>
    <cellStyle name="Standard 5 2 9 3" xfId="39189" xr:uid="{00000000-0005-0000-0000-00008B9A0000}"/>
    <cellStyle name="Standard 5 3" xfId="39190" xr:uid="{00000000-0005-0000-0000-00008C9A0000}"/>
    <cellStyle name="Standard 5 3 10" xfId="39191" xr:uid="{00000000-0005-0000-0000-00008D9A0000}"/>
    <cellStyle name="Standard 5 3 10 2" xfId="39192" xr:uid="{00000000-0005-0000-0000-00008E9A0000}"/>
    <cellStyle name="Standard 5 3 10 3" xfId="39193" xr:uid="{00000000-0005-0000-0000-00008F9A0000}"/>
    <cellStyle name="Standard 5 3 2" xfId="39194" xr:uid="{00000000-0005-0000-0000-0000909A0000}"/>
    <cellStyle name="Standard 5 3 2 10" xfId="39195" xr:uid="{00000000-0005-0000-0000-0000919A0000}"/>
    <cellStyle name="Standard 5 3 2 11" xfId="39196" xr:uid="{00000000-0005-0000-0000-0000929A0000}"/>
    <cellStyle name="Standard 5 3 2 2" xfId="39197" xr:uid="{00000000-0005-0000-0000-0000939A0000}"/>
    <cellStyle name="Standard 5 3 2 2 2" xfId="39198" xr:uid="{00000000-0005-0000-0000-0000949A0000}"/>
    <cellStyle name="Standard 5 3 2 2 2 2" xfId="39199" xr:uid="{00000000-0005-0000-0000-0000959A0000}"/>
    <cellStyle name="Standard 5 3 2 2 2 3" xfId="39200" xr:uid="{00000000-0005-0000-0000-0000969A0000}"/>
    <cellStyle name="Standard 5 3 2 2 3" xfId="39201" xr:uid="{00000000-0005-0000-0000-0000979A0000}"/>
    <cellStyle name="Standard 5 3 2 2 4" xfId="39202" xr:uid="{00000000-0005-0000-0000-0000989A0000}"/>
    <cellStyle name="Standard 5 3 2 3" xfId="39203" xr:uid="{00000000-0005-0000-0000-0000999A0000}"/>
    <cellStyle name="Standard 5 3 2 3 2" xfId="39204" xr:uid="{00000000-0005-0000-0000-00009A9A0000}"/>
    <cellStyle name="Standard 5 3 2 3 2 2" xfId="39205" xr:uid="{00000000-0005-0000-0000-00009B9A0000}"/>
    <cellStyle name="Standard 5 3 2 3 2 3" xfId="39206" xr:uid="{00000000-0005-0000-0000-00009C9A0000}"/>
    <cellStyle name="Standard 5 3 2 3 3" xfId="39207" xr:uid="{00000000-0005-0000-0000-00009D9A0000}"/>
    <cellStyle name="Standard 5 3 2 3 4" xfId="39208" xr:uid="{00000000-0005-0000-0000-00009E9A0000}"/>
    <cellStyle name="Standard 5 3 2 4" xfId="39209" xr:uid="{00000000-0005-0000-0000-00009F9A0000}"/>
    <cellStyle name="Standard 5 3 2 4 2" xfId="39210" xr:uid="{00000000-0005-0000-0000-0000A09A0000}"/>
    <cellStyle name="Standard 5 3 2 4 2 2" xfId="39211" xr:uid="{00000000-0005-0000-0000-0000A19A0000}"/>
    <cellStyle name="Standard 5 3 2 4 2 3" xfId="39212" xr:uid="{00000000-0005-0000-0000-0000A29A0000}"/>
    <cellStyle name="Standard 5 3 2 4 3" xfId="39213" xr:uid="{00000000-0005-0000-0000-0000A39A0000}"/>
    <cellStyle name="Standard 5 3 2 4 4" xfId="39214" xr:uid="{00000000-0005-0000-0000-0000A49A0000}"/>
    <cellStyle name="Standard 5 3 2 5" xfId="39215" xr:uid="{00000000-0005-0000-0000-0000A59A0000}"/>
    <cellStyle name="Standard 5 3 2 5 2" xfId="39216" xr:uid="{00000000-0005-0000-0000-0000A69A0000}"/>
    <cellStyle name="Standard 5 3 2 5 2 2" xfId="39217" xr:uid="{00000000-0005-0000-0000-0000A79A0000}"/>
    <cellStyle name="Standard 5 3 2 5 2 3" xfId="39218" xr:uid="{00000000-0005-0000-0000-0000A89A0000}"/>
    <cellStyle name="Standard 5 3 2 5 3" xfId="39219" xr:uid="{00000000-0005-0000-0000-0000A99A0000}"/>
    <cellStyle name="Standard 5 3 2 5 4" xfId="39220" xr:uid="{00000000-0005-0000-0000-0000AA9A0000}"/>
    <cellStyle name="Standard 5 3 2 6" xfId="39221" xr:uid="{00000000-0005-0000-0000-0000AB9A0000}"/>
    <cellStyle name="Standard 5 3 2 6 2" xfId="39222" xr:uid="{00000000-0005-0000-0000-0000AC9A0000}"/>
    <cellStyle name="Standard 5 3 2 6 2 2" xfId="39223" xr:uid="{00000000-0005-0000-0000-0000AD9A0000}"/>
    <cellStyle name="Standard 5 3 2 6 2 3" xfId="39224" xr:uid="{00000000-0005-0000-0000-0000AE9A0000}"/>
    <cellStyle name="Standard 5 3 2 6 3" xfId="39225" xr:uid="{00000000-0005-0000-0000-0000AF9A0000}"/>
    <cellStyle name="Standard 5 3 2 6 4" xfId="39226" xr:uid="{00000000-0005-0000-0000-0000B09A0000}"/>
    <cellStyle name="Standard 5 3 2 7" xfId="39227" xr:uid="{00000000-0005-0000-0000-0000B19A0000}"/>
    <cellStyle name="Standard 5 3 2 7 2" xfId="39228" xr:uid="{00000000-0005-0000-0000-0000B29A0000}"/>
    <cellStyle name="Standard 5 3 2 7 3" xfId="39229" xr:uid="{00000000-0005-0000-0000-0000B39A0000}"/>
    <cellStyle name="Standard 5 3 2 8" xfId="39230" xr:uid="{00000000-0005-0000-0000-0000B49A0000}"/>
    <cellStyle name="Standard 5 3 2 8 2" xfId="39231" xr:uid="{00000000-0005-0000-0000-0000B59A0000}"/>
    <cellStyle name="Standard 5 3 2 8 3" xfId="39232" xr:uid="{00000000-0005-0000-0000-0000B69A0000}"/>
    <cellStyle name="Standard 5 3 2 9" xfId="39233" xr:uid="{00000000-0005-0000-0000-0000B79A0000}"/>
    <cellStyle name="Standard 5 3 2 9 2" xfId="39234" xr:uid="{00000000-0005-0000-0000-0000B89A0000}"/>
    <cellStyle name="Standard 5 3 2 9 3" xfId="39235" xr:uid="{00000000-0005-0000-0000-0000B99A0000}"/>
    <cellStyle name="Standard 5 3 3" xfId="39236" xr:uid="{00000000-0005-0000-0000-0000BA9A0000}"/>
    <cellStyle name="Standard 5 3 3 2" xfId="39237" xr:uid="{00000000-0005-0000-0000-0000BB9A0000}"/>
    <cellStyle name="Standard 5 3 3 2 2" xfId="39238" xr:uid="{00000000-0005-0000-0000-0000BC9A0000}"/>
    <cellStyle name="Standard 5 3 3 2 3" xfId="39239" xr:uid="{00000000-0005-0000-0000-0000BD9A0000}"/>
    <cellStyle name="Standard 5 3 3 3" xfId="39240" xr:uid="{00000000-0005-0000-0000-0000BE9A0000}"/>
    <cellStyle name="Standard 5 3 3 4" xfId="39241" xr:uid="{00000000-0005-0000-0000-0000BF9A0000}"/>
    <cellStyle name="Standard 5 3 4" xfId="39242" xr:uid="{00000000-0005-0000-0000-0000C09A0000}"/>
    <cellStyle name="Standard 5 3 4 2" xfId="39243" xr:uid="{00000000-0005-0000-0000-0000C19A0000}"/>
    <cellStyle name="Standard 5 3 4 2 2" xfId="39244" xr:uid="{00000000-0005-0000-0000-0000C29A0000}"/>
    <cellStyle name="Standard 5 3 4 2 3" xfId="39245" xr:uid="{00000000-0005-0000-0000-0000C39A0000}"/>
    <cellStyle name="Standard 5 3 4 3" xfId="39246" xr:uid="{00000000-0005-0000-0000-0000C49A0000}"/>
    <cellStyle name="Standard 5 3 4 4" xfId="39247" xr:uid="{00000000-0005-0000-0000-0000C59A0000}"/>
    <cellStyle name="Standard 5 3 5" xfId="39248" xr:uid="{00000000-0005-0000-0000-0000C69A0000}"/>
    <cellStyle name="Standard 5 3 5 2" xfId="39249" xr:uid="{00000000-0005-0000-0000-0000C79A0000}"/>
    <cellStyle name="Standard 5 3 5 2 2" xfId="39250" xr:uid="{00000000-0005-0000-0000-0000C89A0000}"/>
    <cellStyle name="Standard 5 3 5 2 3" xfId="39251" xr:uid="{00000000-0005-0000-0000-0000C99A0000}"/>
    <cellStyle name="Standard 5 3 5 3" xfId="39252" xr:uid="{00000000-0005-0000-0000-0000CA9A0000}"/>
    <cellStyle name="Standard 5 3 5 4" xfId="39253" xr:uid="{00000000-0005-0000-0000-0000CB9A0000}"/>
    <cellStyle name="Standard 5 3 6" xfId="39254" xr:uid="{00000000-0005-0000-0000-0000CC9A0000}"/>
    <cellStyle name="Standard 5 3 6 2" xfId="39255" xr:uid="{00000000-0005-0000-0000-0000CD9A0000}"/>
    <cellStyle name="Standard 5 3 6 2 2" xfId="39256" xr:uid="{00000000-0005-0000-0000-0000CE9A0000}"/>
    <cellStyle name="Standard 5 3 6 2 3" xfId="39257" xr:uid="{00000000-0005-0000-0000-0000CF9A0000}"/>
    <cellStyle name="Standard 5 3 6 3" xfId="39258" xr:uid="{00000000-0005-0000-0000-0000D09A0000}"/>
    <cellStyle name="Standard 5 3 6 4" xfId="39259" xr:uid="{00000000-0005-0000-0000-0000D19A0000}"/>
    <cellStyle name="Standard 5 3 7" xfId="39260" xr:uid="{00000000-0005-0000-0000-0000D29A0000}"/>
    <cellStyle name="Standard 5 3 7 2" xfId="39261" xr:uid="{00000000-0005-0000-0000-0000D39A0000}"/>
    <cellStyle name="Standard 5 3 7 2 2" xfId="39262" xr:uid="{00000000-0005-0000-0000-0000D49A0000}"/>
    <cellStyle name="Standard 5 3 7 2 3" xfId="39263" xr:uid="{00000000-0005-0000-0000-0000D59A0000}"/>
    <cellStyle name="Standard 5 3 7 3" xfId="39264" xr:uid="{00000000-0005-0000-0000-0000D69A0000}"/>
    <cellStyle name="Standard 5 3 7 4" xfId="39265" xr:uid="{00000000-0005-0000-0000-0000D79A0000}"/>
    <cellStyle name="Standard 5 3 8" xfId="39266" xr:uid="{00000000-0005-0000-0000-0000D89A0000}"/>
    <cellStyle name="Standard 5 3 8 2" xfId="39267" xr:uid="{00000000-0005-0000-0000-0000D99A0000}"/>
    <cellStyle name="Standard 5 3 8 3" xfId="39268" xr:uid="{00000000-0005-0000-0000-0000DA9A0000}"/>
    <cellStyle name="Standard 5 3 9" xfId="39269" xr:uid="{00000000-0005-0000-0000-0000DB9A0000}"/>
    <cellStyle name="Standard 5 3 9 2" xfId="39270" xr:uid="{00000000-0005-0000-0000-0000DC9A0000}"/>
    <cellStyle name="Standard 5 3 9 3" xfId="39271" xr:uid="{00000000-0005-0000-0000-0000DD9A0000}"/>
    <cellStyle name="Standard 5 4" xfId="39272" xr:uid="{00000000-0005-0000-0000-0000DE9A0000}"/>
    <cellStyle name="Standard 5 4 10" xfId="39273" xr:uid="{00000000-0005-0000-0000-0000DF9A0000}"/>
    <cellStyle name="Standard 5 4 10 2" xfId="39274" xr:uid="{00000000-0005-0000-0000-0000E09A0000}"/>
    <cellStyle name="Standard 5 4 10 3" xfId="39275" xr:uid="{00000000-0005-0000-0000-0000E19A0000}"/>
    <cellStyle name="Standard 5 4 2" xfId="39276" xr:uid="{00000000-0005-0000-0000-0000E29A0000}"/>
    <cellStyle name="Standard 5 4 2 10" xfId="39277" xr:uid="{00000000-0005-0000-0000-0000E39A0000}"/>
    <cellStyle name="Standard 5 4 2 11" xfId="39278" xr:uid="{00000000-0005-0000-0000-0000E49A0000}"/>
    <cellStyle name="Standard 5 4 2 2" xfId="39279" xr:uid="{00000000-0005-0000-0000-0000E59A0000}"/>
    <cellStyle name="Standard 5 4 2 2 2" xfId="39280" xr:uid="{00000000-0005-0000-0000-0000E69A0000}"/>
    <cellStyle name="Standard 5 4 2 2 2 2" xfId="39281" xr:uid="{00000000-0005-0000-0000-0000E79A0000}"/>
    <cellStyle name="Standard 5 4 2 2 2 3" xfId="39282" xr:uid="{00000000-0005-0000-0000-0000E89A0000}"/>
    <cellStyle name="Standard 5 4 2 2 3" xfId="39283" xr:uid="{00000000-0005-0000-0000-0000E99A0000}"/>
    <cellStyle name="Standard 5 4 2 2 4" xfId="39284" xr:uid="{00000000-0005-0000-0000-0000EA9A0000}"/>
    <cellStyle name="Standard 5 4 2 3" xfId="39285" xr:uid="{00000000-0005-0000-0000-0000EB9A0000}"/>
    <cellStyle name="Standard 5 4 2 3 2" xfId="39286" xr:uid="{00000000-0005-0000-0000-0000EC9A0000}"/>
    <cellStyle name="Standard 5 4 2 3 2 2" xfId="39287" xr:uid="{00000000-0005-0000-0000-0000ED9A0000}"/>
    <cellStyle name="Standard 5 4 2 3 2 3" xfId="39288" xr:uid="{00000000-0005-0000-0000-0000EE9A0000}"/>
    <cellStyle name="Standard 5 4 2 3 3" xfId="39289" xr:uid="{00000000-0005-0000-0000-0000EF9A0000}"/>
    <cellStyle name="Standard 5 4 2 3 4" xfId="39290" xr:uid="{00000000-0005-0000-0000-0000F09A0000}"/>
    <cellStyle name="Standard 5 4 2 4" xfId="39291" xr:uid="{00000000-0005-0000-0000-0000F19A0000}"/>
    <cellStyle name="Standard 5 4 2 4 2" xfId="39292" xr:uid="{00000000-0005-0000-0000-0000F29A0000}"/>
    <cellStyle name="Standard 5 4 2 4 2 2" xfId="39293" xr:uid="{00000000-0005-0000-0000-0000F39A0000}"/>
    <cellStyle name="Standard 5 4 2 4 2 3" xfId="39294" xr:uid="{00000000-0005-0000-0000-0000F49A0000}"/>
    <cellStyle name="Standard 5 4 2 4 3" xfId="39295" xr:uid="{00000000-0005-0000-0000-0000F59A0000}"/>
    <cellStyle name="Standard 5 4 2 4 4" xfId="39296" xr:uid="{00000000-0005-0000-0000-0000F69A0000}"/>
    <cellStyle name="Standard 5 4 2 5" xfId="39297" xr:uid="{00000000-0005-0000-0000-0000F79A0000}"/>
    <cellStyle name="Standard 5 4 2 5 2" xfId="39298" xr:uid="{00000000-0005-0000-0000-0000F89A0000}"/>
    <cellStyle name="Standard 5 4 2 5 2 2" xfId="39299" xr:uid="{00000000-0005-0000-0000-0000F99A0000}"/>
    <cellStyle name="Standard 5 4 2 5 2 3" xfId="39300" xr:uid="{00000000-0005-0000-0000-0000FA9A0000}"/>
    <cellStyle name="Standard 5 4 2 5 3" xfId="39301" xr:uid="{00000000-0005-0000-0000-0000FB9A0000}"/>
    <cellStyle name="Standard 5 4 2 5 4" xfId="39302" xr:uid="{00000000-0005-0000-0000-0000FC9A0000}"/>
    <cellStyle name="Standard 5 4 2 6" xfId="39303" xr:uid="{00000000-0005-0000-0000-0000FD9A0000}"/>
    <cellStyle name="Standard 5 4 2 6 2" xfId="39304" xr:uid="{00000000-0005-0000-0000-0000FE9A0000}"/>
    <cellStyle name="Standard 5 4 2 6 2 2" xfId="39305" xr:uid="{00000000-0005-0000-0000-0000FF9A0000}"/>
    <cellStyle name="Standard 5 4 2 6 2 3" xfId="39306" xr:uid="{00000000-0005-0000-0000-0000009B0000}"/>
    <cellStyle name="Standard 5 4 2 6 3" xfId="39307" xr:uid="{00000000-0005-0000-0000-0000019B0000}"/>
    <cellStyle name="Standard 5 4 2 6 4" xfId="39308" xr:uid="{00000000-0005-0000-0000-0000029B0000}"/>
    <cellStyle name="Standard 5 4 2 7" xfId="39309" xr:uid="{00000000-0005-0000-0000-0000039B0000}"/>
    <cellStyle name="Standard 5 4 2 7 2" xfId="39310" xr:uid="{00000000-0005-0000-0000-0000049B0000}"/>
    <cellStyle name="Standard 5 4 2 7 3" xfId="39311" xr:uid="{00000000-0005-0000-0000-0000059B0000}"/>
    <cellStyle name="Standard 5 4 2 8" xfId="39312" xr:uid="{00000000-0005-0000-0000-0000069B0000}"/>
    <cellStyle name="Standard 5 4 2 8 2" xfId="39313" xr:uid="{00000000-0005-0000-0000-0000079B0000}"/>
    <cellStyle name="Standard 5 4 2 8 3" xfId="39314" xr:uid="{00000000-0005-0000-0000-0000089B0000}"/>
    <cellStyle name="Standard 5 4 2 9" xfId="39315" xr:uid="{00000000-0005-0000-0000-0000099B0000}"/>
    <cellStyle name="Standard 5 4 2 9 2" xfId="39316" xr:uid="{00000000-0005-0000-0000-00000A9B0000}"/>
    <cellStyle name="Standard 5 4 2 9 3" xfId="39317" xr:uid="{00000000-0005-0000-0000-00000B9B0000}"/>
    <cellStyle name="Standard 5 4 3" xfId="39318" xr:uid="{00000000-0005-0000-0000-00000C9B0000}"/>
    <cellStyle name="Standard 5 4 3 2" xfId="39319" xr:uid="{00000000-0005-0000-0000-00000D9B0000}"/>
    <cellStyle name="Standard 5 4 3 2 2" xfId="39320" xr:uid="{00000000-0005-0000-0000-00000E9B0000}"/>
    <cellStyle name="Standard 5 4 3 2 3" xfId="39321" xr:uid="{00000000-0005-0000-0000-00000F9B0000}"/>
    <cellStyle name="Standard 5 4 3 3" xfId="39322" xr:uid="{00000000-0005-0000-0000-0000109B0000}"/>
    <cellStyle name="Standard 5 4 3 4" xfId="39323" xr:uid="{00000000-0005-0000-0000-0000119B0000}"/>
    <cellStyle name="Standard 5 4 4" xfId="39324" xr:uid="{00000000-0005-0000-0000-0000129B0000}"/>
    <cellStyle name="Standard 5 4 4 2" xfId="39325" xr:uid="{00000000-0005-0000-0000-0000139B0000}"/>
    <cellStyle name="Standard 5 4 4 2 2" xfId="39326" xr:uid="{00000000-0005-0000-0000-0000149B0000}"/>
    <cellStyle name="Standard 5 4 4 2 3" xfId="39327" xr:uid="{00000000-0005-0000-0000-0000159B0000}"/>
    <cellStyle name="Standard 5 4 4 3" xfId="39328" xr:uid="{00000000-0005-0000-0000-0000169B0000}"/>
    <cellStyle name="Standard 5 4 4 4" xfId="39329" xr:uid="{00000000-0005-0000-0000-0000179B0000}"/>
    <cellStyle name="Standard 5 4 5" xfId="39330" xr:uid="{00000000-0005-0000-0000-0000189B0000}"/>
    <cellStyle name="Standard 5 4 5 2" xfId="39331" xr:uid="{00000000-0005-0000-0000-0000199B0000}"/>
    <cellStyle name="Standard 5 4 5 2 2" xfId="39332" xr:uid="{00000000-0005-0000-0000-00001A9B0000}"/>
    <cellStyle name="Standard 5 4 5 2 3" xfId="39333" xr:uid="{00000000-0005-0000-0000-00001B9B0000}"/>
    <cellStyle name="Standard 5 4 5 3" xfId="39334" xr:uid="{00000000-0005-0000-0000-00001C9B0000}"/>
    <cellStyle name="Standard 5 4 5 4" xfId="39335" xr:uid="{00000000-0005-0000-0000-00001D9B0000}"/>
    <cellStyle name="Standard 5 4 6" xfId="39336" xr:uid="{00000000-0005-0000-0000-00001E9B0000}"/>
    <cellStyle name="Standard 5 4 6 2" xfId="39337" xr:uid="{00000000-0005-0000-0000-00001F9B0000}"/>
    <cellStyle name="Standard 5 4 6 2 2" xfId="39338" xr:uid="{00000000-0005-0000-0000-0000209B0000}"/>
    <cellStyle name="Standard 5 4 6 2 3" xfId="39339" xr:uid="{00000000-0005-0000-0000-0000219B0000}"/>
    <cellStyle name="Standard 5 4 6 3" xfId="39340" xr:uid="{00000000-0005-0000-0000-0000229B0000}"/>
    <cellStyle name="Standard 5 4 6 4" xfId="39341" xr:uid="{00000000-0005-0000-0000-0000239B0000}"/>
    <cellStyle name="Standard 5 4 7" xfId="39342" xr:uid="{00000000-0005-0000-0000-0000249B0000}"/>
    <cellStyle name="Standard 5 4 7 2" xfId="39343" xr:uid="{00000000-0005-0000-0000-0000259B0000}"/>
    <cellStyle name="Standard 5 4 7 2 2" xfId="39344" xr:uid="{00000000-0005-0000-0000-0000269B0000}"/>
    <cellStyle name="Standard 5 4 7 2 3" xfId="39345" xr:uid="{00000000-0005-0000-0000-0000279B0000}"/>
    <cellStyle name="Standard 5 4 7 3" xfId="39346" xr:uid="{00000000-0005-0000-0000-0000289B0000}"/>
    <cellStyle name="Standard 5 4 7 4" xfId="39347" xr:uid="{00000000-0005-0000-0000-0000299B0000}"/>
    <cellStyle name="Standard 5 4 8" xfId="39348" xr:uid="{00000000-0005-0000-0000-00002A9B0000}"/>
    <cellStyle name="Standard 5 4 8 2" xfId="39349" xr:uid="{00000000-0005-0000-0000-00002B9B0000}"/>
    <cellStyle name="Standard 5 4 8 3" xfId="39350" xr:uid="{00000000-0005-0000-0000-00002C9B0000}"/>
    <cellStyle name="Standard 5 4 9" xfId="39351" xr:uid="{00000000-0005-0000-0000-00002D9B0000}"/>
    <cellStyle name="Standard 5 4 9 2" xfId="39352" xr:uid="{00000000-0005-0000-0000-00002E9B0000}"/>
    <cellStyle name="Standard 5 4 9 3" xfId="39353" xr:uid="{00000000-0005-0000-0000-00002F9B0000}"/>
    <cellStyle name="Standard 5 5" xfId="39354" xr:uid="{00000000-0005-0000-0000-0000309B0000}"/>
    <cellStyle name="Standard 5 5 10" xfId="39355" xr:uid="{00000000-0005-0000-0000-0000319B0000}"/>
    <cellStyle name="Standard 5 5 10 2" xfId="39356" xr:uid="{00000000-0005-0000-0000-0000329B0000}"/>
    <cellStyle name="Standard 5 5 10 3" xfId="39357" xr:uid="{00000000-0005-0000-0000-0000339B0000}"/>
    <cellStyle name="Standard 5 5 11" xfId="39358" xr:uid="{00000000-0005-0000-0000-0000349B0000}"/>
    <cellStyle name="Standard 5 5 2" xfId="39359" xr:uid="{00000000-0005-0000-0000-0000359B0000}"/>
    <cellStyle name="Standard 5 5 2 10" xfId="39360" xr:uid="{00000000-0005-0000-0000-0000369B0000}"/>
    <cellStyle name="Standard 5 5 2 11" xfId="39361" xr:uid="{00000000-0005-0000-0000-0000379B0000}"/>
    <cellStyle name="Standard 5 5 2 12" xfId="39362" xr:uid="{00000000-0005-0000-0000-0000389B0000}"/>
    <cellStyle name="Standard 5 5 2 2" xfId="39363" xr:uid="{00000000-0005-0000-0000-0000399B0000}"/>
    <cellStyle name="Standard 5 5 2 2 2" xfId="39364" xr:uid="{00000000-0005-0000-0000-00003A9B0000}"/>
    <cellStyle name="Standard 5 5 2 2 2 2" xfId="39365" xr:uid="{00000000-0005-0000-0000-00003B9B0000}"/>
    <cellStyle name="Standard 5 5 2 2 2 3" xfId="39366" xr:uid="{00000000-0005-0000-0000-00003C9B0000}"/>
    <cellStyle name="Standard 5 5 2 2 3" xfId="39367" xr:uid="{00000000-0005-0000-0000-00003D9B0000}"/>
    <cellStyle name="Standard 5 5 2 2 4" xfId="39368" xr:uid="{00000000-0005-0000-0000-00003E9B0000}"/>
    <cellStyle name="Standard 5 5 2 3" xfId="39369" xr:uid="{00000000-0005-0000-0000-00003F9B0000}"/>
    <cellStyle name="Standard 5 5 2 3 2" xfId="39370" xr:uid="{00000000-0005-0000-0000-0000409B0000}"/>
    <cellStyle name="Standard 5 5 2 3 2 2" xfId="39371" xr:uid="{00000000-0005-0000-0000-0000419B0000}"/>
    <cellStyle name="Standard 5 5 2 3 2 3" xfId="39372" xr:uid="{00000000-0005-0000-0000-0000429B0000}"/>
    <cellStyle name="Standard 5 5 2 3 3" xfId="39373" xr:uid="{00000000-0005-0000-0000-0000439B0000}"/>
    <cellStyle name="Standard 5 5 2 3 4" xfId="39374" xr:uid="{00000000-0005-0000-0000-0000449B0000}"/>
    <cellStyle name="Standard 5 5 2 4" xfId="39375" xr:uid="{00000000-0005-0000-0000-0000459B0000}"/>
    <cellStyle name="Standard 5 5 2 4 2" xfId="39376" xr:uid="{00000000-0005-0000-0000-0000469B0000}"/>
    <cellStyle name="Standard 5 5 2 4 2 2" xfId="39377" xr:uid="{00000000-0005-0000-0000-0000479B0000}"/>
    <cellStyle name="Standard 5 5 2 4 2 3" xfId="39378" xr:uid="{00000000-0005-0000-0000-0000489B0000}"/>
    <cellStyle name="Standard 5 5 2 4 3" xfId="39379" xr:uid="{00000000-0005-0000-0000-0000499B0000}"/>
    <cellStyle name="Standard 5 5 2 4 4" xfId="39380" xr:uid="{00000000-0005-0000-0000-00004A9B0000}"/>
    <cellStyle name="Standard 5 5 2 5" xfId="39381" xr:uid="{00000000-0005-0000-0000-00004B9B0000}"/>
    <cellStyle name="Standard 5 5 2 5 2" xfId="39382" xr:uid="{00000000-0005-0000-0000-00004C9B0000}"/>
    <cellStyle name="Standard 5 5 2 5 2 2" xfId="39383" xr:uid="{00000000-0005-0000-0000-00004D9B0000}"/>
    <cellStyle name="Standard 5 5 2 5 2 3" xfId="39384" xr:uid="{00000000-0005-0000-0000-00004E9B0000}"/>
    <cellStyle name="Standard 5 5 2 5 3" xfId="39385" xr:uid="{00000000-0005-0000-0000-00004F9B0000}"/>
    <cellStyle name="Standard 5 5 2 5 4" xfId="39386" xr:uid="{00000000-0005-0000-0000-0000509B0000}"/>
    <cellStyle name="Standard 5 5 2 6" xfId="39387" xr:uid="{00000000-0005-0000-0000-0000519B0000}"/>
    <cellStyle name="Standard 5 5 2 6 2" xfId="39388" xr:uid="{00000000-0005-0000-0000-0000529B0000}"/>
    <cellStyle name="Standard 5 5 2 6 2 2" xfId="39389" xr:uid="{00000000-0005-0000-0000-0000539B0000}"/>
    <cellStyle name="Standard 5 5 2 6 2 3" xfId="39390" xr:uid="{00000000-0005-0000-0000-0000549B0000}"/>
    <cellStyle name="Standard 5 5 2 6 3" xfId="39391" xr:uid="{00000000-0005-0000-0000-0000559B0000}"/>
    <cellStyle name="Standard 5 5 2 6 4" xfId="39392" xr:uid="{00000000-0005-0000-0000-0000569B0000}"/>
    <cellStyle name="Standard 5 5 2 7" xfId="39393" xr:uid="{00000000-0005-0000-0000-0000579B0000}"/>
    <cellStyle name="Standard 5 5 2 7 2" xfId="39394" xr:uid="{00000000-0005-0000-0000-0000589B0000}"/>
    <cellStyle name="Standard 5 5 2 7 3" xfId="39395" xr:uid="{00000000-0005-0000-0000-0000599B0000}"/>
    <cellStyle name="Standard 5 5 2 8" xfId="39396" xr:uid="{00000000-0005-0000-0000-00005A9B0000}"/>
    <cellStyle name="Standard 5 5 2 8 2" xfId="39397" xr:uid="{00000000-0005-0000-0000-00005B9B0000}"/>
    <cellStyle name="Standard 5 5 2 8 3" xfId="39398" xr:uid="{00000000-0005-0000-0000-00005C9B0000}"/>
    <cellStyle name="Standard 5 5 2 9" xfId="39399" xr:uid="{00000000-0005-0000-0000-00005D9B0000}"/>
    <cellStyle name="Standard 5 5 2 9 2" xfId="39400" xr:uid="{00000000-0005-0000-0000-00005E9B0000}"/>
    <cellStyle name="Standard 5 5 2 9 3" xfId="39401" xr:uid="{00000000-0005-0000-0000-00005F9B0000}"/>
    <cellStyle name="Standard 5 5 3" xfId="39402" xr:uid="{00000000-0005-0000-0000-0000609B0000}"/>
    <cellStyle name="Standard 5 5 3 2" xfId="39403" xr:uid="{00000000-0005-0000-0000-0000619B0000}"/>
    <cellStyle name="Standard 5 5 3 2 2" xfId="39404" xr:uid="{00000000-0005-0000-0000-0000629B0000}"/>
    <cellStyle name="Standard 5 5 3 2 3" xfId="39405" xr:uid="{00000000-0005-0000-0000-0000639B0000}"/>
    <cellStyle name="Standard 5 5 3 3" xfId="39406" xr:uid="{00000000-0005-0000-0000-0000649B0000}"/>
    <cellStyle name="Standard 5 5 3 4" xfId="39407" xr:uid="{00000000-0005-0000-0000-0000659B0000}"/>
    <cellStyle name="Standard 5 5 3 5" xfId="39408" xr:uid="{00000000-0005-0000-0000-0000669B0000}"/>
    <cellStyle name="Standard 5 5 4" xfId="39409" xr:uid="{00000000-0005-0000-0000-0000679B0000}"/>
    <cellStyle name="Standard 5 5 4 2" xfId="39410" xr:uid="{00000000-0005-0000-0000-0000689B0000}"/>
    <cellStyle name="Standard 5 5 4 2 2" xfId="39411" xr:uid="{00000000-0005-0000-0000-0000699B0000}"/>
    <cellStyle name="Standard 5 5 4 2 3" xfId="39412" xr:uid="{00000000-0005-0000-0000-00006A9B0000}"/>
    <cellStyle name="Standard 5 5 4 3" xfId="39413" xr:uid="{00000000-0005-0000-0000-00006B9B0000}"/>
    <cellStyle name="Standard 5 5 4 4" xfId="39414" xr:uid="{00000000-0005-0000-0000-00006C9B0000}"/>
    <cellStyle name="Standard 5 5 4 5" xfId="39415" xr:uid="{00000000-0005-0000-0000-00006D9B0000}"/>
    <cellStyle name="Standard 5 5 5" xfId="39416" xr:uid="{00000000-0005-0000-0000-00006E9B0000}"/>
    <cellStyle name="Standard 5 5 5 2" xfId="39417" xr:uid="{00000000-0005-0000-0000-00006F9B0000}"/>
    <cellStyle name="Standard 5 5 5 2 2" xfId="39418" xr:uid="{00000000-0005-0000-0000-0000709B0000}"/>
    <cellStyle name="Standard 5 5 5 2 3" xfId="39419" xr:uid="{00000000-0005-0000-0000-0000719B0000}"/>
    <cellStyle name="Standard 5 5 5 3" xfId="39420" xr:uid="{00000000-0005-0000-0000-0000729B0000}"/>
    <cellStyle name="Standard 5 5 5 4" xfId="39421" xr:uid="{00000000-0005-0000-0000-0000739B0000}"/>
    <cellStyle name="Standard 5 5 6" xfId="39422" xr:uid="{00000000-0005-0000-0000-0000749B0000}"/>
    <cellStyle name="Standard 5 5 6 2" xfId="39423" xr:uid="{00000000-0005-0000-0000-0000759B0000}"/>
    <cellStyle name="Standard 5 5 6 2 2" xfId="39424" xr:uid="{00000000-0005-0000-0000-0000769B0000}"/>
    <cellStyle name="Standard 5 5 6 2 3" xfId="39425" xr:uid="{00000000-0005-0000-0000-0000779B0000}"/>
    <cellStyle name="Standard 5 5 6 3" xfId="39426" xr:uid="{00000000-0005-0000-0000-0000789B0000}"/>
    <cellStyle name="Standard 5 5 6 4" xfId="39427" xr:uid="{00000000-0005-0000-0000-0000799B0000}"/>
    <cellStyle name="Standard 5 5 7" xfId="39428" xr:uid="{00000000-0005-0000-0000-00007A9B0000}"/>
    <cellStyle name="Standard 5 5 7 2" xfId="39429" xr:uid="{00000000-0005-0000-0000-00007B9B0000}"/>
    <cellStyle name="Standard 5 5 7 2 2" xfId="39430" xr:uid="{00000000-0005-0000-0000-00007C9B0000}"/>
    <cellStyle name="Standard 5 5 7 2 3" xfId="39431" xr:uid="{00000000-0005-0000-0000-00007D9B0000}"/>
    <cellStyle name="Standard 5 5 7 3" xfId="39432" xr:uid="{00000000-0005-0000-0000-00007E9B0000}"/>
    <cellStyle name="Standard 5 5 7 4" xfId="39433" xr:uid="{00000000-0005-0000-0000-00007F9B0000}"/>
    <cellStyle name="Standard 5 5 8" xfId="39434" xr:uid="{00000000-0005-0000-0000-0000809B0000}"/>
    <cellStyle name="Standard 5 5 8 2" xfId="39435" xr:uid="{00000000-0005-0000-0000-0000819B0000}"/>
    <cellStyle name="Standard 5 5 8 3" xfId="39436" xr:uid="{00000000-0005-0000-0000-0000829B0000}"/>
    <cellStyle name="Standard 5 5 9" xfId="39437" xr:uid="{00000000-0005-0000-0000-0000839B0000}"/>
    <cellStyle name="Standard 5 5 9 2" xfId="39438" xr:uid="{00000000-0005-0000-0000-0000849B0000}"/>
    <cellStyle name="Standard 5 5 9 3" xfId="39439" xr:uid="{00000000-0005-0000-0000-0000859B0000}"/>
    <cellStyle name="Standard 5 6" xfId="39440" xr:uid="{00000000-0005-0000-0000-0000869B0000}"/>
    <cellStyle name="Standard 5 6 10" xfId="39441" xr:uid="{00000000-0005-0000-0000-0000879B0000}"/>
    <cellStyle name="Standard 5 6 10 2" xfId="39442" xr:uid="{00000000-0005-0000-0000-0000889B0000}"/>
    <cellStyle name="Standard 5 6 10 3" xfId="39443" xr:uid="{00000000-0005-0000-0000-0000899B0000}"/>
    <cellStyle name="Standard 5 6 11" xfId="39444" xr:uid="{00000000-0005-0000-0000-00008A9B0000}"/>
    <cellStyle name="Standard 5 6 2" xfId="39445" xr:uid="{00000000-0005-0000-0000-00008B9B0000}"/>
    <cellStyle name="Standard 5 6 2 10" xfId="39446" xr:uid="{00000000-0005-0000-0000-00008C9B0000}"/>
    <cellStyle name="Standard 5 6 2 11" xfId="39447" xr:uid="{00000000-0005-0000-0000-00008D9B0000}"/>
    <cellStyle name="Standard 5 6 2 12" xfId="39448" xr:uid="{00000000-0005-0000-0000-00008E9B0000}"/>
    <cellStyle name="Standard 5 6 2 2" xfId="39449" xr:uid="{00000000-0005-0000-0000-00008F9B0000}"/>
    <cellStyle name="Standard 5 6 2 2 2" xfId="39450" xr:uid="{00000000-0005-0000-0000-0000909B0000}"/>
    <cellStyle name="Standard 5 6 2 2 2 2" xfId="39451" xr:uid="{00000000-0005-0000-0000-0000919B0000}"/>
    <cellStyle name="Standard 5 6 2 2 2 3" xfId="39452" xr:uid="{00000000-0005-0000-0000-0000929B0000}"/>
    <cellStyle name="Standard 5 6 2 2 3" xfId="39453" xr:uid="{00000000-0005-0000-0000-0000939B0000}"/>
    <cellStyle name="Standard 5 6 2 2 4" xfId="39454" xr:uid="{00000000-0005-0000-0000-0000949B0000}"/>
    <cellStyle name="Standard 5 6 2 3" xfId="39455" xr:uid="{00000000-0005-0000-0000-0000959B0000}"/>
    <cellStyle name="Standard 5 6 2 3 2" xfId="39456" xr:uid="{00000000-0005-0000-0000-0000969B0000}"/>
    <cellStyle name="Standard 5 6 2 3 2 2" xfId="39457" xr:uid="{00000000-0005-0000-0000-0000979B0000}"/>
    <cellStyle name="Standard 5 6 2 3 2 3" xfId="39458" xr:uid="{00000000-0005-0000-0000-0000989B0000}"/>
    <cellStyle name="Standard 5 6 2 3 3" xfId="39459" xr:uid="{00000000-0005-0000-0000-0000999B0000}"/>
    <cellStyle name="Standard 5 6 2 3 4" xfId="39460" xr:uid="{00000000-0005-0000-0000-00009A9B0000}"/>
    <cellStyle name="Standard 5 6 2 4" xfId="39461" xr:uid="{00000000-0005-0000-0000-00009B9B0000}"/>
    <cellStyle name="Standard 5 6 2 4 2" xfId="39462" xr:uid="{00000000-0005-0000-0000-00009C9B0000}"/>
    <cellStyle name="Standard 5 6 2 4 2 2" xfId="39463" xr:uid="{00000000-0005-0000-0000-00009D9B0000}"/>
    <cellStyle name="Standard 5 6 2 4 2 3" xfId="39464" xr:uid="{00000000-0005-0000-0000-00009E9B0000}"/>
    <cellStyle name="Standard 5 6 2 4 3" xfId="39465" xr:uid="{00000000-0005-0000-0000-00009F9B0000}"/>
    <cellStyle name="Standard 5 6 2 4 4" xfId="39466" xr:uid="{00000000-0005-0000-0000-0000A09B0000}"/>
    <cellStyle name="Standard 5 6 2 5" xfId="39467" xr:uid="{00000000-0005-0000-0000-0000A19B0000}"/>
    <cellStyle name="Standard 5 6 2 5 2" xfId="39468" xr:uid="{00000000-0005-0000-0000-0000A29B0000}"/>
    <cellStyle name="Standard 5 6 2 5 2 2" xfId="39469" xr:uid="{00000000-0005-0000-0000-0000A39B0000}"/>
    <cellStyle name="Standard 5 6 2 5 2 3" xfId="39470" xr:uid="{00000000-0005-0000-0000-0000A49B0000}"/>
    <cellStyle name="Standard 5 6 2 5 3" xfId="39471" xr:uid="{00000000-0005-0000-0000-0000A59B0000}"/>
    <cellStyle name="Standard 5 6 2 5 4" xfId="39472" xr:uid="{00000000-0005-0000-0000-0000A69B0000}"/>
    <cellStyle name="Standard 5 6 2 6" xfId="39473" xr:uid="{00000000-0005-0000-0000-0000A79B0000}"/>
    <cellStyle name="Standard 5 6 2 6 2" xfId="39474" xr:uid="{00000000-0005-0000-0000-0000A89B0000}"/>
    <cellStyle name="Standard 5 6 2 6 2 2" xfId="39475" xr:uid="{00000000-0005-0000-0000-0000A99B0000}"/>
    <cellStyle name="Standard 5 6 2 6 2 3" xfId="39476" xr:uid="{00000000-0005-0000-0000-0000AA9B0000}"/>
    <cellStyle name="Standard 5 6 2 6 3" xfId="39477" xr:uid="{00000000-0005-0000-0000-0000AB9B0000}"/>
    <cellStyle name="Standard 5 6 2 6 4" xfId="39478" xr:uid="{00000000-0005-0000-0000-0000AC9B0000}"/>
    <cellStyle name="Standard 5 6 2 7" xfId="39479" xr:uid="{00000000-0005-0000-0000-0000AD9B0000}"/>
    <cellStyle name="Standard 5 6 2 7 2" xfId="39480" xr:uid="{00000000-0005-0000-0000-0000AE9B0000}"/>
    <cellStyle name="Standard 5 6 2 7 3" xfId="39481" xr:uid="{00000000-0005-0000-0000-0000AF9B0000}"/>
    <cellStyle name="Standard 5 6 2 8" xfId="39482" xr:uid="{00000000-0005-0000-0000-0000B09B0000}"/>
    <cellStyle name="Standard 5 6 2 8 2" xfId="39483" xr:uid="{00000000-0005-0000-0000-0000B19B0000}"/>
    <cellStyle name="Standard 5 6 2 8 3" xfId="39484" xr:uid="{00000000-0005-0000-0000-0000B29B0000}"/>
    <cellStyle name="Standard 5 6 2 9" xfId="39485" xr:uid="{00000000-0005-0000-0000-0000B39B0000}"/>
    <cellStyle name="Standard 5 6 2 9 2" xfId="39486" xr:uid="{00000000-0005-0000-0000-0000B49B0000}"/>
    <cellStyle name="Standard 5 6 2 9 3" xfId="39487" xr:uid="{00000000-0005-0000-0000-0000B59B0000}"/>
    <cellStyle name="Standard 5 6 3" xfId="39488" xr:uid="{00000000-0005-0000-0000-0000B69B0000}"/>
    <cellStyle name="Standard 5 6 3 2" xfId="39489" xr:uid="{00000000-0005-0000-0000-0000B79B0000}"/>
    <cellStyle name="Standard 5 6 3 2 2" xfId="39490" xr:uid="{00000000-0005-0000-0000-0000B89B0000}"/>
    <cellStyle name="Standard 5 6 3 2 3" xfId="39491" xr:uid="{00000000-0005-0000-0000-0000B99B0000}"/>
    <cellStyle name="Standard 5 6 3 3" xfId="39492" xr:uid="{00000000-0005-0000-0000-0000BA9B0000}"/>
    <cellStyle name="Standard 5 6 3 4" xfId="39493" xr:uid="{00000000-0005-0000-0000-0000BB9B0000}"/>
    <cellStyle name="Standard 5 6 3 5" xfId="39494" xr:uid="{00000000-0005-0000-0000-0000BC9B0000}"/>
    <cellStyle name="Standard 5 6 4" xfId="39495" xr:uid="{00000000-0005-0000-0000-0000BD9B0000}"/>
    <cellStyle name="Standard 5 6 4 2" xfId="39496" xr:uid="{00000000-0005-0000-0000-0000BE9B0000}"/>
    <cellStyle name="Standard 5 6 4 2 2" xfId="39497" xr:uid="{00000000-0005-0000-0000-0000BF9B0000}"/>
    <cellStyle name="Standard 5 6 4 2 3" xfId="39498" xr:uid="{00000000-0005-0000-0000-0000C09B0000}"/>
    <cellStyle name="Standard 5 6 4 3" xfId="39499" xr:uid="{00000000-0005-0000-0000-0000C19B0000}"/>
    <cellStyle name="Standard 5 6 4 4" xfId="39500" xr:uid="{00000000-0005-0000-0000-0000C29B0000}"/>
    <cellStyle name="Standard 5 6 4 5" xfId="39501" xr:uid="{00000000-0005-0000-0000-0000C39B0000}"/>
    <cellStyle name="Standard 5 6 5" xfId="39502" xr:uid="{00000000-0005-0000-0000-0000C49B0000}"/>
    <cellStyle name="Standard 5 6 5 2" xfId="39503" xr:uid="{00000000-0005-0000-0000-0000C59B0000}"/>
    <cellStyle name="Standard 5 6 5 2 2" xfId="39504" xr:uid="{00000000-0005-0000-0000-0000C69B0000}"/>
    <cellStyle name="Standard 5 6 5 2 3" xfId="39505" xr:uid="{00000000-0005-0000-0000-0000C79B0000}"/>
    <cellStyle name="Standard 5 6 5 3" xfId="39506" xr:uid="{00000000-0005-0000-0000-0000C89B0000}"/>
    <cellStyle name="Standard 5 6 5 4" xfId="39507" xr:uid="{00000000-0005-0000-0000-0000C99B0000}"/>
    <cellStyle name="Standard 5 6 6" xfId="39508" xr:uid="{00000000-0005-0000-0000-0000CA9B0000}"/>
    <cellStyle name="Standard 5 6 6 2" xfId="39509" xr:uid="{00000000-0005-0000-0000-0000CB9B0000}"/>
    <cellStyle name="Standard 5 6 6 2 2" xfId="39510" xr:uid="{00000000-0005-0000-0000-0000CC9B0000}"/>
    <cellStyle name="Standard 5 6 6 2 3" xfId="39511" xr:uid="{00000000-0005-0000-0000-0000CD9B0000}"/>
    <cellStyle name="Standard 5 6 6 3" xfId="39512" xr:uid="{00000000-0005-0000-0000-0000CE9B0000}"/>
    <cellStyle name="Standard 5 6 6 4" xfId="39513" xr:uid="{00000000-0005-0000-0000-0000CF9B0000}"/>
    <cellStyle name="Standard 5 6 7" xfId="39514" xr:uid="{00000000-0005-0000-0000-0000D09B0000}"/>
    <cellStyle name="Standard 5 6 7 2" xfId="39515" xr:uid="{00000000-0005-0000-0000-0000D19B0000}"/>
    <cellStyle name="Standard 5 6 7 2 2" xfId="39516" xr:uid="{00000000-0005-0000-0000-0000D29B0000}"/>
    <cellStyle name="Standard 5 6 7 2 3" xfId="39517" xr:uid="{00000000-0005-0000-0000-0000D39B0000}"/>
    <cellStyle name="Standard 5 6 7 3" xfId="39518" xr:uid="{00000000-0005-0000-0000-0000D49B0000}"/>
    <cellStyle name="Standard 5 6 7 4" xfId="39519" xr:uid="{00000000-0005-0000-0000-0000D59B0000}"/>
    <cellStyle name="Standard 5 6 8" xfId="39520" xr:uid="{00000000-0005-0000-0000-0000D69B0000}"/>
    <cellStyle name="Standard 5 6 8 2" xfId="39521" xr:uid="{00000000-0005-0000-0000-0000D79B0000}"/>
    <cellStyle name="Standard 5 6 8 3" xfId="39522" xr:uid="{00000000-0005-0000-0000-0000D89B0000}"/>
    <cellStyle name="Standard 5 6 9" xfId="39523" xr:uid="{00000000-0005-0000-0000-0000D99B0000}"/>
    <cellStyle name="Standard 5 6 9 2" xfId="39524" xr:uid="{00000000-0005-0000-0000-0000DA9B0000}"/>
    <cellStyle name="Standard 5 6 9 3" xfId="39525" xr:uid="{00000000-0005-0000-0000-0000DB9B0000}"/>
    <cellStyle name="Standard 5 7" xfId="39526" xr:uid="{00000000-0005-0000-0000-0000DC9B0000}"/>
    <cellStyle name="Standard 5 7 10" xfId="39527" xr:uid="{00000000-0005-0000-0000-0000DD9B0000}"/>
    <cellStyle name="Standard 5 7 10 2" xfId="39528" xr:uid="{00000000-0005-0000-0000-0000DE9B0000}"/>
    <cellStyle name="Standard 5 7 10 3" xfId="39529" xr:uid="{00000000-0005-0000-0000-0000DF9B0000}"/>
    <cellStyle name="Standard 5 7 11" xfId="39530" xr:uid="{00000000-0005-0000-0000-0000E09B0000}"/>
    <cellStyle name="Standard 5 7 12" xfId="39531" xr:uid="{00000000-0005-0000-0000-0000E19B0000}"/>
    <cellStyle name="Standard 5 7 13" xfId="39532" xr:uid="{00000000-0005-0000-0000-0000E29B0000}"/>
    <cellStyle name="Standard 5 7 2" xfId="39533" xr:uid="{00000000-0005-0000-0000-0000E39B0000}"/>
    <cellStyle name="Standard 5 7 2 10" xfId="39534" xr:uid="{00000000-0005-0000-0000-0000E49B0000}"/>
    <cellStyle name="Standard 5 7 2 11" xfId="39535" xr:uid="{00000000-0005-0000-0000-0000E59B0000}"/>
    <cellStyle name="Standard 5 7 2 12" xfId="39536" xr:uid="{00000000-0005-0000-0000-0000E69B0000}"/>
    <cellStyle name="Standard 5 7 2 2" xfId="39537" xr:uid="{00000000-0005-0000-0000-0000E79B0000}"/>
    <cellStyle name="Standard 5 7 2 2 2" xfId="39538" xr:uid="{00000000-0005-0000-0000-0000E89B0000}"/>
    <cellStyle name="Standard 5 7 2 2 2 2" xfId="39539" xr:uid="{00000000-0005-0000-0000-0000E99B0000}"/>
    <cellStyle name="Standard 5 7 2 2 2 3" xfId="39540" xr:uid="{00000000-0005-0000-0000-0000EA9B0000}"/>
    <cellStyle name="Standard 5 7 2 2 3" xfId="39541" xr:uid="{00000000-0005-0000-0000-0000EB9B0000}"/>
    <cellStyle name="Standard 5 7 2 2 4" xfId="39542" xr:uid="{00000000-0005-0000-0000-0000EC9B0000}"/>
    <cellStyle name="Standard 5 7 2 3" xfId="39543" xr:uid="{00000000-0005-0000-0000-0000ED9B0000}"/>
    <cellStyle name="Standard 5 7 2 3 2" xfId="39544" xr:uid="{00000000-0005-0000-0000-0000EE9B0000}"/>
    <cellStyle name="Standard 5 7 2 3 2 2" xfId="39545" xr:uid="{00000000-0005-0000-0000-0000EF9B0000}"/>
    <cellStyle name="Standard 5 7 2 3 2 3" xfId="39546" xr:uid="{00000000-0005-0000-0000-0000F09B0000}"/>
    <cellStyle name="Standard 5 7 2 3 3" xfId="39547" xr:uid="{00000000-0005-0000-0000-0000F19B0000}"/>
    <cellStyle name="Standard 5 7 2 3 4" xfId="39548" xr:uid="{00000000-0005-0000-0000-0000F29B0000}"/>
    <cellStyle name="Standard 5 7 2 4" xfId="39549" xr:uid="{00000000-0005-0000-0000-0000F39B0000}"/>
    <cellStyle name="Standard 5 7 2 4 2" xfId="39550" xr:uid="{00000000-0005-0000-0000-0000F49B0000}"/>
    <cellStyle name="Standard 5 7 2 4 2 2" xfId="39551" xr:uid="{00000000-0005-0000-0000-0000F59B0000}"/>
    <cellStyle name="Standard 5 7 2 4 2 3" xfId="39552" xr:uid="{00000000-0005-0000-0000-0000F69B0000}"/>
    <cellStyle name="Standard 5 7 2 4 3" xfId="39553" xr:uid="{00000000-0005-0000-0000-0000F79B0000}"/>
    <cellStyle name="Standard 5 7 2 4 4" xfId="39554" xr:uid="{00000000-0005-0000-0000-0000F89B0000}"/>
    <cellStyle name="Standard 5 7 2 5" xfId="39555" xr:uid="{00000000-0005-0000-0000-0000F99B0000}"/>
    <cellStyle name="Standard 5 7 2 5 2" xfId="39556" xr:uid="{00000000-0005-0000-0000-0000FA9B0000}"/>
    <cellStyle name="Standard 5 7 2 5 2 2" xfId="39557" xr:uid="{00000000-0005-0000-0000-0000FB9B0000}"/>
    <cellStyle name="Standard 5 7 2 5 2 3" xfId="39558" xr:uid="{00000000-0005-0000-0000-0000FC9B0000}"/>
    <cellStyle name="Standard 5 7 2 5 3" xfId="39559" xr:uid="{00000000-0005-0000-0000-0000FD9B0000}"/>
    <cellStyle name="Standard 5 7 2 5 4" xfId="39560" xr:uid="{00000000-0005-0000-0000-0000FE9B0000}"/>
    <cellStyle name="Standard 5 7 2 6" xfId="39561" xr:uid="{00000000-0005-0000-0000-0000FF9B0000}"/>
    <cellStyle name="Standard 5 7 2 6 2" xfId="39562" xr:uid="{00000000-0005-0000-0000-0000009C0000}"/>
    <cellStyle name="Standard 5 7 2 6 2 2" xfId="39563" xr:uid="{00000000-0005-0000-0000-0000019C0000}"/>
    <cellStyle name="Standard 5 7 2 6 2 3" xfId="39564" xr:uid="{00000000-0005-0000-0000-0000029C0000}"/>
    <cellStyle name="Standard 5 7 2 6 3" xfId="39565" xr:uid="{00000000-0005-0000-0000-0000039C0000}"/>
    <cellStyle name="Standard 5 7 2 6 4" xfId="39566" xr:uid="{00000000-0005-0000-0000-0000049C0000}"/>
    <cellStyle name="Standard 5 7 2 7" xfId="39567" xr:uid="{00000000-0005-0000-0000-0000059C0000}"/>
    <cellStyle name="Standard 5 7 2 7 2" xfId="39568" xr:uid="{00000000-0005-0000-0000-0000069C0000}"/>
    <cellStyle name="Standard 5 7 2 7 3" xfId="39569" xr:uid="{00000000-0005-0000-0000-0000079C0000}"/>
    <cellStyle name="Standard 5 7 2 8" xfId="39570" xr:uid="{00000000-0005-0000-0000-0000089C0000}"/>
    <cellStyle name="Standard 5 7 2 8 2" xfId="39571" xr:uid="{00000000-0005-0000-0000-0000099C0000}"/>
    <cellStyle name="Standard 5 7 2 8 3" xfId="39572" xr:uid="{00000000-0005-0000-0000-00000A9C0000}"/>
    <cellStyle name="Standard 5 7 2 9" xfId="39573" xr:uid="{00000000-0005-0000-0000-00000B9C0000}"/>
    <cellStyle name="Standard 5 7 2 9 2" xfId="39574" xr:uid="{00000000-0005-0000-0000-00000C9C0000}"/>
    <cellStyle name="Standard 5 7 2 9 3" xfId="39575" xr:uid="{00000000-0005-0000-0000-00000D9C0000}"/>
    <cellStyle name="Standard 5 7 3" xfId="39576" xr:uid="{00000000-0005-0000-0000-00000E9C0000}"/>
    <cellStyle name="Standard 5 7 3 2" xfId="39577" xr:uid="{00000000-0005-0000-0000-00000F9C0000}"/>
    <cellStyle name="Standard 5 7 3 2 2" xfId="39578" xr:uid="{00000000-0005-0000-0000-0000109C0000}"/>
    <cellStyle name="Standard 5 7 3 2 3" xfId="39579" xr:uid="{00000000-0005-0000-0000-0000119C0000}"/>
    <cellStyle name="Standard 5 7 3 3" xfId="39580" xr:uid="{00000000-0005-0000-0000-0000129C0000}"/>
    <cellStyle name="Standard 5 7 3 4" xfId="39581" xr:uid="{00000000-0005-0000-0000-0000139C0000}"/>
    <cellStyle name="Standard 5 7 3 5" xfId="39582" xr:uid="{00000000-0005-0000-0000-0000149C0000}"/>
    <cellStyle name="Standard 5 7 4" xfId="39583" xr:uid="{00000000-0005-0000-0000-0000159C0000}"/>
    <cellStyle name="Standard 5 7 4 2" xfId="39584" xr:uid="{00000000-0005-0000-0000-0000169C0000}"/>
    <cellStyle name="Standard 5 7 4 2 2" xfId="39585" xr:uid="{00000000-0005-0000-0000-0000179C0000}"/>
    <cellStyle name="Standard 5 7 4 2 3" xfId="39586" xr:uid="{00000000-0005-0000-0000-0000189C0000}"/>
    <cellStyle name="Standard 5 7 4 3" xfId="39587" xr:uid="{00000000-0005-0000-0000-0000199C0000}"/>
    <cellStyle name="Standard 5 7 4 4" xfId="39588" xr:uid="{00000000-0005-0000-0000-00001A9C0000}"/>
    <cellStyle name="Standard 5 7 4 5" xfId="39589" xr:uid="{00000000-0005-0000-0000-00001B9C0000}"/>
    <cellStyle name="Standard 5 7 5" xfId="39590" xr:uid="{00000000-0005-0000-0000-00001C9C0000}"/>
    <cellStyle name="Standard 5 7 5 2" xfId="39591" xr:uid="{00000000-0005-0000-0000-00001D9C0000}"/>
    <cellStyle name="Standard 5 7 5 2 2" xfId="39592" xr:uid="{00000000-0005-0000-0000-00001E9C0000}"/>
    <cellStyle name="Standard 5 7 5 2 3" xfId="39593" xr:uid="{00000000-0005-0000-0000-00001F9C0000}"/>
    <cellStyle name="Standard 5 7 5 3" xfId="39594" xr:uid="{00000000-0005-0000-0000-0000209C0000}"/>
    <cellStyle name="Standard 5 7 5 4" xfId="39595" xr:uid="{00000000-0005-0000-0000-0000219C0000}"/>
    <cellStyle name="Standard 5 7 6" xfId="39596" xr:uid="{00000000-0005-0000-0000-0000229C0000}"/>
    <cellStyle name="Standard 5 7 6 2" xfId="39597" xr:uid="{00000000-0005-0000-0000-0000239C0000}"/>
    <cellStyle name="Standard 5 7 6 2 2" xfId="39598" xr:uid="{00000000-0005-0000-0000-0000249C0000}"/>
    <cellStyle name="Standard 5 7 6 2 3" xfId="39599" xr:uid="{00000000-0005-0000-0000-0000259C0000}"/>
    <cellStyle name="Standard 5 7 6 3" xfId="39600" xr:uid="{00000000-0005-0000-0000-0000269C0000}"/>
    <cellStyle name="Standard 5 7 6 4" xfId="39601" xr:uid="{00000000-0005-0000-0000-0000279C0000}"/>
    <cellStyle name="Standard 5 7 7" xfId="39602" xr:uid="{00000000-0005-0000-0000-0000289C0000}"/>
    <cellStyle name="Standard 5 7 7 2" xfId="39603" xr:uid="{00000000-0005-0000-0000-0000299C0000}"/>
    <cellStyle name="Standard 5 7 7 2 2" xfId="39604" xr:uid="{00000000-0005-0000-0000-00002A9C0000}"/>
    <cellStyle name="Standard 5 7 7 2 3" xfId="39605" xr:uid="{00000000-0005-0000-0000-00002B9C0000}"/>
    <cellStyle name="Standard 5 7 7 3" xfId="39606" xr:uid="{00000000-0005-0000-0000-00002C9C0000}"/>
    <cellStyle name="Standard 5 7 7 4" xfId="39607" xr:uid="{00000000-0005-0000-0000-00002D9C0000}"/>
    <cellStyle name="Standard 5 7 8" xfId="39608" xr:uid="{00000000-0005-0000-0000-00002E9C0000}"/>
    <cellStyle name="Standard 5 7 8 2" xfId="39609" xr:uid="{00000000-0005-0000-0000-00002F9C0000}"/>
    <cellStyle name="Standard 5 7 8 3" xfId="39610" xr:uid="{00000000-0005-0000-0000-0000309C0000}"/>
    <cellStyle name="Standard 5 7 9" xfId="39611" xr:uid="{00000000-0005-0000-0000-0000319C0000}"/>
    <cellStyle name="Standard 5 7 9 2" xfId="39612" xr:uid="{00000000-0005-0000-0000-0000329C0000}"/>
    <cellStyle name="Standard 5 7 9 3" xfId="39613" xr:uid="{00000000-0005-0000-0000-0000339C0000}"/>
    <cellStyle name="Standard 5 8" xfId="39614" xr:uid="{00000000-0005-0000-0000-0000349C0000}"/>
    <cellStyle name="Standard 5 8 10" xfId="39615" xr:uid="{00000000-0005-0000-0000-0000359C0000}"/>
    <cellStyle name="Standard 5 8 10 2" xfId="39616" xr:uid="{00000000-0005-0000-0000-0000369C0000}"/>
    <cellStyle name="Standard 5 8 10 3" xfId="39617" xr:uid="{00000000-0005-0000-0000-0000379C0000}"/>
    <cellStyle name="Standard 5 8 11" xfId="39618" xr:uid="{00000000-0005-0000-0000-0000389C0000}"/>
    <cellStyle name="Standard 5 8 12" xfId="39619" xr:uid="{00000000-0005-0000-0000-0000399C0000}"/>
    <cellStyle name="Standard 5 8 13" xfId="39620" xr:uid="{00000000-0005-0000-0000-00003A9C0000}"/>
    <cellStyle name="Standard 5 8 14" xfId="45945" xr:uid="{00000000-0005-0000-0000-00003B9C0000}"/>
    <cellStyle name="Standard 5 8 2" xfId="39621" xr:uid="{00000000-0005-0000-0000-00003C9C0000}"/>
    <cellStyle name="Standard 5 8 2 10" xfId="39622" xr:uid="{00000000-0005-0000-0000-00003D9C0000}"/>
    <cellStyle name="Standard 5 8 2 11" xfId="39623" xr:uid="{00000000-0005-0000-0000-00003E9C0000}"/>
    <cellStyle name="Standard 5 8 2 12" xfId="39624" xr:uid="{00000000-0005-0000-0000-00003F9C0000}"/>
    <cellStyle name="Standard 5 8 2 2" xfId="39625" xr:uid="{00000000-0005-0000-0000-0000409C0000}"/>
    <cellStyle name="Standard 5 8 2 2 2" xfId="39626" xr:uid="{00000000-0005-0000-0000-0000419C0000}"/>
    <cellStyle name="Standard 5 8 2 2 2 2" xfId="39627" xr:uid="{00000000-0005-0000-0000-0000429C0000}"/>
    <cellStyle name="Standard 5 8 2 2 2 3" xfId="39628" xr:uid="{00000000-0005-0000-0000-0000439C0000}"/>
    <cellStyle name="Standard 5 8 2 2 3" xfId="39629" xr:uid="{00000000-0005-0000-0000-0000449C0000}"/>
    <cellStyle name="Standard 5 8 2 2 4" xfId="39630" xr:uid="{00000000-0005-0000-0000-0000459C0000}"/>
    <cellStyle name="Standard 5 8 2 3" xfId="39631" xr:uid="{00000000-0005-0000-0000-0000469C0000}"/>
    <cellStyle name="Standard 5 8 2 3 2" xfId="39632" xr:uid="{00000000-0005-0000-0000-0000479C0000}"/>
    <cellStyle name="Standard 5 8 2 3 2 2" xfId="39633" xr:uid="{00000000-0005-0000-0000-0000489C0000}"/>
    <cellStyle name="Standard 5 8 2 3 2 3" xfId="39634" xr:uid="{00000000-0005-0000-0000-0000499C0000}"/>
    <cellStyle name="Standard 5 8 2 3 3" xfId="39635" xr:uid="{00000000-0005-0000-0000-00004A9C0000}"/>
    <cellStyle name="Standard 5 8 2 3 4" xfId="39636" xr:uid="{00000000-0005-0000-0000-00004B9C0000}"/>
    <cellStyle name="Standard 5 8 2 4" xfId="39637" xr:uid="{00000000-0005-0000-0000-00004C9C0000}"/>
    <cellStyle name="Standard 5 8 2 4 2" xfId="39638" xr:uid="{00000000-0005-0000-0000-00004D9C0000}"/>
    <cellStyle name="Standard 5 8 2 4 2 2" xfId="39639" xr:uid="{00000000-0005-0000-0000-00004E9C0000}"/>
    <cellStyle name="Standard 5 8 2 4 2 3" xfId="39640" xr:uid="{00000000-0005-0000-0000-00004F9C0000}"/>
    <cellStyle name="Standard 5 8 2 4 3" xfId="39641" xr:uid="{00000000-0005-0000-0000-0000509C0000}"/>
    <cellStyle name="Standard 5 8 2 4 4" xfId="39642" xr:uid="{00000000-0005-0000-0000-0000519C0000}"/>
    <cellStyle name="Standard 5 8 2 5" xfId="39643" xr:uid="{00000000-0005-0000-0000-0000529C0000}"/>
    <cellStyle name="Standard 5 8 2 5 2" xfId="39644" xr:uid="{00000000-0005-0000-0000-0000539C0000}"/>
    <cellStyle name="Standard 5 8 2 5 2 2" xfId="39645" xr:uid="{00000000-0005-0000-0000-0000549C0000}"/>
    <cellStyle name="Standard 5 8 2 5 2 3" xfId="39646" xr:uid="{00000000-0005-0000-0000-0000559C0000}"/>
    <cellStyle name="Standard 5 8 2 5 3" xfId="39647" xr:uid="{00000000-0005-0000-0000-0000569C0000}"/>
    <cellStyle name="Standard 5 8 2 5 4" xfId="39648" xr:uid="{00000000-0005-0000-0000-0000579C0000}"/>
    <cellStyle name="Standard 5 8 2 6" xfId="39649" xr:uid="{00000000-0005-0000-0000-0000589C0000}"/>
    <cellStyle name="Standard 5 8 2 6 2" xfId="39650" xr:uid="{00000000-0005-0000-0000-0000599C0000}"/>
    <cellStyle name="Standard 5 8 2 6 2 2" xfId="39651" xr:uid="{00000000-0005-0000-0000-00005A9C0000}"/>
    <cellStyle name="Standard 5 8 2 6 2 3" xfId="39652" xr:uid="{00000000-0005-0000-0000-00005B9C0000}"/>
    <cellStyle name="Standard 5 8 2 6 3" xfId="39653" xr:uid="{00000000-0005-0000-0000-00005C9C0000}"/>
    <cellStyle name="Standard 5 8 2 6 4" xfId="39654" xr:uid="{00000000-0005-0000-0000-00005D9C0000}"/>
    <cellStyle name="Standard 5 8 2 7" xfId="39655" xr:uid="{00000000-0005-0000-0000-00005E9C0000}"/>
    <cellStyle name="Standard 5 8 2 7 2" xfId="39656" xr:uid="{00000000-0005-0000-0000-00005F9C0000}"/>
    <cellStyle name="Standard 5 8 2 7 3" xfId="39657" xr:uid="{00000000-0005-0000-0000-0000609C0000}"/>
    <cellStyle name="Standard 5 8 2 8" xfId="39658" xr:uid="{00000000-0005-0000-0000-0000619C0000}"/>
    <cellStyle name="Standard 5 8 2 8 2" xfId="39659" xr:uid="{00000000-0005-0000-0000-0000629C0000}"/>
    <cellStyle name="Standard 5 8 2 8 3" xfId="39660" xr:uid="{00000000-0005-0000-0000-0000639C0000}"/>
    <cellStyle name="Standard 5 8 2 9" xfId="39661" xr:uid="{00000000-0005-0000-0000-0000649C0000}"/>
    <cellStyle name="Standard 5 8 2 9 2" xfId="39662" xr:uid="{00000000-0005-0000-0000-0000659C0000}"/>
    <cellStyle name="Standard 5 8 2 9 3" xfId="39663" xr:uid="{00000000-0005-0000-0000-0000669C0000}"/>
    <cellStyle name="Standard 5 8 3" xfId="39664" xr:uid="{00000000-0005-0000-0000-0000679C0000}"/>
    <cellStyle name="Standard 5 8 3 2" xfId="39665" xr:uid="{00000000-0005-0000-0000-0000689C0000}"/>
    <cellStyle name="Standard 5 8 3 2 2" xfId="39666" xr:uid="{00000000-0005-0000-0000-0000699C0000}"/>
    <cellStyle name="Standard 5 8 3 2 3" xfId="39667" xr:uid="{00000000-0005-0000-0000-00006A9C0000}"/>
    <cellStyle name="Standard 5 8 3 3" xfId="39668" xr:uid="{00000000-0005-0000-0000-00006B9C0000}"/>
    <cellStyle name="Standard 5 8 3 4" xfId="39669" xr:uid="{00000000-0005-0000-0000-00006C9C0000}"/>
    <cellStyle name="Standard 5 8 4" xfId="39670" xr:uid="{00000000-0005-0000-0000-00006D9C0000}"/>
    <cellStyle name="Standard 5 8 4 2" xfId="39671" xr:uid="{00000000-0005-0000-0000-00006E9C0000}"/>
    <cellStyle name="Standard 5 8 4 2 2" xfId="39672" xr:uid="{00000000-0005-0000-0000-00006F9C0000}"/>
    <cellStyle name="Standard 5 8 4 2 3" xfId="39673" xr:uid="{00000000-0005-0000-0000-0000709C0000}"/>
    <cellStyle name="Standard 5 8 4 3" xfId="39674" xr:uid="{00000000-0005-0000-0000-0000719C0000}"/>
    <cellStyle name="Standard 5 8 4 4" xfId="39675" xr:uid="{00000000-0005-0000-0000-0000729C0000}"/>
    <cellStyle name="Standard 5 8 5" xfId="39676" xr:uid="{00000000-0005-0000-0000-0000739C0000}"/>
    <cellStyle name="Standard 5 8 5 2" xfId="39677" xr:uid="{00000000-0005-0000-0000-0000749C0000}"/>
    <cellStyle name="Standard 5 8 5 2 2" xfId="39678" xr:uid="{00000000-0005-0000-0000-0000759C0000}"/>
    <cellStyle name="Standard 5 8 5 2 3" xfId="39679" xr:uid="{00000000-0005-0000-0000-0000769C0000}"/>
    <cellStyle name="Standard 5 8 5 3" xfId="39680" xr:uid="{00000000-0005-0000-0000-0000779C0000}"/>
    <cellStyle name="Standard 5 8 5 4" xfId="39681" xr:uid="{00000000-0005-0000-0000-0000789C0000}"/>
    <cellStyle name="Standard 5 8 6" xfId="39682" xr:uid="{00000000-0005-0000-0000-0000799C0000}"/>
    <cellStyle name="Standard 5 8 6 2" xfId="39683" xr:uid="{00000000-0005-0000-0000-00007A9C0000}"/>
    <cellStyle name="Standard 5 8 6 2 2" xfId="39684" xr:uid="{00000000-0005-0000-0000-00007B9C0000}"/>
    <cellStyle name="Standard 5 8 6 2 3" xfId="39685" xr:uid="{00000000-0005-0000-0000-00007C9C0000}"/>
    <cellStyle name="Standard 5 8 6 3" xfId="39686" xr:uid="{00000000-0005-0000-0000-00007D9C0000}"/>
    <cellStyle name="Standard 5 8 6 4" xfId="39687" xr:uid="{00000000-0005-0000-0000-00007E9C0000}"/>
    <cellStyle name="Standard 5 8 7" xfId="39688" xr:uid="{00000000-0005-0000-0000-00007F9C0000}"/>
    <cellStyle name="Standard 5 8 7 2" xfId="39689" xr:uid="{00000000-0005-0000-0000-0000809C0000}"/>
    <cellStyle name="Standard 5 8 7 2 2" xfId="39690" xr:uid="{00000000-0005-0000-0000-0000819C0000}"/>
    <cellStyle name="Standard 5 8 7 2 3" xfId="39691" xr:uid="{00000000-0005-0000-0000-0000829C0000}"/>
    <cellStyle name="Standard 5 8 7 3" xfId="39692" xr:uid="{00000000-0005-0000-0000-0000839C0000}"/>
    <cellStyle name="Standard 5 8 7 4" xfId="39693" xr:uid="{00000000-0005-0000-0000-0000849C0000}"/>
    <cellStyle name="Standard 5 8 8" xfId="39694" xr:uid="{00000000-0005-0000-0000-0000859C0000}"/>
    <cellStyle name="Standard 5 8 8 2" xfId="39695" xr:uid="{00000000-0005-0000-0000-0000869C0000}"/>
    <cellStyle name="Standard 5 8 8 3" xfId="39696" xr:uid="{00000000-0005-0000-0000-0000879C0000}"/>
    <cellStyle name="Standard 5 8 9" xfId="39697" xr:uid="{00000000-0005-0000-0000-0000889C0000}"/>
    <cellStyle name="Standard 5 8 9 2" xfId="39698" xr:uid="{00000000-0005-0000-0000-0000899C0000}"/>
    <cellStyle name="Standard 5 8 9 3" xfId="39699" xr:uid="{00000000-0005-0000-0000-00008A9C0000}"/>
    <cellStyle name="Standard 5 8_30_Financials BU DT" xfId="46318" xr:uid="{00000000-0005-0000-0000-00008B9C0000}"/>
    <cellStyle name="Standard 5 9" xfId="39700" xr:uid="{00000000-0005-0000-0000-00008C9C0000}"/>
    <cellStyle name="Standard 5 9 2" xfId="39701" xr:uid="{00000000-0005-0000-0000-00008D9C0000}"/>
    <cellStyle name="Standard 5 9 2 2" xfId="39702" xr:uid="{00000000-0005-0000-0000-00008E9C0000}"/>
    <cellStyle name="Standard 5 9 3" xfId="39703" xr:uid="{00000000-0005-0000-0000-00008F9C0000}"/>
    <cellStyle name="Standard 50" xfId="39704" xr:uid="{00000000-0005-0000-0000-0000909C0000}"/>
    <cellStyle name="Standard 50 2" xfId="39705" xr:uid="{00000000-0005-0000-0000-0000919C0000}"/>
    <cellStyle name="Standard 50 2 2" xfId="39706" xr:uid="{00000000-0005-0000-0000-0000929C0000}"/>
    <cellStyle name="Standard 50 2 2 2" xfId="39707" xr:uid="{00000000-0005-0000-0000-0000939C0000}"/>
    <cellStyle name="Standard 50 2 3" xfId="39708" xr:uid="{00000000-0005-0000-0000-0000949C0000}"/>
    <cellStyle name="Standard 50 3" xfId="39709" xr:uid="{00000000-0005-0000-0000-0000959C0000}"/>
    <cellStyle name="Standard 50 3 2" xfId="39710" xr:uid="{00000000-0005-0000-0000-0000969C0000}"/>
    <cellStyle name="Standard 50 4" xfId="39711" xr:uid="{00000000-0005-0000-0000-0000979C0000}"/>
    <cellStyle name="Standard 50 5" xfId="39712" xr:uid="{00000000-0005-0000-0000-0000989C0000}"/>
    <cellStyle name="Standard 50 5 2" xfId="39713" xr:uid="{00000000-0005-0000-0000-0000999C0000}"/>
    <cellStyle name="Standard 50 5 2 2" xfId="45946" xr:uid="{00000000-0005-0000-0000-00009A9C0000}"/>
    <cellStyle name="Standard 50 5 2 3" xfId="45947" xr:uid="{00000000-0005-0000-0000-00009B9C0000}"/>
    <cellStyle name="Standard 50 5 2 3 2" xfId="45918" xr:uid="{00000000-0005-0000-0000-00009C9C0000}"/>
    <cellStyle name="Standard 51" xfId="39714" xr:uid="{00000000-0005-0000-0000-00009D9C0000}"/>
    <cellStyle name="Standard 51 2" xfId="39715" xr:uid="{00000000-0005-0000-0000-00009E9C0000}"/>
    <cellStyle name="Standard 51 2 2" xfId="39716" xr:uid="{00000000-0005-0000-0000-00009F9C0000}"/>
    <cellStyle name="Standard 51 2 2 2" xfId="39717" xr:uid="{00000000-0005-0000-0000-0000A09C0000}"/>
    <cellStyle name="Standard 51 2 3" xfId="39718" xr:uid="{00000000-0005-0000-0000-0000A19C0000}"/>
    <cellStyle name="Standard 51 3" xfId="39719" xr:uid="{00000000-0005-0000-0000-0000A29C0000}"/>
    <cellStyle name="Standard 51 3 2" xfId="39720" xr:uid="{00000000-0005-0000-0000-0000A39C0000}"/>
    <cellStyle name="Standard 51 4" xfId="39721" xr:uid="{00000000-0005-0000-0000-0000A49C0000}"/>
    <cellStyle name="Standard 52" xfId="39722" xr:uid="{00000000-0005-0000-0000-0000A59C0000}"/>
    <cellStyle name="Standard 52 2" xfId="39723" xr:uid="{00000000-0005-0000-0000-0000A69C0000}"/>
    <cellStyle name="Standard 52 2 2" xfId="39724" xr:uid="{00000000-0005-0000-0000-0000A79C0000}"/>
    <cellStyle name="Standard 52 2 2 2" xfId="39725" xr:uid="{00000000-0005-0000-0000-0000A89C0000}"/>
    <cellStyle name="Standard 52 2 3" xfId="39726" xr:uid="{00000000-0005-0000-0000-0000A99C0000}"/>
    <cellStyle name="Standard 52 3" xfId="39727" xr:uid="{00000000-0005-0000-0000-0000AA9C0000}"/>
    <cellStyle name="Standard 52 3 2" xfId="39728" xr:uid="{00000000-0005-0000-0000-0000AB9C0000}"/>
    <cellStyle name="Standard 52 4" xfId="39729" xr:uid="{00000000-0005-0000-0000-0000AC9C0000}"/>
    <cellStyle name="Standard 53" xfId="39730" xr:uid="{00000000-0005-0000-0000-0000AD9C0000}"/>
    <cellStyle name="Standard 53 2" xfId="39731" xr:uid="{00000000-0005-0000-0000-0000AE9C0000}"/>
    <cellStyle name="Standard 53 2 2" xfId="39732" xr:uid="{00000000-0005-0000-0000-0000AF9C0000}"/>
    <cellStyle name="Standard 53 2 2 2" xfId="39733" xr:uid="{00000000-0005-0000-0000-0000B09C0000}"/>
    <cellStyle name="Standard 53 2 3" xfId="39734" xr:uid="{00000000-0005-0000-0000-0000B19C0000}"/>
    <cellStyle name="Standard 53 3" xfId="39735" xr:uid="{00000000-0005-0000-0000-0000B29C0000}"/>
    <cellStyle name="Standard 53 3 2" xfId="39736" xr:uid="{00000000-0005-0000-0000-0000B39C0000}"/>
    <cellStyle name="Standard 53 4" xfId="39737" xr:uid="{00000000-0005-0000-0000-0000B49C0000}"/>
    <cellStyle name="Standard 54" xfId="39738" xr:uid="{00000000-0005-0000-0000-0000B59C0000}"/>
    <cellStyle name="Standard 54 2" xfId="39739" xr:uid="{00000000-0005-0000-0000-0000B69C0000}"/>
    <cellStyle name="Standard 54 2 2" xfId="39740" xr:uid="{00000000-0005-0000-0000-0000B79C0000}"/>
    <cellStyle name="Standard 54 2 2 2" xfId="39741" xr:uid="{00000000-0005-0000-0000-0000B89C0000}"/>
    <cellStyle name="Standard 54 2 3" xfId="39742" xr:uid="{00000000-0005-0000-0000-0000B99C0000}"/>
    <cellStyle name="Standard 54 3" xfId="39743" xr:uid="{00000000-0005-0000-0000-0000BA9C0000}"/>
    <cellStyle name="Standard 54 3 2" xfId="39744" xr:uid="{00000000-0005-0000-0000-0000BB9C0000}"/>
    <cellStyle name="Standard 54 4" xfId="39745" xr:uid="{00000000-0005-0000-0000-0000BC9C0000}"/>
    <cellStyle name="Standard 55" xfId="39746" xr:uid="{00000000-0005-0000-0000-0000BD9C0000}"/>
    <cellStyle name="Standard 55 2" xfId="39747" xr:uid="{00000000-0005-0000-0000-0000BE9C0000}"/>
    <cellStyle name="Standard 55 2 2" xfId="39748" xr:uid="{00000000-0005-0000-0000-0000BF9C0000}"/>
    <cellStyle name="Standard 55 2 2 2" xfId="39749" xr:uid="{00000000-0005-0000-0000-0000C09C0000}"/>
    <cellStyle name="Standard 55 2 3" xfId="39750" xr:uid="{00000000-0005-0000-0000-0000C19C0000}"/>
    <cellStyle name="Standard 55 3" xfId="39751" xr:uid="{00000000-0005-0000-0000-0000C29C0000}"/>
    <cellStyle name="Standard 55 3 2" xfId="39752" xr:uid="{00000000-0005-0000-0000-0000C39C0000}"/>
    <cellStyle name="Standard 55 4" xfId="39753" xr:uid="{00000000-0005-0000-0000-0000C49C0000}"/>
    <cellStyle name="Standard 56" xfId="39754" xr:uid="{00000000-0005-0000-0000-0000C59C0000}"/>
    <cellStyle name="Standard 56 2" xfId="39755" xr:uid="{00000000-0005-0000-0000-0000C69C0000}"/>
    <cellStyle name="Standard 56 2 2" xfId="39756" xr:uid="{00000000-0005-0000-0000-0000C79C0000}"/>
    <cellStyle name="Standard 56 2 2 2" xfId="39757" xr:uid="{00000000-0005-0000-0000-0000C89C0000}"/>
    <cellStyle name="Standard 56 2 3" xfId="39758" xr:uid="{00000000-0005-0000-0000-0000C99C0000}"/>
    <cellStyle name="Standard 56 3" xfId="39759" xr:uid="{00000000-0005-0000-0000-0000CA9C0000}"/>
    <cellStyle name="Standard 56 3 2" xfId="39760" xr:uid="{00000000-0005-0000-0000-0000CB9C0000}"/>
    <cellStyle name="Standard 56 4" xfId="39761" xr:uid="{00000000-0005-0000-0000-0000CC9C0000}"/>
    <cellStyle name="Standard 56 5" xfId="39762" xr:uid="{00000000-0005-0000-0000-0000CD9C0000}"/>
    <cellStyle name="Standard 56 5 2" xfId="39763" xr:uid="{00000000-0005-0000-0000-0000CE9C0000}"/>
    <cellStyle name="Standard 57" xfId="39764" xr:uid="{00000000-0005-0000-0000-0000CF9C0000}"/>
    <cellStyle name="Standard 57 2" xfId="39765" xr:uid="{00000000-0005-0000-0000-0000D09C0000}"/>
    <cellStyle name="Standard 57 2 2" xfId="39766" xr:uid="{00000000-0005-0000-0000-0000D19C0000}"/>
    <cellStyle name="Standard 57 2 2 2" xfId="39767" xr:uid="{00000000-0005-0000-0000-0000D29C0000}"/>
    <cellStyle name="Standard 57 2 3" xfId="39768" xr:uid="{00000000-0005-0000-0000-0000D39C0000}"/>
    <cellStyle name="Standard 57 3" xfId="39769" xr:uid="{00000000-0005-0000-0000-0000D49C0000}"/>
    <cellStyle name="Standard 57 3 2" xfId="39770" xr:uid="{00000000-0005-0000-0000-0000D59C0000}"/>
    <cellStyle name="Standard 57 4" xfId="39771" xr:uid="{00000000-0005-0000-0000-0000D69C0000}"/>
    <cellStyle name="Standard 58" xfId="39772" xr:uid="{00000000-0005-0000-0000-0000D79C0000}"/>
    <cellStyle name="Standard 58 2" xfId="39773" xr:uid="{00000000-0005-0000-0000-0000D89C0000}"/>
    <cellStyle name="Standard 58 2 2" xfId="39774" xr:uid="{00000000-0005-0000-0000-0000D99C0000}"/>
    <cellStyle name="Standard 58 2 2 2" xfId="39775" xr:uid="{00000000-0005-0000-0000-0000DA9C0000}"/>
    <cellStyle name="Standard 58 2 3" xfId="39776" xr:uid="{00000000-0005-0000-0000-0000DB9C0000}"/>
    <cellStyle name="Standard 58 3" xfId="39777" xr:uid="{00000000-0005-0000-0000-0000DC9C0000}"/>
    <cellStyle name="Standard 58 3 2" xfId="39778" xr:uid="{00000000-0005-0000-0000-0000DD9C0000}"/>
    <cellStyle name="Standard 58 4" xfId="39779" xr:uid="{00000000-0005-0000-0000-0000DE9C0000}"/>
    <cellStyle name="Standard 59" xfId="39780" xr:uid="{00000000-0005-0000-0000-0000DF9C0000}"/>
    <cellStyle name="Standard 59 2" xfId="39781" xr:uid="{00000000-0005-0000-0000-0000E09C0000}"/>
    <cellStyle name="Standard 59 2 2" xfId="39782" xr:uid="{00000000-0005-0000-0000-0000E19C0000}"/>
    <cellStyle name="Standard 59 2 2 2" xfId="39783" xr:uid="{00000000-0005-0000-0000-0000E29C0000}"/>
    <cellStyle name="Standard 59 2 3" xfId="39784" xr:uid="{00000000-0005-0000-0000-0000E39C0000}"/>
    <cellStyle name="Standard 59 3" xfId="39785" xr:uid="{00000000-0005-0000-0000-0000E49C0000}"/>
    <cellStyle name="Standard 59 3 2" xfId="39786" xr:uid="{00000000-0005-0000-0000-0000E59C0000}"/>
    <cellStyle name="Standard 59 4" xfId="39787" xr:uid="{00000000-0005-0000-0000-0000E69C0000}"/>
    <cellStyle name="Standard 6" xfId="92" xr:uid="{00000000-0005-0000-0000-0000E79C0000}"/>
    <cellStyle name="Standard 6 10" xfId="39789" xr:uid="{00000000-0005-0000-0000-0000E89C0000}"/>
    <cellStyle name="Standard 6 10 2" xfId="39790" xr:uid="{00000000-0005-0000-0000-0000E99C0000}"/>
    <cellStyle name="Standard 6 10 3" xfId="39791" xr:uid="{00000000-0005-0000-0000-0000EA9C0000}"/>
    <cellStyle name="Standard 6 10 4" xfId="39792" xr:uid="{00000000-0005-0000-0000-0000EB9C0000}"/>
    <cellStyle name="Standard 6 11" xfId="39793" xr:uid="{00000000-0005-0000-0000-0000EC9C0000}"/>
    <cellStyle name="Standard 6 11 2" xfId="39794" xr:uid="{00000000-0005-0000-0000-0000ED9C0000}"/>
    <cellStyle name="Standard 6 11 3" xfId="39795" xr:uid="{00000000-0005-0000-0000-0000EE9C0000}"/>
    <cellStyle name="Standard 6 12" xfId="39796" xr:uid="{00000000-0005-0000-0000-0000EF9C0000}"/>
    <cellStyle name="Standard 6 12 2" xfId="39797" xr:uid="{00000000-0005-0000-0000-0000F09C0000}"/>
    <cellStyle name="Standard 6 12 3" xfId="39798" xr:uid="{00000000-0005-0000-0000-0000F19C0000}"/>
    <cellStyle name="Standard 6 13" xfId="39799" xr:uid="{00000000-0005-0000-0000-0000F29C0000}"/>
    <cellStyle name="Standard 6 13 2" xfId="39800" xr:uid="{00000000-0005-0000-0000-0000F39C0000}"/>
    <cellStyle name="Standard 6 13 3" xfId="39801" xr:uid="{00000000-0005-0000-0000-0000F49C0000}"/>
    <cellStyle name="Standard 6 14" xfId="39802" xr:uid="{00000000-0005-0000-0000-0000F59C0000}"/>
    <cellStyle name="Standard 6 14 2" xfId="39803" xr:uid="{00000000-0005-0000-0000-0000F69C0000}"/>
    <cellStyle name="Standard 6 14 3" xfId="39804" xr:uid="{00000000-0005-0000-0000-0000F79C0000}"/>
    <cellStyle name="Standard 6 15" xfId="39805" xr:uid="{00000000-0005-0000-0000-0000F89C0000}"/>
    <cellStyle name="Standard 6 15 2" xfId="39806" xr:uid="{00000000-0005-0000-0000-0000F99C0000}"/>
    <cellStyle name="Standard 6 15 3" xfId="39807" xr:uid="{00000000-0005-0000-0000-0000FA9C0000}"/>
    <cellStyle name="Standard 6 16" xfId="39808" xr:uid="{00000000-0005-0000-0000-0000FB9C0000}"/>
    <cellStyle name="Standard 6 17" xfId="39809" xr:uid="{00000000-0005-0000-0000-0000FC9C0000}"/>
    <cellStyle name="Standard 6 18" xfId="39810" xr:uid="{00000000-0005-0000-0000-0000FD9C0000}"/>
    <cellStyle name="Standard 6 19" xfId="39811" xr:uid="{00000000-0005-0000-0000-0000FE9C0000}"/>
    <cellStyle name="Standard 6 2" xfId="39812" xr:uid="{00000000-0005-0000-0000-0000FF9C0000}"/>
    <cellStyle name="Standard 6 20" xfId="39788" xr:uid="{00000000-0005-0000-0000-0000009D0000}"/>
    <cellStyle name="Standard 6 3" xfId="39813" xr:uid="{00000000-0005-0000-0000-0000019D0000}"/>
    <cellStyle name="Standard 6 4" xfId="39814" xr:uid="{00000000-0005-0000-0000-0000029D0000}"/>
    <cellStyle name="Standard 6 5" xfId="39815" xr:uid="{00000000-0005-0000-0000-0000039D0000}"/>
    <cellStyle name="Standard 6 5 2" xfId="39816" xr:uid="{00000000-0005-0000-0000-0000049D0000}"/>
    <cellStyle name="Standard 6 5 3" xfId="39817" xr:uid="{00000000-0005-0000-0000-0000059D0000}"/>
    <cellStyle name="Standard 6 5 4" xfId="39818" xr:uid="{00000000-0005-0000-0000-0000069D0000}"/>
    <cellStyle name="Standard 6 6" xfId="39819" xr:uid="{00000000-0005-0000-0000-0000079D0000}"/>
    <cellStyle name="Standard 6 6 2" xfId="39820" xr:uid="{00000000-0005-0000-0000-0000089D0000}"/>
    <cellStyle name="Standard 6 6 3" xfId="39821" xr:uid="{00000000-0005-0000-0000-0000099D0000}"/>
    <cellStyle name="Standard 6 6 4" xfId="39822" xr:uid="{00000000-0005-0000-0000-00000A9D0000}"/>
    <cellStyle name="Standard 6 7" xfId="39823" xr:uid="{00000000-0005-0000-0000-00000B9D0000}"/>
    <cellStyle name="Standard 6 7 2" xfId="39824" xr:uid="{00000000-0005-0000-0000-00000C9D0000}"/>
    <cellStyle name="Standard 6 7 3" xfId="39825" xr:uid="{00000000-0005-0000-0000-00000D9D0000}"/>
    <cellStyle name="Standard 6 7 3 2" xfId="39826" xr:uid="{00000000-0005-0000-0000-00000E9D0000}"/>
    <cellStyle name="Standard 6 7 4" xfId="39827" xr:uid="{00000000-0005-0000-0000-00000F9D0000}"/>
    <cellStyle name="Standard 6 8" xfId="39828" xr:uid="{00000000-0005-0000-0000-0000109D0000}"/>
    <cellStyle name="Standard 6 8 2" xfId="39829" xr:uid="{00000000-0005-0000-0000-0000119D0000}"/>
    <cellStyle name="Standard 6 8 2 2" xfId="39830" xr:uid="{00000000-0005-0000-0000-0000129D0000}"/>
    <cellStyle name="Standard 6 8 3" xfId="39831" xr:uid="{00000000-0005-0000-0000-0000139D0000}"/>
    <cellStyle name="Standard 6 8 4" xfId="39832" xr:uid="{00000000-0005-0000-0000-0000149D0000}"/>
    <cellStyle name="Standard 6 8 5" xfId="45948" xr:uid="{00000000-0005-0000-0000-0000159D0000}"/>
    <cellStyle name="Standard 6 8_IFRS-Buchung" xfId="39833" xr:uid="{00000000-0005-0000-0000-0000169D0000}"/>
    <cellStyle name="Standard 6 9" xfId="39834" xr:uid="{00000000-0005-0000-0000-0000179D0000}"/>
    <cellStyle name="Standard 6 9 2" xfId="39835" xr:uid="{00000000-0005-0000-0000-0000189D0000}"/>
    <cellStyle name="Standard 6 9 3" xfId="39836" xr:uid="{00000000-0005-0000-0000-0000199D0000}"/>
    <cellStyle name="Standard 6 9 4" xfId="39837" xr:uid="{00000000-0005-0000-0000-00001A9D0000}"/>
    <cellStyle name="Standard 6_IFRS-Buchung" xfId="39838" xr:uid="{00000000-0005-0000-0000-00001B9D0000}"/>
    <cellStyle name="Standard 60" xfId="39839" xr:uid="{00000000-0005-0000-0000-00001C9D0000}"/>
    <cellStyle name="Standard 60 2" xfId="39840" xr:uid="{00000000-0005-0000-0000-00001D9D0000}"/>
    <cellStyle name="Standard 60 3" xfId="39841" xr:uid="{00000000-0005-0000-0000-00001E9D0000}"/>
    <cellStyle name="Standard 60 3 2" xfId="39842" xr:uid="{00000000-0005-0000-0000-00001F9D0000}"/>
    <cellStyle name="Standard 60 4" xfId="39843" xr:uid="{00000000-0005-0000-0000-0000209D0000}"/>
    <cellStyle name="Standard 61" xfId="39844" xr:uid="{00000000-0005-0000-0000-0000219D0000}"/>
    <cellStyle name="Standard 61 2" xfId="39845" xr:uid="{00000000-0005-0000-0000-0000229D0000}"/>
    <cellStyle name="Standard 61 2 2" xfId="39846" xr:uid="{00000000-0005-0000-0000-0000239D0000}"/>
    <cellStyle name="Standard 61 3" xfId="39847" xr:uid="{00000000-0005-0000-0000-0000249D0000}"/>
    <cellStyle name="Standard 62" xfId="39848" xr:uid="{00000000-0005-0000-0000-0000259D0000}"/>
    <cellStyle name="Standard 62 2" xfId="39849" xr:uid="{00000000-0005-0000-0000-0000269D0000}"/>
    <cellStyle name="Standard 62 2 2" xfId="39850" xr:uid="{00000000-0005-0000-0000-0000279D0000}"/>
    <cellStyle name="Standard 62 3" xfId="39851" xr:uid="{00000000-0005-0000-0000-0000289D0000}"/>
    <cellStyle name="Standard 63" xfId="39852" xr:uid="{00000000-0005-0000-0000-0000299D0000}"/>
    <cellStyle name="Standard 63 2" xfId="39853" xr:uid="{00000000-0005-0000-0000-00002A9D0000}"/>
    <cellStyle name="Standard 63 2 2" xfId="39854" xr:uid="{00000000-0005-0000-0000-00002B9D0000}"/>
    <cellStyle name="Standard 63 3" xfId="39855" xr:uid="{00000000-0005-0000-0000-00002C9D0000}"/>
    <cellStyle name="Standard 64" xfId="39856" xr:uid="{00000000-0005-0000-0000-00002D9D0000}"/>
    <cellStyle name="Standard 64 2" xfId="39857" xr:uid="{00000000-0005-0000-0000-00002E9D0000}"/>
    <cellStyle name="Standard 64 2 2" xfId="39858" xr:uid="{00000000-0005-0000-0000-00002F9D0000}"/>
    <cellStyle name="Standard 64 3" xfId="39859" xr:uid="{00000000-0005-0000-0000-0000309D0000}"/>
    <cellStyle name="Standard 65" xfId="39860" xr:uid="{00000000-0005-0000-0000-0000319D0000}"/>
    <cellStyle name="Standard 65 2" xfId="39861" xr:uid="{00000000-0005-0000-0000-0000329D0000}"/>
    <cellStyle name="Standard 66" xfId="39862" xr:uid="{00000000-0005-0000-0000-0000339D0000}"/>
    <cellStyle name="Standard 66 2" xfId="39863" xr:uid="{00000000-0005-0000-0000-0000349D0000}"/>
    <cellStyle name="Standard 67" xfId="39864" xr:uid="{00000000-0005-0000-0000-0000359D0000}"/>
    <cellStyle name="Standard 67 2" xfId="39865" xr:uid="{00000000-0005-0000-0000-0000369D0000}"/>
    <cellStyle name="Standard 68" xfId="39866" xr:uid="{00000000-0005-0000-0000-0000379D0000}"/>
    <cellStyle name="Standard 68 2" xfId="39867" xr:uid="{00000000-0005-0000-0000-0000389D0000}"/>
    <cellStyle name="Standard 69" xfId="39868" xr:uid="{00000000-0005-0000-0000-0000399D0000}"/>
    <cellStyle name="Standard 69 2" xfId="39869" xr:uid="{00000000-0005-0000-0000-00003A9D0000}"/>
    <cellStyle name="Standard 7" xfId="39870" xr:uid="{00000000-0005-0000-0000-00003B9D0000}"/>
    <cellStyle name="Standard 7 10" xfId="39871" xr:uid="{00000000-0005-0000-0000-00003C9D0000}"/>
    <cellStyle name="Standard 7 10 2" xfId="39872" xr:uid="{00000000-0005-0000-0000-00003D9D0000}"/>
    <cellStyle name="Standard 7 10 2 10" xfId="39873" xr:uid="{00000000-0005-0000-0000-00003E9D0000}"/>
    <cellStyle name="Standard 7 10 2 2" xfId="39874" xr:uid="{00000000-0005-0000-0000-00003F9D0000}"/>
    <cellStyle name="Standard 7 10 2 2 2" xfId="39875" xr:uid="{00000000-0005-0000-0000-0000409D0000}"/>
    <cellStyle name="Standard 7 10 2 2 2 2" xfId="39876" xr:uid="{00000000-0005-0000-0000-0000419D0000}"/>
    <cellStyle name="Standard 7 10 2 2 2 3" xfId="39877" xr:uid="{00000000-0005-0000-0000-0000429D0000}"/>
    <cellStyle name="Standard 7 10 2 2 2 4" xfId="39878" xr:uid="{00000000-0005-0000-0000-0000439D0000}"/>
    <cellStyle name="Standard 7 10 2 2 2 5" xfId="39879" xr:uid="{00000000-0005-0000-0000-0000449D0000}"/>
    <cellStyle name="Standard 7 10 2 2 2 6" xfId="39880" xr:uid="{00000000-0005-0000-0000-0000459D0000}"/>
    <cellStyle name="Standard 7 10 2 2 2 7" xfId="39881" xr:uid="{00000000-0005-0000-0000-0000469D0000}"/>
    <cellStyle name="Standard 7 10 2 2 2 8" xfId="39882" xr:uid="{00000000-0005-0000-0000-0000479D0000}"/>
    <cellStyle name="Standard 7 10 2 2 2 9" xfId="39883" xr:uid="{00000000-0005-0000-0000-0000489D0000}"/>
    <cellStyle name="Standard 7 10 2 2 3" xfId="39884" xr:uid="{00000000-0005-0000-0000-0000499D0000}"/>
    <cellStyle name="Standard 7 10 2 2 3 2" xfId="39885" xr:uid="{00000000-0005-0000-0000-00004A9D0000}"/>
    <cellStyle name="Standard 7 10 2 2 3 3" xfId="39886" xr:uid="{00000000-0005-0000-0000-00004B9D0000}"/>
    <cellStyle name="Standard 7 10 2 2 3 4" xfId="39887" xr:uid="{00000000-0005-0000-0000-00004C9D0000}"/>
    <cellStyle name="Standard 7 10 2 2 3 5" xfId="39888" xr:uid="{00000000-0005-0000-0000-00004D9D0000}"/>
    <cellStyle name="Standard 7 10 2 2 3 6" xfId="39889" xr:uid="{00000000-0005-0000-0000-00004E9D0000}"/>
    <cellStyle name="Standard 7 10 2 2 3 7" xfId="39890" xr:uid="{00000000-0005-0000-0000-00004F9D0000}"/>
    <cellStyle name="Standard 7 10 2 3" xfId="39891" xr:uid="{00000000-0005-0000-0000-0000509D0000}"/>
    <cellStyle name="Standard 7 10 2 4" xfId="39892" xr:uid="{00000000-0005-0000-0000-0000519D0000}"/>
    <cellStyle name="Standard 7 10 2 5" xfId="39893" xr:uid="{00000000-0005-0000-0000-0000529D0000}"/>
    <cellStyle name="Standard 7 10 2 6" xfId="39894" xr:uid="{00000000-0005-0000-0000-0000539D0000}"/>
    <cellStyle name="Standard 7 10 2 7" xfId="39895" xr:uid="{00000000-0005-0000-0000-0000549D0000}"/>
    <cellStyle name="Standard 7 10 2 8" xfId="39896" xr:uid="{00000000-0005-0000-0000-0000559D0000}"/>
    <cellStyle name="Standard 7 10 2 9" xfId="39897" xr:uid="{00000000-0005-0000-0000-0000569D0000}"/>
    <cellStyle name="Standard 7 10 3" xfId="39898" xr:uid="{00000000-0005-0000-0000-0000579D0000}"/>
    <cellStyle name="Standard 7 10 3 2" xfId="39899" xr:uid="{00000000-0005-0000-0000-0000589D0000}"/>
    <cellStyle name="Standard 7 10 3 3" xfId="39900" xr:uid="{00000000-0005-0000-0000-0000599D0000}"/>
    <cellStyle name="Standard 7 10 3 4" xfId="39901" xr:uid="{00000000-0005-0000-0000-00005A9D0000}"/>
    <cellStyle name="Standard 7 10 3 5" xfId="39902" xr:uid="{00000000-0005-0000-0000-00005B9D0000}"/>
    <cellStyle name="Standard 7 10 3 6" xfId="39903" xr:uid="{00000000-0005-0000-0000-00005C9D0000}"/>
    <cellStyle name="Standard 7 10 3 7" xfId="39904" xr:uid="{00000000-0005-0000-0000-00005D9D0000}"/>
    <cellStyle name="Standard 7 10 3 8" xfId="39905" xr:uid="{00000000-0005-0000-0000-00005E9D0000}"/>
    <cellStyle name="Standard 7 10 3 9" xfId="39906" xr:uid="{00000000-0005-0000-0000-00005F9D0000}"/>
    <cellStyle name="Standard 7 10 4" xfId="39907" xr:uid="{00000000-0005-0000-0000-0000609D0000}"/>
    <cellStyle name="Standard 7 10 4 2" xfId="39908" xr:uid="{00000000-0005-0000-0000-0000619D0000}"/>
    <cellStyle name="Standard 7 10 4 3" xfId="39909" xr:uid="{00000000-0005-0000-0000-0000629D0000}"/>
    <cellStyle name="Standard 7 10 4 4" xfId="39910" xr:uid="{00000000-0005-0000-0000-0000639D0000}"/>
    <cellStyle name="Standard 7 10 4 5" xfId="39911" xr:uid="{00000000-0005-0000-0000-0000649D0000}"/>
    <cellStyle name="Standard 7 10 4 6" xfId="39912" xr:uid="{00000000-0005-0000-0000-0000659D0000}"/>
    <cellStyle name="Standard 7 10 4 7" xfId="39913" xr:uid="{00000000-0005-0000-0000-0000669D0000}"/>
    <cellStyle name="Standard 7 10 5" xfId="39914" xr:uid="{00000000-0005-0000-0000-0000679D0000}"/>
    <cellStyle name="Standard 7 10_SMIT SA IS (EUR)" xfId="45949" xr:uid="{00000000-0005-0000-0000-0000689D0000}"/>
    <cellStyle name="Standard 7 11" xfId="39915" xr:uid="{00000000-0005-0000-0000-0000699D0000}"/>
    <cellStyle name="Standard 7 11 2" xfId="39916" xr:uid="{00000000-0005-0000-0000-00006A9D0000}"/>
    <cellStyle name="Standard 7 11 3" xfId="39917" xr:uid="{00000000-0005-0000-0000-00006B9D0000}"/>
    <cellStyle name="Standard 7 11 4" xfId="39918" xr:uid="{00000000-0005-0000-0000-00006C9D0000}"/>
    <cellStyle name="Standard 7 11 5" xfId="39919" xr:uid="{00000000-0005-0000-0000-00006D9D0000}"/>
    <cellStyle name="Standard 7 11 6" xfId="39920" xr:uid="{00000000-0005-0000-0000-00006E9D0000}"/>
    <cellStyle name="Standard 7 11 7" xfId="39921" xr:uid="{00000000-0005-0000-0000-00006F9D0000}"/>
    <cellStyle name="Standard 7 12" xfId="39922" xr:uid="{00000000-0005-0000-0000-0000709D0000}"/>
    <cellStyle name="Standard 7 13" xfId="39923" xr:uid="{00000000-0005-0000-0000-0000719D0000}"/>
    <cellStyle name="Standard 7 14" xfId="39924" xr:uid="{00000000-0005-0000-0000-0000729D0000}"/>
    <cellStyle name="Standard 7 15" xfId="39925" xr:uid="{00000000-0005-0000-0000-0000739D0000}"/>
    <cellStyle name="Standard 7 16" xfId="39926" xr:uid="{00000000-0005-0000-0000-0000749D0000}"/>
    <cellStyle name="Standard 7 17" xfId="39927" xr:uid="{00000000-0005-0000-0000-0000759D0000}"/>
    <cellStyle name="Standard 7 18" xfId="39928" xr:uid="{00000000-0005-0000-0000-0000769D0000}"/>
    <cellStyle name="Standard 7 19" xfId="39929" xr:uid="{00000000-0005-0000-0000-0000779D0000}"/>
    <cellStyle name="Standard 7 2" xfId="39930" xr:uid="{00000000-0005-0000-0000-0000789D0000}"/>
    <cellStyle name="Standard 7 2 10" xfId="39931" xr:uid="{00000000-0005-0000-0000-0000799D0000}"/>
    <cellStyle name="Standard 7 2 11" xfId="39932" xr:uid="{00000000-0005-0000-0000-00007A9D0000}"/>
    <cellStyle name="Standard 7 2 12" xfId="39933" xr:uid="{00000000-0005-0000-0000-00007B9D0000}"/>
    <cellStyle name="Standard 7 2 13" xfId="39934" xr:uid="{00000000-0005-0000-0000-00007C9D0000}"/>
    <cellStyle name="Standard 7 2 14" xfId="39935" xr:uid="{00000000-0005-0000-0000-00007D9D0000}"/>
    <cellStyle name="Standard 7 2 15" xfId="39936" xr:uid="{00000000-0005-0000-0000-00007E9D0000}"/>
    <cellStyle name="Standard 7 2 16" xfId="45950" xr:uid="{00000000-0005-0000-0000-00007F9D0000}"/>
    <cellStyle name="Standard 7 2 2" xfId="39937" xr:uid="{00000000-0005-0000-0000-0000809D0000}"/>
    <cellStyle name="Standard 7 2 2 2" xfId="39938" xr:uid="{00000000-0005-0000-0000-0000819D0000}"/>
    <cellStyle name="Standard 7 2 2 3" xfId="39939" xr:uid="{00000000-0005-0000-0000-0000829D0000}"/>
    <cellStyle name="Standard 7 2 2 4" xfId="39940" xr:uid="{00000000-0005-0000-0000-0000839D0000}"/>
    <cellStyle name="Standard 7 2 2 5" xfId="39941" xr:uid="{00000000-0005-0000-0000-0000849D0000}"/>
    <cellStyle name="Standard 7 2 2 6" xfId="39942" xr:uid="{00000000-0005-0000-0000-0000859D0000}"/>
    <cellStyle name="Standard 7 2 2 7" xfId="39943" xr:uid="{00000000-0005-0000-0000-0000869D0000}"/>
    <cellStyle name="Standard 7 2 2 8" xfId="39944" xr:uid="{00000000-0005-0000-0000-0000879D0000}"/>
    <cellStyle name="Standard 7 2 3" xfId="39945" xr:uid="{00000000-0005-0000-0000-0000889D0000}"/>
    <cellStyle name="Standard 7 2 3 2" xfId="39946" xr:uid="{00000000-0005-0000-0000-0000899D0000}"/>
    <cellStyle name="Standard 7 2 3 3" xfId="39947" xr:uid="{00000000-0005-0000-0000-00008A9D0000}"/>
    <cellStyle name="Standard 7 2 3 4" xfId="39948" xr:uid="{00000000-0005-0000-0000-00008B9D0000}"/>
    <cellStyle name="Standard 7 2 3 5" xfId="39949" xr:uid="{00000000-0005-0000-0000-00008C9D0000}"/>
    <cellStyle name="Standard 7 2 3 6" xfId="39950" xr:uid="{00000000-0005-0000-0000-00008D9D0000}"/>
    <cellStyle name="Standard 7 2 3 7" xfId="39951" xr:uid="{00000000-0005-0000-0000-00008E9D0000}"/>
    <cellStyle name="Standard 7 2 4" xfId="39952" xr:uid="{00000000-0005-0000-0000-00008F9D0000}"/>
    <cellStyle name="Standard 7 2 4 2" xfId="39953" xr:uid="{00000000-0005-0000-0000-0000909D0000}"/>
    <cellStyle name="Standard 7 2 4 3" xfId="39954" xr:uid="{00000000-0005-0000-0000-0000919D0000}"/>
    <cellStyle name="Standard 7 2 4 4" xfId="39955" xr:uid="{00000000-0005-0000-0000-0000929D0000}"/>
    <cellStyle name="Standard 7 2 4 5" xfId="39956" xr:uid="{00000000-0005-0000-0000-0000939D0000}"/>
    <cellStyle name="Standard 7 2 4 6" xfId="39957" xr:uid="{00000000-0005-0000-0000-0000949D0000}"/>
    <cellStyle name="Standard 7 2 4 7" xfId="39958" xr:uid="{00000000-0005-0000-0000-0000959D0000}"/>
    <cellStyle name="Standard 7 2 5" xfId="39959" xr:uid="{00000000-0005-0000-0000-0000969D0000}"/>
    <cellStyle name="Standard 7 2 5 2" xfId="39960" xr:uid="{00000000-0005-0000-0000-0000979D0000}"/>
    <cellStyle name="Standard 7 2 5 3" xfId="39961" xr:uid="{00000000-0005-0000-0000-0000989D0000}"/>
    <cellStyle name="Standard 7 2 5 4" xfId="39962" xr:uid="{00000000-0005-0000-0000-0000999D0000}"/>
    <cellStyle name="Standard 7 2 5 5" xfId="39963" xr:uid="{00000000-0005-0000-0000-00009A9D0000}"/>
    <cellStyle name="Standard 7 2 5 6" xfId="39964" xr:uid="{00000000-0005-0000-0000-00009B9D0000}"/>
    <cellStyle name="Standard 7 2 5 7" xfId="39965" xr:uid="{00000000-0005-0000-0000-00009C9D0000}"/>
    <cellStyle name="Standard 7 2 6" xfId="39966" xr:uid="{00000000-0005-0000-0000-00009D9D0000}"/>
    <cellStyle name="Standard 7 2 6 2" xfId="39967" xr:uid="{00000000-0005-0000-0000-00009E9D0000}"/>
    <cellStyle name="Standard 7 2 6 3" xfId="39968" xr:uid="{00000000-0005-0000-0000-00009F9D0000}"/>
    <cellStyle name="Standard 7 2 6 4" xfId="39969" xr:uid="{00000000-0005-0000-0000-0000A09D0000}"/>
    <cellStyle name="Standard 7 2 6 5" xfId="39970" xr:uid="{00000000-0005-0000-0000-0000A19D0000}"/>
    <cellStyle name="Standard 7 2 6 6" xfId="39971" xr:uid="{00000000-0005-0000-0000-0000A29D0000}"/>
    <cellStyle name="Standard 7 2 6 7" xfId="39972" xr:uid="{00000000-0005-0000-0000-0000A39D0000}"/>
    <cellStyle name="Standard 7 2 7" xfId="39973" xr:uid="{00000000-0005-0000-0000-0000A49D0000}"/>
    <cellStyle name="Standard 7 2 8" xfId="39974" xr:uid="{00000000-0005-0000-0000-0000A59D0000}"/>
    <cellStyle name="Standard 7 2 9" xfId="39975" xr:uid="{00000000-0005-0000-0000-0000A69D0000}"/>
    <cellStyle name="Standard 7 2_SMIT SA IS (EUR)" xfId="45951" xr:uid="{00000000-0005-0000-0000-0000A79D0000}"/>
    <cellStyle name="Standard 7 20" xfId="39976" xr:uid="{00000000-0005-0000-0000-0000A89D0000}"/>
    <cellStyle name="Standard 7 3" xfId="39977" xr:uid="{00000000-0005-0000-0000-0000A99D0000}"/>
    <cellStyle name="Standard 7 3 2" xfId="39978" xr:uid="{00000000-0005-0000-0000-0000AA9D0000}"/>
    <cellStyle name="Standard 7 3 3" xfId="39979" xr:uid="{00000000-0005-0000-0000-0000AB9D0000}"/>
    <cellStyle name="Standard 7 4" xfId="39980" xr:uid="{00000000-0005-0000-0000-0000AC9D0000}"/>
    <cellStyle name="Standard 7 4 2" xfId="39981" xr:uid="{00000000-0005-0000-0000-0000AD9D0000}"/>
    <cellStyle name="Standard 7 4 2 2" xfId="39982" xr:uid="{00000000-0005-0000-0000-0000AE9D0000}"/>
    <cellStyle name="Standard 7 4 3" xfId="39983" xr:uid="{00000000-0005-0000-0000-0000AF9D0000}"/>
    <cellStyle name="Standard 7 5" xfId="39984" xr:uid="{00000000-0005-0000-0000-0000B09D0000}"/>
    <cellStyle name="Standard 7 5 2" xfId="39985" xr:uid="{00000000-0005-0000-0000-0000B19D0000}"/>
    <cellStyle name="Standard 7 5 3" xfId="39986" xr:uid="{00000000-0005-0000-0000-0000B29D0000}"/>
    <cellStyle name="Standard 7 6" xfId="39987" xr:uid="{00000000-0005-0000-0000-0000B39D0000}"/>
    <cellStyle name="Standard 7 6 2" xfId="39988" xr:uid="{00000000-0005-0000-0000-0000B49D0000}"/>
    <cellStyle name="Standard 7 7" xfId="39989" xr:uid="{00000000-0005-0000-0000-0000B59D0000}"/>
    <cellStyle name="Standard 7 7 2" xfId="39990" xr:uid="{00000000-0005-0000-0000-0000B69D0000}"/>
    <cellStyle name="Standard 7 8" xfId="39991" xr:uid="{00000000-0005-0000-0000-0000B79D0000}"/>
    <cellStyle name="Standard 7 8 2" xfId="39992" xr:uid="{00000000-0005-0000-0000-0000B89D0000}"/>
    <cellStyle name="Standard 7 9" xfId="39993" xr:uid="{00000000-0005-0000-0000-0000B99D0000}"/>
    <cellStyle name="Standard 70" xfId="39994" xr:uid="{00000000-0005-0000-0000-0000BA9D0000}"/>
    <cellStyle name="Standard 70 2" xfId="39995" xr:uid="{00000000-0005-0000-0000-0000BB9D0000}"/>
    <cellStyle name="Standard 71" xfId="39996" xr:uid="{00000000-0005-0000-0000-0000BC9D0000}"/>
    <cellStyle name="Standard 71 2" xfId="39997" xr:uid="{00000000-0005-0000-0000-0000BD9D0000}"/>
    <cellStyle name="Standard 72" xfId="39998" xr:uid="{00000000-0005-0000-0000-0000BE9D0000}"/>
    <cellStyle name="Standard 72 2" xfId="39999" xr:uid="{00000000-0005-0000-0000-0000BF9D0000}"/>
    <cellStyle name="Standard 73" xfId="40000" xr:uid="{00000000-0005-0000-0000-0000C09D0000}"/>
    <cellStyle name="Standard 73 2" xfId="40001" xr:uid="{00000000-0005-0000-0000-0000C19D0000}"/>
    <cellStyle name="Standard 74" xfId="40002" xr:uid="{00000000-0005-0000-0000-0000C29D0000}"/>
    <cellStyle name="Standard 74 2" xfId="40003" xr:uid="{00000000-0005-0000-0000-0000C39D0000}"/>
    <cellStyle name="Standard 75" xfId="40004" xr:uid="{00000000-0005-0000-0000-0000C49D0000}"/>
    <cellStyle name="Standard 75 2" xfId="40005" xr:uid="{00000000-0005-0000-0000-0000C59D0000}"/>
    <cellStyle name="Standard 76" xfId="40006" xr:uid="{00000000-0005-0000-0000-0000C69D0000}"/>
    <cellStyle name="Standard 76 2" xfId="40007" xr:uid="{00000000-0005-0000-0000-0000C79D0000}"/>
    <cellStyle name="Standard 77" xfId="40008" xr:uid="{00000000-0005-0000-0000-0000C89D0000}"/>
    <cellStyle name="Standard 77 2" xfId="40009" xr:uid="{00000000-0005-0000-0000-0000C99D0000}"/>
    <cellStyle name="Standard 78" xfId="40010" xr:uid="{00000000-0005-0000-0000-0000CA9D0000}"/>
    <cellStyle name="Standard 78 2" xfId="40011" xr:uid="{00000000-0005-0000-0000-0000CB9D0000}"/>
    <cellStyle name="Standard 79" xfId="40012" xr:uid="{00000000-0005-0000-0000-0000CC9D0000}"/>
    <cellStyle name="Standard 79 2" xfId="40013" xr:uid="{00000000-0005-0000-0000-0000CD9D0000}"/>
    <cellStyle name="Standard 8" xfId="40014" xr:uid="{00000000-0005-0000-0000-0000CE9D0000}"/>
    <cellStyle name="Standard 8 10" xfId="40015" xr:uid="{00000000-0005-0000-0000-0000CF9D0000}"/>
    <cellStyle name="Standard 8 10 2" xfId="40016" xr:uid="{00000000-0005-0000-0000-0000D09D0000}"/>
    <cellStyle name="Standard 8 10 3" xfId="40017" xr:uid="{00000000-0005-0000-0000-0000D19D0000}"/>
    <cellStyle name="Standard 8 11" xfId="40018" xr:uid="{00000000-0005-0000-0000-0000D29D0000}"/>
    <cellStyle name="Standard 8 11 2" xfId="40019" xr:uid="{00000000-0005-0000-0000-0000D39D0000}"/>
    <cellStyle name="Standard 8 11 3" xfId="40020" xr:uid="{00000000-0005-0000-0000-0000D49D0000}"/>
    <cellStyle name="Standard 8 12" xfId="40021" xr:uid="{00000000-0005-0000-0000-0000D59D0000}"/>
    <cellStyle name="Standard 8 12 2" xfId="40022" xr:uid="{00000000-0005-0000-0000-0000D69D0000}"/>
    <cellStyle name="Standard 8 12 3" xfId="40023" xr:uid="{00000000-0005-0000-0000-0000D79D0000}"/>
    <cellStyle name="Standard 8 13" xfId="40024" xr:uid="{00000000-0005-0000-0000-0000D89D0000}"/>
    <cellStyle name="Standard 8 13 2" xfId="40025" xr:uid="{00000000-0005-0000-0000-0000D99D0000}"/>
    <cellStyle name="Standard 8 13 3" xfId="40026" xr:uid="{00000000-0005-0000-0000-0000DA9D0000}"/>
    <cellStyle name="Standard 8 14" xfId="40027" xr:uid="{00000000-0005-0000-0000-0000DB9D0000}"/>
    <cellStyle name="Standard 8 14 2" xfId="40028" xr:uid="{00000000-0005-0000-0000-0000DC9D0000}"/>
    <cellStyle name="Standard 8 14 3" xfId="40029" xr:uid="{00000000-0005-0000-0000-0000DD9D0000}"/>
    <cellStyle name="Standard 8 15" xfId="40030" xr:uid="{00000000-0005-0000-0000-0000DE9D0000}"/>
    <cellStyle name="Standard 8 15 2" xfId="40031" xr:uid="{00000000-0005-0000-0000-0000DF9D0000}"/>
    <cellStyle name="Standard 8 15 3" xfId="40032" xr:uid="{00000000-0005-0000-0000-0000E09D0000}"/>
    <cellStyle name="Standard 8 16" xfId="40033" xr:uid="{00000000-0005-0000-0000-0000E19D0000}"/>
    <cellStyle name="Standard 8 17" xfId="40034" xr:uid="{00000000-0005-0000-0000-0000E29D0000}"/>
    <cellStyle name="Standard 8 18" xfId="40035" xr:uid="{00000000-0005-0000-0000-0000E39D0000}"/>
    <cellStyle name="Standard 8 19" xfId="40036" xr:uid="{00000000-0005-0000-0000-0000E49D0000}"/>
    <cellStyle name="Standard 8 2" xfId="40037" xr:uid="{00000000-0005-0000-0000-0000E59D0000}"/>
    <cellStyle name="Standard 8 20" xfId="40038" xr:uid="{00000000-0005-0000-0000-0000E69D0000}"/>
    <cellStyle name="Standard 8 20 10" xfId="46231" xr:uid="{00000000-0005-0000-0000-0000E79D0000}"/>
    <cellStyle name="Standard 8 20 11" xfId="46232" xr:uid="{00000000-0005-0000-0000-0000E89D0000}"/>
    <cellStyle name="Standard 8 20 12" xfId="46233" xr:uid="{00000000-0005-0000-0000-0000E99D0000}"/>
    <cellStyle name="Standard 8 20 13" xfId="46234" xr:uid="{00000000-0005-0000-0000-0000EA9D0000}"/>
    <cellStyle name="Standard 8 20 2" xfId="40039" xr:uid="{00000000-0005-0000-0000-0000EB9D0000}"/>
    <cellStyle name="Standard 8 20 3" xfId="40040" xr:uid="{00000000-0005-0000-0000-0000EC9D0000}"/>
    <cellStyle name="Standard 8 20 4" xfId="46235" xr:uid="{00000000-0005-0000-0000-0000ED9D0000}"/>
    <cellStyle name="Standard 8 20 5" xfId="46236" xr:uid="{00000000-0005-0000-0000-0000EE9D0000}"/>
    <cellStyle name="Standard 8 20 6" xfId="46237" xr:uid="{00000000-0005-0000-0000-0000EF9D0000}"/>
    <cellStyle name="Standard 8 20 7" xfId="46238" xr:uid="{00000000-0005-0000-0000-0000F09D0000}"/>
    <cellStyle name="Standard 8 20 8" xfId="46239" xr:uid="{00000000-0005-0000-0000-0000F19D0000}"/>
    <cellStyle name="Standard 8 20 9" xfId="46240" xr:uid="{00000000-0005-0000-0000-0000F29D0000}"/>
    <cellStyle name="Standard 8 21" xfId="40041" xr:uid="{00000000-0005-0000-0000-0000F39D0000}"/>
    <cellStyle name="Standard 8 3" xfId="40042" xr:uid="{00000000-0005-0000-0000-0000F49D0000}"/>
    <cellStyle name="Standard 8 4" xfId="40043" xr:uid="{00000000-0005-0000-0000-0000F59D0000}"/>
    <cellStyle name="Standard 8 5" xfId="40044" xr:uid="{00000000-0005-0000-0000-0000F69D0000}"/>
    <cellStyle name="Standard 8 5 2" xfId="40045" xr:uid="{00000000-0005-0000-0000-0000F79D0000}"/>
    <cellStyle name="Standard 8 5 3" xfId="40046" xr:uid="{00000000-0005-0000-0000-0000F89D0000}"/>
    <cellStyle name="Standard 8 5 4" xfId="40047" xr:uid="{00000000-0005-0000-0000-0000F99D0000}"/>
    <cellStyle name="Standard 8 6" xfId="40048" xr:uid="{00000000-0005-0000-0000-0000FA9D0000}"/>
    <cellStyle name="Standard 8 6 2" xfId="40049" xr:uid="{00000000-0005-0000-0000-0000FB9D0000}"/>
    <cellStyle name="Standard 8 6 3" xfId="40050" xr:uid="{00000000-0005-0000-0000-0000FC9D0000}"/>
    <cellStyle name="Standard 8 6 4" xfId="40051" xr:uid="{00000000-0005-0000-0000-0000FD9D0000}"/>
    <cellStyle name="Standard 8 7" xfId="40052" xr:uid="{00000000-0005-0000-0000-0000FE9D0000}"/>
    <cellStyle name="Standard 8 7 2" xfId="40053" xr:uid="{00000000-0005-0000-0000-0000FF9D0000}"/>
    <cellStyle name="Standard 8 7 3" xfId="40054" xr:uid="{00000000-0005-0000-0000-0000009E0000}"/>
    <cellStyle name="Standard 8 7 4" xfId="40055" xr:uid="{00000000-0005-0000-0000-0000019E0000}"/>
    <cellStyle name="Standard 8 7 5" xfId="40056" xr:uid="{00000000-0005-0000-0000-0000029E0000}"/>
    <cellStyle name="Standard 8 8" xfId="40057" xr:uid="{00000000-0005-0000-0000-0000039E0000}"/>
    <cellStyle name="Standard 8 8 2" xfId="40058" xr:uid="{00000000-0005-0000-0000-0000049E0000}"/>
    <cellStyle name="Standard 8 9" xfId="40059" xr:uid="{00000000-0005-0000-0000-0000059E0000}"/>
    <cellStyle name="Standard 8 9 2" xfId="40060" xr:uid="{00000000-0005-0000-0000-0000069E0000}"/>
    <cellStyle name="Standard 8 9 3" xfId="40061" xr:uid="{00000000-0005-0000-0000-0000079E0000}"/>
    <cellStyle name="Standard 80" xfId="40062" xr:uid="{00000000-0005-0000-0000-0000089E0000}"/>
    <cellStyle name="Standard 80 2" xfId="40063" xr:uid="{00000000-0005-0000-0000-0000099E0000}"/>
    <cellStyle name="Standard 81" xfId="40064" xr:uid="{00000000-0005-0000-0000-00000A9E0000}"/>
    <cellStyle name="Standard 81 2" xfId="40065" xr:uid="{00000000-0005-0000-0000-00000B9E0000}"/>
    <cellStyle name="Standard 82" xfId="40066" xr:uid="{00000000-0005-0000-0000-00000C9E0000}"/>
    <cellStyle name="Standard 82 2" xfId="40067" xr:uid="{00000000-0005-0000-0000-00000D9E0000}"/>
    <cellStyle name="Standard 83" xfId="40068" xr:uid="{00000000-0005-0000-0000-00000E9E0000}"/>
    <cellStyle name="Standard 83 2" xfId="40069" xr:uid="{00000000-0005-0000-0000-00000F9E0000}"/>
    <cellStyle name="Standard 84" xfId="40070" xr:uid="{00000000-0005-0000-0000-0000109E0000}"/>
    <cellStyle name="Standard 84 2" xfId="40071" xr:uid="{00000000-0005-0000-0000-0000119E0000}"/>
    <cellStyle name="Standard 85" xfId="40072" xr:uid="{00000000-0005-0000-0000-0000129E0000}"/>
    <cellStyle name="Standard 85 2" xfId="40073" xr:uid="{00000000-0005-0000-0000-0000139E0000}"/>
    <cellStyle name="Standard 86" xfId="40074" xr:uid="{00000000-0005-0000-0000-0000149E0000}"/>
    <cellStyle name="Standard 86 2" xfId="40075" xr:uid="{00000000-0005-0000-0000-0000159E0000}"/>
    <cellStyle name="Standard 87" xfId="40076" xr:uid="{00000000-0005-0000-0000-0000169E0000}"/>
    <cellStyle name="Standard 87 2" xfId="40077" xr:uid="{00000000-0005-0000-0000-0000179E0000}"/>
    <cellStyle name="Standard 88" xfId="40078" xr:uid="{00000000-0005-0000-0000-0000189E0000}"/>
    <cellStyle name="Standard 88 2" xfId="40079" xr:uid="{00000000-0005-0000-0000-0000199E0000}"/>
    <cellStyle name="Standard 89" xfId="40080" xr:uid="{00000000-0005-0000-0000-00001A9E0000}"/>
    <cellStyle name="Standard 89 2" xfId="40081" xr:uid="{00000000-0005-0000-0000-00001B9E0000}"/>
    <cellStyle name="Standard 9" xfId="40082" xr:uid="{00000000-0005-0000-0000-00001C9E0000}"/>
    <cellStyle name="Standard 9 10" xfId="40083" xr:uid="{00000000-0005-0000-0000-00001D9E0000}"/>
    <cellStyle name="Standard 9 10 2" xfId="40084" xr:uid="{00000000-0005-0000-0000-00001E9E0000}"/>
    <cellStyle name="Standard 9 10 3" xfId="40085" xr:uid="{00000000-0005-0000-0000-00001F9E0000}"/>
    <cellStyle name="Standard 9 11" xfId="40086" xr:uid="{00000000-0005-0000-0000-0000209E0000}"/>
    <cellStyle name="Standard 9 11 2" xfId="40087" xr:uid="{00000000-0005-0000-0000-0000219E0000}"/>
    <cellStyle name="Standard 9 11 3" xfId="40088" xr:uid="{00000000-0005-0000-0000-0000229E0000}"/>
    <cellStyle name="Standard 9 12" xfId="40089" xr:uid="{00000000-0005-0000-0000-0000239E0000}"/>
    <cellStyle name="Standard 9 12 2" xfId="40090" xr:uid="{00000000-0005-0000-0000-0000249E0000}"/>
    <cellStyle name="Standard 9 12 3" xfId="40091" xr:uid="{00000000-0005-0000-0000-0000259E0000}"/>
    <cellStyle name="Standard 9 13" xfId="40092" xr:uid="{00000000-0005-0000-0000-0000269E0000}"/>
    <cellStyle name="Standard 9 13 2" xfId="40093" xr:uid="{00000000-0005-0000-0000-0000279E0000}"/>
    <cellStyle name="Standard 9 13 3" xfId="40094" xr:uid="{00000000-0005-0000-0000-0000289E0000}"/>
    <cellStyle name="Standard 9 14" xfId="40095" xr:uid="{00000000-0005-0000-0000-0000299E0000}"/>
    <cellStyle name="Standard 9 14 2" xfId="40096" xr:uid="{00000000-0005-0000-0000-00002A9E0000}"/>
    <cellStyle name="Standard 9 14 3" xfId="40097" xr:uid="{00000000-0005-0000-0000-00002B9E0000}"/>
    <cellStyle name="Standard 9 15" xfId="40098" xr:uid="{00000000-0005-0000-0000-00002C9E0000}"/>
    <cellStyle name="Standard 9 15 2" xfId="40099" xr:uid="{00000000-0005-0000-0000-00002D9E0000}"/>
    <cellStyle name="Standard 9 15 3" xfId="40100" xr:uid="{00000000-0005-0000-0000-00002E9E0000}"/>
    <cellStyle name="Standard 9 16" xfId="40101" xr:uid="{00000000-0005-0000-0000-00002F9E0000}"/>
    <cellStyle name="Standard 9 17" xfId="40102" xr:uid="{00000000-0005-0000-0000-0000309E0000}"/>
    <cellStyle name="Standard 9 18" xfId="40103" xr:uid="{00000000-0005-0000-0000-0000319E0000}"/>
    <cellStyle name="Standard 9 19" xfId="40104" xr:uid="{00000000-0005-0000-0000-0000329E0000}"/>
    <cellStyle name="Standard 9 2" xfId="40105" xr:uid="{00000000-0005-0000-0000-0000339E0000}"/>
    <cellStyle name="Standard 9 2 2" xfId="45917" xr:uid="{00000000-0005-0000-0000-0000349E0000}"/>
    <cellStyle name="Standard 9 3" xfId="40106" xr:uid="{00000000-0005-0000-0000-0000359E0000}"/>
    <cellStyle name="Standard 9 4" xfId="40107" xr:uid="{00000000-0005-0000-0000-0000369E0000}"/>
    <cellStyle name="Standard 9 5" xfId="40108" xr:uid="{00000000-0005-0000-0000-0000379E0000}"/>
    <cellStyle name="Standard 9 5 2" xfId="40109" xr:uid="{00000000-0005-0000-0000-0000389E0000}"/>
    <cellStyle name="Standard 9 5 3" xfId="40110" xr:uid="{00000000-0005-0000-0000-0000399E0000}"/>
    <cellStyle name="Standard 9 5 4" xfId="40111" xr:uid="{00000000-0005-0000-0000-00003A9E0000}"/>
    <cellStyle name="Standard 9 6" xfId="40112" xr:uid="{00000000-0005-0000-0000-00003B9E0000}"/>
    <cellStyle name="Standard 9 6 2" xfId="40113" xr:uid="{00000000-0005-0000-0000-00003C9E0000}"/>
    <cellStyle name="Standard 9 6 3" xfId="40114" xr:uid="{00000000-0005-0000-0000-00003D9E0000}"/>
    <cellStyle name="Standard 9 6 4" xfId="40115" xr:uid="{00000000-0005-0000-0000-00003E9E0000}"/>
    <cellStyle name="Standard 9 7" xfId="40116" xr:uid="{00000000-0005-0000-0000-00003F9E0000}"/>
    <cellStyle name="Standard 9 7 2" xfId="40117" xr:uid="{00000000-0005-0000-0000-0000409E0000}"/>
    <cellStyle name="Standard 9 7 3" xfId="40118" xr:uid="{00000000-0005-0000-0000-0000419E0000}"/>
    <cellStyle name="Standard 9 7 4" xfId="40119" xr:uid="{00000000-0005-0000-0000-0000429E0000}"/>
    <cellStyle name="Standard 9 7 5" xfId="40120" xr:uid="{00000000-0005-0000-0000-0000439E0000}"/>
    <cellStyle name="Standard 9 8" xfId="40121" xr:uid="{00000000-0005-0000-0000-0000449E0000}"/>
    <cellStyle name="Standard 9 8 2" xfId="40122" xr:uid="{00000000-0005-0000-0000-0000459E0000}"/>
    <cellStyle name="Standard 9 9" xfId="40123" xr:uid="{00000000-0005-0000-0000-0000469E0000}"/>
    <cellStyle name="Standard 9 9 2" xfId="40124" xr:uid="{00000000-0005-0000-0000-0000479E0000}"/>
    <cellStyle name="Standard 9 9 3" xfId="40125" xr:uid="{00000000-0005-0000-0000-0000489E0000}"/>
    <cellStyle name="Standard 90" xfId="40126" xr:uid="{00000000-0005-0000-0000-0000499E0000}"/>
    <cellStyle name="Standard 90 2" xfId="40127" xr:uid="{00000000-0005-0000-0000-00004A9E0000}"/>
    <cellStyle name="Standard 91" xfId="40128" xr:uid="{00000000-0005-0000-0000-00004B9E0000}"/>
    <cellStyle name="Standard 91 2" xfId="40129" xr:uid="{00000000-0005-0000-0000-00004C9E0000}"/>
    <cellStyle name="Standard 92" xfId="40130" xr:uid="{00000000-0005-0000-0000-00004D9E0000}"/>
    <cellStyle name="Standard 92 2" xfId="40131" xr:uid="{00000000-0005-0000-0000-00004E9E0000}"/>
    <cellStyle name="Standard 93" xfId="40132" xr:uid="{00000000-0005-0000-0000-00004F9E0000}"/>
    <cellStyle name="Standard 93 2" xfId="40133" xr:uid="{00000000-0005-0000-0000-0000509E0000}"/>
    <cellStyle name="Standard 94" xfId="40134" xr:uid="{00000000-0005-0000-0000-0000519E0000}"/>
    <cellStyle name="Standard 94 2" xfId="40135" xr:uid="{00000000-0005-0000-0000-0000529E0000}"/>
    <cellStyle name="Standard 95" xfId="40136" xr:uid="{00000000-0005-0000-0000-0000539E0000}"/>
    <cellStyle name="Standard 95 2" xfId="40137" xr:uid="{00000000-0005-0000-0000-0000549E0000}"/>
    <cellStyle name="Standard 96" xfId="40138" xr:uid="{00000000-0005-0000-0000-0000559E0000}"/>
    <cellStyle name="Standard 96 2" xfId="40139" xr:uid="{00000000-0005-0000-0000-0000569E0000}"/>
    <cellStyle name="Standard 97" xfId="40140" xr:uid="{00000000-0005-0000-0000-0000579E0000}"/>
    <cellStyle name="Standard 97 2" xfId="40141" xr:uid="{00000000-0005-0000-0000-0000589E0000}"/>
    <cellStyle name="Standard 98" xfId="40142" xr:uid="{00000000-0005-0000-0000-0000599E0000}"/>
    <cellStyle name="Standard 98 2" xfId="40143" xr:uid="{00000000-0005-0000-0000-00005A9E0000}"/>
    <cellStyle name="Standard 99" xfId="40144" xr:uid="{00000000-0005-0000-0000-00005B9E0000}"/>
    <cellStyle name="Standard 99 2" xfId="40145" xr:uid="{00000000-0005-0000-0000-00005C9E0000}"/>
    <cellStyle name="Stil 1" xfId="40146" xr:uid="{00000000-0005-0000-0000-00005D9E0000}"/>
    <cellStyle name="Stil 1 2" xfId="40147" xr:uid="{00000000-0005-0000-0000-00005E9E0000}"/>
    <cellStyle name="Stil 1 3" xfId="40148" xr:uid="{00000000-0005-0000-0000-00005F9E0000}"/>
    <cellStyle name="Style 1" xfId="40149" xr:uid="{00000000-0005-0000-0000-0000609E0000}"/>
    <cellStyle name="Style 1 2" xfId="40150" xr:uid="{00000000-0005-0000-0000-0000619E0000}"/>
    <cellStyle name="STYLE1" xfId="40151" xr:uid="{00000000-0005-0000-0000-0000629E0000}"/>
    <cellStyle name="STYLE2" xfId="40152" xr:uid="{00000000-0005-0000-0000-0000639E0000}"/>
    <cellStyle name="STYLE3" xfId="40153" xr:uid="{00000000-0005-0000-0000-0000649E0000}"/>
    <cellStyle name="STYLE4" xfId="40154" xr:uid="{00000000-0005-0000-0000-0000659E0000}"/>
    <cellStyle name="STYLE5" xfId="40155" xr:uid="{00000000-0005-0000-0000-0000669E0000}"/>
    <cellStyle name="stySIGN" xfId="40156" xr:uid="{00000000-0005-0000-0000-0000679E0000}"/>
    <cellStyle name="SubHeading" xfId="40157" xr:uid="{00000000-0005-0000-0000-0000689E0000}"/>
    <cellStyle name="Subtotal" xfId="40158" xr:uid="{00000000-0005-0000-0000-0000699E0000}"/>
    <cellStyle name="Table Col Head" xfId="40159" xr:uid="{00000000-0005-0000-0000-00006A9E0000}"/>
    <cellStyle name="TD.KopfDaten" xfId="40160" xr:uid="{00000000-0005-0000-0000-00006B9E0000}"/>
    <cellStyle name="TD.KopfDaten 2" xfId="40161" xr:uid="{00000000-0005-0000-0000-00006C9E0000}"/>
    <cellStyle name="TD.KopfDaten 2 2" xfId="40162" xr:uid="{00000000-0005-0000-0000-00006D9E0000}"/>
    <cellStyle name="TD.KopfDaten 2 3" xfId="40163" xr:uid="{00000000-0005-0000-0000-00006E9E0000}"/>
    <cellStyle name="TD.KopfDaten 3" xfId="40164" xr:uid="{00000000-0005-0000-0000-00006F9E0000}"/>
    <cellStyle name="TD.KopfDaten 3 2" xfId="40165" xr:uid="{00000000-0005-0000-0000-0000709E0000}"/>
    <cellStyle name="TD.KopfDaten 3 3" xfId="40166" xr:uid="{00000000-0005-0000-0000-0000719E0000}"/>
    <cellStyle name="TD.KopfDaten 4" xfId="40167" xr:uid="{00000000-0005-0000-0000-0000729E0000}"/>
    <cellStyle name="TD.KopfDaten 4 2" xfId="40168" xr:uid="{00000000-0005-0000-0000-0000739E0000}"/>
    <cellStyle name="TD.KopfDaten 4 3" xfId="40169" xr:uid="{00000000-0005-0000-0000-0000749E0000}"/>
    <cellStyle name="TD.KopfDaten 5" xfId="40170" xr:uid="{00000000-0005-0000-0000-0000759E0000}"/>
    <cellStyle name="TD.KopfDaten 6" xfId="40171" xr:uid="{00000000-0005-0000-0000-0000769E0000}"/>
    <cellStyle name="TD.KopfDaten 7" xfId="40172" xr:uid="{00000000-0005-0000-0000-0000779E0000}"/>
    <cellStyle name="TD.KopfDaten 8" xfId="40173" xr:uid="{00000000-0005-0000-0000-0000789E0000}"/>
    <cellStyle name="Titel" xfId="40174" xr:uid="{00000000-0005-0000-0000-0000799E0000}"/>
    <cellStyle name="Totaal" xfId="40175" xr:uid="{00000000-0005-0000-0000-00007A9E0000}"/>
    <cellStyle name="Total" xfId="40176" xr:uid="{00000000-0005-0000-0000-00007B9E0000}"/>
    <cellStyle name="Total 2" xfId="40177" xr:uid="{00000000-0005-0000-0000-00007C9E0000}"/>
    <cellStyle name="Total 3" xfId="40178" xr:uid="{00000000-0005-0000-0000-00007D9E0000}"/>
    <cellStyle name="Total 4" xfId="40179" xr:uid="{00000000-0005-0000-0000-00007E9E0000}"/>
    <cellStyle name="Überschrift 1 10" xfId="40180" xr:uid="{00000000-0005-0000-0000-00007F9E0000}"/>
    <cellStyle name="Überschrift 1 10 10" xfId="40181" xr:uid="{00000000-0005-0000-0000-0000809E0000}"/>
    <cellStyle name="Überschrift 1 10 11" xfId="40182" xr:uid="{00000000-0005-0000-0000-0000819E0000}"/>
    <cellStyle name="Überschrift 1 10 12" xfId="40183" xr:uid="{00000000-0005-0000-0000-0000829E0000}"/>
    <cellStyle name="Überschrift 1 10 13" xfId="40184" xr:uid="{00000000-0005-0000-0000-0000839E0000}"/>
    <cellStyle name="Überschrift 1 10 14" xfId="40185" xr:uid="{00000000-0005-0000-0000-0000849E0000}"/>
    <cellStyle name="Überschrift 1 10 15" xfId="40186" xr:uid="{00000000-0005-0000-0000-0000859E0000}"/>
    <cellStyle name="Überschrift 1 10 16" xfId="40187" xr:uid="{00000000-0005-0000-0000-0000869E0000}"/>
    <cellStyle name="Überschrift 1 10 17" xfId="40188" xr:uid="{00000000-0005-0000-0000-0000879E0000}"/>
    <cellStyle name="Überschrift 1 10 18" xfId="40189" xr:uid="{00000000-0005-0000-0000-0000889E0000}"/>
    <cellStyle name="Überschrift 1 10 19" xfId="40190" xr:uid="{00000000-0005-0000-0000-0000899E0000}"/>
    <cellStyle name="Überschrift 1 10 2" xfId="40191" xr:uid="{00000000-0005-0000-0000-00008A9E0000}"/>
    <cellStyle name="Überschrift 1 10 3" xfId="40192" xr:uid="{00000000-0005-0000-0000-00008B9E0000}"/>
    <cellStyle name="Überschrift 1 10 4" xfId="40193" xr:uid="{00000000-0005-0000-0000-00008C9E0000}"/>
    <cellStyle name="Überschrift 1 10 5" xfId="40194" xr:uid="{00000000-0005-0000-0000-00008D9E0000}"/>
    <cellStyle name="Überschrift 1 10 6" xfId="40195" xr:uid="{00000000-0005-0000-0000-00008E9E0000}"/>
    <cellStyle name="Überschrift 1 10 7" xfId="40196" xr:uid="{00000000-0005-0000-0000-00008F9E0000}"/>
    <cellStyle name="Überschrift 1 10 8" xfId="40197" xr:uid="{00000000-0005-0000-0000-0000909E0000}"/>
    <cellStyle name="Überschrift 1 10 9" xfId="40198" xr:uid="{00000000-0005-0000-0000-0000919E0000}"/>
    <cellStyle name="Überschrift 1 11" xfId="40199" xr:uid="{00000000-0005-0000-0000-0000929E0000}"/>
    <cellStyle name="Überschrift 1 11 10" xfId="40200" xr:uid="{00000000-0005-0000-0000-0000939E0000}"/>
    <cellStyle name="Überschrift 1 11 11" xfId="40201" xr:uid="{00000000-0005-0000-0000-0000949E0000}"/>
    <cellStyle name="Überschrift 1 11 12" xfId="40202" xr:uid="{00000000-0005-0000-0000-0000959E0000}"/>
    <cellStyle name="Überschrift 1 11 13" xfId="40203" xr:uid="{00000000-0005-0000-0000-0000969E0000}"/>
    <cellStyle name="Überschrift 1 11 14" xfId="40204" xr:uid="{00000000-0005-0000-0000-0000979E0000}"/>
    <cellStyle name="Überschrift 1 11 15" xfId="40205" xr:uid="{00000000-0005-0000-0000-0000989E0000}"/>
    <cellStyle name="Überschrift 1 11 16" xfId="40206" xr:uid="{00000000-0005-0000-0000-0000999E0000}"/>
    <cellStyle name="Überschrift 1 11 17" xfId="40207" xr:uid="{00000000-0005-0000-0000-00009A9E0000}"/>
    <cellStyle name="Überschrift 1 11 18" xfId="40208" xr:uid="{00000000-0005-0000-0000-00009B9E0000}"/>
    <cellStyle name="Überschrift 1 11 19" xfId="40209" xr:uid="{00000000-0005-0000-0000-00009C9E0000}"/>
    <cellStyle name="Überschrift 1 11 2" xfId="40210" xr:uid="{00000000-0005-0000-0000-00009D9E0000}"/>
    <cellStyle name="Überschrift 1 11 3" xfId="40211" xr:uid="{00000000-0005-0000-0000-00009E9E0000}"/>
    <cellStyle name="Überschrift 1 11 4" xfId="40212" xr:uid="{00000000-0005-0000-0000-00009F9E0000}"/>
    <cellStyle name="Überschrift 1 11 5" xfId="40213" xr:uid="{00000000-0005-0000-0000-0000A09E0000}"/>
    <cellStyle name="Überschrift 1 11 6" xfId="40214" xr:uid="{00000000-0005-0000-0000-0000A19E0000}"/>
    <cellStyle name="Überschrift 1 11 7" xfId="40215" xr:uid="{00000000-0005-0000-0000-0000A29E0000}"/>
    <cellStyle name="Überschrift 1 11 8" xfId="40216" xr:uid="{00000000-0005-0000-0000-0000A39E0000}"/>
    <cellStyle name="Überschrift 1 11 9" xfId="40217" xr:uid="{00000000-0005-0000-0000-0000A49E0000}"/>
    <cellStyle name="Überschrift 1 12" xfId="40218" xr:uid="{00000000-0005-0000-0000-0000A59E0000}"/>
    <cellStyle name="Überschrift 1 12 10" xfId="40219" xr:uid="{00000000-0005-0000-0000-0000A69E0000}"/>
    <cellStyle name="Überschrift 1 12 11" xfId="40220" xr:uid="{00000000-0005-0000-0000-0000A79E0000}"/>
    <cellStyle name="Überschrift 1 12 12" xfId="40221" xr:uid="{00000000-0005-0000-0000-0000A89E0000}"/>
    <cellStyle name="Überschrift 1 12 13" xfId="40222" xr:uid="{00000000-0005-0000-0000-0000A99E0000}"/>
    <cellStyle name="Überschrift 1 12 14" xfId="40223" xr:uid="{00000000-0005-0000-0000-0000AA9E0000}"/>
    <cellStyle name="Überschrift 1 12 15" xfId="40224" xr:uid="{00000000-0005-0000-0000-0000AB9E0000}"/>
    <cellStyle name="Überschrift 1 12 16" xfId="40225" xr:uid="{00000000-0005-0000-0000-0000AC9E0000}"/>
    <cellStyle name="Überschrift 1 12 17" xfId="40226" xr:uid="{00000000-0005-0000-0000-0000AD9E0000}"/>
    <cellStyle name="Überschrift 1 12 18" xfId="40227" xr:uid="{00000000-0005-0000-0000-0000AE9E0000}"/>
    <cellStyle name="Überschrift 1 12 19" xfId="40228" xr:uid="{00000000-0005-0000-0000-0000AF9E0000}"/>
    <cellStyle name="Überschrift 1 12 2" xfId="40229" xr:uid="{00000000-0005-0000-0000-0000B09E0000}"/>
    <cellStyle name="Überschrift 1 12 3" xfId="40230" xr:uid="{00000000-0005-0000-0000-0000B19E0000}"/>
    <cellStyle name="Überschrift 1 12 4" xfId="40231" xr:uid="{00000000-0005-0000-0000-0000B29E0000}"/>
    <cellStyle name="Überschrift 1 12 5" xfId="40232" xr:uid="{00000000-0005-0000-0000-0000B39E0000}"/>
    <cellStyle name="Überschrift 1 12 6" xfId="40233" xr:uid="{00000000-0005-0000-0000-0000B49E0000}"/>
    <cellStyle name="Überschrift 1 12 7" xfId="40234" xr:uid="{00000000-0005-0000-0000-0000B59E0000}"/>
    <cellStyle name="Überschrift 1 12 8" xfId="40235" xr:uid="{00000000-0005-0000-0000-0000B69E0000}"/>
    <cellStyle name="Überschrift 1 12 9" xfId="40236" xr:uid="{00000000-0005-0000-0000-0000B79E0000}"/>
    <cellStyle name="Überschrift 1 13" xfId="40237" xr:uid="{00000000-0005-0000-0000-0000B89E0000}"/>
    <cellStyle name="Überschrift 1 13 10" xfId="40238" xr:uid="{00000000-0005-0000-0000-0000B99E0000}"/>
    <cellStyle name="Überschrift 1 13 11" xfId="40239" xr:uid="{00000000-0005-0000-0000-0000BA9E0000}"/>
    <cellStyle name="Überschrift 1 13 12" xfId="40240" xr:uid="{00000000-0005-0000-0000-0000BB9E0000}"/>
    <cellStyle name="Überschrift 1 13 13" xfId="40241" xr:uid="{00000000-0005-0000-0000-0000BC9E0000}"/>
    <cellStyle name="Überschrift 1 13 14" xfId="40242" xr:uid="{00000000-0005-0000-0000-0000BD9E0000}"/>
    <cellStyle name="Überschrift 1 13 15" xfId="40243" xr:uid="{00000000-0005-0000-0000-0000BE9E0000}"/>
    <cellStyle name="Überschrift 1 13 16" xfId="40244" xr:uid="{00000000-0005-0000-0000-0000BF9E0000}"/>
    <cellStyle name="Überschrift 1 13 17" xfId="40245" xr:uid="{00000000-0005-0000-0000-0000C09E0000}"/>
    <cellStyle name="Überschrift 1 13 18" xfId="40246" xr:uid="{00000000-0005-0000-0000-0000C19E0000}"/>
    <cellStyle name="Überschrift 1 13 19" xfId="40247" xr:uid="{00000000-0005-0000-0000-0000C29E0000}"/>
    <cellStyle name="Überschrift 1 13 2" xfId="40248" xr:uid="{00000000-0005-0000-0000-0000C39E0000}"/>
    <cellStyle name="Überschrift 1 13 3" xfId="40249" xr:uid="{00000000-0005-0000-0000-0000C49E0000}"/>
    <cellStyle name="Überschrift 1 13 4" xfId="40250" xr:uid="{00000000-0005-0000-0000-0000C59E0000}"/>
    <cellStyle name="Überschrift 1 13 5" xfId="40251" xr:uid="{00000000-0005-0000-0000-0000C69E0000}"/>
    <cellStyle name="Überschrift 1 13 6" xfId="40252" xr:uid="{00000000-0005-0000-0000-0000C79E0000}"/>
    <cellStyle name="Überschrift 1 13 7" xfId="40253" xr:uid="{00000000-0005-0000-0000-0000C89E0000}"/>
    <cellStyle name="Überschrift 1 13 8" xfId="40254" xr:uid="{00000000-0005-0000-0000-0000C99E0000}"/>
    <cellStyle name="Überschrift 1 13 9" xfId="40255" xr:uid="{00000000-0005-0000-0000-0000CA9E0000}"/>
    <cellStyle name="Überschrift 1 14" xfId="40256" xr:uid="{00000000-0005-0000-0000-0000CB9E0000}"/>
    <cellStyle name="Überschrift 1 14 10" xfId="40257" xr:uid="{00000000-0005-0000-0000-0000CC9E0000}"/>
    <cellStyle name="Überschrift 1 14 11" xfId="40258" xr:uid="{00000000-0005-0000-0000-0000CD9E0000}"/>
    <cellStyle name="Überschrift 1 14 12" xfId="40259" xr:uid="{00000000-0005-0000-0000-0000CE9E0000}"/>
    <cellStyle name="Überschrift 1 14 13" xfId="40260" xr:uid="{00000000-0005-0000-0000-0000CF9E0000}"/>
    <cellStyle name="Überschrift 1 14 14" xfId="40261" xr:uid="{00000000-0005-0000-0000-0000D09E0000}"/>
    <cellStyle name="Überschrift 1 14 15" xfId="40262" xr:uid="{00000000-0005-0000-0000-0000D19E0000}"/>
    <cellStyle name="Überschrift 1 14 16" xfId="40263" xr:uid="{00000000-0005-0000-0000-0000D29E0000}"/>
    <cellStyle name="Überschrift 1 14 17" xfId="40264" xr:uid="{00000000-0005-0000-0000-0000D39E0000}"/>
    <cellStyle name="Überschrift 1 14 18" xfId="40265" xr:uid="{00000000-0005-0000-0000-0000D49E0000}"/>
    <cellStyle name="Überschrift 1 14 19" xfId="40266" xr:uid="{00000000-0005-0000-0000-0000D59E0000}"/>
    <cellStyle name="Überschrift 1 14 2" xfId="40267" xr:uid="{00000000-0005-0000-0000-0000D69E0000}"/>
    <cellStyle name="Überschrift 1 14 3" xfId="40268" xr:uid="{00000000-0005-0000-0000-0000D79E0000}"/>
    <cellStyle name="Überschrift 1 14 4" xfId="40269" xr:uid="{00000000-0005-0000-0000-0000D89E0000}"/>
    <cellStyle name="Überschrift 1 14 5" xfId="40270" xr:uid="{00000000-0005-0000-0000-0000D99E0000}"/>
    <cellStyle name="Überschrift 1 14 6" xfId="40271" xr:uid="{00000000-0005-0000-0000-0000DA9E0000}"/>
    <cellStyle name="Überschrift 1 14 7" xfId="40272" xr:uid="{00000000-0005-0000-0000-0000DB9E0000}"/>
    <cellStyle name="Überschrift 1 14 8" xfId="40273" xr:uid="{00000000-0005-0000-0000-0000DC9E0000}"/>
    <cellStyle name="Überschrift 1 14 9" xfId="40274" xr:uid="{00000000-0005-0000-0000-0000DD9E0000}"/>
    <cellStyle name="Überschrift 1 15" xfId="40275" xr:uid="{00000000-0005-0000-0000-0000DE9E0000}"/>
    <cellStyle name="Überschrift 1 15 10" xfId="40276" xr:uid="{00000000-0005-0000-0000-0000DF9E0000}"/>
    <cellStyle name="Überschrift 1 15 11" xfId="40277" xr:uid="{00000000-0005-0000-0000-0000E09E0000}"/>
    <cellStyle name="Überschrift 1 15 12" xfId="40278" xr:uid="{00000000-0005-0000-0000-0000E19E0000}"/>
    <cellStyle name="Überschrift 1 15 13" xfId="40279" xr:uid="{00000000-0005-0000-0000-0000E29E0000}"/>
    <cellStyle name="Überschrift 1 15 14" xfId="40280" xr:uid="{00000000-0005-0000-0000-0000E39E0000}"/>
    <cellStyle name="Überschrift 1 15 15" xfId="40281" xr:uid="{00000000-0005-0000-0000-0000E49E0000}"/>
    <cellStyle name="Überschrift 1 15 16" xfId="40282" xr:uid="{00000000-0005-0000-0000-0000E59E0000}"/>
    <cellStyle name="Überschrift 1 15 17" xfId="40283" xr:uid="{00000000-0005-0000-0000-0000E69E0000}"/>
    <cellStyle name="Überschrift 1 15 18" xfId="40284" xr:uid="{00000000-0005-0000-0000-0000E79E0000}"/>
    <cellStyle name="Überschrift 1 15 2" xfId="40285" xr:uid="{00000000-0005-0000-0000-0000E89E0000}"/>
    <cellStyle name="Überschrift 1 15 3" xfId="40286" xr:uid="{00000000-0005-0000-0000-0000E99E0000}"/>
    <cellStyle name="Überschrift 1 15 4" xfId="40287" xr:uid="{00000000-0005-0000-0000-0000EA9E0000}"/>
    <cellStyle name="Überschrift 1 15 5" xfId="40288" xr:uid="{00000000-0005-0000-0000-0000EB9E0000}"/>
    <cellStyle name="Überschrift 1 15 6" xfId="40289" xr:uid="{00000000-0005-0000-0000-0000EC9E0000}"/>
    <cellStyle name="Überschrift 1 15 7" xfId="40290" xr:uid="{00000000-0005-0000-0000-0000ED9E0000}"/>
    <cellStyle name="Überschrift 1 15 8" xfId="40291" xr:uid="{00000000-0005-0000-0000-0000EE9E0000}"/>
    <cellStyle name="Überschrift 1 15 9" xfId="40292" xr:uid="{00000000-0005-0000-0000-0000EF9E0000}"/>
    <cellStyle name="Überschrift 1 16" xfId="40293" xr:uid="{00000000-0005-0000-0000-0000F09E0000}"/>
    <cellStyle name="Überschrift 1 16 10" xfId="40294" xr:uid="{00000000-0005-0000-0000-0000F19E0000}"/>
    <cellStyle name="Überschrift 1 16 11" xfId="40295" xr:uid="{00000000-0005-0000-0000-0000F29E0000}"/>
    <cellStyle name="Überschrift 1 16 12" xfId="40296" xr:uid="{00000000-0005-0000-0000-0000F39E0000}"/>
    <cellStyle name="Überschrift 1 16 13" xfId="40297" xr:uid="{00000000-0005-0000-0000-0000F49E0000}"/>
    <cellStyle name="Überschrift 1 16 14" xfId="40298" xr:uid="{00000000-0005-0000-0000-0000F59E0000}"/>
    <cellStyle name="Überschrift 1 16 15" xfId="40299" xr:uid="{00000000-0005-0000-0000-0000F69E0000}"/>
    <cellStyle name="Überschrift 1 16 16" xfId="40300" xr:uid="{00000000-0005-0000-0000-0000F79E0000}"/>
    <cellStyle name="Überschrift 1 16 17" xfId="40301" xr:uid="{00000000-0005-0000-0000-0000F89E0000}"/>
    <cellStyle name="Überschrift 1 16 18" xfId="40302" xr:uid="{00000000-0005-0000-0000-0000F99E0000}"/>
    <cellStyle name="Überschrift 1 16 2" xfId="40303" xr:uid="{00000000-0005-0000-0000-0000FA9E0000}"/>
    <cellStyle name="Überschrift 1 16 3" xfId="40304" xr:uid="{00000000-0005-0000-0000-0000FB9E0000}"/>
    <cellStyle name="Überschrift 1 16 4" xfId="40305" xr:uid="{00000000-0005-0000-0000-0000FC9E0000}"/>
    <cellStyle name="Überschrift 1 16 5" xfId="40306" xr:uid="{00000000-0005-0000-0000-0000FD9E0000}"/>
    <cellStyle name="Überschrift 1 16 6" xfId="40307" xr:uid="{00000000-0005-0000-0000-0000FE9E0000}"/>
    <cellStyle name="Überschrift 1 16 7" xfId="40308" xr:uid="{00000000-0005-0000-0000-0000FF9E0000}"/>
    <cellStyle name="Überschrift 1 16 8" xfId="40309" xr:uid="{00000000-0005-0000-0000-0000009F0000}"/>
    <cellStyle name="Überschrift 1 16 9" xfId="40310" xr:uid="{00000000-0005-0000-0000-0000019F0000}"/>
    <cellStyle name="Überschrift 1 17" xfId="40311" xr:uid="{00000000-0005-0000-0000-0000029F0000}"/>
    <cellStyle name="Überschrift 1 17 10" xfId="40312" xr:uid="{00000000-0005-0000-0000-0000039F0000}"/>
    <cellStyle name="Überschrift 1 17 11" xfId="40313" xr:uid="{00000000-0005-0000-0000-0000049F0000}"/>
    <cellStyle name="Überschrift 1 17 12" xfId="40314" xr:uid="{00000000-0005-0000-0000-0000059F0000}"/>
    <cellStyle name="Überschrift 1 17 13" xfId="40315" xr:uid="{00000000-0005-0000-0000-0000069F0000}"/>
    <cellStyle name="Überschrift 1 17 14" xfId="40316" xr:uid="{00000000-0005-0000-0000-0000079F0000}"/>
    <cellStyle name="Überschrift 1 17 15" xfId="40317" xr:uid="{00000000-0005-0000-0000-0000089F0000}"/>
    <cellStyle name="Überschrift 1 17 16" xfId="40318" xr:uid="{00000000-0005-0000-0000-0000099F0000}"/>
    <cellStyle name="Überschrift 1 17 17" xfId="40319" xr:uid="{00000000-0005-0000-0000-00000A9F0000}"/>
    <cellStyle name="Überschrift 1 17 18" xfId="40320" xr:uid="{00000000-0005-0000-0000-00000B9F0000}"/>
    <cellStyle name="Überschrift 1 17 2" xfId="40321" xr:uid="{00000000-0005-0000-0000-00000C9F0000}"/>
    <cellStyle name="Überschrift 1 17 3" xfId="40322" xr:uid="{00000000-0005-0000-0000-00000D9F0000}"/>
    <cellStyle name="Überschrift 1 17 4" xfId="40323" xr:uid="{00000000-0005-0000-0000-00000E9F0000}"/>
    <cellStyle name="Überschrift 1 17 5" xfId="40324" xr:uid="{00000000-0005-0000-0000-00000F9F0000}"/>
    <cellStyle name="Überschrift 1 17 6" xfId="40325" xr:uid="{00000000-0005-0000-0000-0000109F0000}"/>
    <cellStyle name="Überschrift 1 17 7" xfId="40326" xr:uid="{00000000-0005-0000-0000-0000119F0000}"/>
    <cellStyle name="Überschrift 1 17 8" xfId="40327" xr:uid="{00000000-0005-0000-0000-0000129F0000}"/>
    <cellStyle name="Überschrift 1 17 9" xfId="40328" xr:uid="{00000000-0005-0000-0000-0000139F0000}"/>
    <cellStyle name="Überschrift 1 18" xfId="40329" xr:uid="{00000000-0005-0000-0000-0000149F0000}"/>
    <cellStyle name="Überschrift 1 18 10" xfId="40330" xr:uid="{00000000-0005-0000-0000-0000159F0000}"/>
    <cellStyle name="Überschrift 1 18 11" xfId="40331" xr:uid="{00000000-0005-0000-0000-0000169F0000}"/>
    <cellStyle name="Überschrift 1 18 12" xfId="40332" xr:uid="{00000000-0005-0000-0000-0000179F0000}"/>
    <cellStyle name="Überschrift 1 18 13" xfId="40333" xr:uid="{00000000-0005-0000-0000-0000189F0000}"/>
    <cellStyle name="Überschrift 1 18 14" xfId="40334" xr:uid="{00000000-0005-0000-0000-0000199F0000}"/>
    <cellStyle name="Überschrift 1 18 15" xfId="40335" xr:uid="{00000000-0005-0000-0000-00001A9F0000}"/>
    <cellStyle name="Überschrift 1 18 16" xfId="40336" xr:uid="{00000000-0005-0000-0000-00001B9F0000}"/>
    <cellStyle name="Überschrift 1 18 17" xfId="40337" xr:uid="{00000000-0005-0000-0000-00001C9F0000}"/>
    <cellStyle name="Überschrift 1 18 18" xfId="40338" xr:uid="{00000000-0005-0000-0000-00001D9F0000}"/>
    <cellStyle name="Überschrift 1 18 2" xfId="40339" xr:uid="{00000000-0005-0000-0000-00001E9F0000}"/>
    <cellStyle name="Überschrift 1 18 3" xfId="40340" xr:uid="{00000000-0005-0000-0000-00001F9F0000}"/>
    <cellStyle name="Überschrift 1 18 4" xfId="40341" xr:uid="{00000000-0005-0000-0000-0000209F0000}"/>
    <cellStyle name="Überschrift 1 18 5" xfId="40342" xr:uid="{00000000-0005-0000-0000-0000219F0000}"/>
    <cellStyle name="Überschrift 1 18 6" xfId="40343" xr:uid="{00000000-0005-0000-0000-0000229F0000}"/>
    <cellStyle name="Überschrift 1 18 7" xfId="40344" xr:uid="{00000000-0005-0000-0000-0000239F0000}"/>
    <cellStyle name="Überschrift 1 18 8" xfId="40345" xr:uid="{00000000-0005-0000-0000-0000249F0000}"/>
    <cellStyle name="Überschrift 1 18 9" xfId="40346" xr:uid="{00000000-0005-0000-0000-0000259F0000}"/>
    <cellStyle name="Überschrift 1 19" xfId="40347" xr:uid="{00000000-0005-0000-0000-0000269F0000}"/>
    <cellStyle name="Überschrift 1 19 10" xfId="40348" xr:uid="{00000000-0005-0000-0000-0000279F0000}"/>
    <cellStyle name="Überschrift 1 19 11" xfId="40349" xr:uid="{00000000-0005-0000-0000-0000289F0000}"/>
    <cellStyle name="Überschrift 1 19 12" xfId="40350" xr:uid="{00000000-0005-0000-0000-0000299F0000}"/>
    <cellStyle name="Überschrift 1 19 13" xfId="40351" xr:uid="{00000000-0005-0000-0000-00002A9F0000}"/>
    <cellStyle name="Überschrift 1 19 14" xfId="40352" xr:uid="{00000000-0005-0000-0000-00002B9F0000}"/>
    <cellStyle name="Überschrift 1 19 15" xfId="40353" xr:uid="{00000000-0005-0000-0000-00002C9F0000}"/>
    <cellStyle name="Überschrift 1 19 16" xfId="40354" xr:uid="{00000000-0005-0000-0000-00002D9F0000}"/>
    <cellStyle name="Überschrift 1 19 17" xfId="40355" xr:uid="{00000000-0005-0000-0000-00002E9F0000}"/>
    <cellStyle name="Überschrift 1 19 18" xfId="40356" xr:uid="{00000000-0005-0000-0000-00002F9F0000}"/>
    <cellStyle name="Überschrift 1 19 2" xfId="40357" xr:uid="{00000000-0005-0000-0000-0000309F0000}"/>
    <cellStyle name="Überschrift 1 19 3" xfId="40358" xr:uid="{00000000-0005-0000-0000-0000319F0000}"/>
    <cellStyle name="Überschrift 1 19 4" xfId="40359" xr:uid="{00000000-0005-0000-0000-0000329F0000}"/>
    <cellStyle name="Überschrift 1 19 5" xfId="40360" xr:uid="{00000000-0005-0000-0000-0000339F0000}"/>
    <cellStyle name="Überschrift 1 19 6" xfId="40361" xr:uid="{00000000-0005-0000-0000-0000349F0000}"/>
    <cellStyle name="Überschrift 1 19 7" xfId="40362" xr:uid="{00000000-0005-0000-0000-0000359F0000}"/>
    <cellStyle name="Überschrift 1 19 8" xfId="40363" xr:uid="{00000000-0005-0000-0000-0000369F0000}"/>
    <cellStyle name="Überschrift 1 19 9" xfId="40364" xr:uid="{00000000-0005-0000-0000-0000379F0000}"/>
    <cellStyle name="Überschrift 1 2" xfId="38" xr:uid="{00000000-0005-0000-0000-0000389F0000}"/>
    <cellStyle name="Überschrift 1 2 10" xfId="40365" xr:uid="{00000000-0005-0000-0000-0000399F0000}"/>
    <cellStyle name="Überschrift 1 2 11" xfId="40366" xr:uid="{00000000-0005-0000-0000-00003A9F0000}"/>
    <cellStyle name="Überschrift 1 2 12" xfId="40367" xr:uid="{00000000-0005-0000-0000-00003B9F0000}"/>
    <cellStyle name="Überschrift 1 2 13" xfId="40368" xr:uid="{00000000-0005-0000-0000-00003C9F0000}"/>
    <cellStyle name="Überschrift 1 2 14" xfId="40369" xr:uid="{00000000-0005-0000-0000-00003D9F0000}"/>
    <cellStyle name="Überschrift 1 2 15" xfId="40370" xr:uid="{00000000-0005-0000-0000-00003E9F0000}"/>
    <cellStyle name="Überschrift 1 2 15 10" xfId="40371" xr:uid="{00000000-0005-0000-0000-00003F9F0000}"/>
    <cellStyle name="Überschrift 1 2 15 11" xfId="40372" xr:uid="{00000000-0005-0000-0000-0000409F0000}"/>
    <cellStyle name="Überschrift 1 2 15 12" xfId="40373" xr:uid="{00000000-0005-0000-0000-0000419F0000}"/>
    <cellStyle name="Überschrift 1 2 15 13" xfId="40374" xr:uid="{00000000-0005-0000-0000-0000429F0000}"/>
    <cellStyle name="Überschrift 1 2 15 14" xfId="40375" xr:uid="{00000000-0005-0000-0000-0000439F0000}"/>
    <cellStyle name="Überschrift 1 2 15 15" xfId="40376" xr:uid="{00000000-0005-0000-0000-0000449F0000}"/>
    <cellStyle name="Überschrift 1 2 15 16" xfId="40377" xr:uid="{00000000-0005-0000-0000-0000459F0000}"/>
    <cellStyle name="Überschrift 1 2 15 17" xfId="40378" xr:uid="{00000000-0005-0000-0000-0000469F0000}"/>
    <cellStyle name="Überschrift 1 2 15 18" xfId="40379" xr:uid="{00000000-0005-0000-0000-0000479F0000}"/>
    <cellStyle name="Überschrift 1 2 15 2" xfId="40380" xr:uid="{00000000-0005-0000-0000-0000489F0000}"/>
    <cellStyle name="Überschrift 1 2 15 2 10" xfId="40381" xr:uid="{00000000-0005-0000-0000-0000499F0000}"/>
    <cellStyle name="Überschrift 1 2 15 2 11" xfId="40382" xr:uid="{00000000-0005-0000-0000-00004A9F0000}"/>
    <cellStyle name="Überschrift 1 2 15 2 12" xfId="40383" xr:uid="{00000000-0005-0000-0000-00004B9F0000}"/>
    <cellStyle name="Überschrift 1 2 15 2 13" xfId="40384" xr:uid="{00000000-0005-0000-0000-00004C9F0000}"/>
    <cellStyle name="Überschrift 1 2 15 2 14" xfId="40385" xr:uid="{00000000-0005-0000-0000-00004D9F0000}"/>
    <cellStyle name="Überschrift 1 2 15 2 15" xfId="40386" xr:uid="{00000000-0005-0000-0000-00004E9F0000}"/>
    <cellStyle name="Überschrift 1 2 15 2 16" xfId="40387" xr:uid="{00000000-0005-0000-0000-00004F9F0000}"/>
    <cellStyle name="Überschrift 1 2 15 2 17" xfId="40388" xr:uid="{00000000-0005-0000-0000-0000509F0000}"/>
    <cellStyle name="Überschrift 1 2 15 2 18" xfId="40389" xr:uid="{00000000-0005-0000-0000-0000519F0000}"/>
    <cellStyle name="Überschrift 1 2 15 2 2" xfId="40390" xr:uid="{00000000-0005-0000-0000-0000529F0000}"/>
    <cellStyle name="Überschrift 1 2 15 2 2 2" xfId="40391" xr:uid="{00000000-0005-0000-0000-0000539F0000}"/>
    <cellStyle name="Überschrift 1 2 15 2 2 2 2" xfId="40392" xr:uid="{00000000-0005-0000-0000-0000549F0000}"/>
    <cellStyle name="Überschrift 1 2 15 2 2 2 2 2" xfId="40393" xr:uid="{00000000-0005-0000-0000-0000559F0000}"/>
    <cellStyle name="Überschrift 1 2 15 2 2 2 2 2 2" xfId="40394" xr:uid="{00000000-0005-0000-0000-0000569F0000}"/>
    <cellStyle name="Überschrift 1 2 15 2 2 2 2 2 3" xfId="40395" xr:uid="{00000000-0005-0000-0000-0000579F0000}"/>
    <cellStyle name="Überschrift 1 2 15 2 2 2 2 3" xfId="40396" xr:uid="{00000000-0005-0000-0000-0000589F0000}"/>
    <cellStyle name="Überschrift 1 2 15 2 2 2 3" xfId="40397" xr:uid="{00000000-0005-0000-0000-0000599F0000}"/>
    <cellStyle name="Überschrift 1 2 15 2 2 2 4" xfId="40398" xr:uid="{00000000-0005-0000-0000-00005A9F0000}"/>
    <cellStyle name="Überschrift 1 2 15 2 2 3" xfId="40399" xr:uid="{00000000-0005-0000-0000-00005B9F0000}"/>
    <cellStyle name="Überschrift 1 2 15 2 2 3 2" xfId="40400" xr:uid="{00000000-0005-0000-0000-00005C9F0000}"/>
    <cellStyle name="Überschrift 1 2 15 2 2 3 3" xfId="40401" xr:uid="{00000000-0005-0000-0000-00005D9F0000}"/>
    <cellStyle name="Überschrift 1 2 15 2 2 4" xfId="40402" xr:uid="{00000000-0005-0000-0000-00005E9F0000}"/>
    <cellStyle name="Überschrift 1 2 15 2 3" xfId="40403" xr:uid="{00000000-0005-0000-0000-00005F9F0000}"/>
    <cellStyle name="Überschrift 1 2 15 2 4" xfId="40404" xr:uid="{00000000-0005-0000-0000-0000609F0000}"/>
    <cellStyle name="Überschrift 1 2 15 2 5" xfId="40405" xr:uid="{00000000-0005-0000-0000-0000619F0000}"/>
    <cellStyle name="Überschrift 1 2 15 2 5 2" xfId="40406" xr:uid="{00000000-0005-0000-0000-0000629F0000}"/>
    <cellStyle name="Überschrift 1 2 15 2 5 2 2" xfId="40407" xr:uid="{00000000-0005-0000-0000-0000639F0000}"/>
    <cellStyle name="Überschrift 1 2 15 2 5 2 3" xfId="40408" xr:uid="{00000000-0005-0000-0000-0000649F0000}"/>
    <cellStyle name="Überschrift 1 2 15 2 5 3" xfId="40409" xr:uid="{00000000-0005-0000-0000-0000659F0000}"/>
    <cellStyle name="Überschrift 1 2 15 2 6" xfId="40410" xr:uid="{00000000-0005-0000-0000-0000669F0000}"/>
    <cellStyle name="Überschrift 1 2 15 2 7" xfId="40411" xr:uid="{00000000-0005-0000-0000-0000679F0000}"/>
    <cellStyle name="Überschrift 1 2 15 2 8" xfId="40412" xr:uid="{00000000-0005-0000-0000-0000689F0000}"/>
    <cellStyle name="Überschrift 1 2 15 2 9" xfId="40413" xr:uid="{00000000-0005-0000-0000-0000699F0000}"/>
    <cellStyle name="Überschrift 1 2 15 3" xfId="40414" xr:uid="{00000000-0005-0000-0000-00006A9F0000}"/>
    <cellStyle name="Überschrift 1 2 15 3 2" xfId="40415" xr:uid="{00000000-0005-0000-0000-00006B9F0000}"/>
    <cellStyle name="Überschrift 1 2 15 3 2 2" xfId="40416" xr:uid="{00000000-0005-0000-0000-00006C9F0000}"/>
    <cellStyle name="Überschrift 1 2 15 3 2 2 2" xfId="40417" xr:uid="{00000000-0005-0000-0000-00006D9F0000}"/>
    <cellStyle name="Überschrift 1 2 15 3 2 2 2 2" xfId="40418" xr:uid="{00000000-0005-0000-0000-00006E9F0000}"/>
    <cellStyle name="Überschrift 1 2 15 3 2 2 2 3" xfId="40419" xr:uid="{00000000-0005-0000-0000-00006F9F0000}"/>
    <cellStyle name="Überschrift 1 2 15 3 2 2 3" xfId="40420" xr:uid="{00000000-0005-0000-0000-0000709F0000}"/>
    <cellStyle name="Überschrift 1 2 15 3 2 3" xfId="40421" xr:uid="{00000000-0005-0000-0000-0000719F0000}"/>
    <cellStyle name="Überschrift 1 2 15 3 2 4" xfId="40422" xr:uid="{00000000-0005-0000-0000-0000729F0000}"/>
    <cellStyle name="Überschrift 1 2 15 3 3" xfId="40423" xr:uid="{00000000-0005-0000-0000-0000739F0000}"/>
    <cellStyle name="Überschrift 1 2 15 3 3 2" xfId="40424" xr:uid="{00000000-0005-0000-0000-0000749F0000}"/>
    <cellStyle name="Überschrift 1 2 15 3 3 3" xfId="40425" xr:uid="{00000000-0005-0000-0000-0000759F0000}"/>
    <cellStyle name="Überschrift 1 2 15 3 4" xfId="40426" xr:uid="{00000000-0005-0000-0000-0000769F0000}"/>
    <cellStyle name="Überschrift 1 2 15 4" xfId="40427" xr:uid="{00000000-0005-0000-0000-0000779F0000}"/>
    <cellStyle name="Überschrift 1 2 15 5" xfId="40428" xr:uid="{00000000-0005-0000-0000-0000789F0000}"/>
    <cellStyle name="Überschrift 1 2 15 5 2" xfId="40429" xr:uid="{00000000-0005-0000-0000-0000799F0000}"/>
    <cellStyle name="Überschrift 1 2 15 5 2 2" xfId="40430" xr:uid="{00000000-0005-0000-0000-00007A9F0000}"/>
    <cellStyle name="Überschrift 1 2 15 5 2 3" xfId="40431" xr:uid="{00000000-0005-0000-0000-00007B9F0000}"/>
    <cellStyle name="Überschrift 1 2 15 5 3" xfId="40432" xr:uid="{00000000-0005-0000-0000-00007C9F0000}"/>
    <cellStyle name="Überschrift 1 2 15 6" xfId="40433" xr:uid="{00000000-0005-0000-0000-00007D9F0000}"/>
    <cellStyle name="Überschrift 1 2 15 7" xfId="40434" xr:uid="{00000000-0005-0000-0000-00007E9F0000}"/>
    <cellStyle name="Überschrift 1 2 15 8" xfId="40435" xr:uid="{00000000-0005-0000-0000-00007F9F0000}"/>
    <cellStyle name="Überschrift 1 2 15 9" xfId="40436" xr:uid="{00000000-0005-0000-0000-0000809F0000}"/>
    <cellStyle name="Überschrift 1 2 16" xfId="40437" xr:uid="{00000000-0005-0000-0000-0000819F0000}"/>
    <cellStyle name="Überschrift 1 2 17" xfId="40438" xr:uid="{00000000-0005-0000-0000-0000829F0000}"/>
    <cellStyle name="Überschrift 1 2 18" xfId="40439" xr:uid="{00000000-0005-0000-0000-0000839F0000}"/>
    <cellStyle name="Überschrift 1 2 19" xfId="40440" xr:uid="{00000000-0005-0000-0000-0000849F0000}"/>
    <cellStyle name="Überschrift 1 2 2" xfId="40441" xr:uid="{00000000-0005-0000-0000-0000859F0000}"/>
    <cellStyle name="Überschrift 1 2 2 2" xfId="40442" xr:uid="{00000000-0005-0000-0000-0000869F0000}"/>
    <cellStyle name="Überschrift 1 2 20" xfId="40443" xr:uid="{00000000-0005-0000-0000-0000879F0000}"/>
    <cellStyle name="Überschrift 1 2 21" xfId="40444" xr:uid="{00000000-0005-0000-0000-0000889F0000}"/>
    <cellStyle name="Überschrift 1 2 22" xfId="40445" xr:uid="{00000000-0005-0000-0000-0000899F0000}"/>
    <cellStyle name="Überschrift 1 2 23" xfId="40446" xr:uid="{00000000-0005-0000-0000-00008A9F0000}"/>
    <cellStyle name="Überschrift 1 2 24" xfId="40447" xr:uid="{00000000-0005-0000-0000-00008B9F0000}"/>
    <cellStyle name="Überschrift 1 2 25" xfId="40448" xr:uid="{00000000-0005-0000-0000-00008C9F0000}"/>
    <cellStyle name="Überschrift 1 2 26" xfId="40449" xr:uid="{00000000-0005-0000-0000-00008D9F0000}"/>
    <cellStyle name="Überschrift 1 2 27" xfId="40450" xr:uid="{00000000-0005-0000-0000-00008E9F0000}"/>
    <cellStyle name="Überschrift 1 2 28" xfId="40451" xr:uid="{00000000-0005-0000-0000-00008F9F0000}"/>
    <cellStyle name="Überschrift 1 2 28 10" xfId="40452" xr:uid="{00000000-0005-0000-0000-0000909F0000}"/>
    <cellStyle name="Überschrift 1 2 28 10 2" xfId="40453" xr:uid="{00000000-0005-0000-0000-0000919F0000}"/>
    <cellStyle name="Überschrift 1 2 28 10 3" xfId="40454" xr:uid="{00000000-0005-0000-0000-0000929F0000}"/>
    <cellStyle name="Überschrift 1 2 28 11" xfId="40455" xr:uid="{00000000-0005-0000-0000-0000939F0000}"/>
    <cellStyle name="Überschrift 1 2 28 2" xfId="40456" xr:uid="{00000000-0005-0000-0000-0000949F0000}"/>
    <cellStyle name="Überschrift 1 2 28 2 2" xfId="40457" xr:uid="{00000000-0005-0000-0000-0000959F0000}"/>
    <cellStyle name="Überschrift 1 2 28 2 2 2" xfId="40458" xr:uid="{00000000-0005-0000-0000-0000969F0000}"/>
    <cellStyle name="Überschrift 1 2 28 2 2 2 2" xfId="40459" xr:uid="{00000000-0005-0000-0000-0000979F0000}"/>
    <cellStyle name="Überschrift 1 2 28 2 2 2 2 2" xfId="40460" xr:uid="{00000000-0005-0000-0000-0000989F0000}"/>
    <cellStyle name="Überschrift 1 2 28 2 2 2 2 2 2" xfId="40461" xr:uid="{00000000-0005-0000-0000-0000999F0000}"/>
    <cellStyle name="Überschrift 1 2 28 2 2 2 2 2 3" xfId="40462" xr:uid="{00000000-0005-0000-0000-00009A9F0000}"/>
    <cellStyle name="Überschrift 1 2 28 2 2 2 2 3" xfId="40463" xr:uid="{00000000-0005-0000-0000-00009B9F0000}"/>
    <cellStyle name="Überschrift 1 2 28 2 2 2 3" xfId="40464" xr:uid="{00000000-0005-0000-0000-00009C9F0000}"/>
    <cellStyle name="Überschrift 1 2 28 2 2 2 4" xfId="40465" xr:uid="{00000000-0005-0000-0000-00009D9F0000}"/>
    <cellStyle name="Überschrift 1 2 28 2 2 3" xfId="40466" xr:uid="{00000000-0005-0000-0000-00009E9F0000}"/>
    <cellStyle name="Überschrift 1 2 28 2 2 3 2" xfId="40467" xr:uid="{00000000-0005-0000-0000-00009F9F0000}"/>
    <cellStyle name="Überschrift 1 2 28 2 2 3 3" xfId="40468" xr:uid="{00000000-0005-0000-0000-0000A09F0000}"/>
    <cellStyle name="Überschrift 1 2 28 2 2 4" xfId="40469" xr:uid="{00000000-0005-0000-0000-0000A19F0000}"/>
    <cellStyle name="Überschrift 1 2 28 2 3" xfId="40470" xr:uid="{00000000-0005-0000-0000-0000A29F0000}"/>
    <cellStyle name="Überschrift 1 2 28 2 3 2" xfId="40471" xr:uid="{00000000-0005-0000-0000-0000A39F0000}"/>
    <cellStyle name="Überschrift 1 2 28 2 3 2 2" xfId="40472" xr:uid="{00000000-0005-0000-0000-0000A49F0000}"/>
    <cellStyle name="Überschrift 1 2 28 2 3 2 3" xfId="40473" xr:uid="{00000000-0005-0000-0000-0000A59F0000}"/>
    <cellStyle name="Überschrift 1 2 28 2 3 3" xfId="40474" xr:uid="{00000000-0005-0000-0000-0000A69F0000}"/>
    <cellStyle name="Überschrift 1 2 28 2 4" xfId="40475" xr:uid="{00000000-0005-0000-0000-0000A79F0000}"/>
    <cellStyle name="Überschrift 1 2 28 2 5" xfId="40476" xr:uid="{00000000-0005-0000-0000-0000A89F0000}"/>
    <cellStyle name="Überschrift 1 2 28 3" xfId="40477" xr:uid="{00000000-0005-0000-0000-0000A99F0000}"/>
    <cellStyle name="Überschrift 1 2 28 4" xfId="40478" xr:uid="{00000000-0005-0000-0000-0000AA9F0000}"/>
    <cellStyle name="Überschrift 1 2 28 5" xfId="40479" xr:uid="{00000000-0005-0000-0000-0000AB9F0000}"/>
    <cellStyle name="Überschrift 1 2 28 6" xfId="40480" xr:uid="{00000000-0005-0000-0000-0000AC9F0000}"/>
    <cellStyle name="Überschrift 1 2 28 7" xfId="40481" xr:uid="{00000000-0005-0000-0000-0000AD9F0000}"/>
    <cellStyle name="Überschrift 1 2 28 8" xfId="40482" xr:uid="{00000000-0005-0000-0000-0000AE9F0000}"/>
    <cellStyle name="Überschrift 1 2 28 9" xfId="40483" xr:uid="{00000000-0005-0000-0000-0000AF9F0000}"/>
    <cellStyle name="Überschrift 1 2 28 9 2" xfId="40484" xr:uid="{00000000-0005-0000-0000-0000B09F0000}"/>
    <cellStyle name="Überschrift 1 2 28 9 2 2" xfId="40485" xr:uid="{00000000-0005-0000-0000-0000B19F0000}"/>
    <cellStyle name="Überschrift 1 2 28 9 2 2 2" xfId="40486" xr:uid="{00000000-0005-0000-0000-0000B29F0000}"/>
    <cellStyle name="Überschrift 1 2 28 9 2 2 3" xfId="40487" xr:uid="{00000000-0005-0000-0000-0000B39F0000}"/>
    <cellStyle name="Überschrift 1 2 28 9 2 3" xfId="40488" xr:uid="{00000000-0005-0000-0000-0000B49F0000}"/>
    <cellStyle name="Überschrift 1 2 28 9 3" xfId="40489" xr:uid="{00000000-0005-0000-0000-0000B59F0000}"/>
    <cellStyle name="Überschrift 1 2 28 9 4" xfId="40490" xr:uid="{00000000-0005-0000-0000-0000B69F0000}"/>
    <cellStyle name="Überschrift 1 2 29" xfId="40491" xr:uid="{00000000-0005-0000-0000-0000B79F0000}"/>
    <cellStyle name="Überschrift 1 2 29 2" xfId="40492" xr:uid="{00000000-0005-0000-0000-0000B89F0000}"/>
    <cellStyle name="Überschrift 1 2 29 2 2" xfId="40493" xr:uid="{00000000-0005-0000-0000-0000B99F0000}"/>
    <cellStyle name="Überschrift 1 2 29 2 2 2" xfId="40494" xr:uid="{00000000-0005-0000-0000-0000BA9F0000}"/>
    <cellStyle name="Überschrift 1 2 29 2 2 2 2" xfId="40495" xr:uid="{00000000-0005-0000-0000-0000BB9F0000}"/>
    <cellStyle name="Überschrift 1 2 29 2 2 2 2 2" xfId="40496" xr:uid="{00000000-0005-0000-0000-0000BC9F0000}"/>
    <cellStyle name="Überschrift 1 2 29 2 2 2 2 3" xfId="40497" xr:uid="{00000000-0005-0000-0000-0000BD9F0000}"/>
    <cellStyle name="Überschrift 1 2 29 2 2 2 3" xfId="40498" xr:uid="{00000000-0005-0000-0000-0000BE9F0000}"/>
    <cellStyle name="Überschrift 1 2 29 2 2 3" xfId="40499" xr:uid="{00000000-0005-0000-0000-0000BF9F0000}"/>
    <cellStyle name="Überschrift 1 2 29 2 2 4" xfId="40500" xr:uid="{00000000-0005-0000-0000-0000C09F0000}"/>
    <cellStyle name="Überschrift 1 2 29 2 3" xfId="40501" xr:uid="{00000000-0005-0000-0000-0000C19F0000}"/>
    <cellStyle name="Überschrift 1 2 29 2 3 2" xfId="40502" xr:uid="{00000000-0005-0000-0000-0000C29F0000}"/>
    <cellStyle name="Überschrift 1 2 29 2 3 3" xfId="40503" xr:uid="{00000000-0005-0000-0000-0000C39F0000}"/>
    <cellStyle name="Überschrift 1 2 29 2 4" xfId="40504" xr:uid="{00000000-0005-0000-0000-0000C49F0000}"/>
    <cellStyle name="Überschrift 1 2 29 3" xfId="40505" xr:uid="{00000000-0005-0000-0000-0000C59F0000}"/>
    <cellStyle name="Überschrift 1 2 29 3 2" xfId="40506" xr:uid="{00000000-0005-0000-0000-0000C69F0000}"/>
    <cellStyle name="Überschrift 1 2 29 3 2 2" xfId="40507" xr:uid="{00000000-0005-0000-0000-0000C79F0000}"/>
    <cellStyle name="Überschrift 1 2 29 3 2 3" xfId="40508" xr:uid="{00000000-0005-0000-0000-0000C89F0000}"/>
    <cellStyle name="Überschrift 1 2 29 3 3" xfId="40509" xr:uid="{00000000-0005-0000-0000-0000C99F0000}"/>
    <cellStyle name="Überschrift 1 2 29 4" xfId="40510" xr:uid="{00000000-0005-0000-0000-0000CA9F0000}"/>
    <cellStyle name="Überschrift 1 2 29 5" xfId="40511" xr:uid="{00000000-0005-0000-0000-0000CB9F0000}"/>
    <cellStyle name="Überschrift 1 2 3" xfId="40512" xr:uid="{00000000-0005-0000-0000-0000CC9F0000}"/>
    <cellStyle name="Überschrift 1 2 30" xfId="40513" xr:uid="{00000000-0005-0000-0000-0000CD9F0000}"/>
    <cellStyle name="Überschrift 1 2 30 2" xfId="40514" xr:uid="{00000000-0005-0000-0000-0000CE9F0000}"/>
    <cellStyle name="Überschrift 1 2 31" xfId="40515" xr:uid="{00000000-0005-0000-0000-0000CF9F0000}"/>
    <cellStyle name="Überschrift 1 2 31 2" xfId="40516" xr:uid="{00000000-0005-0000-0000-0000D09F0000}"/>
    <cellStyle name="Überschrift 1 2 32" xfId="40517" xr:uid="{00000000-0005-0000-0000-0000D19F0000}"/>
    <cellStyle name="Überschrift 1 2 32 2" xfId="40518" xr:uid="{00000000-0005-0000-0000-0000D29F0000}"/>
    <cellStyle name="Überschrift 1 2 33" xfId="40519" xr:uid="{00000000-0005-0000-0000-0000D39F0000}"/>
    <cellStyle name="Überschrift 1 2 33 2" xfId="40520" xr:uid="{00000000-0005-0000-0000-0000D49F0000}"/>
    <cellStyle name="Überschrift 1 2 34" xfId="40521" xr:uid="{00000000-0005-0000-0000-0000D59F0000}"/>
    <cellStyle name="Überschrift 1 2 34 2" xfId="40522" xr:uid="{00000000-0005-0000-0000-0000D69F0000}"/>
    <cellStyle name="Überschrift 1 2 35" xfId="40523" xr:uid="{00000000-0005-0000-0000-0000D79F0000}"/>
    <cellStyle name="Überschrift 1 2 35 2" xfId="40524" xr:uid="{00000000-0005-0000-0000-0000D89F0000}"/>
    <cellStyle name="Überschrift 1 2 35 2 2" xfId="40525" xr:uid="{00000000-0005-0000-0000-0000D99F0000}"/>
    <cellStyle name="Überschrift 1 2 35 2 2 2" xfId="40526" xr:uid="{00000000-0005-0000-0000-0000DA9F0000}"/>
    <cellStyle name="Überschrift 1 2 35 2 2 3" xfId="40527" xr:uid="{00000000-0005-0000-0000-0000DB9F0000}"/>
    <cellStyle name="Überschrift 1 2 35 2 3" xfId="40528" xr:uid="{00000000-0005-0000-0000-0000DC9F0000}"/>
    <cellStyle name="Überschrift 1 2 35 3" xfId="40529" xr:uid="{00000000-0005-0000-0000-0000DD9F0000}"/>
    <cellStyle name="Überschrift 1 2 35 4" xfId="40530" xr:uid="{00000000-0005-0000-0000-0000DE9F0000}"/>
    <cellStyle name="Überschrift 1 2 36" xfId="40531" xr:uid="{00000000-0005-0000-0000-0000DF9F0000}"/>
    <cellStyle name="Überschrift 1 2 36 2" xfId="40532" xr:uid="{00000000-0005-0000-0000-0000E09F0000}"/>
    <cellStyle name="Überschrift 1 2 36 3" xfId="40533" xr:uid="{00000000-0005-0000-0000-0000E19F0000}"/>
    <cellStyle name="Überschrift 1 2 37" xfId="40534" xr:uid="{00000000-0005-0000-0000-0000E29F0000}"/>
    <cellStyle name="Überschrift 1 2 38" xfId="40535" xr:uid="{00000000-0005-0000-0000-0000E39F0000}"/>
    <cellStyle name="Überschrift 1 2 39" xfId="40536" xr:uid="{00000000-0005-0000-0000-0000E49F0000}"/>
    <cellStyle name="Überschrift 1 2 4" xfId="40537" xr:uid="{00000000-0005-0000-0000-0000E59F0000}"/>
    <cellStyle name="Überschrift 1 2 40" xfId="40538" xr:uid="{00000000-0005-0000-0000-0000E69F0000}"/>
    <cellStyle name="Überschrift 1 2 41" xfId="40539" xr:uid="{00000000-0005-0000-0000-0000E79F0000}"/>
    <cellStyle name="Überschrift 1 2 42" xfId="40540" xr:uid="{00000000-0005-0000-0000-0000E89F0000}"/>
    <cellStyle name="Überschrift 1 2 43" xfId="40541" xr:uid="{00000000-0005-0000-0000-0000E99F0000}"/>
    <cellStyle name="Überschrift 1 2 44" xfId="40542" xr:uid="{00000000-0005-0000-0000-0000EA9F0000}"/>
    <cellStyle name="Überschrift 1 2 45" xfId="40543" xr:uid="{00000000-0005-0000-0000-0000EB9F0000}"/>
    <cellStyle name="Überschrift 1 2 46" xfId="40544" xr:uid="{00000000-0005-0000-0000-0000EC9F0000}"/>
    <cellStyle name="Überschrift 1 2 47" xfId="40545" xr:uid="{00000000-0005-0000-0000-0000ED9F0000}"/>
    <cellStyle name="Überschrift 1 2 48" xfId="40546" xr:uid="{00000000-0005-0000-0000-0000EE9F0000}"/>
    <cellStyle name="Überschrift 1 2 5" xfId="40547" xr:uid="{00000000-0005-0000-0000-0000EF9F0000}"/>
    <cellStyle name="Überschrift 1 2 6" xfId="40548" xr:uid="{00000000-0005-0000-0000-0000F09F0000}"/>
    <cellStyle name="Überschrift 1 2 7" xfId="40549" xr:uid="{00000000-0005-0000-0000-0000F19F0000}"/>
    <cellStyle name="Überschrift 1 2 8" xfId="40550" xr:uid="{00000000-0005-0000-0000-0000F29F0000}"/>
    <cellStyle name="Überschrift 1 2 9" xfId="40551" xr:uid="{00000000-0005-0000-0000-0000F39F0000}"/>
    <cellStyle name="Überschrift 1 20" xfId="40552" xr:uid="{00000000-0005-0000-0000-0000F49F0000}"/>
    <cellStyle name="Überschrift 1 20 10" xfId="40553" xr:uid="{00000000-0005-0000-0000-0000F59F0000}"/>
    <cellStyle name="Überschrift 1 20 11" xfId="40554" xr:uid="{00000000-0005-0000-0000-0000F69F0000}"/>
    <cellStyle name="Überschrift 1 20 12" xfId="40555" xr:uid="{00000000-0005-0000-0000-0000F79F0000}"/>
    <cellStyle name="Überschrift 1 20 13" xfId="40556" xr:uid="{00000000-0005-0000-0000-0000F89F0000}"/>
    <cellStyle name="Überschrift 1 20 14" xfId="40557" xr:uid="{00000000-0005-0000-0000-0000F99F0000}"/>
    <cellStyle name="Überschrift 1 20 15" xfId="40558" xr:uid="{00000000-0005-0000-0000-0000FA9F0000}"/>
    <cellStyle name="Überschrift 1 20 16" xfId="40559" xr:uid="{00000000-0005-0000-0000-0000FB9F0000}"/>
    <cellStyle name="Überschrift 1 20 17" xfId="40560" xr:uid="{00000000-0005-0000-0000-0000FC9F0000}"/>
    <cellStyle name="Überschrift 1 20 18" xfId="40561" xr:uid="{00000000-0005-0000-0000-0000FD9F0000}"/>
    <cellStyle name="Überschrift 1 20 2" xfId="40562" xr:uid="{00000000-0005-0000-0000-0000FE9F0000}"/>
    <cellStyle name="Überschrift 1 20 3" xfId="40563" xr:uid="{00000000-0005-0000-0000-0000FF9F0000}"/>
    <cellStyle name="Überschrift 1 20 4" xfId="40564" xr:uid="{00000000-0005-0000-0000-000000A00000}"/>
    <cellStyle name="Überschrift 1 20 5" xfId="40565" xr:uid="{00000000-0005-0000-0000-000001A00000}"/>
    <cellStyle name="Überschrift 1 20 6" xfId="40566" xr:uid="{00000000-0005-0000-0000-000002A00000}"/>
    <cellStyle name="Überschrift 1 20 7" xfId="40567" xr:uid="{00000000-0005-0000-0000-000003A00000}"/>
    <cellStyle name="Überschrift 1 20 8" xfId="40568" xr:uid="{00000000-0005-0000-0000-000004A00000}"/>
    <cellStyle name="Überschrift 1 20 9" xfId="40569" xr:uid="{00000000-0005-0000-0000-000005A00000}"/>
    <cellStyle name="Überschrift 1 21" xfId="40570" xr:uid="{00000000-0005-0000-0000-000006A00000}"/>
    <cellStyle name="Überschrift 1 21 10" xfId="40571" xr:uid="{00000000-0005-0000-0000-000007A00000}"/>
    <cellStyle name="Überschrift 1 21 11" xfId="40572" xr:uid="{00000000-0005-0000-0000-000008A00000}"/>
    <cellStyle name="Überschrift 1 21 12" xfId="40573" xr:uid="{00000000-0005-0000-0000-000009A00000}"/>
    <cellStyle name="Überschrift 1 21 13" xfId="40574" xr:uid="{00000000-0005-0000-0000-00000AA00000}"/>
    <cellStyle name="Überschrift 1 21 14" xfId="40575" xr:uid="{00000000-0005-0000-0000-00000BA00000}"/>
    <cellStyle name="Überschrift 1 21 15" xfId="40576" xr:uid="{00000000-0005-0000-0000-00000CA00000}"/>
    <cellStyle name="Überschrift 1 21 16" xfId="40577" xr:uid="{00000000-0005-0000-0000-00000DA00000}"/>
    <cellStyle name="Überschrift 1 21 17" xfId="40578" xr:uid="{00000000-0005-0000-0000-00000EA00000}"/>
    <cellStyle name="Überschrift 1 21 18" xfId="40579" xr:uid="{00000000-0005-0000-0000-00000FA00000}"/>
    <cellStyle name="Überschrift 1 21 2" xfId="40580" xr:uid="{00000000-0005-0000-0000-000010A00000}"/>
    <cellStyle name="Überschrift 1 21 3" xfId="40581" xr:uid="{00000000-0005-0000-0000-000011A00000}"/>
    <cellStyle name="Überschrift 1 21 4" xfId="40582" xr:uid="{00000000-0005-0000-0000-000012A00000}"/>
    <cellStyle name="Überschrift 1 21 5" xfId="40583" xr:uid="{00000000-0005-0000-0000-000013A00000}"/>
    <cellStyle name="Überschrift 1 21 6" xfId="40584" xr:uid="{00000000-0005-0000-0000-000014A00000}"/>
    <cellStyle name="Überschrift 1 21 7" xfId="40585" xr:uid="{00000000-0005-0000-0000-000015A00000}"/>
    <cellStyle name="Überschrift 1 21 8" xfId="40586" xr:uid="{00000000-0005-0000-0000-000016A00000}"/>
    <cellStyle name="Überschrift 1 21 9" xfId="40587" xr:uid="{00000000-0005-0000-0000-000017A00000}"/>
    <cellStyle name="Überschrift 1 22" xfId="40588" xr:uid="{00000000-0005-0000-0000-000018A00000}"/>
    <cellStyle name="Überschrift 1 22 10" xfId="40589" xr:uid="{00000000-0005-0000-0000-000019A00000}"/>
    <cellStyle name="Überschrift 1 22 11" xfId="40590" xr:uid="{00000000-0005-0000-0000-00001AA00000}"/>
    <cellStyle name="Überschrift 1 22 12" xfId="40591" xr:uid="{00000000-0005-0000-0000-00001BA00000}"/>
    <cellStyle name="Überschrift 1 22 13" xfId="40592" xr:uid="{00000000-0005-0000-0000-00001CA00000}"/>
    <cellStyle name="Überschrift 1 22 14" xfId="40593" xr:uid="{00000000-0005-0000-0000-00001DA00000}"/>
    <cellStyle name="Überschrift 1 22 15" xfId="40594" xr:uid="{00000000-0005-0000-0000-00001EA00000}"/>
    <cellStyle name="Überschrift 1 22 16" xfId="40595" xr:uid="{00000000-0005-0000-0000-00001FA00000}"/>
    <cellStyle name="Überschrift 1 22 17" xfId="40596" xr:uid="{00000000-0005-0000-0000-000020A00000}"/>
    <cellStyle name="Überschrift 1 22 18" xfId="40597" xr:uid="{00000000-0005-0000-0000-000021A00000}"/>
    <cellStyle name="Überschrift 1 22 2" xfId="40598" xr:uid="{00000000-0005-0000-0000-000022A00000}"/>
    <cellStyle name="Überschrift 1 22 3" xfId="40599" xr:uid="{00000000-0005-0000-0000-000023A00000}"/>
    <cellStyle name="Überschrift 1 22 4" xfId="40600" xr:uid="{00000000-0005-0000-0000-000024A00000}"/>
    <cellStyle name="Überschrift 1 22 5" xfId="40601" xr:uid="{00000000-0005-0000-0000-000025A00000}"/>
    <cellStyle name="Überschrift 1 22 6" xfId="40602" xr:uid="{00000000-0005-0000-0000-000026A00000}"/>
    <cellStyle name="Überschrift 1 22 7" xfId="40603" xr:uid="{00000000-0005-0000-0000-000027A00000}"/>
    <cellStyle name="Überschrift 1 22 8" xfId="40604" xr:uid="{00000000-0005-0000-0000-000028A00000}"/>
    <cellStyle name="Überschrift 1 22 9" xfId="40605" xr:uid="{00000000-0005-0000-0000-000029A00000}"/>
    <cellStyle name="Überschrift 1 23" xfId="40606" xr:uid="{00000000-0005-0000-0000-00002AA00000}"/>
    <cellStyle name="Überschrift 1 23 10" xfId="40607" xr:uid="{00000000-0005-0000-0000-00002BA00000}"/>
    <cellStyle name="Überschrift 1 23 11" xfId="40608" xr:uid="{00000000-0005-0000-0000-00002CA00000}"/>
    <cellStyle name="Überschrift 1 23 12" xfId="40609" xr:uid="{00000000-0005-0000-0000-00002DA00000}"/>
    <cellStyle name="Überschrift 1 23 13" xfId="40610" xr:uid="{00000000-0005-0000-0000-00002EA00000}"/>
    <cellStyle name="Überschrift 1 23 14" xfId="40611" xr:uid="{00000000-0005-0000-0000-00002FA00000}"/>
    <cellStyle name="Überschrift 1 23 15" xfId="40612" xr:uid="{00000000-0005-0000-0000-000030A00000}"/>
    <cellStyle name="Überschrift 1 23 16" xfId="40613" xr:uid="{00000000-0005-0000-0000-000031A00000}"/>
    <cellStyle name="Überschrift 1 23 17" xfId="40614" xr:uid="{00000000-0005-0000-0000-000032A00000}"/>
    <cellStyle name="Überschrift 1 23 18" xfId="40615" xr:uid="{00000000-0005-0000-0000-000033A00000}"/>
    <cellStyle name="Überschrift 1 23 2" xfId="40616" xr:uid="{00000000-0005-0000-0000-000034A00000}"/>
    <cellStyle name="Überschrift 1 23 3" xfId="40617" xr:uid="{00000000-0005-0000-0000-000035A00000}"/>
    <cellStyle name="Überschrift 1 23 4" xfId="40618" xr:uid="{00000000-0005-0000-0000-000036A00000}"/>
    <cellStyle name="Überschrift 1 23 5" xfId="40619" xr:uid="{00000000-0005-0000-0000-000037A00000}"/>
    <cellStyle name="Überschrift 1 23 6" xfId="40620" xr:uid="{00000000-0005-0000-0000-000038A00000}"/>
    <cellStyle name="Überschrift 1 23 7" xfId="40621" xr:uid="{00000000-0005-0000-0000-000039A00000}"/>
    <cellStyle name="Überschrift 1 23 8" xfId="40622" xr:uid="{00000000-0005-0000-0000-00003AA00000}"/>
    <cellStyle name="Überschrift 1 23 9" xfId="40623" xr:uid="{00000000-0005-0000-0000-00003BA00000}"/>
    <cellStyle name="Überschrift 1 24" xfId="40624" xr:uid="{00000000-0005-0000-0000-00003CA00000}"/>
    <cellStyle name="Überschrift 1 24 10" xfId="40625" xr:uid="{00000000-0005-0000-0000-00003DA00000}"/>
    <cellStyle name="Überschrift 1 24 11" xfId="40626" xr:uid="{00000000-0005-0000-0000-00003EA00000}"/>
    <cellStyle name="Überschrift 1 24 12" xfId="40627" xr:uid="{00000000-0005-0000-0000-00003FA00000}"/>
    <cellStyle name="Überschrift 1 24 13" xfId="40628" xr:uid="{00000000-0005-0000-0000-000040A00000}"/>
    <cellStyle name="Überschrift 1 24 14" xfId="40629" xr:uid="{00000000-0005-0000-0000-000041A00000}"/>
    <cellStyle name="Überschrift 1 24 15" xfId="40630" xr:uid="{00000000-0005-0000-0000-000042A00000}"/>
    <cellStyle name="Überschrift 1 24 16" xfId="40631" xr:uid="{00000000-0005-0000-0000-000043A00000}"/>
    <cellStyle name="Überschrift 1 24 17" xfId="40632" xr:uid="{00000000-0005-0000-0000-000044A00000}"/>
    <cellStyle name="Überschrift 1 24 18" xfId="40633" xr:uid="{00000000-0005-0000-0000-000045A00000}"/>
    <cellStyle name="Überschrift 1 24 2" xfId="40634" xr:uid="{00000000-0005-0000-0000-000046A00000}"/>
    <cellStyle name="Überschrift 1 24 3" xfId="40635" xr:uid="{00000000-0005-0000-0000-000047A00000}"/>
    <cellStyle name="Überschrift 1 24 4" xfId="40636" xr:uid="{00000000-0005-0000-0000-000048A00000}"/>
    <cellStyle name="Überschrift 1 24 5" xfId="40637" xr:uid="{00000000-0005-0000-0000-000049A00000}"/>
    <cellStyle name="Überschrift 1 24 6" xfId="40638" xr:uid="{00000000-0005-0000-0000-00004AA00000}"/>
    <cellStyle name="Überschrift 1 24 7" xfId="40639" xr:uid="{00000000-0005-0000-0000-00004BA00000}"/>
    <cellStyle name="Überschrift 1 24 8" xfId="40640" xr:uid="{00000000-0005-0000-0000-00004CA00000}"/>
    <cellStyle name="Überschrift 1 24 9" xfId="40641" xr:uid="{00000000-0005-0000-0000-00004DA00000}"/>
    <cellStyle name="Überschrift 1 25" xfId="40642" xr:uid="{00000000-0005-0000-0000-00004EA00000}"/>
    <cellStyle name="Überschrift 1 25 10" xfId="40643" xr:uid="{00000000-0005-0000-0000-00004FA00000}"/>
    <cellStyle name="Überschrift 1 25 11" xfId="40644" xr:uid="{00000000-0005-0000-0000-000050A00000}"/>
    <cellStyle name="Überschrift 1 25 12" xfId="40645" xr:uid="{00000000-0005-0000-0000-000051A00000}"/>
    <cellStyle name="Überschrift 1 25 13" xfId="40646" xr:uid="{00000000-0005-0000-0000-000052A00000}"/>
    <cellStyle name="Überschrift 1 25 14" xfId="40647" xr:uid="{00000000-0005-0000-0000-000053A00000}"/>
    <cellStyle name="Überschrift 1 25 15" xfId="40648" xr:uid="{00000000-0005-0000-0000-000054A00000}"/>
    <cellStyle name="Überschrift 1 25 16" xfId="40649" xr:uid="{00000000-0005-0000-0000-000055A00000}"/>
    <cellStyle name="Überschrift 1 25 17" xfId="40650" xr:uid="{00000000-0005-0000-0000-000056A00000}"/>
    <cellStyle name="Überschrift 1 25 18" xfId="40651" xr:uid="{00000000-0005-0000-0000-000057A00000}"/>
    <cellStyle name="Überschrift 1 25 2" xfId="40652" xr:uid="{00000000-0005-0000-0000-000058A00000}"/>
    <cellStyle name="Überschrift 1 25 3" xfId="40653" xr:uid="{00000000-0005-0000-0000-000059A00000}"/>
    <cellStyle name="Überschrift 1 25 4" xfId="40654" xr:uid="{00000000-0005-0000-0000-00005AA00000}"/>
    <cellStyle name="Überschrift 1 25 5" xfId="40655" xr:uid="{00000000-0005-0000-0000-00005BA00000}"/>
    <cellStyle name="Überschrift 1 25 6" xfId="40656" xr:uid="{00000000-0005-0000-0000-00005CA00000}"/>
    <cellStyle name="Überschrift 1 25 7" xfId="40657" xr:uid="{00000000-0005-0000-0000-00005DA00000}"/>
    <cellStyle name="Überschrift 1 25 8" xfId="40658" xr:uid="{00000000-0005-0000-0000-00005EA00000}"/>
    <cellStyle name="Überschrift 1 25 9" xfId="40659" xr:uid="{00000000-0005-0000-0000-00005FA00000}"/>
    <cellStyle name="Überschrift 1 26" xfId="40660" xr:uid="{00000000-0005-0000-0000-000060A00000}"/>
    <cellStyle name="Überschrift 1 26 10" xfId="40661" xr:uid="{00000000-0005-0000-0000-000061A00000}"/>
    <cellStyle name="Überschrift 1 26 11" xfId="40662" xr:uid="{00000000-0005-0000-0000-000062A00000}"/>
    <cellStyle name="Überschrift 1 26 12" xfId="40663" xr:uid="{00000000-0005-0000-0000-000063A00000}"/>
    <cellStyle name="Überschrift 1 26 13" xfId="40664" xr:uid="{00000000-0005-0000-0000-000064A00000}"/>
    <cellStyle name="Überschrift 1 26 14" xfId="40665" xr:uid="{00000000-0005-0000-0000-000065A00000}"/>
    <cellStyle name="Überschrift 1 26 15" xfId="40666" xr:uid="{00000000-0005-0000-0000-000066A00000}"/>
    <cellStyle name="Überschrift 1 26 16" xfId="40667" xr:uid="{00000000-0005-0000-0000-000067A00000}"/>
    <cellStyle name="Überschrift 1 26 17" xfId="40668" xr:uid="{00000000-0005-0000-0000-000068A00000}"/>
    <cellStyle name="Überschrift 1 26 18" xfId="40669" xr:uid="{00000000-0005-0000-0000-000069A00000}"/>
    <cellStyle name="Überschrift 1 26 2" xfId="40670" xr:uid="{00000000-0005-0000-0000-00006AA00000}"/>
    <cellStyle name="Überschrift 1 26 3" xfId="40671" xr:uid="{00000000-0005-0000-0000-00006BA00000}"/>
    <cellStyle name="Überschrift 1 26 4" xfId="40672" xr:uid="{00000000-0005-0000-0000-00006CA00000}"/>
    <cellStyle name="Überschrift 1 26 5" xfId="40673" xr:uid="{00000000-0005-0000-0000-00006DA00000}"/>
    <cellStyle name="Überschrift 1 26 6" xfId="40674" xr:uid="{00000000-0005-0000-0000-00006EA00000}"/>
    <cellStyle name="Überschrift 1 26 7" xfId="40675" xr:uid="{00000000-0005-0000-0000-00006FA00000}"/>
    <cellStyle name="Überschrift 1 26 8" xfId="40676" xr:uid="{00000000-0005-0000-0000-000070A00000}"/>
    <cellStyle name="Überschrift 1 26 9" xfId="40677" xr:uid="{00000000-0005-0000-0000-000071A00000}"/>
    <cellStyle name="Überschrift 1 27" xfId="40678" xr:uid="{00000000-0005-0000-0000-000072A00000}"/>
    <cellStyle name="Überschrift 1 27 10" xfId="40679" xr:uid="{00000000-0005-0000-0000-000073A00000}"/>
    <cellStyle name="Überschrift 1 27 11" xfId="40680" xr:uid="{00000000-0005-0000-0000-000074A00000}"/>
    <cellStyle name="Überschrift 1 27 12" xfId="40681" xr:uid="{00000000-0005-0000-0000-000075A00000}"/>
    <cellStyle name="Überschrift 1 27 13" xfId="40682" xr:uid="{00000000-0005-0000-0000-000076A00000}"/>
    <cellStyle name="Überschrift 1 27 14" xfId="40683" xr:uid="{00000000-0005-0000-0000-000077A00000}"/>
    <cellStyle name="Überschrift 1 27 15" xfId="40684" xr:uid="{00000000-0005-0000-0000-000078A00000}"/>
    <cellStyle name="Überschrift 1 27 16" xfId="40685" xr:uid="{00000000-0005-0000-0000-000079A00000}"/>
    <cellStyle name="Überschrift 1 27 17" xfId="40686" xr:uid="{00000000-0005-0000-0000-00007AA00000}"/>
    <cellStyle name="Überschrift 1 27 18" xfId="40687" xr:uid="{00000000-0005-0000-0000-00007BA00000}"/>
    <cellStyle name="Überschrift 1 27 2" xfId="40688" xr:uid="{00000000-0005-0000-0000-00007CA00000}"/>
    <cellStyle name="Überschrift 1 27 3" xfId="40689" xr:uid="{00000000-0005-0000-0000-00007DA00000}"/>
    <cellStyle name="Überschrift 1 27 4" xfId="40690" xr:uid="{00000000-0005-0000-0000-00007EA00000}"/>
    <cellStyle name="Überschrift 1 27 5" xfId="40691" xr:uid="{00000000-0005-0000-0000-00007FA00000}"/>
    <cellStyle name="Überschrift 1 27 6" xfId="40692" xr:uid="{00000000-0005-0000-0000-000080A00000}"/>
    <cellStyle name="Überschrift 1 27 7" xfId="40693" xr:uid="{00000000-0005-0000-0000-000081A00000}"/>
    <cellStyle name="Überschrift 1 27 8" xfId="40694" xr:uid="{00000000-0005-0000-0000-000082A00000}"/>
    <cellStyle name="Überschrift 1 27 9" xfId="40695" xr:uid="{00000000-0005-0000-0000-000083A00000}"/>
    <cellStyle name="Überschrift 1 28" xfId="40696" xr:uid="{00000000-0005-0000-0000-000084A00000}"/>
    <cellStyle name="Überschrift 1 28 10" xfId="40697" xr:uid="{00000000-0005-0000-0000-000085A00000}"/>
    <cellStyle name="Überschrift 1 28 11" xfId="40698" xr:uid="{00000000-0005-0000-0000-000086A00000}"/>
    <cellStyle name="Überschrift 1 28 12" xfId="40699" xr:uid="{00000000-0005-0000-0000-000087A00000}"/>
    <cellStyle name="Überschrift 1 28 13" xfId="40700" xr:uid="{00000000-0005-0000-0000-000088A00000}"/>
    <cellStyle name="Überschrift 1 28 14" xfId="40701" xr:uid="{00000000-0005-0000-0000-000089A00000}"/>
    <cellStyle name="Überschrift 1 28 15" xfId="40702" xr:uid="{00000000-0005-0000-0000-00008AA00000}"/>
    <cellStyle name="Überschrift 1 28 16" xfId="40703" xr:uid="{00000000-0005-0000-0000-00008BA00000}"/>
    <cellStyle name="Überschrift 1 28 17" xfId="40704" xr:uid="{00000000-0005-0000-0000-00008CA00000}"/>
    <cellStyle name="Überschrift 1 28 18" xfId="40705" xr:uid="{00000000-0005-0000-0000-00008DA00000}"/>
    <cellStyle name="Überschrift 1 28 2" xfId="40706" xr:uid="{00000000-0005-0000-0000-00008EA00000}"/>
    <cellStyle name="Überschrift 1 28 3" xfId="40707" xr:uid="{00000000-0005-0000-0000-00008FA00000}"/>
    <cellStyle name="Überschrift 1 28 4" xfId="40708" xr:uid="{00000000-0005-0000-0000-000090A00000}"/>
    <cellStyle name="Überschrift 1 28 5" xfId="40709" xr:uid="{00000000-0005-0000-0000-000091A00000}"/>
    <cellStyle name="Überschrift 1 28 6" xfId="40710" xr:uid="{00000000-0005-0000-0000-000092A00000}"/>
    <cellStyle name="Überschrift 1 28 7" xfId="40711" xr:uid="{00000000-0005-0000-0000-000093A00000}"/>
    <cellStyle name="Überschrift 1 28 8" xfId="40712" xr:uid="{00000000-0005-0000-0000-000094A00000}"/>
    <cellStyle name="Überschrift 1 28 9" xfId="40713" xr:uid="{00000000-0005-0000-0000-000095A00000}"/>
    <cellStyle name="Überschrift 1 29" xfId="40714" xr:uid="{00000000-0005-0000-0000-000096A00000}"/>
    <cellStyle name="Überschrift 1 29 10" xfId="40715" xr:uid="{00000000-0005-0000-0000-000097A00000}"/>
    <cellStyle name="Überschrift 1 29 11" xfId="40716" xr:uid="{00000000-0005-0000-0000-000098A00000}"/>
    <cellStyle name="Überschrift 1 29 12" xfId="40717" xr:uid="{00000000-0005-0000-0000-000099A00000}"/>
    <cellStyle name="Überschrift 1 29 13" xfId="40718" xr:uid="{00000000-0005-0000-0000-00009AA00000}"/>
    <cellStyle name="Überschrift 1 29 14" xfId="40719" xr:uid="{00000000-0005-0000-0000-00009BA00000}"/>
    <cellStyle name="Überschrift 1 29 15" xfId="40720" xr:uid="{00000000-0005-0000-0000-00009CA00000}"/>
    <cellStyle name="Überschrift 1 29 16" xfId="40721" xr:uid="{00000000-0005-0000-0000-00009DA00000}"/>
    <cellStyle name="Überschrift 1 29 17" xfId="40722" xr:uid="{00000000-0005-0000-0000-00009EA00000}"/>
    <cellStyle name="Überschrift 1 29 18" xfId="40723" xr:uid="{00000000-0005-0000-0000-00009FA00000}"/>
    <cellStyle name="Überschrift 1 29 2" xfId="40724" xr:uid="{00000000-0005-0000-0000-0000A0A00000}"/>
    <cellStyle name="Überschrift 1 29 3" xfId="40725" xr:uid="{00000000-0005-0000-0000-0000A1A00000}"/>
    <cellStyle name="Überschrift 1 29 4" xfId="40726" xr:uid="{00000000-0005-0000-0000-0000A2A00000}"/>
    <cellStyle name="Überschrift 1 29 5" xfId="40727" xr:uid="{00000000-0005-0000-0000-0000A3A00000}"/>
    <cellStyle name="Überschrift 1 29 6" xfId="40728" xr:uid="{00000000-0005-0000-0000-0000A4A00000}"/>
    <cellStyle name="Überschrift 1 29 7" xfId="40729" xr:uid="{00000000-0005-0000-0000-0000A5A00000}"/>
    <cellStyle name="Überschrift 1 29 8" xfId="40730" xr:uid="{00000000-0005-0000-0000-0000A6A00000}"/>
    <cellStyle name="Überschrift 1 29 9" xfId="40731" xr:uid="{00000000-0005-0000-0000-0000A7A00000}"/>
    <cellStyle name="Überschrift 1 3" xfId="40732" xr:uid="{00000000-0005-0000-0000-0000A8A00000}"/>
    <cellStyle name="Überschrift 1 3 10" xfId="40733" xr:uid="{00000000-0005-0000-0000-0000A9A00000}"/>
    <cellStyle name="Überschrift 1 3 11" xfId="40734" xr:uid="{00000000-0005-0000-0000-0000AAA00000}"/>
    <cellStyle name="Überschrift 1 3 12" xfId="40735" xr:uid="{00000000-0005-0000-0000-0000ABA00000}"/>
    <cellStyle name="Überschrift 1 3 13" xfId="40736" xr:uid="{00000000-0005-0000-0000-0000ACA00000}"/>
    <cellStyle name="Überschrift 1 3 14" xfId="40737" xr:uid="{00000000-0005-0000-0000-0000ADA00000}"/>
    <cellStyle name="Überschrift 1 3 15" xfId="40738" xr:uid="{00000000-0005-0000-0000-0000AEA00000}"/>
    <cellStyle name="Überschrift 1 3 16" xfId="40739" xr:uid="{00000000-0005-0000-0000-0000AFA00000}"/>
    <cellStyle name="Überschrift 1 3 17" xfId="40740" xr:uid="{00000000-0005-0000-0000-0000B0A00000}"/>
    <cellStyle name="Überschrift 1 3 18" xfId="40741" xr:uid="{00000000-0005-0000-0000-0000B1A00000}"/>
    <cellStyle name="Überschrift 1 3 19" xfId="40742" xr:uid="{00000000-0005-0000-0000-0000B2A00000}"/>
    <cellStyle name="Überschrift 1 3 2" xfId="40743" xr:uid="{00000000-0005-0000-0000-0000B3A00000}"/>
    <cellStyle name="Überschrift 1 3 20" xfId="40744" xr:uid="{00000000-0005-0000-0000-0000B4A00000}"/>
    <cellStyle name="Überschrift 1 3 21" xfId="40745" xr:uid="{00000000-0005-0000-0000-0000B5A00000}"/>
    <cellStyle name="Überschrift 1 3 22" xfId="40746" xr:uid="{00000000-0005-0000-0000-0000B6A00000}"/>
    <cellStyle name="Überschrift 1 3 23" xfId="40747" xr:uid="{00000000-0005-0000-0000-0000B7A00000}"/>
    <cellStyle name="Überschrift 1 3 24" xfId="40748" xr:uid="{00000000-0005-0000-0000-0000B8A00000}"/>
    <cellStyle name="Überschrift 1 3 25" xfId="40749" xr:uid="{00000000-0005-0000-0000-0000B9A00000}"/>
    <cellStyle name="Überschrift 1 3 26" xfId="40750" xr:uid="{00000000-0005-0000-0000-0000BAA00000}"/>
    <cellStyle name="Überschrift 1 3 3" xfId="40751" xr:uid="{00000000-0005-0000-0000-0000BBA00000}"/>
    <cellStyle name="Überschrift 1 3 4" xfId="40752" xr:uid="{00000000-0005-0000-0000-0000BCA00000}"/>
    <cellStyle name="Überschrift 1 3 5" xfId="40753" xr:uid="{00000000-0005-0000-0000-0000BDA00000}"/>
    <cellStyle name="Überschrift 1 3 6" xfId="40754" xr:uid="{00000000-0005-0000-0000-0000BEA00000}"/>
    <cellStyle name="Überschrift 1 3 7" xfId="40755" xr:uid="{00000000-0005-0000-0000-0000BFA00000}"/>
    <cellStyle name="Überschrift 1 3 8" xfId="40756" xr:uid="{00000000-0005-0000-0000-0000C0A00000}"/>
    <cellStyle name="Überschrift 1 3 9" xfId="40757" xr:uid="{00000000-0005-0000-0000-0000C1A00000}"/>
    <cellStyle name="Überschrift 1 30" xfId="40758" xr:uid="{00000000-0005-0000-0000-0000C2A00000}"/>
    <cellStyle name="Überschrift 1 30 10" xfId="40759" xr:uid="{00000000-0005-0000-0000-0000C3A00000}"/>
    <cellStyle name="Überschrift 1 30 11" xfId="40760" xr:uid="{00000000-0005-0000-0000-0000C4A00000}"/>
    <cellStyle name="Überschrift 1 30 12" xfId="40761" xr:uid="{00000000-0005-0000-0000-0000C5A00000}"/>
    <cellStyle name="Überschrift 1 30 13" xfId="40762" xr:uid="{00000000-0005-0000-0000-0000C6A00000}"/>
    <cellStyle name="Überschrift 1 30 14" xfId="40763" xr:uid="{00000000-0005-0000-0000-0000C7A00000}"/>
    <cellStyle name="Überschrift 1 30 15" xfId="40764" xr:uid="{00000000-0005-0000-0000-0000C8A00000}"/>
    <cellStyle name="Überschrift 1 30 16" xfId="40765" xr:uid="{00000000-0005-0000-0000-0000C9A00000}"/>
    <cellStyle name="Überschrift 1 30 17" xfId="40766" xr:uid="{00000000-0005-0000-0000-0000CAA00000}"/>
    <cellStyle name="Überschrift 1 30 18" xfId="40767" xr:uid="{00000000-0005-0000-0000-0000CBA00000}"/>
    <cellStyle name="Überschrift 1 30 2" xfId="40768" xr:uid="{00000000-0005-0000-0000-0000CCA00000}"/>
    <cellStyle name="Überschrift 1 30 3" xfId="40769" xr:uid="{00000000-0005-0000-0000-0000CDA00000}"/>
    <cellStyle name="Überschrift 1 30 4" xfId="40770" xr:uid="{00000000-0005-0000-0000-0000CEA00000}"/>
    <cellStyle name="Überschrift 1 30 5" xfId="40771" xr:uid="{00000000-0005-0000-0000-0000CFA00000}"/>
    <cellStyle name="Überschrift 1 30 6" xfId="40772" xr:uid="{00000000-0005-0000-0000-0000D0A00000}"/>
    <cellStyle name="Überschrift 1 30 7" xfId="40773" xr:uid="{00000000-0005-0000-0000-0000D1A00000}"/>
    <cellStyle name="Überschrift 1 30 8" xfId="40774" xr:uid="{00000000-0005-0000-0000-0000D2A00000}"/>
    <cellStyle name="Überschrift 1 30 9" xfId="40775" xr:uid="{00000000-0005-0000-0000-0000D3A00000}"/>
    <cellStyle name="Überschrift 1 31" xfId="40776" xr:uid="{00000000-0005-0000-0000-0000D4A00000}"/>
    <cellStyle name="Überschrift 1 32" xfId="40777" xr:uid="{00000000-0005-0000-0000-0000D5A00000}"/>
    <cellStyle name="Überschrift 1 33" xfId="40778" xr:uid="{00000000-0005-0000-0000-0000D6A00000}"/>
    <cellStyle name="Überschrift 1 34" xfId="40779" xr:uid="{00000000-0005-0000-0000-0000D7A00000}"/>
    <cellStyle name="Überschrift 1 35" xfId="40780" xr:uid="{00000000-0005-0000-0000-0000D8A00000}"/>
    <cellStyle name="Überschrift 1 36" xfId="40781" xr:uid="{00000000-0005-0000-0000-0000D9A00000}"/>
    <cellStyle name="Überschrift 1 37" xfId="40782" xr:uid="{00000000-0005-0000-0000-0000DAA00000}"/>
    <cellStyle name="Überschrift 1 38" xfId="40783" xr:uid="{00000000-0005-0000-0000-0000DBA00000}"/>
    <cellStyle name="Überschrift 1 39" xfId="40784" xr:uid="{00000000-0005-0000-0000-0000DCA00000}"/>
    <cellStyle name="Überschrift 1 4" xfId="40785" xr:uid="{00000000-0005-0000-0000-0000DDA00000}"/>
    <cellStyle name="Überschrift 1 4 10" xfId="40786" xr:uid="{00000000-0005-0000-0000-0000DEA00000}"/>
    <cellStyle name="Überschrift 1 4 11" xfId="40787" xr:uid="{00000000-0005-0000-0000-0000DFA00000}"/>
    <cellStyle name="Überschrift 1 4 12" xfId="40788" xr:uid="{00000000-0005-0000-0000-0000E0A00000}"/>
    <cellStyle name="Überschrift 1 4 13" xfId="40789" xr:uid="{00000000-0005-0000-0000-0000E1A00000}"/>
    <cellStyle name="Überschrift 1 4 14" xfId="40790" xr:uid="{00000000-0005-0000-0000-0000E2A00000}"/>
    <cellStyle name="Überschrift 1 4 15" xfId="40791" xr:uid="{00000000-0005-0000-0000-0000E3A00000}"/>
    <cellStyle name="Überschrift 1 4 16" xfId="40792" xr:uid="{00000000-0005-0000-0000-0000E4A00000}"/>
    <cellStyle name="Überschrift 1 4 17" xfId="40793" xr:uid="{00000000-0005-0000-0000-0000E5A00000}"/>
    <cellStyle name="Überschrift 1 4 18" xfId="40794" xr:uid="{00000000-0005-0000-0000-0000E6A00000}"/>
    <cellStyle name="Überschrift 1 4 19" xfId="40795" xr:uid="{00000000-0005-0000-0000-0000E7A00000}"/>
    <cellStyle name="Überschrift 1 4 2" xfId="40796" xr:uid="{00000000-0005-0000-0000-0000E8A00000}"/>
    <cellStyle name="Überschrift 1 4 20" xfId="40797" xr:uid="{00000000-0005-0000-0000-0000E9A00000}"/>
    <cellStyle name="Überschrift 1 4 21" xfId="40798" xr:uid="{00000000-0005-0000-0000-0000EAA00000}"/>
    <cellStyle name="Überschrift 1 4 22" xfId="40799" xr:uid="{00000000-0005-0000-0000-0000EBA00000}"/>
    <cellStyle name="Überschrift 1 4 23" xfId="40800" xr:uid="{00000000-0005-0000-0000-0000ECA00000}"/>
    <cellStyle name="Überschrift 1 4 24" xfId="40801" xr:uid="{00000000-0005-0000-0000-0000EDA00000}"/>
    <cellStyle name="Überschrift 1 4 25" xfId="40802" xr:uid="{00000000-0005-0000-0000-0000EEA00000}"/>
    <cellStyle name="Überschrift 1 4 26" xfId="40803" xr:uid="{00000000-0005-0000-0000-0000EFA00000}"/>
    <cellStyle name="Überschrift 1 4 3" xfId="40804" xr:uid="{00000000-0005-0000-0000-0000F0A00000}"/>
    <cellStyle name="Überschrift 1 4 4" xfId="40805" xr:uid="{00000000-0005-0000-0000-0000F1A00000}"/>
    <cellStyle name="Überschrift 1 4 5" xfId="40806" xr:uid="{00000000-0005-0000-0000-0000F2A00000}"/>
    <cellStyle name="Überschrift 1 4 6" xfId="40807" xr:uid="{00000000-0005-0000-0000-0000F3A00000}"/>
    <cellStyle name="Überschrift 1 4 7" xfId="40808" xr:uid="{00000000-0005-0000-0000-0000F4A00000}"/>
    <cellStyle name="Überschrift 1 4 8" xfId="40809" xr:uid="{00000000-0005-0000-0000-0000F5A00000}"/>
    <cellStyle name="Überschrift 1 4 9" xfId="40810" xr:uid="{00000000-0005-0000-0000-0000F6A00000}"/>
    <cellStyle name="Überschrift 1 40" xfId="40811" xr:uid="{00000000-0005-0000-0000-0000F7A00000}"/>
    <cellStyle name="Überschrift 1 41" xfId="40812" xr:uid="{00000000-0005-0000-0000-0000F8A00000}"/>
    <cellStyle name="Überschrift 1 42" xfId="40813" xr:uid="{00000000-0005-0000-0000-0000F9A00000}"/>
    <cellStyle name="Überschrift 1 43" xfId="40814" xr:uid="{00000000-0005-0000-0000-0000FAA00000}"/>
    <cellStyle name="Überschrift 1 44" xfId="40815" xr:uid="{00000000-0005-0000-0000-0000FBA00000}"/>
    <cellStyle name="Überschrift 1 45" xfId="40816" xr:uid="{00000000-0005-0000-0000-0000FCA00000}"/>
    <cellStyle name="Überschrift 1 46" xfId="40817" xr:uid="{00000000-0005-0000-0000-0000FDA00000}"/>
    <cellStyle name="Überschrift 1 47" xfId="40818" xr:uid="{00000000-0005-0000-0000-0000FEA00000}"/>
    <cellStyle name="Überschrift 1 48" xfId="46241" xr:uid="{00000000-0005-0000-0000-0000FFA00000}"/>
    <cellStyle name="Überschrift 1 5" xfId="40819" xr:uid="{00000000-0005-0000-0000-000000A10000}"/>
    <cellStyle name="Überschrift 1 5 10" xfId="40820" xr:uid="{00000000-0005-0000-0000-000001A10000}"/>
    <cellStyle name="Überschrift 1 5 11" xfId="40821" xr:uid="{00000000-0005-0000-0000-000002A10000}"/>
    <cellStyle name="Überschrift 1 5 12" xfId="40822" xr:uid="{00000000-0005-0000-0000-000003A10000}"/>
    <cellStyle name="Überschrift 1 5 13" xfId="40823" xr:uid="{00000000-0005-0000-0000-000004A10000}"/>
    <cellStyle name="Überschrift 1 5 14" xfId="40824" xr:uid="{00000000-0005-0000-0000-000005A10000}"/>
    <cellStyle name="Überschrift 1 5 15" xfId="40825" xr:uid="{00000000-0005-0000-0000-000006A10000}"/>
    <cellStyle name="Überschrift 1 5 16" xfId="40826" xr:uid="{00000000-0005-0000-0000-000007A10000}"/>
    <cellStyle name="Überschrift 1 5 17" xfId="40827" xr:uid="{00000000-0005-0000-0000-000008A10000}"/>
    <cellStyle name="Überschrift 1 5 18" xfId="40828" xr:uid="{00000000-0005-0000-0000-000009A10000}"/>
    <cellStyle name="Überschrift 1 5 19" xfId="40829" xr:uid="{00000000-0005-0000-0000-00000AA10000}"/>
    <cellStyle name="Überschrift 1 5 2" xfId="40830" xr:uid="{00000000-0005-0000-0000-00000BA10000}"/>
    <cellStyle name="Überschrift 1 5 3" xfId="40831" xr:uid="{00000000-0005-0000-0000-00000CA10000}"/>
    <cellStyle name="Überschrift 1 5 4" xfId="40832" xr:uid="{00000000-0005-0000-0000-00000DA10000}"/>
    <cellStyle name="Überschrift 1 5 5" xfId="40833" xr:uid="{00000000-0005-0000-0000-00000EA10000}"/>
    <cellStyle name="Überschrift 1 5 6" xfId="40834" xr:uid="{00000000-0005-0000-0000-00000FA10000}"/>
    <cellStyle name="Überschrift 1 5 7" xfId="40835" xr:uid="{00000000-0005-0000-0000-000010A10000}"/>
    <cellStyle name="Überschrift 1 5 8" xfId="40836" xr:uid="{00000000-0005-0000-0000-000011A10000}"/>
    <cellStyle name="Überschrift 1 5 9" xfId="40837" xr:uid="{00000000-0005-0000-0000-000012A10000}"/>
    <cellStyle name="Überschrift 1 6" xfId="40838" xr:uid="{00000000-0005-0000-0000-000013A10000}"/>
    <cellStyle name="Überschrift 1 6 10" xfId="40839" xr:uid="{00000000-0005-0000-0000-000014A10000}"/>
    <cellStyle name="Überschrift 1 6 11" xfId="40840" xr:uid="{00000000-0005-0000-0000-000015A10000}"/>
    <cellStyle name="Überschrift 1 6 12" xfId="40841" xr:uid="{00000000-0005-0000-0000-000016A10000}"/>
    <cellStyle name="Überschrift 1 6 13" xfId="40842" xr:uid="{00000000-0005-0000-0000-000017A10000}"/>
    <cellStyle name="Überschrift 1 6 14" xfId="40843" xr:uid="{00000000-0005-0000-0000-000018A10000}"/>
    <cellStyle name="Überschrift 1 6 15" xfId="40844" xr:uid="{00000000-0005-0000-0000-000019A10000}"/>
    <cellStyle name="Überschrift 1 6 16" xfId="40845" xr:uid="{00000000-0005-0000-0000-00001AA10000}"/>
    <cellStyle name="Überschrift 1 6 17" xfId="40846" xr:uid="{00000000-0005-0000-0000-00001BA10000}"/>
    <cellStyle name="Überschrift 1 6 18" xfId="40847" xr:uid="{00000000-0005-0000-0000-00001CA10000}"/>
    <cellStyle name="Überschrift 1 6 19" xfId="40848" xr:uid="{00000000-0005-0000-0000-00001DA10000}"/>
    <cellStyle name="Überschrift 1 6 2" xfId="40849" xr:uid="{00000000-0005-0000-0000-00001EA10000}"/>
    <cellStyle name="Überschrift 1 6 3" xfId="40850" xr:uid="{00000000-0005-0000-0000-00001FA10000}"/>
    <cellStyle name="Überschrift 1 6 4" xfId="40851" xr:uid="{00000000-0005-0000-0000-000020A10000}"/>
    <cellStyle name="Überschrift 1 6 5" xfId="40852" xr:uid="{00000000-0005-0000-0000-000021A10000}"/>
    <cellStyle name="Überschrift 1 6 6" xfId="40853" xr:uid="{00000000-0005-0000-0000-000022A10000}"/>
    <cellStyle name="Überschrift 1 6 7" xfId="40854" xr:uid="{00000000-0005-0000-0000-000023A10000}"/>
    <cellStyle name="Überschrift 1 6 8" xfId="40855" xr:uid="{00000000-0005-0000-0000-000024A10000}"/>
    <cellStyle name="Überschrift 1 6 9" xfId="40856" xr:uid="{00000000-0005-0000-0000-000025A10000}"/>
    <cellStyle name="Überschrift 1 7" xfId="40857" xr:uid="{00000000-0005-0000-0000-000026A10000}"/>
    <cellStyle name="Überschrift 1 7 10" xfId="40858" xr:uid="{00000000-0005-0000-0000-000027A10000}"/>
    <cellStyle name="Überschrift 1 7 11" xfId="40859" xr:uid="{00000000-0005-0000-0000-000028A10000}"/>
    <cellStyle name="Überschrift 1 7 12" xfId="40860" xr:uid="{00000000-0005-0000-0000-000029A10000}"/>
    <cellStyle name="Überschrift 1 7 13" xfId="40861" xr:uid="{00000000-0005-0000-0000-00002AA10000}"/>
    <cellStyle name="Überschrift 1 7 14" xfId="40862" xr:uid="{00000000-0005-0000-0000-00002BA10000}"/>
    <cellStyle name="Überschrift 1 7 15" xfId="40863" xr:uid="{00000000-0005-0000-0000-00002CA10000}"/>
    <cellStyle name="Überschrift 1 7 16" xfId="40864" xr:uid="{00000000-0005-0000-0000-00002DA10000}"/>
    <cellStyle name="Überschrift 1 7 17" xfId="40865" xr:uid="{00000000-0005-0000-0000-00002EA10000}"/>
    <cellStyle name="Überschrift 1 7 18" xfId="40866" xr:uid="{00000000-0005-0000-0000-00002FA10000}"/>
    <cellStyle name="Überschrift 1 7 19" xfId="40867" xr:uid="{00000000-0005-0000-0000-000030A10000}"/>
    <cellStyle name="Überschrift 1 7 2" xfId="40868" xr:uid="{00000000-0005-0000-0000-000031A10000}"/>
    <cellStyle name="Überschrift 1 7 3" xfId="40869" xr:uid="{00000000-0005-0000-0000-000032A10000}"/>
    <cellStyle name="Überschrift 1 7 4" xfId="40870" xr:uid="{00000000-0005-0000-0000-000033A10000}"/>
    <cellStyle name="Überschrift 1 7 5" xfId="40871" xr:uid="{00000000-0005-0000-0000-000034A10000}"/>
    <cellStyle name="Überschrift 1 7 6" xfId="40872" xr:uid="{00000000-0005-0000-0000-000035A10000}"/>
    <cellStyle name="Überschrift 1 7 7" xfId="40873" xr:uid="{00000000-0005-0000-0000-000036A10000}"/>
    <cellStyle name="Überschrift 1 7 8" xfId="40874" xr:uid="{00000000-0005-0000-0000-000037A10000}"/>
    <cellStyle name="Überschrift 1 7 9" xfId="40875" xr:uid="{00000000-0005-0000-0000-000038A10000}"/>
    <cellStyle name="Überschrift 1 8" xfId="40876" xr:uid="{00000000-0005-0000-0000-000039A10000}"/>
    <cellStyle name="Überschrift 1 8 10" xfId="40877" xr:uid="{00000000-0005-0000-0000-00003AA10000}"/>
    <cellStyle name="Überschrift 1 8 11" xfId="40878" xr:uid="{00000000-0005-0000-0000-00003BA10000}"/>
    <cellStyle name="Überschrift 1 8 12" xfId="40879" xr:uid="{00000000-0005-0000-0000-00003CA10000}"/>
    <cellStyle name="Überschrift 1 8 13" xfId="40880" xr:uid="{00000000-0005-0000-0000-00003DA10000}"/>
    <cellStyle name="Überschrift 1 8 14" xfId="40881" xr:uid="{00000000-0005-0000-0000-00003EA10000}"/>
    <cellStyle name="Überschrift 1 8 15" xfId="40882" xr:uid="{00000000-0005-0000-0000-00003FA10000}"/>
    <cellStyle name="Überschrift 1 8 16" xfId="40883" xr:uid="{00000000-0005-0000-0000-000040A10000}"/>
    <cellStyle name="Überschrift 1 8 17" xfId="40884" xr:uid="{00000000-0005-0000-0000-000041A10000}"/>
    <cellStyle name="Überschrift 1 8 18" xfId="40885" xr:uid="{00000000-0005-0000-0000-000042A10000}"/>
    <cellStyle name="Überschrift 1 8 19" xfId="40886" xr:uid="{00000000-0005-0000-0000-000043A10000}"/>
    <cellStyle name="Überschrift 1 8 2" xfId="40887" xr:uid="{00000000-0005-0000-0000-000044A10000}"/>
    <cellStyle name="Überschrift 1 8 3" xfId="40888" xr:uid="{00000000-0005-0000-0000-000045A10000}"/>
    <cellStyle name="Überschrift 1 8 4" xfId="40889" xr:uid="{00000000-0005-0000-0000-000046A10000}"/>
    <cellStyle name="Überschrift 1 8 5" xfId="40890" xr:uid="{00000000-0005-0000-0000-000047A10000}"/>
    <cellStyle name="Überschrift 1 8 6" xfId="40891" xr:uid="{00000000-0005-0000-0000-000048A10000}"/>
    <cellStyle name="Überschrift 1 8 7" xfId="40892" xr:uid="{00000000-0005-0000-0000-000049A10000}"/>
    <cellStyle name="Überschrift 1 8 8" xfId="40893" xr:uid="{00000000-0005-0000-0000-00004AA10000}"/>
    <cellStyle name="Überschrift 1 8 9" xfId="40894" xr:uid="{00000000-0005-0000-0000-00004BA10000}"/>
    <cellStyle name="Überschrift 1 9" xfId="40895" xr:uid="{00000000-0005-0000-0000-00004CA10000}"/>
    <cellStyle name="Überschrift 1 9 10" xfId="40896" xr:uid="{00000000-0005-0000-0000-00004DA10000}"/>
    <cellStyle name="Überschrift 1 9 11" xfId="40897" xr:uid="{00000000-0005-0000-0000-00004EA10000}"/>
    <cellStyle name="Überschrift 1 9 12" xfId="40898" xr:uid="{00000000-0005-0000-0000-00004FA10000}"/>
    <cellStyle name="Überschrift 1 9 13" xfId="40899" xr:uid="{00000000-0005-0000-0000-000050A10000}"/>
    <cellStyle name="Überschrift 1 9 14" xfId="40900" xr:uid="{00000000-0005-0000-0000-000051A10000}"/>
    <cellStyle name="Überschrift 1 9 15" xfId="40901" xr:uid="{00000000-0005-0000-0000-000052A10000}"/>
    <cellStyle name="Überschrift 1 9 16" xfId="40902" xr:uid="{00000000-0005-0000-0000-000053A10000}"/>
    <cellStyle name="Überschrift 1 9 17" xfId="40903" xr:uid="{00000000-0005-0000-0000-000054A10000}"/>
    <cellStyle name="Überschrift 1 9 18" xfId="40904" xr:uid="{00000000-0005-0000-0000-000055A10000}"/>
    <cellStyle name="Überschrift 1 9 19" xfId="40905" xr:uid="{00000000-0005-0000-0000-000056A10000}"/>
    <cellStyle name="Überschrift 1 9 2" xfId="40906" xr:uid="{00000000-0005-0000-0000-000057A10000}"/>
    <cellStyle name="Überschrift 1 9 3" xfId="40907" xr:uid="{00000000-0005-0000-0000-000058A10000}"/>
    <cellStyle name="Überschrift 1 9 4" xfId="40908" xr:uid="{00000000-0005-0000-0000-000059A10000}"/>
    <cellStyle name="Überschrift 1 9 5" xfId="40909" xr:uid="{00000000-0005-0000-0000-00005AA10000}"/>
    <cellStyle name="Überschrift 1 9 6" xfId="40910" xr:uid="{00000000-0005-0000-0000-00005BA10000}"/>
    <cellStyle name="Überschrift 1 9 7" xfId="40911" xr:uid="{00000000-0005-0000-0000-00005CA10000}"/>
    <cellStyle name="Überschrift 1 9 8" xfId="40912" xr:uid="{00000000-0005-0000-0000-00005DA10000}"/>
    <cellStyle name="Überschrift 1 9 9" xfId="40913" xr:uid="{00000000-0005-0000-0000-00005EA10000}"/>
    <cellStyle name="Überschrift 10" xfId="40914" xr:uid="{00000000-0005-0000-0000-00005FA10000}"/>
    <cellStyle name="Überschrift 10 10" xfId="40915" xr:uid="{00000000-0005-0000-0000-000060A10000}"/>
    <cellStyle name="Überschrift 10 11" xfId="40916" xr:uid="{00000000-0005-0000-0000-000061A10000}"/>
    <cellStyle name="Überschrift 10 12" xfId="40917" xr:uid="{00000000-0005-0000-0000-000062A10000}"/>
    <cellStyle name="Überschrift 10 13" xfId="40918" xr:uid="{00000000-0005-0000-0000-000063A10000}"/>
    <cellStyle name="Überschrift 10 14" xfId="40919" xr:uid="{00000000-0005-0000-0000-000064A10000}"/>
    <cellStyle name="Überschrift 10 15" xfId="40920" xr:uid="{00000000-0005-0000-0000-000065A10000}"/>
    <cellStyle name="Überschrift 10 16" xfId="40921" xr:uid="{00000000-0005-0000-0000-000066A10000}"/>
    <cellStyle name="Überschrift 10 17" xfId="40922" xr:uid="{00000000-0005-0000-0000-000067A10000}"/>
    <cellStyle name="Überschrift 10 18" xfId="40923" xr:uid="{00000000-0005-0000-0000-000068A10000}"/>
    <cellStyle name="Überschrift 10 19" xfId="40924" xr:uid="{00000000-0005-0000-0000-000069A10000}"/>
    <cellStyle name="Überschrift 10 2" xfId="40925" xr:uid="{00000000-0005-0000-0000-00006AA10000}"/>
    <cellStyle name="Überschrift 10 3" xfId="40926" xr:uid="{00000000-0005-0000-0000-00006BA10000}"/>
    <cellStyle name="Überschrift 10 4" xfId="40927" xr:uid="{00000000-0005-0000-0000-00006CA10000}"/>
    <cellStyle name="Überschrift 10 5" xfId="40928" xr:uid="{00000000-0005-0000-0000-00006DA10000}"/>
    <cellStyle name="Überschrift 10 6" xfId="40929" xr:uid="{00000000-0005-0000-0000-00006EA10000}"/>
    <cellStyle name="Überschrift 10 7" xfId="40930" xr:uid="{00000000-0005-0000-0000-00006FA10000}"/>
    <cellStyle name="Überschrift 10 8" xfId="40931" xr:uid="{00000000-0005-0000-0000-000070A10000}"/>
    <cellStyle name="Überschrift 10 9" xfId="40932" xr:uid="{00000000-0005-0000-0000-000071A10000}"/>
    <cellStyle name="Überschrift 11" xfId="40933" xr:uid="{00000000-0005-0000-0000-000072A10000}"/>
    <cellStyle name="Überschrift 11 10" xfId="40934" xr:uid="{00000000-0005-0000-0000-000073A10000}"/>
    <cellStyle name="Überschrift 11 11" xfId="40935" xr:uid="{00000000-0005-0000-0000-000074A10000}"/>
    <cellStyle name="Überschrift 11 12" xfId="40936" xr:uid="{00000000-0005-0000-0000-000075A10000}"/>
    <cellStyle name="Überschrift 11 13" xfId="40937" xr:uid="{00000000-0005-0000-0000-000076A10000}"/>
    <cellStyle name="Überschrift 11 14" xfId="40938" xr:uid="{00000000-0005-0000-0000-000077A10000}"/>
    <cellStyle name="Überschrift 11 15" xfId="40939" xr:uid="{00000000-0005-0000-0000-000078A10000}"/>
    <cellStyle name="Überschrift 11 16" xfId="40940" xr:uid="{00000000-0005-0000-0000-000079A10000}"/>
    <cellStyle name="Überschrift 11 17" xfId="40941" xr:uid="{00000000-0005-0000-0000-00007AA10000}"/>
    <cellStyle name="Überschrift 11 18" xfId="40942" xr:uid="{00000000-0005-0000-0000-00007BA10000}"/>
    <cellStyle name="Überschrift 11 19" xfId="40943" xr:uid="{00000000-0005-0000-0000-00007CA10000}"/>
    <cellStyle name="Überschrift 11 2" xfId="40944" xr:uid="{00000000-0005-0000-0000-00007DA10000}"/>
    <cellStyle name="Überschrift 11 3" xfId="40945" xr:uid="{00000000-0005-0000-0000-00007EA10000}"/>
    <cellStyle name="Überschrift 11 4" xfId="40946" xr:uid="{00000000-0005-0000-0000-00007FA10000}"/>
    <cellStyle name="Überschrift 11 5" xfId="40947" xr:uid="{00000000-0005-0000-0000-000080A10000}"/>
    <cellStyle name="Überschrift 11 6" xfId="40948" xr:uid="{00000000-0005-0000-0000-000081A10000}"/>
    <cellStyle name="Überschrift 11 7" xfId="40949" xr:uid="{00000000-0005-0000-0000-000082A10000}"/>
    <cellStyle name="Überschrift 11 8" xfId="40950" xr:uid="{00000000-0005-0000-0000-000083A10000}"/>
    <cellStyle name="Überschrift 11 9" xfId="40951" xr:uid="{00000000-0005-0000-0000-000084A10000}"/>
    <cellStyle name="Überschrift 12" xfId="40952" xr:uid="{00000000-0005-0000-0000-000085A10000}"/>
    <cellStyle name="Überschrift 12 10" xfId="40953" xr:uid="{00000000-0005-0000-0000-000086A10000}"/>
    <cellStyle name="Überschrift 12 11" xfId="40954" xr:uid="{00000000-0005-0000-0000-000087A10000}"/>
    <cellStyle name="Überschrift 12 12" xfId="40955" xr:uid="{00000000-0005-0000-0000-000088A10000}"/>
    <cellStyle name="Überschrift 12 13" xfId="40956" xr:uid="{00000000-0005-0000-0000-000089A10000}"/>
    <cellStyle name="Überschrift 12 14" xfId="40957" xr:uid="{00000000-0005-0000-0000-00008AA10000}"/>
    <cellStyle name="Überschrift 12 15" xfId="40958" xr:uid="{00000000-0005-0000-0000-00008BA10000}"/>
    <cellStyle name="Überschrift 12 16" xfId="40959" xr:uid="{00000000-0005-0000-0000-00008CA10000}"/>
    <cellStyle name="Überschrift 12 17" xfId="40960" xr:uid="{00000000-0005-0000-0000-00008DA10000}"/>
    <cellStyle name="Überschrift 12 18" xfId="40961" xr:uid="{00000000-0005-0000-0000-00008EA10000}"/>
    <cellStyle name="Überschrift 12 19" xfId="40962" xr:uid="{00000000-0005-0000-0000-00008FA10000}"/>
    <cellStyle name="Überschrift 12 2" xfId="40963" xr:uid="{00000000-0005-0000-0000-000090A10000}"/>
    <cellStyle name="Überschrift 12 3" xfId="40964" xr:uid="{00000000-0005-0000-0000-000091A10000}"/>
    <cellStyle name="Überschrift 12 4" xfId="40965" xr:uid="{00000000-0005-0000-0000-000092A10000}"/>
    <cellStyle name="Überschrift 12 5" xfId="40966" xr:uid="{00000000-0005-0000-0000-000093A10000}"/>
    <cellStyle name="Überschrift 12 6" xfId="40967" xr:uid="{00000000-0005-0000-0000-000094A10000}"/>
    <cellStyle name="Überschrift 12 7" xfId="40968" xr:uid="{00000000-0005-0000-0000-000095A10000}"/>
    <cellStyle name="Überschrift 12 8" xfId="40969" xr:uid="{00000000-0005-0000-0000-000096A10000}"/>
    <cellStyle name="Überschrift 12 9" xfId="40970" xr:uid="{00000000-0005-0000-0000-000097A10000}"/>
    <cellStyle name="Überschrift 13" xfId="40971" xr:uid="{00000000-0005-0000-0000-000098A10000}"/>
    <cellStyle name="Überschrift 13 10" xfId="40972" xr:uid="{00000000-0005-0000-0000-000099A10000}"/>
    <cellStyle name="Überschrift 13 11" xfId="40973" xr:uid="{00000000-0005-0000-0000-00009AA10000}"/>
    <cellStyle name="Überschrift 13 12" xfId="40974" xr:uid="{00000000-0005-0000-0000-00009BA10000}"/>
    <cellStyle name="Überschrift 13 13" xfId="40975" xr:uid="{00000000-0005-0000-0000-00009CA10000}"/>
    <cellStyle name="Überschrift 13 14" xfId="40976" xr:uid="{00000000-0005-0000-0000-00009DA10000}"/>
    <cellStyle name="Überschrift 13 15" xfId="40977" xr:uid="{00000000-0005-0000-0000-00009EA10000}"/>
    <cellStyle name="Überschrift 13 16" xfId="40978" xr:uid="{00000000-0005-0000-0000-00009FA10000}"/>
    <cellStyle name="Überschrift 13 17" xfId="40979" xr:uid="{00000000-0005-0000-0000-0000A0A10000}"/>
    <cellStyle name="Überschrift 13 18" xfId="40980" xr:uid="{00000000-0005-0000-0000-0000A1A10000}"/>
    <cellStyle name="Überschrift 13 19" xfId="40981" xr:uid="{00000000-0005-0000-0000-0000A2A10000}"/>
    <cellStyle name="Überschrift 13 2" xfId="40982" xr:uid="{00000000-0005-0000-0000-0000A3A10000}"/>
    <cellStyle name="Überschrift 13 3" xfId="40983" xr:uid="{00000000-0005-0000-0000-0000A4A10000}"/>
    <cellStyle name="Überschrift 13 4" xfId="40984" xr:uid="{00000000-0005-0000-0000-0000A5A10000}"/>
    <cellStyle name="Überschrift 13 5" xfId="40985" xr:uid="{00000000-0005-0000-0000-0000A6A10000}"/>
    <cellStyle name="Überschrift 13 6" xfId="40986" xr:uid="{00000000-0005-0000-0000-0000A7A10000}"/>
    <cellStyle name="Überschrift 13 7" xfId="40987" xr:uid="{00000000-0005-0000-0000-0000A8A10000}"/>
    <cellStyle name="Überschrift 13 8" xfId="40988" xr:uid="{00000000-0005-0000-0000-0000A9A10000}"/>
    <cellStyle name="Überschrift 13 9" xfId="40989" xr:uid="{00000000-0005-0000-0000-0000AAA10000}"/>
    <cellStyle name="Überschrift 14" xfId="40990" xr:uid="{00000000-0005-0000-0000-0000ABA10000}"/>
    <cellStyle name="Überschrift 14 10" xfId="40991" xr:uid="{00000000-0005-0000-0000-0000ACA10000}"/>
    <cellStyle name="Überschrift 14 11" xfId="40992" xr:uid="{00000000-0005-0000-0000-0000ADA10000}"/>
    <cellStyle name="Überschrift 14 12" xfId="40993" xr:uid="{00000000-0005-0000-0000-0000AEA10000}"/>
    <cellStyle name="Überschrift 14 13" xfId="40994" xr:uid="{00000000-0005-0000-0000-0000AFA10000}"/>
    <cellStyle name="Überschrift 14 14" xfId="40995" xr:uid="{00000000-0005-0000-0000-0000B0A10000}"/>
    <cellStyle name="Überschrift 14 15" xfId="40996" xr:uid="{00000000-0005-0000-0000-0000B1A10000}"/>
    <cellStyle name="Überschrift 14 16" xfId="40997" xr:uid="{00000000-0005-0000-0000-0000B2A10000}"/>
    <cellStyle name="Überschrift 14 17" xfId="40998" xr:uid="{00000000-0005-0000-0000-0000B3A10000}"/>
    <cellStyle name="Überschrift 14 18" xfId="40999" xr:uid="{00000000-0005-0000-0000-0000B4A10000}"/>
    <cellStyle name="Überschrift 14 19" xfId="41000" xr:uid="{00000000-0005-0000-0000-0000B5A10000}"/>
    <cellStyle name="Überschrift 14 2" xfId="41001" xr:uid="{00000000-0005-0000-0000-0000B6A10000}"/>
    <cellStyle name="Überschrift 14 3" xfId="41002" xr:uid="{00000000-0005-0000-0000-0000B7A10000}"/>
    <cellStyle name="Überschrift 14 4" xfId="41003" xr:uid="{00000000-0005-0000-0000-0000B8A10000}"/>
    <cellStyle name="Überschrift 14 5" xfId="41004" xr:uid="{00000000-0005-0000-0000-0000B9A10000}"/>
    <cellStyle name="Überschrift 14 6" xfId="41005" xr:uid="{00000000-0005-0000-0000-0000BAA10000}"/>
    <cellStyle name="Überschrift 14 7" xfId="41006" xr:uid="{00000000-0005-0000-0000-0000BBA10000}"/>
    <cellStyle name="Überschrift 14 8" xfId="41007" xr:uid="{00000000-0005-0000-0000-0000BCA10000}"/>
    <cellStyle name="Überschrift 14 9" xfId="41008" xr:uid="{00000000-0005-0000-0000-0000BDA10000}"/>
    <cellStyle name="Überschrift 15" xfId="41009" xr:uid="{00000000-0005-0000-0000-0000BEA10000}"/>
    <cellStyle name="Überschrift 15 10" xfId="41010" xr:uid="{00000000-0005-0000-0000-0000BFA10000}"/>
    <cellStyle name="Überschrift 15 11" xfId="41011" xr:uid="{00000000-0005-0000-0000-0000C0A10000}"/>
    <cellStyle name="Überschrift 15 12" xfId="41012" xr:uid="{00000000-0005-0000-0000-0000C1A10000}"/>
    <cellStyle name="Überschrift 15 13" xfId="41013" xr:uid="{00000000-0005-0000-0000-0000C2A10000}"/>
    <cellStyle name="Überschrift 15 14" xfId="41014" xr:uid="{00000000-0005-0000-0000-0000C3A10000}"/>
    <cellStyle name="Überschrift 15 15" xfId="41015" xr:uid="{00000000-0005-0000-0000-0000C4A10000}"/>
    <cellStyle name="Überschrift 15 16" xfId="41016" xr:uid="{00000000-0005-0000-0000-0000C5A10000}"/>
    <cellStyle name="Überschrift 15 17" xfId="41017" xr:uid="{00000000-0005-0000-0000-0000C6A10000}"/>
    <cellStyle name="Überschrift 15 18" xfId="41018" xr:uid="{00000000-0005-0000-0000-0000C7A10000}"/>
    <cellStyle name="Überschrift 15 19" xfId="41019" xr:uid="{00000000-0005-0000-0000-0000C8A10000}"/>
    <cellStyle name="Überschrift 15 2" xfId="41020" xr:uid="{00000000-0005-0000-0000-0000C9A10000}"/>
    <cellStyle name="Überschrift 15 3" xfId="41021" xr:uid="{00000000-0005-0000-0000-0000CAA10000}"/>
    <cellStyle name="Überschrift 15 4" xfId="41022" xr:uid="{00000000-0005-0000-0000-0000CBA10000}"/>
    <cellStyle name="Überschrift 15 5" xfId="41023" xr:uid="{00000000-0005-0000-0000-0000CCA10000}"/>
    <cellStyle name="Überschrift 15 6" xfId="41024" xr:uid="{00000000-0005-0000-0000-0000CDA10000}"/>
    <cellStyle name="Überschrift 15 7" xfId="41025" xr:uid="{00000000-0005-0000-0000-0000CEA10000}"/>
    <cellStyle name="Überschrift 15 8" xfId="41026" xr:uid="{00000000-0005-0000-0000-0000CFA10000}"/>
    <cellStyle name="Überschrift 15 9" xfId="41027" xr:uid="{00000000-0005-0000-0000-0000D0A10000}"/>
    <cellStyle name="Überschrift 16" xfId="41028" xr:uid="{00000000-0005-0000-0000-0000D1A10000}"/>
    <cellStyle name="Überschrift 16 10" xfId="41029" xr:uid="{00000000-0005-0000-0000-0000D2A10000}"/>
    <cellStyle name="Überschrift 16 11" xfId="41030" xr:uid="{00000000-0005-0000-0000-0000D3A10000}"/>
    <cellStyle name="Überschrift 16 12" xfId="41031" xr:uid="{00000000-0005-0000-0000-0000D4A10000}"/>
    <cellStyle name="Überschrift 16 13" xfId="41032" xr:uid="{00000000-0005-0000-0000-0000D5A10000}"/>
    <cellStyle name="Überschrift 16 14" xfId="41033" xr:uid="{00000000-0005-0000-0000-0000D6A10000}"/>
    <cellStyle name="Überschrift 16 15" xfId="41034" xr:uid="{00000000-0005-0000-0000-0000D7A10000}"/>
    <cellStyle name="Überschrift 16 16" xfId="41035" xr:uid="{00000000-0005-0000-0000-0000D8A10000}"/>
    <cellStyle name="Überschrift 16 17" xfId="41036" xr:uid="{00000000-0005-0000-0000-0000D9A10000}"/>
    <cellStyle name="Überschrift 16 18" xfId="41037" xr:uid="{00000000-0005-0000-0000-0000DAA10000}"/>
    <cellStyle name="Überschrift 16 19" xfId="41038" xr:uid="{00000000-0005-0000-0000-0000DBA10000}"/>
    <cellStyle name="Überschrift 16 2" xfId="41039" xr:uid="{00000000-0005-0000-0000-0000DCA10000}"/>
    <cellStyle name="Überschrift 16 3" xfId="41040" xr:uid="{00000000-0005-0000-0000-0000DDA10000}"/>
    <cellStyle name="Überschrift 16 4" xfId="41041" xr:uid="{00000000-0005-0000-0000-0000DEA10000}"/>
    <cellStyle name="Überschrift 16 5" xfId="41042" xr:uid="{00000000-0005-0000-0000-0000DFA10000}"/>
    <cellStyle name="Überschrift 16 6" xfId="41043" xr:uid="{00000000-0005-0000-0000-0000E0A10000}"/>
    <cellStyle name="Überschrift 16 7" xfId="41044" xr:uid="{00000000-0005-0000-0000-0000E1A10000}"/>
    <cellStyle name="Überschrift 16 8" xfId="41045" xr:uid="{00000000-0005-0000-0000-0000E2A10000}"/>
    <cellStyle name="Überschrift 16 9" xfId="41046" xr:uid="{00000000-0005-0000-0000-0000E3A10000}"/>
    <cellStyle name="Überschrift 17" xfId="41047" xr:uid="{00000000-0005-0000-0000-0000E4A10000}"/>
    <cellStyle name="Überschrift 17 10" xfId="41048" xr:uid="{00000000-0005-0000-0000-0000E5A10000}"/>
    <cellStyle name="Überschrift 17 11" xfId="41049" xr:uid="{00000000-0005-0000-0000-0000E6A10000}"/>
    <cellStyle name="Überschrift 17 12" xfId="41050" xr:uid="{00000000-0005-0000-0000-0000E7A10000}"/>
    <cellStyle name="Überschrift 17 13" xfId="41051" xr:uid="{00000000-0005-0000-0000-0000E8A10000}"/>
    <cellStyle name="Überschrift 17 14" xfId="41052" xr:uid="{00000000-0005-0000-0000-0000E9A10000}"/>
    <cellStyle name="Überschrift 17 15" xfId="41053" xr:uid="{00000000-0005-0000-0000-0000EAA10000}"/>
    <cellStyle name="Überschrift 17 16" xfId="41054" xr:uid="{00000000-0005-0000-0000-0000EBA10000}"/>
    <cellStyle name="Überschrift 17 17" xfId="41055" xr:uid="{00000000-0005-0000-0000-0000ECA10000}"/>
    <cellStyle name="Überschrift 17 18" xfId="41056" xr:uid="{00000000-0005-0000-0000-0000EDA10000}"/>
    <cellStyle name="Überschrift 17 19" xfId="41057" xr:uid="{00000000-0005-0000-0000-0000EEA10000}"/>
    <cellStyle name="Überschrift 17 2" xfId="41058" xr:uid="{00000000-0005-0000-0000-0000EFA10000}"/>
    <cellStyle name="Überschrift 17 3" xfId="41059" xr:uid="{00000000-0005-0000-0000-0000F0A10000}"/>
    <cellStyle name="Überschrift 17 4" xfId="41060" xr:uid="{00000000-0005-0000-0000-0000F1A10000}"/>
    <cellStyle name="Überschrift 17 5" xfId="41061" xr:uid="{00000000-0005-0000-0000-0000F2A10000}"/>
    <cellStyle name="Überschrift 17 6" xfId="41062" xr:uid="{00000000-0005-0000-0000-0000F3A10000}"/>
    <cellStyle name="Überschrift 17 7" xfId="41063" xr:uid="{00000000-0005-0000-0000-0000F4A10000}"/>
    <cellStyle name="Überschrift 17 8" xfId="41064" xr:uid="{00000000-0005-0000-0000-0000F5A10000}"/>
    <cellStyle name="Überschrift 17 9" xfId="41065" xr:uid="{00000000-0005-0000-0000-0000F6A10000}"/>
    <cellStyle name="Überschrift 18" xfId="41066" xr:uid="{00000000-0005-0000-0000-0000F7A10000}"/>
    <cellStyle name="Überschrift 18 10" xfId="41067" xr:uid="{00000000-0005-0000-0000-0000F8A10000}"/>
    <cellStyle name="Überschrift 18 11" xfId="41068" xr:uid="{00000000-0005-0000-0000-0000F9A10000}"/>
    <cellStyle name="Überschrift 18 12" xfId="41069" xr:uid="{00000000-0005-0000-0000-0000FAA10000}"/>
    <cellStyle name="Überschrift 18 13" xfId="41070" xr:uid="{00000000-0005-0000-0000-0000FBA10000}"/>
    <cellStyle name="Überschrift 18 14" xfId="41071" xr:uid="{00000000-0005-0000-0000-0000FCA10000}"/>
    <cellStyle name="Überschrift 18 15" xfId="41072" xr:uid="{00000000-0005-0000-0000-0000FDA10000}"/>
    <cellStyle name="Überschrift 18 16" xfId="41073" xr:uid="{00000000-0005-0000-0000-0000FEA10000}"/>
    <cellStyle name="Überschrift 18 2" xfId="41074" xr:uid="{00000000-0005-0000-0000-0000FFA10000}"/>
    <cellStyle name="Überschrift 18 3" xfId="41075" xr:uid="{00000000-0005-0000-0000-000000A20000}"/>
    <cellStyle name="Überschrift 18 4" xfId="41076" xr:uid="{00000000-0005-0000-0000-000001A20000}"/>
    <cellStyle name="Überschrift 18 5" xfId="41077" xr:uid="{00000000-0005-0000-0000-000002A20000}"/>
    <cellStyle name="Überschrift 18 6" xfId="41078" xr:uid="{00000000-0005-0000-0000-000003A20000}"/>
    <cellStyle name="Überschrift 18 7" xfId="41079" xr:uid="{00000000-0005-0000-0000-000004A20000}"/>
    <cellStyle name="Überschrift 18 8" xfId="41080" xr:uid="{00000000-0005-0000-0000-000005A20000}"/>
    <cellStyle name="Überschrift 18 9" xfId="41081" xr:uid="{00000000-0005-0000-0000-000006A20000}"/>
    <cellStyle name="Überschrift 19" xfId="41082" xr:uid="{00000000-0005-0000-0000-000007A20000}"/>
    <cellStyle name="Überschrift 19 10" xfId="41083" xr:uid="{00000000-0005-0000-0000-000008A20000}"/>
    <cellStyle name="Überschrift 19 11" xfId="41084" xr:uid="{00000000-0005-0000-0000-000009A20000}"/>
    <cellStyle name="Überschrift 19 12" xfId="41085" xr:uid="{00000000-0005-0000-0000-00000AA20000}"/>
    <cellStyle name="Überschrift 19 13" xfId="41086" xr:uid="{00000000-0005-0000-0000-00000BA20000}"/>
    <cellStyle name="Überschrift 19 14" xfId="41087" xr:uid="{00000000-0005-0000-0000-00000CA20000}"/>
    <cellStyle name="Überschrift 19 15" xfId="41088" xr:uid="{00000000-0005-0000-0000-00000DA20000}"/>
    <cellStyle name="Überschrift 19 16" xfId="41089" xr:uid="{00000000-0005-0000-0000-00000EA20000}"/>
    <cellStyle name="Überschrift 19 2" xfId="41090" xr:uid="{00000000-0005-0000-0000-00000FA20000}"/>
    <cellStyle name="Überschrift 19 3" xfId="41091" xr:uid="{00000000-0005-0000-0000-000010A20000}"/>
    <cellStyle name="Überschrift 19 4" xfId="41092" xr:uid="{00000000-0005-0000-0000-000011A20000}"/>
    <cellStyle name="Überschrift 19 5" xfId="41093" xr:uid="{00000000-0005-0000-0000-000012A20000}"/>
    <cellStyle name="Überschrift 19 6" xfId="41094" xr:uid="{00000000-0005-0000-0000-000013A20000}"/>
    <cellStyle name="Überschrift 19 7" xfId="41095" xr:uid="{00000000-0005-0000-0000-000014A20000}"/>
    <cellStyle name="Überschrift 19 8" xfId="41096" xr:uid="{00000000-0005-0000-0000-000015A20000}"/>
    <cellStyle name="Überschrift 19 9" xfId="41097" xr:uid="{00000000-0005-0000-0000-000016A20000}"/>
    <cellStyle name="Überschrift 2 10" xfId="41098" xr:uid="{00000000-0005-0000-0000-000017A20000}"/>
    <cellStyle name="Überschrift 2 10 10" xfId="41099" xr:uid="{00000000-0005-0000-0000-000018A20000}"/>
    <cellStyle name="Überschrift 2 10 11" xfId="41100" xr:uid="{00000000-0005-0000-0000-000019A20000}"/>
    <cellStyle name="Überschrift 2 10 12" xfId="41101" xr:uid="{00000000-0005-0000-0000-00001AA20000}"/>
    <cellStyle name="Überschrift 2 10 13" xfId="41102" xr:uid="{00000000-0005-0000-0000-00001BA20000}"/>
    <cellStyle name="Überschrift 2 10 14" xfId="41103" xr:uid="{00000000-0005-0000-0000-00001CA20000}"/>
    <cellStyle name="Überschrift 2 10 15" xfId="41104" xr:uid="{00000000-0005-0000-0000-00001DA20000}"/>
    <cellStyle name="Überschrift 2 10 16" xfId="41105" xr:uid="{00000000-0005-0000-0000-00001EA20000}"/>
    <cellStyle name="Überschrift 2 10 17" xfId="41106" xr:uid="{00000000-0005-0000-0000-00001FA20000}"/>
    <cellStyle name="Überschrift 2 10 18" xfId="41107" xr:uid="{00000000-0005-0000-0000-000020A20000}"/>
    <cellStyle name="Überschrift 2 10 19" xfId="41108" xr:uid="{00000000-0005-0000-0000-000021A20000}"/>
    <cellStyle name="Überschrift 2 10 2" xfId="41109" xr:uid="{00000000-0005-0000-0000-000022A20000}"/>
    <cellStyle name="Überschrift 2 10 3" xfId="41110" xr:uid="{00000000-0005-0000-0000-000023A20000}"/>
    <cellStyle name="Überschrift 2 10 4" xfId="41111" xr:uid="{00000000-0005-0000-0000-000024A20000}"/>
    <cellStyle name="Überschrift 2 10 5" xfId="41112" xr:uid="{00000000-0005-0000-0000-000025A20000}"/>
    <cellStyle name="Überschrift 2 10 6" xfId="41113" xr:uid="{00000000-0005-0000-0000-000026A20000}"/>
    <cellStyle name="Überschrift 2 10 7" xfId="41114" xr:uid="{00000000-0005-0000-0000-000027A20000}"/>
    <cellStyle name="Überschrift 2 10 8" xfId="41115" xr:uid="{00000000-0005-0000-0000-000028A20000}"/>
    <cellStyle name="Überschrift 2 10 9" xfId="41116" xr:uid="{00000000-0005-0000-0000-000029A20000}"/>
    <cellStyle name="Überschrift 2 11" xfId="41117" xr:uid="{00000000-0005-0000-0000-00002AA20000}"/>
    <cellStyle name="Überschrift 2 11 10" xfId="41118" xr:uid="{00000000-0005-0000-0000-00002BA20000}"/>
    <cellStyle name="Überschrift 2 11 11" xfId="41119" xr:uid="{00000000-0005-0000-0000-00002CA20000}"/>
    <cellStyle name="Überschrift 2 11 12" xfId="41120" xr:uid="{00000000-0005-0000-0000-00002DA20000}"/>
    <cellStyle name="Überschrift 2 11 13" xfId="41121" xr:uid="{00000000-0005-0000-0000-00002EA20000}"/>
    <cellStyle name="Überschrift 2 11 14" xfId="41122" xr:uid="{00000000-0005-0000-0000-00002FA20000}"/>
    <cellStyle name="Überschrift 2 11 15" xfId="41123" xr:uid="{00000000-0005-0000-0000-000030A20000}"/>
    <cellStyle name="Überschrift 2 11 16" xfId="41124" xr:uid="{00000000-0005-0000-0000-000031A20000}"/>
    <cellStyle name="Überschrift 2 11 17" xfId="41125" xr:uid="{00000000-0005-0000-0000-000032A20000}"/>
    <cellStyle name="Überschrift 2 11 18" xfId="41126" xr:uid="{00000000-0005-0000-0000-000033A20000}"/>
    <cellStyle name="Überschrift 2 11 19" xfId="41127" xr:uid="{00000000-0005-0000-0000-000034A20000}"/>
    <cellStyle name="Überschrift 2 11 2" xfId="41128" xr:uid="{00000000-0005-0000-0000-000035A20000}"/>
    <cellStyle name="Überschrift 2 11 3" xfId="41129" xr:uid="{00000000-0005-0000-0000-000036A20000}"/>
    <cellStyle name="Überschrift 2 11 4" xfId="41130" xr:uid="{00000000-0005-0000-0000-000037A20000}"/>
    <cellStyle name="Überschrift 2 11 5" xfId="41131" xr:uid="{00000000-0005-0000-0000-000038A20000}"/>
    <cellStyle name="Überschrift 2 11 6" xfId="41132" xr:uid="{00000000-0005-0000-0000-000039A20000}"/>
    <cellStyle name="Überschrift 2 11 7" xfId="41133" xr:uid="{00000000-0005-0000-0000-00003AA20000}"/>
    <cellStyle name="Überschrift 2 11 8" xfId="41134" xr:uid="{00000000-0005-0000-0000-00003BA20000}"/>
    <cellStyle name="Überschrift 2 11 9" xfId="41135" xr:uid="{00000000-0005-0000-0000-00003CA20000}"/>
    <cellStyle name="Überschrift 2 12" xfId="41136" xr:uid="{00000000-0005-0000-0000-00003DA20000}"/>
    <cellStyle name="Überschrift 2 12 10" xfId="41137" xr:uid="{00000000-0005-0000-0000-00003EA20000}"/>
    <cellStyle name="Überschrift 2 12 11" xfId="41138" xr:uid="{00000000-0005-0000-0000-00003FA20000}"/>
    <cellStyle name="Überschrift 2 12 12" xfId="41139" xr:uid="{00000000-0005-0000-0000-000040A20000}"/>
    <cellStyle name="Überschrift 2 12 13" xfId="41140" xr:uid="{00000000-0005-0000-0000-000041A20000}"/>
    <cellStyle name="Überschrift 2 12 14" xfId="41141" xr:uid="{00000000-0005-0000-0000-000042A20000}"/>
    <cellStyle name="Überschrift 2 12 15" xfId="41142" xr:uid="{00000000-0005-0000-0000-000043A20000}"/>
    <cellStyle name="Überschrift 2 12 16" xfId="41143" xr:uid="{00000000-0005-0000-0000-000044A20000}"/>
    <cellStyle name="Überschrift 2 12 17" xfId="41144" xr:uid="{00000000-0005-0000-0000-000045A20000}"/>
    <cellStyle name="Überschrift 2 12 18" xfId="41145" xr:uid="{00000000-0005-0000-0000-000046A20000}"/>
    <cellStyle name="Überschrift 2 12 19" xfId="41146" xr:uid="{00000000-0005-0000-0000-000047A20000}"/>
    <cellStyle name="Überschrift 2 12 2" xfId="41147" xr:uid="{00000000-0005-0000-0000-000048A20000}"/>
    <cellStyle name="Überschrift 2 12 3" xfId="41148" xr:uid="{00000000-0005-0000-0000-000049A20000}"/>
    <cellStyle name="Überschrift 2 12 4" xfId="41149" xr:uid="{00000000-0005-0000-0000-00004AA20000}"/>
    <cellStyle name="Überschrift 2 12 5" xfId="41150" xr:uid="{00000000-0005-0000-0000-00004BA20000}"/>
    <cellStyle name="Überschrift 2 12 6" xfId="41151" xr:uid="{00000000-0005-0000-0000-00004CA20000}"/>
    <cellStyle name="Überschrift 2 12 7" xfId="41152" xr:uid="{00000000-0005-0000-0000-00004DA20000}"/>
    <cellStyle name="Überschrift 2 12 8" xfId="41153" xr:uid="{00000000-0005-0000-0000-00004EA20000}"/>
    <cellStyle name="Überschrift 2 12 9" xfId="41154" xr:uid="{00000000-0005-0000-0000-00004FA20000}"/>
    <cellStyle name="Überschrift 2 13" xfId="41155" xr:uid="{00000000-0005-0000-0000-000050A20000}"/>
    <cellStyle name="Überschrift 2 13 10" xfId="41156" xr:uid="{00000000-0005-0000-0000-000051A20000}"/>
    <cellStyle name="Überschrift 2 13 11" xfId="41157" xr:uid="{00000000-0005-0000-0000-000052A20000}"/>
    <cellStyle name="Überschrift 2 13 12" xfId="41158" xr:uid="{00000000-0005-0000-0000-000053A20000}"/>
    <cellStyle name="Überschrift 2 13 13" xfId="41159" xr:uid="{00000000-0005-0000-0000-000054A20000}"/>
    <cellStyle name="Überschrift 2 13 14" xfId="41160" xr:uid="{00000000-0005-0000-0000-000055A20000}"/>
    <cellStyle name="Überschrift 2 13 15" xfId="41161" xr:uid="{00000000-0005-0000-0000-000056A20000}"/>
    <cellStyle name="Überschrift 2 13 16" xfId="41162" xr:uid="{00000000-0005-0000-0000-000057A20000}"/>
    <cellStyle name="Überschrift 2 13 17" xfId="41163" xr:uid="{00000000-0005-0000-0000-000058A20000}"/>
    <cellStyle name="Überschrift 2 13 18" xfId="41164" xr:uid="{00000000-0005-0000-0000-000059A20000}"/>
    <cellStyle name="Überschrift 2 13 19" xfId="41165" xr:uid="{00000000-0005-0000-0000-00005AA20000}"/>
    <cellStyle name="Überschrift 2 13 2" xfId="41166" xr:uid="{00000000-0005-0000-0000-00005BA20000}"/>
    <cellStyle name="Überschrift 2 13 3" xfId="41167" xr:uid="{00000000-0005-0000-0000-00005CA20000}"/>
    <cellStyle name="Überschrift 2 13 4" xfId="41168" xr:uid="{00000000-0005-0000-0000-00005DA20000}"/>
    <cellStyle name="Überschrift 2 13 5" xfId="41169" xr:uid="{00000000-0005-0000-0000-00005EA20000}"/>
    <cellStyle name="Überschrift 2 13 6" xfId="41170" xr:uid="{00000000-0005-0000-0000-00005FA20000}"/>
    <cellStyle name="Überschrift 2 13 7" xfId="41171" xr:uid="{00000000-0005-0000-0000-000060A20000}"/>
    <cellStyle name="Überschrift 2 13 8" xfId="41172" xr:uid="{00000000-0005-0000-0000-000061A20000}"/>
    <cellStyle name="Überschrift 2 13 9" xfId="41173" xr:uid="{00000000-0005-0000-0000-000062A20000}"/>
    <cellStyle name="Überschrift 2 14" xfId="41174" xr:uid="{00000000-0005-0000-0000-000063A20000}"/>
    <cellStyle name="Überschrift 2 14 10" xfId="41175" xr:uid="{00000000-0005-0000-0000-000064A20000}"/>
    <cellStyle name="Überschrift 2 14 11" xfId="41176" xr:uid="{00000000-0005-0000-0000-000065A20000}"/>
    <cellStyle name="Überschrift 2 14 12" xfId="41177" xr:uid="{00000000-0005-0000-0000-000066A20000}"/>
    <cellStyle name="Überschrift 2 14 13" xfId="41178" xr:uid="{00000000-0005-0000-0000-000067A20000}"/>
    <cellStyle name="Überschrift 2 14 14" xfId="41179" xr:uid="{00000000-0005-0000-0000-000068A20000}"/>
    <cellStyle name="Überschrift 2 14 15" xfId="41180" xr:uid="{00000000-0005-0000-0000-000069A20000}"/>
    <cellStyle name="Überschrift 2 14 16" xfId="41181" xr:uid="{00000000-0005-0000-0000-00006AA20000}"/>
    <cellStyle name="Überschrift 2 14 17" xfId="41182" xr:uid="{00000000-0005-0000-0000-00006BA20000}"/>
    <cellStyle name="Überschrift 2 14 18" xfId="41183" xr:uid="{00000000-0005-0000-0000-00006CA20000}"/>
    <cellStyle name="Überschrift 2 14 19" xfId="41184" xr:uid="{00000000-0005-0000-0000-00006DA20000}"/>
    <cellStyle name="Überschrift 2 14 2" xfId="41185" xr:uid="{00000000-0005-0000-0000-00006EA20000}"/>
    <cellStyle name="Überschrift 2 14 3" xfId="41186" xr:uid="{00000000-0005-0000-0000-00006FA20000}"/>
    <cellStyle name="Überschrift 2 14 4" xfId="41187" xr:uid="{00000000-0005-0000-0000-000070A20000}"/>
    <cellStyle name="Überschrift 2 14 5" xfId="41188" xr:uid="{00000000-0005-0000-0000-000071A20000}"/>
    <cellStyle name="Überschrift 2 14 6" xfId="41189" xr:uid="{00000000-0005-0000-0000-000072A20000}"/>
    <cellStyle name="Überschrift 2 14 7" xfId="41190" xr:uid="{00000000-0005-0000-0000-000073A20000}"/>
    <cellStyle name="Überschrift 2 14 8" xfId="41191" xr:uid="{00000000-0005-0000-0000-000074A20000}"/>
    <cellStyle name="Überschrift 2 14 9" xfId="41192" xr:uid="{00000000-0005-0000-0000-000075A20000}"/>
    <cellStyle name="Überschrift 2 15" xfId="41193" xr:uid="{00000000-0005-0000-0000-000076A20000}"/>
    <cellStyle name="Überschrift 2 15 10" xfId="41194" xr:uid="{00000000-0005-0000-0000-000077A20000}"/>
    <cellStyle name="Überschrift 2 15 11" xfId="41195" xr:uid="{00000000-0005-0000-0000-000078A20000}"/>
    <cellStyle name="Überschrift 2 15 12" xfId="41196" xr:uid="{00000000-0005-0000-0000-000079A20000}"/>
    <cellStyle name="Überschrift 2 15 13" xfId="41197" xr:uid="{00000000-0005-0000-0000-00007AA20000}"/>
    <cellStyle name="Überschrift 2 15 14" xfId="41198" xr:uid="{00000000-0005-0000-0000-00007BA20000}"/>
    <cellStyle name="Überschrift 2 15 15" xfId="41199" xr:uid="{00000000-0005-0000-0000-00007CA20000}"/>
    <cellStyle name="Überschrift 2 15 16" xfId="41200" xr:uid="{00000000-0005-0000-0000-00007DA20000}"/>
    <cellStyle name="Überschrift 2 15 17" xfId="41201" xr:uid="{00000000-0005-0000-0000-00007EA20000}"/>
    <cellStyle name="Überschrift 2 15 18" xfId="41202" xr:uid="{00000000-0005-0000-0000-00007FA20000}"/>
    <cellStyle name="Überschrift 2 15 2" xfId="41203" xr:uid="{00000000-0005-0000-0000-000080A20000}"/>
    <cellStyle name="Überschrift 2 15 3" xfId="41204" xr:uid="{00000000-0005-0000-0000-000081A20000}"/>
    <cellStyle name="Überschrift 2 15 4" xfId="41205" xr:uid="{00000000-0005-0000-0000-000082A20000}"/>
    <cellStyle name="Überschrift 2 15 5" xfId="41206" xr:uid="{00000000-0005-0000-0000-000083A20000}"/>
    <cellStyle name="Überschrift 2 15 6" xfId="41207" xr:uid="{00000000-0005-0000-0000-000084A20000}"/>
    <cellStyle name="Überschrift 2 15 7" xfId="41208" xr:uid="{00000000-0005-0000-0000-000085A20000}"/>
    <cellStyle name="Überschrift 2 15 8" xfId="41209" xr:uid="{00000000-0005-0000-0000-000086A20000}"/>
    <cellStyle name="Überschrift 2 15 9" xfId="41210" xr:uid="{00000000-0005-0000-0000-000087A20000}"/>
    <cellStyle name="Überschrift 2 16" xfId="41211" xr:uid="{00000000-0005-0000-0000-000088A20000}"/>
    <cellStyle name="Überschrift 2 16 10" xfId="41212" xr:uid="{00000000-0005-0000-0000-000089A20000}"/>
    <cellStyle name="Überschrift 2 16 11" xfId="41213" xr:uid="{00000000-0005-0000-0000-00008AA20000}"/>
    <cellStyle name="Überschrift 2 16 12" xfId="41214" xr:uid="{00000000-0005-0000-0000-00008BA20000}"/>
    <cellStyle name="Überschrift 2 16 13" xfId="41215" xr:uid="{00000000-0005-0000-0000-00008CA20000}"/>
    <cellStyle name="Überschrift 2 16 14" xfId="41216" xr:uid="{00000000-0005-0000-0000-00008DA20000}"/>
    <cellStyle name="Überschrift 2 16 15" xfId="41217" xr:uid="{00000000-0005-0000-0000-00008EA20000}"/>
    <cellStyle name="Überschrift 2 16 16" xfId="41218" xr:uid="{00000000-0005-0000-0000-00008FA20000}"/>
    <cellStyle name="Überschrift 2 16 17" xfId="41219" xr:uid="{00000000-0005-0000-0000-000090A20000}"/>
    <cellStyle name="Überschrift 2 16 18" xfId="41220" xr:uid="{00000000-0005-0000-0000-000091A20000}"/>
    <cellStyle name="Überschrift 2 16 2" xfId="41221" xr:uid="{00000000-0005-0000-0000-000092A20000}"/>
    <cellStyle name="Überschrift 2 16 3" xfId="41222" xr:uid="{00000000-0005-0000-0000-000093A20000}"/>
    <cellStyle name="Überschrift 2 16 4" xfId="41223" xr:uid="{00000000-0005-0000-0000-000094A20000}"/>
    <cellStyle name="Überschrift 2 16 5" xfId="41224" xr:uid="{00000000-0005-0000-0000-000095A20000}"/>
    <cellStyle name="Überschrift 2 16 6" xfId="41225" xr:uid="{00000000-0005-0000-0000-000096A20000}"/>
    <cellStyle name="Überschrift 2 16 7" xfId="41226" xr:uid="{00000000-0005-0000-0000-000097A20000}"/>
    <cellStyle name="Überschrift 2 16 8" xfId="41227" xr:uid="{00000000-0005-0000-0000-000098A20000}"/>
    <cellStyle name="Überschrift 2 16 9" xfId="41228" xr:uid="{00000000-0005-0000-0000-000099A20000}"/>
    <cellStyle name="Überschrift 2 17" xfId="41229" xr:uid="{00000000-0005-0000-0000-00009AA20000}"/>
    <cellStyle name="Überschrift 2 17 10" xfId="41230" xr:uid="{00000000-0005-0000-0000-00009BA20000}"/>
    <cellStyle name="Überschrift 2 17 11" xfId="41231" xr:uid="{00000000-0005-0000-0000-00009CA20000}"/>
    <cellStyle name="Überschrift 2 17 12" xfId="41232" xr:uid="{00000000-0005-0000-0000-00009DA20000}"/>
    <cellStyle name="Überschrift 2 17 13" xfId="41233" xr:uid="{00000000-0005-0000-0000-00009EA20000}"/>
    <cellStyle name="Überschrift 2 17 14" xfId="41234" xr:uid="{00000000-0005-0000-0000-00009FA20000}"/>
    <cellStyle name="Überschrift 2 17 15" xfId="41235" xr:uid="{00000000-0005-0000-0000-0000A0A20000}"/>
    <cellStyle name="Überschrift 2 17 16" xfId="41236" xr:uid="{00000000-0005-0000-0000-0000A1A20000}"/>
    <cellStyle name="Überschrift 2 17 17" xfId="41237" xr:uid="{00000000-0005-0000-0000-0000A2A20000}"/>
    <cellStyle name="Überschrift 2 17 18" xfId="41238" xr:uid="{00000000-0005-0000-0000-0000A3A20000}"/>
    <cellStyle name="Überschrift 2 17 2" xfId="41239" xr:uid="{00000000-0005-0000-0000-0000A4A20000}"/>
    <cellStyle name="Überschrift 2 17 3" xfId="41240" xr:uid="{00000000-0005-0000-0000-0000A5A20000}"/>
    <cellStyle name="Überschrift 2 17 4" xfId="41241" xr:uid="{00000000-0005-0000-0000-0000A6A20000}"/>
    <cellStyle name="Überschrift 2 17 5" xfId="41242" xr:uid="{00000000-0005-0000-0000-0000A7A20000}"/>
    <cellStyle name="Überschrift 2 17 6" xfId="41243" xr:uid="{00000000-0005-0000-0000-0000A8A20000}"/>
    <cellStyle name="Überschrift 2 17 7" xfId="41244" xr:uid="{00000000-0005-0000-0000-0000A9A20000}"/>
    <cellStyle name="Überschrift 2 17 8" xfId="41245" xr:uid="{00000000-0005-0000-0000-0000AAA20000}"/>
    <cellStyle name="Überschrift 2 17 9" xfId="41246" xr:uid="{00000000-0005-0000-0000-0000ABA20000}"/>
    <cellStyle name="Überschrift 2 18" xfId="41247" xr:uid="{00000000-0005-0000-0000-0000ACA20000}"/>
    <cellStyle name="Überschrift 2 18 10" xfId="41248" xr:uid="{00000000-0005-0000-0000-0000ADA20000}"/>
    <cellStyle name="Überschrift 2 18 11" xfId="41249" xr:uid="{00000000-0005-0000-0000-0000AEA20000}"/>
    <cellStyle name="Überschrift 2 18 12" xfId="41250" xr:uid="{00000000-0005-0000-0000-0000AFA20000}"/>
    <cellStyle name="Überschrift 2 18 13" xfId="41251" xr:uid="{00000000-0005-0000-0000-0000B0A20000}"/>
    <cellStyle name="Überschrift 2 18 14" xfId="41252" xr:uid="{00000000-0005-0000-0000-0000B1A20000}"/>
    <cellStyle name="Überschrift 2 18 15" xfId="41253" xr:uid="{00000000-0005-0000-0000-0000B2A20000}"/>
    <cellStyle name="Überschrift 2 18 16" xfId="41254" xr:uid="{00000000-0005-0000-0000-0000B3A20000}"/>
    <cellStyle name="Überschrift 2 18 17" xfId="41255" xr:uid="{00000000-0005-0000-0000-0000B4A20000}"/>
    <cellStyle name="Überschrift 2 18 18" xfId="41256" xr:uid="{00000000-0005-0000-0000-0000B5A20000}"/>
    <cellStyle name="Überschrift 2 18 2" xfId="41257" xr:uid="{00000000-0005-0000-0000-0000B6A20000}"/>
    <cellStyle name="Überschrift 2 18 3" xfId="41258" xr:uid="{00000000-0005-0000-0000-0000B7A20000}"/>
    <cellStyle name="Überschrift 2 18 4" xfId="41259" xr:uid="{00000000-0005-0000-0000-0000B8A20000}"/>
    <cellStyle name="Überschrift 2 18 5" xfId="41260" xr:uid="{00000000-0005-0000-0000-0000B9A20000}"/>
    <cellStyle name="Überschrift 2 18 6" xfId="41261" xr:uid="{00000000-0005-0000-0000-0000BAA20000}"/>
    <cellStyle name="Überschrift 2 18 7" xfId="41262" xr:uid="{00000000-0005-0000-0000-0000BBA20000}"/>
    <cellStyle name="Überschrift 2 18 8" xfId="41263" xr:uid="{00000000-0005-0000-0000-0000BCA20000}"/>
    <cellStyle name="Überschrift 2 18 9" xfId="41264" xr:uid="{00000000-0005-0000-0000-0000BDA20000}"/>
    <cellStyle name="Überschrift 2 19" xfId="41265" xr:uid="{00000000-0005-0000-0000-0000BEA20000}"/>
    <cellStyle name="Überschrift 2 19 10" xfId="41266" xr:uid="{00000000-0005-0000-0000-0000BFA20000}"/>
    <cellStyle name="Überschrift 2 19 11" xfId="41267" xr:uid="{00000000-0005-0000-0000-0000C0A20000}"/>
    <cellStyle name="Überschrift 2 19 12" xfId="41268" xr:uid="{00000000-0005-0000-0000-0000C1A20000}"/>
    <cellStyle name="Überschrift 2 19 13" xfId="41269" xr:uid="{00000000-0005-0000-0000-0000C2A20000}"/>
    <cellStyle name="Überschrift 2 19 14" xfId="41270" xr:uid="{00000000-0005-0000-0000-0000C3A20000}"/>
    <cellStyle name="Überschrift 2 19 15" xfId="41271" xr:uid="{00000000-0005-0000-0000-0000C4A20000}"/>
    <cellStyle name="Überschrift 2 19 16" xfId="41272" xr:uid="{00000000-0005-0000-0000-0000C5A20000}"/>
    <cellStyle name="Überschrift 2 19 17" xfId="41273" xr:uid="{00000000-0005-0000-0000-0000C6A20000}"/>
    <cellStyle name="Überschrift 2 19 18" xfId="41274" xr:uid="{00000000-0005-0000-0000-0000C7A20000}"/>
    <cellStyle name="Überschrift 2 19 2" xfId="41275" xr:uid="{00000000-0005-0000-0000-0000C8A20000}"/>
    <cellStyle name="Überschrift 2 19 3" xfId="41276" xr:uid="{00000000-0005-0000-0000-0000C9A20000}"/>
    <cellStyle name="Überschrift 2 19 4" xfId="41277" xr:uid="{00000000-0005-0000-0000-0000CAA20000}"/>
    <cellStyle name="Überschrift 2 19 5" xfId="41278" xr:uid="{00000000-0005-0000-0000-0000CBA20000}"/>
    <cellStyle name="Überschrift 2 19 6" xfId="41279" xr:uid="{00000000-0005-0000-0000-0000CCA20000}"/>
    <cellStyle name="Überschrift 2 19 7" xfId="41280" xr:uid="{00000000-0005-0000-0000-0000CDA20000}"/>
    <cellStyle name="Überschrift 2 19 8" xfId="41281" xr:uid="{00000000-0005-0000-0000-0000CEA20000}"/>
    <cellStyle name="Überschrift 2 19 9" xfId="41282" xr:uid="{00000000-0005-0000-0000-0000CFA20000}"/>
    <cellStyle name="Überschrift 2 2" xfId="39" xr:uid="{00000000-0005-0000-0000-0000D0A20000}"/>
    <cellStyle name="Überschrift 2 2 10" xfId="41283" xr:uid="{00000000-0005-0000-0000-0000D1A20000}"/>
    <cellStyle name="Überschrift 2 2 11" xfId="41284" xr:uid="{00000000-0005-0000-0000-0000D2A20000}"/>
    <cellStyle name="Überschrift 2 2 12" xfId="41285" xr:uid="{00000000-0005-0000-0000-0000D3A20000}"/>
    <cellStyle name="Überschrift 2 2 13" xfId="41286" xr:uid="{00000000-0005-0000-0000-0000D4A20000}"/>
    <cellStyle name="Überschrift 2 2 14" xfId="41287" xr:uid="{00000000-0005-0000-0000-0000D5A20000}"/>
    <cellStyle name="Überschrift 2 2 15" xfId="41288" xr:uid="{00000000-0005-0000-0000-0000D6A20000}"/>
    <cellStyle name="Überschrift 2 2 15 10" xfId="41289" xr:uid="{00000000-0005-0000-0000-0000D7A20000}"/>
    <cellStyle name="Überschrift 2 2 15 11" xfId="41290" xr:uid="{00000000-0005-0000-0000-0000D8A20000}"/>
    <cellStyle name="Überschrift 2 2 15 12" xfId="41291" xr:uid="{00000000-0005-0000-0000-0000D9A20000}"/>
    <cellStyle name="Überschrift 2 2 15 13" xfId="41292" xr:uid="{00000000-0005-0000-0000-0000DAA20000}"/>
    <cellStyle name="Überschrift 2 2 15 14" xfId="41293" xr:uid="{00000000-0005-0000-0000-0000DBA20000}"/>
    <cellStyle name="Überschrift 2 2 15 15" xfId="41294" xr:uid="{00000000-0005-0000-0000-0000DCA20000}"/>
    <cellStyle name="Überschrift 2 2 15 16" xfId="41295" xr:uid="{00000000-0005-0000-0000-0000DDA20000}"/>
    <cellStyle name="Überschrift 2 2 15 17" xfId="41296" xr:uid="{00000000-0005-0000-0000-0000DEA20000}"/>
    <cellStyle name="Überschrift 2 2 15 18" xfId="41297" xr:uid="{00000000-0005-0000-0000-0000DFA20000}"/>
    <cellStyle name="Überschrift 2 2 15 2" xfId="41298" xr:uid="{00000000-0005-0000-0000-0000E0A20000}"/>
    <cellStyle name="Überschrift 2 2 15 2 10" xfId="41299" xr:uid="{00000000-0005-0000-0000-0000E1A20000}"/>
    <cellStyle name="Überschrift 2 2 15 2 11" xfId="41300" xr:uid="{00000000-0005-0000-0000-0000E2A20000}"/>
    <cellStyle name="Überschrift 2 2 15 2 12" xfId="41301" xr:uid="{00000000-0005-0000-0000-0000E3A20000}"/>
    <cellStyle name="Überschrift 2 2 15 2 13" xfId="41302" xr:uid="{00000000-0005-0000-0000-0000E4A20000}"/>
    <cellStyle name="Überschrift 2 2 15 2 14" xfId="41303" xr:uid="{00000000-0005-0000-0000-0000E5A20000}"/>
    <cellStyle name="Überschrift 2 2 15 2 15" xfId="41304" xr:uid="{00000000-0005-0000-0000-0000E6A20000}"/>
    <cellStyle name="Überschrift 2 2 15 2 16" xfId="41305" xr:uid="{00000000-0005-0000-0000-0000E7A20000}"/>
    <cellStyle name="Überschrift 2 2 15 2 17" xfId="41306" xr:uid="{00000000-0005-0000-0000-0000E8A20000}"/>
    <cellStyle name="Überschrift 2 2 15 2 18" xfId="41307" xr:uid="{00000000-0005-0000-0000-0000E9A20000}"/>
    <cellStyle name="Überschrift 2 2 15 2 2" xfId="41308" xr:uid="{00000000-0005-0000-0000-0000EAA20000}"/>
    <cellStyle name="Überschrift 2 2 15 2 2 2" xfId="41309" xr:uid="{00000000-0005-0000-0000-0000EBA20000}"/>
    <cellStyle name="Überschrift 2 2 15 2 2 2 2" xfId="41310" xr:uid="{00000000-0005-0000-0000-0000ECA20000}"/>
    <cellStyle name="Überschrift 2 2 15 2 2 2 2 2" xfId="41311" xr:uid="{00000000-0005-0000-0000-0000EDA20000}"/>
    <cellStyle name="Überschrift 2 2 15 2 2 2 2 2 2" xfId="41312" xr:uid="{00000000-0005-0000-0000-0000EEA20000}"/>
    <cellStyle name="Überschrift 2 2 15 2 2 2 2 2 3" xfId="41313" xr:uid="{00000000-0005-0000-0000-0000EFA20000}"/>
    <cellStyle name="Überschrift 2 2 15 2 2 2 2 3" xfId="41314" xr:uid="{00000000-0005-0000-0000-0000F0A20000}"/>
    <cellStyle name="Überschrift 2 2 15 2 2 2 3" xfId="41315" xr:uid="{00000000-0005-0000-0000-0000F1A20000}"/>
    <cellStyle name="Überschrift 2 2 15 2 2 2 4" xfId="41316" xr:uid="{00000000-0005-0000-0000-0000F2A20000}"/>
    <cellStyle name="Überschrift 2 2 15 2 2 3" xfId="41317" xr:uid="{00000000-0005-0000-0000-0000F3A20000}"/>
    <cellStyle name="Überschrift 2 2 15 2 2 3 2" xfId="41318" xr:uid="{00000000-0005-0000-0000-0000F4A20000}"/>
    <cellStyle name="Überschrift 2 2 15 2 2 3 3" xfId="41319" xr:uid="{00000000-0005-0000-0000-0000F5A20000}"/>
    <cellStyle name="Überschrift 2 2 15 2 2 4" xfId="41320" xr:uid="{00000000-0005-0000-0000-0000F6A20000}"/>
    <cellStyle name="Überschrift 2 2 15 2 3" xfId="41321" xr:uid="{00000000-0005-0000-0000-0000F7A20000}"/>
    <cellStyle name="Überschrift 2 2 15 2 4" xfId="41322" xr:uid="{00000000-0005-0000-0000-0000F8A20000}"/>
    <cellStyle name="Überschrift 2 2 15 2 5" xfId="41323" xr:uid="{00000000-0005-0000-0000-0000F9A20000}"/>
    <cellStyle name="Überschrift 2 2 15 2 5 2" xfId="41324" xr:uid="{00000000-0005-0000-0000-0000FAA20000}"/>
    <cellStyle name="Überschrift 2 2 15 2 5 2 2" xfId="41325" xr:uid="{00000000-0005-0000-0000-0000FBA20000}"/>
    <cellStyle name="Überschrift 2 2 15 2 5 2 3" xfId="41326" xr:uid="{00000000-0005-0000-0000-0000FCA20000}"/>
    <cellStyle name="Überschrift 2 2 15 2 5 3" xfId="41327" xr:uid="{00000000-0005-0000-0000-0000FDA20000}"/>
    <cellStyle name="Überschrift 2 2 15 2 6" xfId="41328" xr:uid="{00000000-0005-0000-0000-0000FEA20000}"/>
    <cellStyle name="Überschrift 2 2 15 2 7" xfId="41329" xr:uid="{00000000-0005-0000-0000-0000FFA20000}"/>
    <cellStyle name="Überschrift 2 2 15 2 8" xfId="41330" xr:uid="{00000000-0005-0000-0000-000000A30000}"/>
    <cellStyle name="Überschrift 2 2 15 2 9" xfId="41331" xr:uid="{00000000-0005-0000-0000-000001A30000}"/>
    <cellStyle name="Überschrift 2 2 15 3" xfId="41332" xr:uid="{00000000-0005-0000-0000-000002A30000}"/>
    <cellStyle name="Überschrift 2 2 15 3 2" xfId="41333" xr:uid="{00000000-0005-0000-0000-000003A30000}"/>
    <cellStyle name="Überschrift 2 2 15 3 2 2" xfId="41334" xr:uid="{00000000-0005-0000-0000-000004A30000}"/>
    <cellStyle name="Überschrift 2 2 15 3 2 2 2" xfId="41335" xr:uid="{00000000-0005-0000-0000-000005A30000}"/>
    <cellStyle name="Überschrift 2 2 15 3 2 2 2 2" xfId="41336" xr:uid="{00000000-0005-0000-0000-000006A30000}"/>
    <cellStyle name="Überschrift 2 2 15 3 2 2 2 3" xfId="41337" xr:uid="{00000000-0005-0000-0000-000007A30000}"/>
    <cellStyle name="Überschrift 2 2 15 3 2 2 3" xfId="41338" xr:uid="{00000000-0005-0000-0000-000008A30000}"/>
    <cellStyle name="Überschrift 2 2 15 3 2 3" xfId="41339" xr:uid="{00000000-0005-0000-0000-000009A30000}"/>
    <cellStyle name="Überschrift 2 2 15 3 2 4" xfId="41340" xr:uid="{00000000-0005-0000-0000-00000AA30000}"/>
    <cellStyle name="Überschrift 2 2 15 3 3" xfId="41341" xr:uid="{00000000-0005-0000-0000-00000BA30000}"/>
    <cellStyle name="Überschrift 2 2 15 3 3 2" xfId="41342" xr:uid="{00000000-0005-0000-0000-00000CA30000}"/>
    <cellStyle name="Überschrift 2 2 15 3 3 3" xfId="41343" xr:uid="{00000000-0005-0000-0000-00000DA30000}"/>
    <cellStyle name="Überschrift 2 2 15 3 4" xfId="41344" xr:uid="{00000000-0005-0000-0000-00000EA30000}"/>
    <cellStyle name="Überschrift 2 2 15 4" xfId="41345" xr:uid="{00000000-0005-0000-0000-00000FA30000}"/>
    <cellStyle name="Überschrift 2 2 15 5" xfId="41346" xr:uid="{00000000-0005-0000-0000-000010A30000}"/>
    <cellStyle name="Überschrift 2 2 15 5 2" xfId="41347" xr:uid="{00000000-0005-0000-0000-000011A30000}"/>
    <cellStyle name="Überschrift 2 2 15 5 2 2" xfId="41348" xr:uid="{00000000-0005-0000-0000-000012A30000}"/>
    <cellStyle name="Überschrift 2 2 15 5 2 3" xfId="41349" xr:uid="{00000000-0005-0000-0000-000013A30000}"/>
    <cellStyle name="Überschrift 2 2 15 5 3" xfId="41350" xr:uid="{00000000-0005-0000-0000-000014A30000}"/>
    <cellStyle name="Überschrift 2 2 15 6" xfId="41351" xr:uid="{00000000-0005-0000-0000-000015A30000}"/>
    <cellStyle name="Überschrift 2 2 15 7" xfId="41352" xr:uid="{00000000-0005-0000-0000-000016A30000}"/>
    <cellStyle name="Überschrift 2 2 15 8" xfId="41353" xr:uid="{00000000-0005-0000-0000-000017A30000}"/>
    <cellStyle name="Überschrift 2 2 15 9" xfId="41354" xr:uid="{00000000-0005-0000-0000-000018A30000}"/>
    <cellStyle name="Überschrift 2 2 16" xfId="41355" xr:uid="{00000000-0005-0000-0000-000019A30000}"/>
    <cellStyle name="Überschrift 2 2 17" xfId="41356" xr:uid="{00000000-0005-0000-0000-00001AA30000}"/>
    <cellStyle name="Überschrift 2 2 18" xfId="41357" xr:uid="{00000000-0005-0000-0000-00001BA30000}"/>
    <cellStyle name="Überschrift 2 2 19" xfId="41358" xr:uid="{00000000-0005-0000-0000-00001CA30000}"/>
    <cellStyle name="Überschrift 2 2 2" xfId="41359" xr:uid="{00000000-0005-0000-0000-00001DA30000}"/>
    <cellStyle name="Überschrift 2 2 2 2" xfId="41360" xr:uid="{00000000-0005-0000-0000-00001EA30000}"/>
    <cellStyle name="Überschrift 2 2 20" xfId="41361" xr:uid="{00000000-0005-0000-0000-00001FA30000}"/>
    <cellStyle name="Überschrift 2 2 21" xfId="41362" xr:uid="{00000000-0005-0000-0000-000020A30000}"/>
    <cellStyle name="Überschrift 2 2 22" xfId="41363" xr:uid="{00000000-0005-0000-0000-000021A30000}"/>
    <cellStyle name="Überschrift 2 2 23" xfId="41364" xr:uid="{00000000-0005-0000-0000-000022A30000}"/>
    <cellStyle name="Überschrift 2 2 24" xfId="41365" xr:uid="{00000000-0005-0000-0000-000023A30000}"/>
    <cellStyle name="Überschrift 2 2 25" xfId="41366" xr:uid="{00000000-0005-0000-0000-000024A30000}"/>
    <cellStyle name="Überschrift 2 2 26" xfId="41367" xr:uid="{00000000-0005-0000-0000-000025A30000}"/>
    <cellStyle name="Überschrift 2 2 27" xfId="41368" xr:uid="{00000000-0005-0000-0000-000026A30000}"/>
    <cellStyle name="Überschrift 2 2 28" xfId="41369" xr:uid="{00000000-0005-0000-0000-000027A30000}"/>
    <cellStyle name="Überschrift 2 2 28 10" xfId="41370" xr:uid="{00000000-0005-0000-0000-000028A30000}"/>
    <cellStyle name="Überschrift 2 2 28 10 2" xfId="41371" xr:uid="{00000000-0005-0000-0000-000029A30000}"/>
    <cellStyle name="Überschrift 2 2 28 10 3" xfId="41372" xr:uid="{00000000-0005-0000-0000-00002AA30000}"/>
    <cellStyle name="Überschrift 2 2 28 11" xfId="41373" xr:uid="{00000000-0005-0000-0000-00002BA30000}"/>
    <cellStyle name="Überschrift 2 2 28 2" xfId="41374" xr:uid="{00000000-0005-0000-0000-00002CA30000}"/>
    <cellStyle name="Überschrift 2 2 28 2 2" xfId="41375" xr:uid="{00000000-0005-0000-0000-00002DA30000}"/>
    <cellStyle name="Überschrift 2 2 28 2 2 2" xfId="41376" xr:uid="{00000000-0005-0000-0000-00002EA30000}"/>
    <cellStyle name="Überschrift 2 2 28 2 2 2 2" xfId="41377" xr:uid="{00000000-0005-0000-0000-00002FA30000}"/>
    <cellStyle name="Überschrift 2 2 28 2 2 2 2 2" xfId="41378" xr:uid="{00000000-0005-0000-0000-000030A30000}"/>
    <cellStyle name="Überschrift 2 2 28 2 2 2 2 2 2" xfId="41379" xr:uid="{00000000-0005-0000-0000-000031A30000}"/>
    <cellStyle name="Überschrift 2 2 28 2 2 2 2 2 3" xfId="41380" xr:uid="{00000000-0005-0000-0000-000032A30000}"/>
    <cellStyle name="Überschrift 2 2 28 2 2 2 2 3" xfId="41381" xr:uid="{00000000-0005-0000-0000-000033A30000}"/>
    <cellStyle name="Überschrift 2 2 28 2 2 2 3" xfId="41382" xr:uid="{00000000-0005-0000-0000-000034A30000}"/>
    <cellStyle name="Überschrift 2 2 28 2 2 2 4" xfId="41383" xr:uid="{00000000-0005-0000-0000-000035A30000}"/>
    <cellStyle name="Überschrift 2 2 28 2 2 3" xfId="41384" xr:uid="{00000000-0005-0000-0000-000036A30000}"/>
    <cellStyle name="Überschrift 2 2 28 2 2 3 2" xfId="41385" xr:uid="{00000000-0005-0000-0000-000037A30000}"/>
    <cellStyle name="Überschrift 2 2 28 2 2 3 3" xfId="41386" xr:uid="{00000000-0005-0000-0000-000038A30000}"/>
    <cellStyle name="Überschrift 2 2 28 2 2 4" xfId="41387" xr:uid="{00000000-0005-0000-0000-000039A30000}"/>
    <cellStyle name="Überschrift 2 2 28 2 3" xfId="41388" xr:uid="{00000000-0005-0000-0000-00003AA30000}"/>
    <cellStyle name="Überschrift 2 2 28 2 3 2" xfId="41389" xr:uid="{00000000-0005-0000-0000-00003BA30000}"/>
    <cellStyle name="Überschrift 2 2 28 2 3 2 2" xfId="41390" xr:uid="{00000000-0005-0000-0000-00003CA30000}"/>
    <cellStyle name="Überschrift 2 2 28 2 3 2 3" xfId="41391" xr:uid="{00000000-0005-0000-0000-00003DA30000}"/>
    <cellStyle name="Überschrift 2 2 28 2 3 3" xfId="41392" xr:uid="{00000000-0005-0000-0000-00003EA30000}"/>
    <cellStyle name="Überschrift 2 2 28 2 4" xfId="41393" xr:uid="{00000000-0005-0000-0000-00003FA30000}"/>
    <cellStyle name="Überschrift 2 2 28 2 5" xfId="41394" xr:uid="{00000000-0005-0000-0000-000040A30000}"/>
    <cellStyle name="Überschrift 2 2 28 3" xfId="41395" xr:uid="{00000000-0005-0000-0000-000041A30000}"/>
    <cellStyle name="Überschrift 2 2 28 4" xfId="41396" xr:uid="{00000000-0005-0000-0000-000042A30000}"/>
    <cellStyle name="Überschrift 2 2 28 5" xfId="41397" xr:uid="{00000000-0005-0000-0000-000043A30000}"/>
    <cellStyle name="Überschrift 2 2 28 6" xfId="41398" xr:uid="{00000000-0005-0000-0000-000044A30000}"/>
    <cellStyle name="Überschrift 2 2 28 7" xfId="41399" xr:uid="{00000000-0005-0000-0000-000045A30000}"/>
    <cellStyle name="Überschrift 2 2 28 8" xfId="41400" xr:uid="{00000000-0005-0000-0000-000046A30000}"/>
    <cellStyle name="Überschrift 2 2 28 9" xfId="41401" xr:uid="{00000000-0005-0000-0000-000047A30000}"/>
    <cellStyle name="Überschrift 2 2 28 9 2" xfId="41402" xr:uid="{00000000-0005-0000-0000-000048A30000}"/>
    <cellStyle name="Überschrift 2 2 28 9 2 2" xfId="41403" xr:uid="{00000000-0005-0000-0000-000049A30000}"/>
    <cellStyle name="Überschrift 2 2 28 9 2 2 2" xfId="41404" xr:uid="{00000000-0005-0000-0000-00004AA30000}"/>
    <cellStyle name="Überschrift 2 2 28 9 2 2 3" xfId="41405" xr:uid="{00000000-0005-0000-0000-00004BA30000}"/>
    <cellStyle name="Überschrift 2 2 28 9 2 3" xfId="41406" xr:uid="{00000000-0005-0000-0000-00004CA30000}"/>
    <cellStyle name="Überschrift 2 2 28 9 3" xfId="41407" xr:uid="{00000000-0005-0000-0000-00004DA30000}"/>
    <cellStyle name="Überschrift 2 2 28 9 4" xfId="41408" xr:uid="{00000000-0005-0000-0000-00004EA30000}"/>
    <cellStyle name="Überschrift 2 2 29" xfId="41409" xr:uid="{00000000-0005-0000-0000-00004FA30000}"/>
    <cellStyle name="Überschrift 2 2 29 2" xfId="41410" xr:uid="{00000000-0005-0000-0000-000050A30000}"/>
    <cellStyle name="Überschrift 2 2 29 2 2" xfId="41411" xr:uid="{00000000-0005-0000-0000-000051A30000}"/>
    <cellStyle name="Überschrift 2 2 29 2 2 2" xfId="41412" xr:uid="{00000000-0005-0000-0000-000052A30000}"/>
    <cellStyle name="Überschrift 2 2 29 2 2 2 2" xfId="41413" xr:uid="{00000000-0005-0000-0000-000053A30000}"/>
    <cellStyle name="Überschrift 2 2 29 2 2 2 2 2" xfId="41414" xr:uid="{00000000-0005-0000-0000-000054A30000}"/>
    <cellStyle name="Überschrift 2 2 29 2 2 2 2 3" xfId="41415" xr:uid="{00000000-0005-0000-0000-000055A30000}"/>
    <cellStyle name="Überschrift 2 2 29 2 2 2 3" xfId="41416" xr:uid="{00000000-0005-0000-0000-000056A30000}"/>
    <cellStyle name="Überschrift 2 2 29 2 2 3" xfId="41417" xr:uid="{00000000-0005-0000-0000-000057A30000}"/>
    <cellStyle name="Überschrift 2 2 29 2 2 4" xfId="41418" xr:uid="{00000000-0005-0000-0000-000058A30000}"/>
    <cellStyle name="Überschrift 2 2 29 2 3" xfId="41419" xr:uid="{00000000-0005-0000-0000-000059A30000}"/>
    <cellStyle name="Überschrift 2 2 29 2 3 2" xfId="41420" xr:uid="{00000000-0005-0000-0000-00005AA30000}"/>
    <cellStyle name="Überschrift 2 2 29 2 3 3" xfId="41421" xr:uid="{00000000-0005-0000-0000-00005BA30000}"/>
    <cellStyle name="Überschrift 2 2 29 2 4" xfId="41422" xr:uid="{00000000-0005-0000-0000-00005CA30000}"/>
    <cellStyle name="Überschrift 2 2 29 3" xfId="41423" xr:uid="{00000000-0005-0000-0000-00005DA30000}"/>
    <cellStyle name="Überschrift 2 2 29 3 2" xfId="41424" xr:uid="{00000000-0005-0000-0000-00005EA30000}"/>
    <cellStyle name="Überschrift 2 2 29 3 2 2" xfId="41425" xr:uid="{00000000-0005-0000-0000-00005FA30000}"/>
    <cellStyle name="Überschrift 2 2 29 3 2 3" xfId="41426" xr:uid="{00000000-0005-0000-0000-000060A30000}"/>
    <cellStyle name="Überschrift 2 2 29 3 3" xfId="41427" xr:uid="{00000000-0005-0000-0000-000061A30000}"/>
    <cellStyle name="Überschrift 2 2 29 4" xfId="41428" xr:uid="{00000000-0005-0000-0000-000062A30000}"/>
    <cellStyle name="Überschrift 2 2 29 5" xfId="41429" xr:uid="{00000000-0005-0000-0000-000063A30000}"/>
    <cellStyle name="Überschrift 2 2 3" xfId="41430" xr:uid="{00000000-0005-0000-0000-000064A30000}"/>
    <cellStyle name="Überschrift 2 2 30" xfId="41431" xr:uid="{00000000-0005-0000-0000-000065A30000}"/>
    <cellStyle name="Überschrift 2 2 30 2" xfId="41432" xr:uid="{00000000-0005-0000-0000-000066A30000}"/>
    <cellStyle name="Überschrift 2 2 31" xfId="41433" xr:uid="{00000000-0005-0000-0000-000067A30000}"/>
    <cellStyle name="Überschrift 2 2 31 2" xfId="41434" xr:uid="{00000000-0005-0000-0000-000068A30000}"/>
    <cellStyle name="Überschrift 2 2 32" xfId="41435" xr:uid="{00000000-0005-0000-0000-000069A30000}"/>
    <cellStyle name="Überschrift 2 2 32 2" xfId="41436" xr:uid="{00000000-0005-0000-0000-00006AA30000}"/>
    <cellStyle name="Überschrift 2 2 33" xfId="41437" xr:uid="{00000000-0005-0000-0000-00006BA30000}"/>
    <cellStyle name="Überschrift 2 2 33 2" xfId="41438" xr:uid="{00000000-0005-0000-0000-00006CA30000}"/>
    <cellStyle name="Überschrift 2 2 34" xfId="41439" xr:uid="{00000000-0005-0000-0000-00006DA30000}"/>
    <cellStyle name="Überschrift 2 2 34 2" xfId="41440" xr:uid="{00000000-0005-0000-0000-00006EA30000}"/>
    <cellStyle name="Überschrift 2 2 35" xfId="41441" xr:uid="{00000000-0005-0000-0000-00006FA30000}"/>
    <cellStyle name="Überschrift 2 2 35 2" xfId="41442" xr:uid="{00000000-0005-0000-0000-000070A30000}"/>
    <cellStyle name="Überschrift 2 2 35 2 2" xfId="41443" xr:uid="{00000000-0005-0000-0000-000071A30000}"/>
    <cellStyle name="Überschrift 2 2 35 2 2 2" xfId="41444" xr:uid="{00000000-0005-0000-0000-000072A30000}"/>
    <cellStyle name="Überschrift 2 2 35 2 2 3" xfId="41445" xr:uid="{00000000-0005-0000-0000-000073A30000}"/>
    <cellStyle name="Überschrift 2 2 35 2 3" xfId="41446" xr:uid="{00000000-0005-0000-0000-000074A30000}"/>
    <cellStyle name="Überschrift 2 2 35 3" xfId="41447" xr:uid="{00000000-0005-0000-0000-000075A30000}"/>
    <cellStyle name="Überschrift 2 2 35 4" xfId="41448" xr:uid="{00000000-0005-0000-0000-000076A30000}"/>
    <cellStyle name="Überschrift 2 2 36" xfId="41449" xr:uid="{00000000-0005-0000-0000-000077A30000}"/>
    <cellStyle name="Überschrift 2 2 36 2" xfId="41450" xr:uid="{00000000-0005-0000-0000-000078A30000}"/>
    <cellStyle name="Überschrift 2 2 36 3" xfId="41451" xr:uid="{00000000-0005-0000-0000-000079A30000}"/>
    <cellStyle name="Überschrift 2 2 37" xfId="41452" xr:uid="{00000000-0005-0000-0000-00007AA30000}"/>
    <cellStyle name="Überschrift 2 2 38" xfId="41453" xr:uid="{00000000-0005-0000-0000-00007BA30000}"/>
    <cellStyle name="Überschrift 2 2 39" xfId="41454" xr:uid="{00000000-0005-0000-0000-00007CA30000}"/>
    <cellStyle name="Überschrift 2 2 4" xfId="41455" xr:uid="{00000000-0005-0000-0000-00007DA30000}"/>
    <cellStyle name="Überschrift 2 2 40" xfId="41456" xr:uid="{00000000-0005-0000-0000-00007EA30000}"/>
    <cellStyle name="Überschrift 2 2 41" xfId="41457" xr:uid="{00000000-0005-0000-0000-00007FA30000}"/>
    <cellStyle name="Überschrift 2 2 42" xfId="41458" xr:uid="{00000000-0005-0000-0000-000080A30000}"/>
    <cellStyle name="Überschrift 2 2 43" xfId="41459" xr:uid="{00000000-0005-0000-0000-000081A30000}"/>
    <cellStyle name="Überschrift 2 2 44" xfId="41460" xr:uid="{00000000-0005-0000-0000-000082A30000}"/>
    <cellStyle name="Überschrift 2 2 45" xfId="41461" xr:uid="{00000000-0005-0000-0000-000083A30000}"/>
    <cellStyle name="Überschrift 2 2 46" xfId="41462" xr:uid="{00000000-0005-0000-0000-000084A30000}"/>
    <cellStyle name="Überschrift 2 2 47" xfId="41463" xr:uid="{00000000-0005-0000-0000-000085A30000}"/>
    <cellStyle name="Überschrift 2 2 48" xfId="41464" xr:uid="{00000000-0005-0000-0000-000086A30000}"/>
    <cellStyle name="Überschrift 2 2 5" xfId="41465" xr:uid="{00000000-0005-0000-0000-000087A30000}"/>
    <cellStyle name="Überschrift 2 2 6" xfId="41466" xr:uid="{00000000-0005-0000-0000-000088A30000}"/>
    <cellStyle name="Überschrift 2 2 7" xfId="41467" xr:uid="{00000000-0005-0000-0000-000089A30000}"/>
    <cellStyle name="Überschrift 2 2 8" xfId="41468" xr:uid="{00000000-0005-0000-0000-00008AA30000}"/>
    <cellStyle name="Überschrift 2 2 9" xfId="41469" xr:uid="{00000000-0005-0000-0000-00008BA30000}"/>
    <cellStyle name="Überschrift 2 20" xfId="41470" xr:uid="{00000000-0005-0000-0000-00008CA30000}"/>
    <cellStyle name="Überschrift 2 20 10" xfId="41471" xr:uid="{00000000-0005-0000-0000-00008DA30000}"/>
    <cellStyle name="Überschrift 2 20 11" xfId="41472" xr:uid="{00000000-0005-0000-0000-00008EA30000}"/>
    <cellStyle name="Überschrift 2 20 12" xfId="41473" xr:uid="{00000000-0005-0000-0000-00008FA30000}"/>
    <cellStyle name="Überschrift 2 20 13" xfId="41474" xr:uid="{00000000-0005-0000-0000-000090A30000}"/>
    <cellStyle name="Überschrift 2 20 14" xfId="41475" xr:uid="{00000000-0005-0000-0000-000091A30000}"/>
    <cellStyle name="Überschrift 2 20 15" xfId="41476" xr:uid="{00000000-0005-0000-0000-000092A30000}"/>
    <cellStyle name="Überschrift 2 20 16" xfId="41477" xr:uid="{00000000-0005-0000-0000-000093A30000}"/>
    <cellStyle name="Überschrift 2 20 17" xfId="41478" xr:uid="{00000000-0005-0000-0000-000094A30000}"/>
    <cellStyle name="Überschrift 2 20 18" xfId="41479" xr:uid="{00000000-0005-0000-0000-000095A30000}"/>
    <cellStyle name="Überschrift 2 20 2" xfId="41480" xr:uid="{00000000-0005-0000-0000-000096A30000}"/>
    <cellStyle name="Überschrift 2 20 3" xfId="41481" xr:uid="{00000000-0005-0000-0000-000097A30000}"/>
    <cellStyle name="Überschrift 2 20 4" xfId="41482" xr:uid="{00000000-0005-0000-0000-000098A30000}"/>
    <cellStyle name="Überschrift 2 20 5" xfId="41483" xr:uid="{00000000-0005-0000-0000-000099A30000}"/>
    <cellStyle name="Überschrift 2 20 6" xfId="41484" xr:uid="{00000000-0005-0000-0000-00009AA30000}"/>
    <cellStyle name="Überschrift 2 20 7" xfId="41485" xr:uid="{00000000-0005-0000-0000-00009BA30000}"/>
    <cellStyle name="Überschrift 2 20 8" xfId="41486" xr:uid="{00000000-0005-0000-0000-00009CA30000}"/>
    <cellStyle name="Überschrift 2 20 9" xfId="41487" xr:uid="{00000000-0005-0000-0000-00009DA30000}"/>
    <cellStyle name="Überschrift 2 21" xfId="41488" xr:uid="{00000000-0005-0000-0000-00009EA30000}"/>
    <cellStyle name="Überschrift 2 21 10" xfId="41489" xr:uid="{00000000-0005-0000-0000-00009FA30000}"/>
    <cellStyle name="Überschrift 2 21 11" xfId="41490" xr:uid="{00000000-0005-0000-0000-0000A0A30000}"/>
    <cellStyle name="Überschrift 2 21 12" xfId="41491" xr:uid="{00000000-0005-0000-0000-0000A1A30000}"/>
    <cellStyle name="Überschrift 2 21 13" xfId="41492" xr:uid="{00000000-0005-0000-0000-0000A2A30000}"/>
    <cellStyle name="Überschrift 2 21 14" xfId="41493" xr:uid="{00000000-0005-0000-0000-0000A3A30000}"/>
    <cellStyle name="Überschrift 2 21 15" xfId="41494" xr:uid="{00000000-0005-0000-0000-0000A4A30000}"/>
    <cellStyle name="Überschrift 2 21 16" xfId="41495" xr:uid="{00000000-0005-0000-0000-0000A5A30000}"/>
    <cellStyle name="Überschrift 2 21 17" xfId="41496" xr:uid="{00000000-0005-0000-0000-0000A6A30000}"/>
    <cellStyle name="Überschrift 2 21 18" xfId="41497" xr:uid="{00000000-0005-0000-0000-0000A7A30000}"/>
    <cellStyle name="Überschrift 2 21 2" xfId="41498" xr:uid="{00000000-0005-0000-0000-0000A8A30000}"/>
    <cellStyle name="Überschrift 2 21 3" xfId="41499" xr:uid="{00000000-0005-0000-0000-0000A9A30000}"/>
    <cellStyle name="Überschrift 2 21 4" xfId="41500" xr:uid="{00000000-0005-0000-0000-0000AAA30000}"/>
    <cellStyle name="Überschrift 2 21 5" xfId="41501" xr:uid="{00000000-0005-0000-0000-0000ABA30000}"/>
    <cellStyle name="Überschrift 2 21 6" xfId="41502" xr:uid="{00000000-0005-0000-0000-0000ACA30000}"/>
    <cellStyle name="Überschrift 2 21 7" xfId="41503" xr:uid="{00000000-0005-0000-0000-0000ADA30000}"/>
    <cellStyle name="Überschrift 2 21 8" xfId="41504" xr:uid="{00000000-0005-0000-0000-0000AEA30000}"/>
    <cellStyle name="Überschrift 2 21 9" xfId="41505" xr:uid="{00000000-0005-0000-0000-0000AFA30000}"/>
    <cellStyle name="Überschrift 2 22" xfId="41506" xr:uid="{00000000-0005-0000-0000-0000B0A30000}"/>
    <cellStyle name="Überschrift 2 22 10" xfId="41507" xr:uid="{00000000-0005-0000-0000-0000B1A30000}"/>
    <cellStyle name="Überschrift 2 22 11" xfId="41508" xr:uid="{00000000-0005-0000-0000-0000B2A30000}"/>
    <cellStyle name="Überschrift 2 22 12" xfId="41509" xr:uid="{00000000-0005-0000-0000-0000B3A30000}"/>
    <cellStyle name="Überschrift 2 22 13" xfId="41510" xr:uid="{00000000-0005-0000-0000-0000B4A30000}"/>
    <cellStyle name="Überschrift 2 22 14" xfId="41511" xr:uid="{00000000-0005-0000-0000-0000B5A30000}"/>
    <cellStyle name="Überschrift 2 22 15" xfId="41512" xr:uid="{00000000-0005-0000-0000-0000B6A30000}"/>
    <cellStyle name="Überschrift 2 22 16" xfId="41513" xr:uid="{00000000-0005-0000-0000-0000B7A30000}"/>
    <cellStyle name="Überschrift 2 22 17" xfId="41514" xr:uid="{00000000-0005-0000-0000-0000B8A30000}"/>
    <cellStyle name="Überschrift 2 22 18" xfId="41515" xr:uid="{00000000-0005-0000-0000-0000B9A30000}"/>
    <cellStyle name="Überschrift 2 22 2" xfId="41516" xr:uid="{00000000-0005-0000-0000-0000BAA30000}"/>
    <cellStyle name="Überschrift 2 22 3" xfId="41517" xr:uid="{00000000-0005-0000-0000-0000BBA30000}"/>
    <cellStyle name="Überschrift 2 22 4" xfId="41518" xr:uid="{00000000-0005-0000-0000-0000BCA30000}"/>
    <cellStyle name="Überschrift 2 22 5" xfId="41519" xr:uid="{00000000-0005-0000-0000-0000BDA30000}"/>
    <cellStyle name="Überschrift 2 22 6" xfId="41520" xr:uid="{00000000-0005-0000-0000-0000BEA30000}"/>
    <cellStyle name="Überschrift 2 22 7" xfId="41521" xr:uid="{00000000-0005-0000-0000-0000BFA30000}"/>
    <cellStyle name="Überschrift 2 22 8" xfId="41522" xr:uid="{00000000-0005-0000-0000-0000C0A30000}"/>
    <cellStyle name="Überschrift 2 22 9" xfId="41523" xr:uid="{00000000-0005-0000-0000-0000C1A30000}"/>
    <cellStyle name="Überschrift 2 23" xfId="41524" xr:uid="{00000000-0005-0000-0000-0000C2A30000}"/>
    <cellStyle name="Überschrift 2 23 10" xfId="41525" xr:uid="{00000000-0005-0000-0000-0000C3A30000}"/>
    <cellStyle name="Überschrift 2 23 11" xfId="41526" xr:uid="{00000000-0005-0000-0000-0000C4A30000}"/>
    <cellStyle name="Überschrift 2 23 12" xfId="41527" xr:uid="{00000000-0005-0000-0000-0000C5A30000}"/>
    <cellStyle name="Überschrift 2 23 13" xfId="41528" xr:uid="{00000000-0005-0000-0000-0000C6A30000}"/>
    <cellStyle name="Überschrift 2 23 14" xfId="41529" xr:uid="{00000000-0005-0000-0000-0000C7A30000}"/>
    <cellStyle name="Überschrift 2 23 15" xfId="41530" xr:uid="{00000000-0005-0000-0000-0000C8A30000}"/>
    <cellStyle name="Überschrift 2 23 16" xfId="41531" xr:uid="{00000000-0005-0000-0000-0000C9A30000}"/>
    <cellStyle name="Überschrift 2 23 17" xfId="41532" xr:uid="{00000000-0005-0000-0000-0000CAA30000}"/>
    <cellStyle name="Überschrift 2 23 18" xfId="41533" xr:uid="{00000000-0005-0000-0000-0000CBA30000}"/>
    <cellStyle name="Überschrift 2 23 2" xfId="41534" xr:uid="{00000000-0005-0000-0000-0000CCA30000}"/>
    <cellStyle name="Überschrift 2 23 3" xfId="41535" xr:uid="{00000000-0005-0000-0000-0000CDA30000}"/>
    <cellStyle name="Überschrift 2 23 4" xfId="41536" xr:uid="{00000000-0005-0000-0000-0000CEA30000}"/>
    <cellStyle name="Überschrift 2 23 5" xfId="41537" xr:uid="{00000000-0005-0000-0000-0000CFA30000}"/>
    <cellStyle name="Überschrift 2 23 6" xfId="41538" xr:uid="{00000000-0005-0000-0000-0000D0A30000}"/>
    <cellStyle name="Überschrift 2 23 7" xfId="41539" xr:uid="{00000000-0005-0000-0000-0000D1A30000}"/>
    <cellStyle name="Überschrift 2 23 8" xfId="41540" xr:uid="{00000000-0005-0000-0000-0000D2A30000}"/>
    <cellStyle name="Überschrift 2 23 9" xfId="41541" xr:uid="{00000000-0005-0000-0000-0000D3A30000}"/>
    <cellStyle name="Überschrift 2 24" xfId="41542" xr:uid="{00000000-0005-0000-0000-0000D4A30000}"/>
    <cellStyle name="Überschrift 2 24 10" xfId="41543" xr:uid="{00000000-0005-0000-0000-0000D5A30000}"/>
    <cellStyle name="Überschrift 2 24 11" xfId="41544" xr:uid="{00000000-0005-0000-0000-0000D6A30000}"/>
    <cellStyle name="Überschrift 2 24 12" xfId="41545" xr:uid="{00000000-0005-0000-0000-0000D7A30000}"/>
    <cellStyle name="Überschrift 2 24 13" xfId="41546" xr:uid="{00000000-0005-0000-0000-0000D8A30000}"/>
    <cellStyle name="Überschrift 2 24 14" xfId="41547" xr:uid="{00000000-0005-0000-0000-0000D9A30000}"/>
    <cellStyle name="Überschrift 2 24 15" xfId="41548" xr:uid="{00000000-0005-0000-0000-0000DAA30000}"/>
    <cellStyle name="Überschrift 2 24 16" xfId="41549" xr:uid="{00000000-0005-0000-0000-0000DBA30000}"/>
    <cellStyle name="Überschrift 2 24 17" xfId="41550" xr:uid="{00000000-0005-0000-0000-0000DCA30000}"/>
    <cellStyle name="Überschrift 2 24 18" xfId="41551" xr:uid="{00000000-0005-0000-0000-0000DDA30000}"/>
    <cellStyle name="Überschrift 2 24 2" xfId="41552" xr:uid="{00000000-0005-0000-0000-0000DEA30000}"/>
    <cellStyle name="Überschrift 2 24 3" xfId="41553" xr:uid="{00000000-0005-0000-0000-0000DFA30000}"/>
    <cellStyle name="Überschrift 2 24 4" xfId="41554" xr:uid="{00000000-0005-0000-0000-0000E0A30000}"/>
    <cellStyle name="Überschrift 2 24 5" xfId="41555" xr:uid="{00000000-0005-0000-0000-0000E1A30000}"/>
    <cellStyle name="Überschrift 2 24 6" xfId="41556" xr:uid="{00000000-0005-0000-0000-0000E2A30000}"/>
    <cellStyle name="Überschrift 2 24 7" xfId="41557" xr:uid="{00000000-0005-0000-0000-0000E3A30000}"/>
    <cellStyle name="Überschrift 2 24 8" xfId="41558" xr:uid="{00000000-0005-0000-0000-0000E4A30000}"/>
    <cellStyle name="Überschrift 2 24 9" xfId="41559" xr:uid="{00000000-0005-0000-0000-0000E5A30000}"/>
    <cellStyle name="Überschrift 2 25" xfId="41560" xr:uid="{00000000-0005-0000-0000-0000E6A30000}"/>
    <cellStyle name="Überschrift 2 25 10" xfId="41561" xr:uid="{00000000-0005-0000-0000-0000E7A30000}"/>
    <cellStyle name="Überschrift 2 25 11" xfId="41562" xr:uid="{00000000-0005-0000-0000-0000E8A30000}"/>
    <cellStyle name="Überschrift 2 25 12" xfId="41563" xr:uid="{00000000-0005-0000-0000-0000E9A30000}"/>
    <cellStyle name="Überschrift 2 25 13" xfId="41564" xr:uid="{00000000-0005-0000-0000-0000EAA30000}"/>
    <cellStyle name="Überschrift 2 25 14" xfId="41565" xr:uid="{00000000-0005-0000-0000-0000EBA30000}"/>
    <cellStyle name="Überschrift 2 25 15" xfId="41566" xr:uid="{00000000-0005-0000-0000-0000ECA30000}"/>
    <cellStyle name="Überschrift 2 25 16" xfId="41567" xr:uid="{00000000-0005-0000-0000-0000EDA30000}"/>
    <cellStyle name="Überschrift 2 25 17" xfId="41568" xr:uid="{00000000-0005-0000-0000-0000EEA30000}"/>
    <cellStyle name="Überschrift 2 25 18" xfId="41569" xr:uid="{00000000-0005-0000-0000-0000EFA30000}"/>
    <cellStyle name="Überschrift 2 25 2" xfId="41570" xr:uid="{00000000-0005-0000-0000-0000F0A30000}"/>
    <cellStyle name="Überschrift 2 25 3" xfId="41571" xr:uid="{00000000-0005-0000-0000-0000F1A30000}"/>
    <cellStyle name="Überschrift 2 25 4" xfId="41572" xr:uid="{00000000-0005-0000-0000-0000F2A30000}"/>
    <cellStyle name="Überschrift 2 25 5" xfId="41573" xr:uid="{00000000-0005-0000-0000-0000F3A30000}"/>
    <cellStyle name="Überschrift 2 25 6" xfId="41574" xr:uid="{00000000-0005-0000-0000-0000F4A30000}"/>
    <cellStyle name="Überschrift 2 25 7" xfId="41575" xr:uid="{00000000-0005-0000-0000-0000F5A30000}"/>
    <cellStyle name="Überschrift 2 25 8" xfId="41576" xr:uid="{00000000-0005-0000-0000-0000F6A30000}"/>
    <cellStyle name="Überschrift 2 25 9" xfId="41577" xr:uid="{00000000-0005-0000-0000-0000F7A30000}"/>
    <cellStyle name="Überschrift 2 26" xfId="41578" xr:uid="{00000000-0005-0000-0000-0000F8A30000}"/>
    <cellStyle name="Überschrift 2 26 10" xfId="41579" xr:uid="{00000000-0005-0000-0000-0000F9A30000}"/>
    <cellStyle name="Überschrift 2 26 11" xfId="41580" xr:uid="{00000000-0005-0000-0000-0000FAA30000}"/>
    <cellStyle name="Überschrift 2 26 12" xfId="41581" xr:uid="{00000000-0005-0000-0000-0000FBA30000}"/>
    <cellStyle name="Überschrift 2 26 13" xfId="41582" xr:uid="{00000000-0005-0000-0000-0000FCA30000}"/>
    <cellStyle name="Überschrift 2 26 14" xfId="41583" xr:uid="{00000000-0005-0000-0000-0000FDA30000}"/>
    <cellStyle name="Überschrift 2 26 15" xfId="41584" xr:uid="{00000000-0005-0000-0000-0000FEA30000}"/>
    <cellStyle name="Überschrift 2 26 16" xfId="41585" xr:uid="{00000000-0005-0000-0000-0000FFA30000}"/>
    <cellStyle name="Überschrift 2 26 17" xfId="41586" xr:uid="{00000000-0005-0000-0000-000000A40000}"/>
    <cellStyle name="Überschrift 2 26 18" xfId="41587" xr:uid="{00000000-0005-0000-0000-000001A40000}"/>
    <cellStyle name="Überschrift 2 26 2" xfId="41588" xr:uid="{00000000-0005-0000-0000-000002A40000}"/>
    <cellStyle name="Überschrift 2 26 3" xfId="41589" xr:uid="{00000000-0005-0000-0000-000003A40000}"/>
    <cellStyle name="Überschrift 2 26 4" xfId="41590" xr:uid="{00000000-0005-0000-0000-000004A40000}"/>
    <cellStyle name="Überschrift 2 26 5" xfId="41591" xr:uid="{00000000-0005-0000-0000-000005A40000}"/>
    <cellStyle name="Überschrift 2 26 6" xfId="41592" xr:uid="{00000000-0005-0000-0000-000006A40000}"/>
    <cellStyle name="Überschrift 2 26 7" xfId="41593" xr:uid="{00000000-0005-0000-0000-000007A40000}"/>
    <cellStyle name="Überschrift 2 26 8" xfId="41594" xr:uid="{00000000-0005-0000-0000-000008A40000}"/>
    <cellStyle name="Überschrift 2 26 9" xfId="41595" xr:uid="{00000000-0005-0000-0000-000009A40000}"/>
    <cellStyle name="Überschrift 2 27" xfId="41596" xr:uid="{00000000-0005-0000-0000-00000AA40000}"/>
    <cellStyle name="Überschrift 2 27 10" xfId="41597" xr:uid="{00000000-0005-0000-0000-00000BA40000}"/>
    <cellStyle name="Überschrift 2 27 11" xfId="41598" xr:uid="{00000000-0005-0000-0000-00000CA40000}"/>
    <cellStyle name="Überschrift 2 27 12" xfId="41599" xr:uid="{00000000-0005-0000-0000-00000DA40000}"/>
    <cellStyle name="Überschrift 2 27 13" xfId="41600" xr:uid="{00000000-0005-0000-0000-00000EA40000}"/>
    <cellStyle name="Überschrift 2 27 14" xfId="41601" xr:uid="{00000000-0005-0000-0000-00000FA40000}"/>
    <cellStyle name="Überschrift 2 27 15" xfId="41602" xr:uid="{00000000-0005-0000-0000-000010A40000}"/>
    <cellStyle name="Überschrift 2 27 16" xfId="41603" xr:uid="{00000000-0005-0000-0000-000011A40000}"/>
    <cellStyle name="Überschrift 2 27 17" xfId="41604" xr:uid="{00000000-0005-0000-0000-000012A40000}"/>
    <cellStyle name="Überschrift 2 27 18" xfId="41605" xr:uid="{00000000-0005-0000-0000-000013A40000}"/>
    <cellStyle name="Überschrift 2 27 2" xfId="41606" xr:uid="{00000000-0005-0000-0000-000014A40000}"/>
    <cellStyle name="Überschrift 2 27 3" xfId="41607" xr:uid="{00000000-0005-0000-0000-000015A40000}"/>
    <cellStyle name="Überschrift 2 27 4" xfId="41608" xr:uid="{00000000-0005-0000-0000-000016A40000}"/>
    <cellStyle name="Überschrift 2 27 5" xfId="41609" xr:uid="{00000000-0005-0000-0000-000017A40000}"/>
    <cellStyle name="Überschrift 2 27 6" xfId="41610" xr:uid="{00000000-0005-0000-0000-000018A40000}"/>
    <cellStyle name="Überschrift 2 27 7" xfId="41611" xr:uid="{00000000-0005-0000-0000-000019A40000}"/>
    <cellStyle name="Überschrift 2 27 8" xfId="41612" xr:uid="{00000000-0005-0000-0000-00001AA40000}"/>
    <cellStyle name="Überschrift 2 27 9" xfId="41613" xr:uid="{00000000-0005-0000-0000-00001BA40000}"/>
    <cellStyle name="Überschrift 2 28" xfId="41614" xr:uid="{00000000-0005-0000-0000-00001CA40000}"/>
    <cellStyle name="Überschrift 2 28 10" xfId="41615" xr:uid="{00000000-0005-0000-0000-00001DA40000}"/>
    <cellStyle name="Überschrift 2 28 11" xfId="41616" xr:uid="{00000000-0005-0000-0000-00001EA40000}"/>
    <cellStyle name="Überschrift 2 28 12" xfId="41617" xr:uid="{00000000-0005-0000-0000-00001FA40000}"/>
    <cellStyle name="Überschrift 2 28 13" xfId="41618" xr:uid="{00000000-0005-0000-0000-000020A40000}"/>
    <cellStyle name="Überschrift 2 28 14" xfId="41619" xr:uid="{00000000-0005-0000-0000-000021A40000}"/>
    <cellStyle name="Überschrift 2 28 15" xfId="41620" xr:uid="{00000000-0005-0000-0000-000022A40000}"/>
    <cellStyle name="Überschrift 2 28 16" xfId="41621" xr:uid="{00000000-0005-0000-0000-000023A40000}"/>
    <cellStyle name="Überschrift 2 28 17" xfId="41622" xr:uid="{00000000-0005-0000-0000-000024A40000}"/>
    <cellStyle name="Überschrift 2 28 18" xfId="41623" xr:uid="{00000000-0005-0000-0000-000025A40000}"/>
    <cellStyle name="Überschrift 2 28 2" xfId="41624" xr:uid="{00000000-0005-0000-0000-000026A40000}"/>
    <cellStyle name="Überschrift 2 28 3" xfId="41625" xr:uid="{00000000-0005-0000-0000-000027A40000}"/>
    <cellStyle name="Überschrift 2 28 4" xfId="41626" xr:uid="{00000000-0005-0000-0000-000028A40000}"/>
    <cellStyle name="Überschrift 2 28 5" xfId="41627" xr:uid="{00000000-0005-0000-0000-000029A40000}"/>
    <cellStyle name="Überschrift 2 28 6" xfId="41628" xr:uid="{00000000-0005-0000-0000-00002AA40000}"/>
    <cellStyle name="Überschrift 2 28 7" xfId="41629" xr:uid="{00000000-0005-0000-0000-00002BA40000}"/>
    <cellStyle name="Überschrift 2 28 8" xfId="41630" xr:uid="{00000000-0005-0000-0000-00002CA40000}"/>
    <cellStyle name="Überschrift 2 28 9" xfId="41631" xr:uid="{00000000-0005-0000-0000-00002DA40000}"/>
    <cellStyle name="Überschrift 2 29" xfId="41632" xr:uid="{00000000-0005-0000-0000-00002EA40000}"/>
    <cellStyle name="Überschrift 2 29 10" xfId="41633" xr:uid="{00000000-0005-0000-0000-00002FA40000}"/>
    <cellStyle name="Überschrift 2 29 11" xfId="41634" xr:uid="{00000000-0005-0000-0000-000030A40000}"/>
    <cellStyle name="Überschrift 2 29 12" xfId="41635" xr:uid="{00000000-0005-0000-0000-000031A40000}"/>
    <cellStyle name="Überschrift 2 29 13" xfId="41636" xr:uid="{00000000-0005-0000-0000-000032A40000}"/>
    <cellStyle name="Überschrift 2 29 14" xfId="41637" xr:uid="{00000000-0005-0000-0000-000033A40000}"/>
    <cellStyle name="Überschrift 2 29 15" xfId="41638" xr:uid="{00000000-0005-0000-0000-000034A40000}"/>
    <cellStyle name="Überschrift 2 29 16" xfId="41639" xr:uid="{00000000-0005-0000-0000-000035A40000}"/>
    <cellStyle name="Überschrift 2 29 17" xfId="41640" xr:uid="{00000000-0005-0000-0000-000036A40000}"/>
    <cellStyle name="Überschrift 2 29 18" xfId="41641" xr:uid="{00000000-0005-0000-0000-000037A40000}"/>
    <cellStyle name="Überschrift 2 29 2" xfId="41642" xr:uid="{00000000-0005-0000-0000-000038A40000}"/>
    <cellStyle name="Überschrift 2 29 3" xfId="41643" xr:uid="{00000000-0005-0000-0000-000039A40000}"/>
    <cellStyle name="Überschrift 2 29 4" xfId="41644" xr:uid="{00000000-0005-0000-0000-00003AA40000}"/>
    <cellStyle name="Überschrift 2 29 5" xfId="41645" xr:uid="{00000000-0005-0000-0000-00003BA40000}"/>
    <cellStyle name="Überschrift 2 29 6" xfId="41646" xr:uid="{00000000-0005-0000-0000-00003CA40000}"/>
    <cellStyle name="Überschrift 2 29 7" xfId="41647" xr:uid="{00000000-0005-0000-0000-00003DA40000}"/>
    <cellStyle name="Überschrift 2 29 8" xfId="41648" xr:uid="{00000000-0005-0000-0000-00003EA40000}"/>
    <cellStyle name="Überschrift 2 29 9" xfId="41649" xr:uid="{00000000-0005-0000-0000-00003FA40000}"/>
    <cellStyle name="Überschrift 2 3" xfId="41650" xr:uid="{00000000-0005-0000-0000-000040A40000}"/>
    <cellStyle name="Überschrift 2 3 10" xfId="41651" xr:uid="{00000000-0005-0000-0000-000041A40000}"/>
    <cellStyle name="Überschrift 2 3 11" xfId="41652" xr:uid="{00000000-0005-0000-0000-000042A40000}"/>
    <cellStyle name="Überschrift 2 3 12" xfId="41653" xr:uid="{00000000-0005-0000-0000-000043A40000}"/>
    <cellStyle name="Überschrift 2 3 13" xfId="41654" xr:uid="{00000000-0005-0000-0000-000044A40000}"/>
    <cellStyle name="Überschrift 2 3 14" xfId="41655" xr:uid="{00000000-0005-0000-0000-000045A40000}"/>
    <cellStyle name="Überschrift 2 3 15" xfId="41656" xr:uid="{00000000-0005-0000-0000-000046A40000}"/>
    <cellStyle name="Überschrift 2 3 16" xfId="41657" xr:uid="{00000000-0005-0000-0000-000047A40000}"/>
    <cellStyle name="Überschrift 2 3 17" xfId="41658" xr:uid="{00000000-0005-0000-0000-000048A40000}"/>
    <cellStyle name="Überschrift 2 3 18" xfId="41659" xr:uid="{00000000-0005-0000-0000-000049A40000}"/>
    <cellStyle name="Überschrift 2 3 19" xfId="41660" xr:uid="{00000000-0005-0000-0000-00004AA40000}"/>
    <cellStyle name="Überschrift 2 3 2" xfId="41661" xr:uid="{00000000-0005-0000-0000-00004BA40000}"/>
    <cellStyle name="Überschrift 2 3 20" xfId="41662" xr:uid="{00000000-0005-0000-0000-00004CA40000}"/>
    <cellStyle name="Überschrift 2 3 21" xfId="41663" xr:uid="{00000000-0005-0000-0000-00004DA40000}"/>
    <cellStyle name="Überschrift 2 3 22" xfId="41664" xr:uid="{00000000-0005-0000-0000-00004EA40000}"/>
    <cellStyle name="Überschrift 2 3 23" xfId="41665" xr:uid="{00000000-0005-0000-0000-00004FA40000}"/>
    <cellStyle name="Überschrift 2 3 24" xfId="41666" xr:uid="{00000000-0005-0000-0000-000050A40000}"/>
    <cellStyle name="Überschrift 2 3 25" xfId="41667" xr:uid="{00000000-0005-0000-0000-000051A40000}"/>
    <cellStyle name="Überschrift 2 3 26" xfId="41668" xr:uid="{00000000-0005-0000-0000-000052A40000}"/>
    <cellStyle name="Überschrift 2 3 3" xfId="41669" xr:uid="{00000000-0005-0000-0000-000053A40000}"/>
    <cellStyle name="Überschrift 2 3 4" xfId="41670" xr:uid="{00000000-0005-0000-0000-000054A40000}"/>
    <cellStyle name="Überschrift 2 3 5" xfId="41671" xr:uid="{00000000-0005-0000-0000-000055A40000}"/>
    <cellStyle name="Überschrift 2 3 6" xfId="41672" xr:uid="{00000000-0005-0000-0000-000056A40000}"/>
    <cellStyle name="Überschrift 2 3 7" xfId="41673" xr:uid="{00000000-0005-0000-0000-000057A40000}"/>
    <cellStyle name="Überschrift 2 3 8" xfId="41674" xr:uid="{00000000-0005-0000-0000-000058A40000}"/>
    <cellStyle name="Überschrift 2 3 9" xfId="41675" xr:uid="{00000000-0005-0000-0000-000059A40000}"/>
    <cellStyle name="Überschrift 2 30" xfId="41676" xr:uid="{00000000-0005-0000-0000-00005AA40000}"/>
    <cellStyle name="Überschrift 2 30 10" xfId="41677" xr:uid="{00000000-0005-0000-0000-00005BA40000}"/>
    <cellStyle name="Überschrift 2 30 11" xfId="41678" xr:uid="{00000000-0005-0000-0000-00005CA40000}"/>
    <cellStyle name="Überschrift 2 30 12" xfId="41679" xr:uid="{00000000-0005-0000-0000-00005DA40000}"/>
    <cellStyle name="Überschrift 2 30 13" xfId="41680" xr:uid="{00000000-0005-0000-0000-00005EA40000}"/>
    <cellStyle name="Überschrift 2 30 14" xfId="41681" xr:uid="{00000000-0005-0000-0000-00005FA40000}"/>
    <cellStyle name="Überschrift 2 30 15" xfId="41682" xr:uid="{00000000-0005-0000-0000-000060A40000}"/>
    <cellStyle name="Überschrift 2 30 16" xfId="41683" xr:uid="{00000000-0005-0000-0000-000061A40000}"/>
    <cellStyle name="Überschrift 2 30 17" xfId="41684" xr:uid="{00000000-0005-0000-0000-000062A40000}"/>
    <cellStyle name="Überschrift 2 30 18" xfId="41685" xr:uid="{00000000-0005-0000-0000-000063A40000}"/>
    <cellStyle name="Überschrift 2 30 2" xfId="41686" xr:uid="{00000000-0005-0000-0000-000064A40000}"/>
    <cellStyle name="Überschrift 2 30 3" xfId="41687" xr:uid="{00000000-0005-0000-0000-000065A40000}"/>
    <cellStyle name="Überschrift 2 30 4" xfId="41688" xr:uid="{00000000-0005-0000-0000-000066A40000}"/>
    <cellStyle name="Überschrift 2 30 5" xfId="41689" xr:uid="{00000000-0005-0000-0000-000067A40000}"/>
    <cellStyle name="Überschrift 2 30 6" xfId="41690" xr:uid="{00000000-0005-0000-0000-000068A40000}"/>
    <cellStyle name="Überschrift 2 30 7" xfId="41691" xr:uid="{00000000-0005-0000-0000-000069A40000}"/>
    <cellStyle name="Überschrift 2 30 8" xfId="41692" xr:uid="{00000000-0005-0000-0000-00006AA40000}"/>
    <cellStyle name="Überschrift 2 30 9" xfId="41693" xr:uid="{00000000-0005-0000-0000-00006BA40000}"/>
    <cellStyle name="Überschrift 2 31" xfId="41694" xr:uid="{00000000-0005-0000-0000-00006CA40000}"/>
    <cellStyle name="Überschrift 2 32" xfId="41695" xr:uid="{00000000-0005-0000-0000-00006DA40000}"/>
    <cellStyle name="Überschrift 2 33" xfId="41696" xr:uid="{00000000-0005-0000-0000-00006EA40000}"/>
    <cellStyle name="Überschrift 2 34" xfId="41697" xr:uid="{00000000-0005-0000-0000-00006FA40000}"/>
    <cellStyle name="Überschrift 2 35" xfId="41698" xr:uid="{00000000-0005-0000-0000-000070A40000}"/>
    <cellStyle name="Überschrift 2 36" xfId="41699" xr:uid="{00000000-0005-0000-0000-000071A40000}"/>
    <cellStyle name="Überschrift 2 37" xfId="41700" xr:uid="{00000000-0005-0000-0000-000072A40000}"/>
    <cellStyle name="Überschrift 2 38" xfId="41701" xr:uid="{00000000-0005-0000-0000-000073A40000}"/>
    <cellStyle name="Überschrift 2 39" xfId="41702" xr:uid="{00000000-0005-0000-0000-000074A40000}"/>
    <cellStyle name="Überschrift 2 4" xfId="41703" xr:uid="{00000000-0005-0000-0000-000075A40000}"/>
    <cellStyle name="Überschrift 2 4 10" xfId="41704" xr:uid="{00000000-0005-0000-0000-000076A40000}"/>
    <cellStyle name="Überschrift 2 4 11" xfId="41705" xr:uid="{00000000-0005-0000-0000-000077A40000}"/>
    <cellStyle name="Überschrift 2 4 12" xfId="41706" xr:uid="{00000000-0005-0000-0000-000078A40000}"/>
    <cellStyle name="Überschrift 2 4 13" xfId="41707" xr:uid="{00000000-0005-0000-0000-000079A40000}"/>
    <cellStyle name="Überschrift 2 4 14" xfId="41708" xr:uid="{00000000-0005-0000-0000-00007AA40000}"/>
    <cellStyle name="Überschrift 2 4 15" xfId="41709" xr:uid="{00000000-0005-0000-0000-00007BA40000}"/>
    <cellStyle name="Überschrift 2 4 16" xfId="41710" xr:uid="{00000000-0005-0000-0000-00007CA40000}"/>
    <cellStyle name="Überschrift 2 4 17" xfId="41711" xr:uid="{00000000-0005-0000-0000-00007DA40000}"/>
    <cellStyle name="Überschrift 2 4 18" xfId="41712" xr:uid="{00000000-0005-0000-0000-00007EA40000}"/>
    <cellStyle name="Überschrift 2 4 19" xfId="41713" xr:uid="{00000000-0005-0000-0000-00007FA40000}"/>
    <cellStyle name="Überschrift 2 4 2" xfId="41714" xr:uid="{00000000-0005-0000-0000-000080A40000}"/>
    <cellStyle name="Überschrift 2 4 20" xfId="41715" xr:uid="{00000000-0005-0000-0000-000081A40000}"/>
    <cellStyle name="Überschrift 2 4 21" xfId="41716" xr:uid="{00000000-0005-0000-0000-000082A40000}"/>
    <cellStyle name="Überschrift 2 4 22" xfId="41717" xr:uid="{00000000-0005-0000-0000-000083A40000}"/>
    <cellStyle name="Überschrift 2 4 23" xfId="41718" xr:uid="{00000000-0005-0000-0000-000084A40000}"/>
    <cellStyle name="Überschrift 2 4 24" xfId="41719" xr:uid="{00000000-0005-0000-0000-000085A40000}"/>
    <cellStyle name="Überschrift 2 4 25" xfId="41720" xr:uid="{00000000-0005-0000-0000-000086A40000}"/>
    <cellStyle name="Überschrift 2 4 26" xfId="41721" xr:uid="{00000000-0005-0000-0000-000087A40000}"/>
    <cellStyle name="Überschrift 2 4 3" xfId="41722" xr:uid="{00000000-0005-0000-0000-000088A40000}"/>
    <cellStyle name="Überschrift 2 4 4" xfId="41723" xr:uid="{00000000-0005-0000-0000-000089A40000}"/>
    <cellStyle name="Überschrift 2 4 5" xfId="41724" xr:uid="{00000000-0005-0000-0000-00008AA40000}"/>
    <cellStyle name="Überschrift 2 4 6" xfId="41725" xr:uid="{00000000-0005-0000-0000-00008BA40000}"/>
    <cellStyle name="Überschrift 2 4 7" xfId="41726" xr:uid="{00000000-0005-0000-0000-00008CA40000}"/>
    <cellStyle name="Überschrift 2 4 8" xfId="41727" xr:uid="{00000000-0005-0000-0000-00008DA40000}"/>
    <cellStyle name="Überschrift 2 4 9" xfId="41728" xr:uid="{00000000-0005-0000-0000-00008EA40000}"/>
    <cellStyle name="Überschrift 2 40" xfId="41729" xr:uid="{00000000-0005-0000-0000-00008FA40000}"/>
    <cellStyle name="Überschrift 2 41" xfId="41730" xr:uid="{00000000-0005-0000-0000-000090A40000}"/>
    <cellStyle name="Überschrift 2 42" xfId="41731" xr:uid="{00000000-0005-0000-0000-000091A40000}"/>
    <cellStyle name="Überschrift 2 43" xfId="41732" xr:uid="{00000000-0005-0000-0000-000092A40000}"/>
    <cellStyle name="Überschrift 2 44" xfId="41733" xr:uid="{00000000-0005-0000-0000-000093A40000}"/>
    <cellStyle name="Überschrift 2 45" xfId="41734" xr:uid="{00000000-0005-0000-0000-000094A40000}"/>
    <cellStyle name="Überschrift 2 46" xfId="41735" xr:uid="{00000000-0005-0000-0000-000095A40000}"/>
    <cellStyle name="Überschrift 2 47" xfId="41736" xr:uid="{00000000-0005-0000-0000-000096A40000}"/>
    <cellStyle name="Überschrift 2 48" xfId="46242" xr:uid="{00000000-0005-0000-0000-000097A40000}"/>
    <cellStyle name="Überschrift 2 5" xfId="41737" xr:uid="{00000000-0005-0000-0000-000098A40000}"/>
    <cellStyle name="Überschrift 2 5 10" xfId="41738" xr:uid="{00000000-0005-0000-0000-000099A40000}"/>
    <cellStyle name="Überschrift 2 5 11" xfId="41739" xr:uid="{00000000-0005-0000-0000-00009AA40000}"/>
    <cellStyle name="Überschrift 2 5 12" xfId="41740" xr:uid="{00000000-0005-0000-0000-00009BA40000}"/>
    <cellStyle name="Überschrift 2 5 13" xfId="41741" xr:uid="{00000000-0005-0000-0000-00009CA40000}"/>
    <cellStyle name="Überschrift 2 5 14" xfId="41742" xr:uid="{00000000-0005-0000-0000-00009DA40000}"/>
    <cellStyle name="Überschrift 2 5 15" xfId="41743" xr:uid="{00000000-0005-0000-0000-00009EA40000}"/>
    <cellStyle name="Überschrift 2 5 16" xfId="41744" xr:uid="{00000000-0005-0000-0000-00009FA40000}"/>
    <cellStyle name="Überschrift 2 5 17" xfId="41745" xr:uid="{00000000-0005-0000-0000-0000A0A40000}"/>
    <cellStyle name="Überschrift 2 5 18" xfId="41746" xr:uid="{00000000-0005-0000-0000-0000A1A40000}"/>
    <cellStyle name="Überschrift 2 5 19" xfId="41747" xr:uid="{00000000-0005-0000-0000-0000A2A40000}"/>
    <cellStyle name="Überschrift 2 5 2" xfId="41748" xr:uid="{00000000-0005-0000-0000-0000A3A40000}"/>
    <cellStyle name="Überschrift 2 5 3" xfId="41749" xr:uid="{00000000-0005-0000-0000-0000A4A40000}"/>
    <cellStyle name="Überschrift 2 5 4" xfId="41750" xr:uid="{00000000-0005-0000-0000-0000A5A40000}"/>
    <cellStyle name="Überschrift 2 5 5" xfId="41751" xr:uid="{00000000-0005-0000-0000-0000A6A40000}"/>
    <cellStyle name="Überschrift 2 5 6" xfId="41752" xr:uid="{00000000-0005-0000-0000-0000A7A40000}"/>
    <cellStyle name="Überschrift 2 5 7" xfId="41753" xr:uid="{00000000-0005-0000-0000-0000A8A40000}"/>
    <cellStyle name="Überschrift 2 5 8" xfId="41754" xr:uid="{00000000-0005-0000-0000-0000A9A40000}"/>
    <cellStyle name="Überschrift 2 5 9" xfId="41755" xr:uid="{00000000-0005-0000-0000-0000AAA40000}"/>
    <cellStyle name="Überschrift 2 6" xfId="41756" xr:uid="{00000000-0005-0000-0000-0000ABA40000}"/>
    <cellStyle name="Überschrift 2 6 10" xfId="41757" xr:uid="{00000000-0005-0000-0000-0000ACA40000}"/>
    <cellStyle name="Überschrift 2 6 11" xfId="41758" xr:uid="{00000000-0005-0000-0000-0000ADA40000}"/>
    <cellStyle name="Überschrift 2 6 12" xfId="41759" xr:uid="{00000000-0005-0000-0000-0000AEA40000}"/>
    <cellStyle name="Überschrift 2 6 13" xfId="41760" xr:uid="{00000000-0005-0000-0000-0000AFA40000}"/>
    <cellStyle name="Überschrift 2 6 14" xfId="41761" xr:uid="{00000000-0005-0000-0000-0000B0A40000}"/>
    <cellStyle name="Überschrift 2 6 15" xfId="41762" xr:uid="{00000000-0005-0000-0000-0000B1A40000}"/>
    <cellStyle name="Überschrift 2 6 16" xfId="41763" xr:uid="{00000000-0005-0000-0000-0000B2A40000}"/>
    <cellStyle name="Überschrift 2 6 17" xfId="41764" xr:uid="{00000000-0005-0000-0000-0000B3A40000}"/>
    <cellStyle name="Überschrift 2 6 18" xfId="41765" xr:uid="{00000000-0005-0000-0000-0000B4A40000}"/>
    <cellStyle name="Überschrift 2 6 19" xfId="41766" xr:uid="{00000000-0005-0000-0000-0000B5A40000}"/>
    <cellStyle name="Überschrift 2 6 2" xfId="41767" xr:uid="{00000000-0005-0000-0000-0000B6A40000}"/>
    <cellStyle name="Überschrift 2 6 3" xfId="41768" xr:uid="{00000000-0005-0000-0000-0000B7A40000}"/>
    <cellStyle name="Überschrift 2 6 4" xfId="41769" xr:uid="{00000000-0005-0000-0000-0000B8A40000}"/>
    <cellStyle name="Überschrift 2 6 5" xfId="41770" xr:uid="{00000000-0005-0000-0000-0000B9A40000}"/>
    <cellStyle name="Überschrift 2 6 6" xfId="41771" xr:uid="{00000000-0005-0000-0000-0000BAA40000}"/>
    <cellStyle name="Überschrift 2 6 7" xfId="41772" xr:uid="{00000000-0005-0000-0000-0000BBA40000}"/>
    <cellStyle name="Überschrift 2 6 8" xfId="41773" xr:uid="{00000000-0005-0000-0000-0000BCA40000}"/>
    <cellStyle name="Überschrift 2 6 9" xfId="41774" xr:uid="{00000000-0005-0000-0000-0000BDA40000}"/>
    <cellStyle name="Überschrift 2 7" xfId="41775" xr:uid="{00000000-0005-0000-0000-0000BEA40000}"/>
    <cellStyle name="Überschrift 2 7 10" xfId="41776" xr:uid="{00000000-0005-0000-0000-0000BFA40000}"/>
    <cellStyle name="Überschrift 2 7 11" xfId="41777" xr:uid="{00000000-0005-0000-0000-0000C0A40000}"/>
    <cellStyle name="Überschrift 2 7 12" xfId="41778" xr:uid="{00000000-0005-0000-0000-0000C1A40000}"/>
    <cellStyle name="Überschrift 2 7 13" xfId="41779" xr:uid="{00000000-0005-0000-0000-0000C2A40000}"/>
    <cellStyle name="Überschrift 2 7 14" xfId="41780" xr:uid="{00000000-0005-0000-0000-0000C3A40000}"/>
    <cellStyle name="Überschrift 2 7 15" xfId="41781" xr:uid="{00000000-0005-0000-0000-0000C4A40000}"/>
    <cellStyle name="Überschrift 2 7 16" xfId="41782" xr:uid="{00000000-0005-0000-0000-0000C5A40000}"/>
    <cellStyle name="Überschrift 2 7 17" xfId="41783" xr:uid="{00000000-0005-0000-0000-0000C6A40000}"/>
    <cellStyle name="Überschrift 2 7 18" xfId="41784" xr:uid="{00000000-0005-0000-0000-0000C7A40000}"/>
    <cellStyle name="Überschrift 2 7 19" xfId="41785" xr:uid="{00000000-0005-0000-0000-0000C8A40000}"/>
    <cellStyle name="Überschrift 2 7 2" xfId="41786" xr:uid="{00000000-0005-0000-0000-0000C9A40000}"/>
    <cellStyle name="Überschrift 2 7 3" xfId="41787" xr:uid="{00000000-0005-0000-0000-0000CAA40000}"/>
    <cellStyle name="Überschrift 2 7 4" xfId="41788" xr:uid="{00000000-0005-0000-0000-0000CBA40000}"/>
    <cellStyle name="Überschrift 2 7 5" xfId="41789" xr:uid="{00000000-0005-0000-0000-0000CCA40000}"/>
    <cellStyle name="Überschrift 2 7 6" xfId="41790" xr:uid="{00000000-0005-0000-0000-0000CDA40000}"/>
    <cellStyle name="Überschrift 2 7 7" xfId="41791" xr:uid="{00000000-0005-0000-0000-0000CEA40000}"/>
    <cellStyle name="Überschrift 2 7 8" xfId="41792" xr:uid="{00000000-0005-0000-0000-0000CFA40000}"/>
    <cellStyle name="Überschrift 2 7 9" xfId="41793" xr:uid="{00000000-0005-0000-0000-0000D0A40000}"/>
    <cellStyle name="Überschrift 2 8" xfId="41794" xr:uid="{00000000-0005-0000-0000-0000D1A40000}"/>
    <cellStyle name="Überschrift 2 8 10" xfId="41795" xr:uid="{00000000-0005-0000-0000-0000D2A40000}"/>
    <cellStyle name="Überschrift 2 8 11" xfId="41796" xr:uid="{00000000-0005-0000-0000-0000D3A40000}"/>
    <cellStyle name="Überschrift 2 8 12" xfId="41797" xr:uid="{00000000-0005-0000-0000-0000D4A40000}"/>
    <cellStyle name="Überschrift 2 8 13" xfId="41798" xr:uid="{00000000-0005-0000-0000-0000D5A40000}"/>
    <cellStyle name="Überschrift 2 8 14" xfId="41799" xr:uid="{00000000-0005-0000-0000-0000D6A40000}"/>
    <cellStyle name="Überschrift 2 8 15" xfId="41800" xr:uid="{00000000-0005-0000-0000-0000D7A40000}"/>
    <cellStyle name="Überschrift 2 8 16" xfId="41801" xr:uid="{00000000-0005-0000-0000-0000D8A40000}"/>
    <cellStyle name="Überschrift 2 8 17" xfId="41802" xr:uid="{00000000-0005-0000-0000-0000D9A40000}"/>
    <cellStyle name="Überschrift 2 8 18" xfId="41803" xr:uid="{00000000-0005-0000-0000-0000DAA40000}"/>
    <cellStyle name="Überschrift 2 8 19" xfId="41804" xr:uid="{00000000-0005-0000-0000-0000DBA40000}"/>
    <cellStyle name="Überschrift 2 8 2" xfId="41805" xr:uid="{00000000-0005-0000-0000-0000DCA40000}"/>
    <cellStyle name="Überschrift 2 8 3" xfId="41806" xr:uid="{00000000-0005-0000-0000-0000DDA40000}"/>
    <cellStyle name="Überschrift 2 8 4" xfId="41807" xr:uid="{00000000-0005-0000-0000-0000DEA40000}"/>
    <cellStyle name="Überschrift 2 8 5" xfId="41808" xr:uid="{00000000-0005-0000-0000-0000DFA40000}"/>
    <cellStyle name="Überschrift 2 8 6" xfId="41809" xr:uid="{00000000-0005-0000-0000-0000E0A40000}"/>
    <cellStyle name="Überschrift 2 8 7" xfId="41810" xr:uid="{00000000-0005-0000-0000-0000E1A40000}"/>
    <cellStyle name="Überschrift 2 8 8" xfId="41811" xr:uid="{00000000-0005-0000-0000-0000E2A40000}"/>
    <cellStyle name="Überschrift 2 8 9" xfId="41812" xr:uid="{00000000-0005-0000-0000-0000E3A40000}"/>
    <cellStyle name="Überschrift 2 9" xfId="41813" xr:uid="{00000000-0005-0000-0000-0000E4A40000}"/>
    <cellStyle name="Überschrift 2 9 10" xfId="41814" xr:uid="{00000000-0005-0000-0000-0000E5A40000}"/>
    <cellStyle name="Überschrift 2 9 11" xfId="41815" xr:uid="{00000000-0005-0000-0000-0000E6A40000}"/>
    <cellStyle name="Überschrift 2 9 12" xfId="41816" xr:uid="{00000000-0005-0000-0000-0000E7A40000}"/>
    <cellStyle name="Überschrift 2 9 13" xfId="41817" xr:uid="{00000000-0005-0000-0000-0000E8A40000}"/>
    <cellStyle name="Überschrift 2 9 14" xfId="41818" xr:uid="{00000000-0005-0000-0000-0000E9A40000}"/>
    <cellStyle name="Überschrift 2 9 15" xfId="41819" xr:uid="{00000000-0005-0000-0000-0000EAA40000}"/>
    <cellStyle name="Überschrift 2 9 16" xfId="41820" xr:uid="{00000000-0005-0000-0000-0000EBA40000}"/>
    <cellStyle name="Überschrift 2 9 17" xfId="41821" xr:uid="{00000000-0005-0000-0000-0000ECA40000}"/>
    <cellStyle name="Überschrift 2 9 18" xfId="41822" xr:uid="{00000000-0005-0000-0000-0000EDA40000}"/>
    <cellStyle name="Überschrift 2 9 19" xfId="41823" xr:uid="{00000000-0005-0000-0000-0000EEA40000}"/>
    <cellStyle name="Überschrift 2 9 2" xfId="41824" xr:uid="{00000000-0005-0000-0000-0000EFA40000}"/>
    <cellStyle name="Überschrift 2 9 3" xfId="41825" xr:uid="{00000000-0005-0000-0000-0000F0A40000}"/>
    <cellStyle name="Überschrift 2 9 4" xfId="41826" xr:uid="{00000000-0005-0000-0000-0000F1A40000}"/>
    <cellStyle name="Überschrift 2 9 5" xfId="41827" xr:uid="{00000000-0005-0000-0000-0000F2A40000}"/>
    <cellStyle name="Überschrift 2 9 6" xfId="41828" xr:uid="{00000000-0005-0000-0000-0000F3A40000}"/>
    <cellStyle name="Überschrift 2 9 7" xfId="41829" xr:uid="{00000000-0005-0000-0000-0000F4A40000}"/>
    <cellStyle name="Überschrift 2 9 8" xfId="41830" xr:uid="{00000000-0005-0000-0000-0000F5A40000}"/>
    <cellStyle name="Überschrift 2 9 9" xfId="41831" xr:uid="{00000000-0005-0000-0000-0000F6A40000}"/>
    <cellStyle name="Überschrift 20" xfId="41832" xr:uid="{00000000-0005-0000-0000-0000F7A40000}"/>
    <cellStyle name="Überschrift 20 10" xfId="41833" xr:uid="{00000000-0005-0000-0000-0000F8A40000}"/>
    <cellStyle name="Überschrift 20 11" xfId="41834" xr:uid="{00000000-0005-0000-0000-0000F9A40000}"/>
    <cellStyle name="Überschrift 20 12" xfId="41835" xr:uid="{00000000-0005-0000-0000-0000FAA40000}"/>
    <cellStyle name="Überschrift 20 13" xfId="41836" xr:uid="{00000000-0005-0000-0000-0000FBA40000}"/>
    <cellStyle name="Überschrift 20 14" xfId="41837" xr:uid="{00000000-0005-0000-0000-0000FCA40000}"/>
    <cellStyle name="Überschrift 20 15" xfId="41838" xr:uid="{00000000-0005-0000-0000-0000FDA40000}"/>
    <cellStyle name="Überschrift 20 16" xfId="41839" xr:uid="{00000000-0005-0000-0000-0000FEA40000}"/>
    <cellStyle name="Überschrift 20 2" xfId="41840" xr:uid="{00000000-0005-0000-0000-0000FFA40000}"/>
    <cellStyle name="Überschrift 20 3" xfId="41841" xr:uid="{00000000-0005-0000-0000-000000A50000}"/>
    <cellStyle name="Überschrift 20 4" xfId="41842" xr:uid="{00000000-0005-0000-0000-000001A50000}"/>
    <cellStyle name="Überschrift 20 5" xfId="41843" xr:uid="{00000000-0005-0000-0000-000002A50000}"/>
    <cellStyle name="Überschrift 20 6" xfId="41844" xr:uid="{00000000-0005-0000-0000-000003A50000}"/>
    <cellStyle name="Überschrift 20 7" xfId="41845" xr:uid="{00000000-0005-0000-0000-000004A50000}"/>
    <cellStyle name="Überschrift 20 8" xfId="41846" xr:uid="{00000000-0005-0000-0000-000005A50000}"/>
    <cellStyle name="Überschrift 20 9" xfId="41847" xr:uid="{00000000-0005-0000-0000-000006A50000}"/>
    <cellStyle name="Überschrift 21" xfId="41848" xr:uid="{00000000-0005-0000-0000-000007A50000}"/>
    <cellStyle name="Überschrift 21 10" xfId="41849" xr:uid="{00000000-0005-0000-0000-000008A50000}"/>
    <cellStyle name="Überschrift 21 11" xfId="41850" xr:uid="{00000000-0005-0000-0000-000009A50000}"/>
    <cellStyle name="Überschrift 21 12" xfId="41851" xr:uid="{00000000-0005-0000-0000-00000AA50000}"/>
    <cellStyle name="Überschrift 21 13" xfId="41852" xr:uid="{00000000-0005-0000-0000-00000BA50000}"/>
    <cellStyle name="Überschrift 21 14" xfId="41853" xr:uid="{00000000-0005-0000-0000-00000CA50000}"/>
    <cellStyle name="Überschrift 21 15" xfId="41854" xr:uid="{00000000-0005-0000-0000-00000DA50000}"/>
    <cellStyle name="Überschrift 21 2" xfId="41855" xr:uid="{00000000-0005-0000-0000-00000EA50000}"/>
    <cellStyle name="Überschrift 21 3" xfId="41856" xr:uid="{00000000-0005-0000-0000-00000FA50000}"/>
    <cellStyle name="Überschrift 21 4" xfId="41857" xr:uid="{00000000-0005-0000-0000-000010A50000}"/>
    <cellStyle name="Überschrift 21 5" xfId="41858" xr:uid="{00000000-0005-0000-0000-000011A50000}"/>
    <cellStyle name="Überschrift 21 6" xfId="41859" xr:uid="{00000000-0005-0000-0000-000012A50000}"/>
    <cellStyle name="Überschrift 21 7" xfId="41860" xr:uid="{00000000-0005-0000-0000-000013A50000}"/>
    <cellStyle name="Überschrift 21 8" xfId="41861" xr:uid="{00000000-0005-0000-0000-000014A50000}"/>
    <cellStyle name="Überschrift 21 9" xfId="41862" xr:uid="{00000000-0005-0000-0000-000015A50000}"/>
    <cellStyle name="Überschrift 22" xfId="41863" xr:uid="{00000000-0005-0000-0000-000016A50000}"/>
    <cellStyle name="Überschrift 22 10" xfId="41864" xr:uid="{00000000-0005-0000-0000-000017A50000}"/>
    <cellStyle name="Überschrift 22 11" xfId="41865" xr:uid="{00000000-0005-0000-0000-000018A50000}"/>
    <cellStyle name="Überschrift 22 12" xfId="41866" xr:uid="{00000000-0005-0000-0000-000019A50000}"/>
    <cellStyle name="Überschrift 22 13" xfId="41867" xr:uid="{00000000-0005-0000-0000-00001AA50000}"/>
    <cellStyle name="Überschrift 22 14" xfId="41868" xr:uid="{00000000-0005-0000-0000-00001BA50000}"/>
    <cellStyle name="Überschrift 22 2" xfId="41869" xr:uid="{00000000-0005-0000-0000-00001CA50000}"/>
    <cellStyle name="Überschrift 22 3" xfId="41870" xr:uid="{00000000-0005-0000-0000-00001DA50000}"/>
    <cellStyle name="Überschrift 22 4" xfId="41871" xr:uid="{00000000-0005-0000-0000-00001EA50000}"/>
    <cellStyle name="Überschrift 22 5" xfId="41872" xr:uid="{00000000-0005-0000-0000-00001FA50000}"/>
    <cellStyle name="Überschrift 22 6" xfId="41873" xr:uid="{00000000-0005-0000-0000-000020A50000}"/>
    <cellStyle name="Überschrift 22 7" xfId="41874" xr:uid="{00000000-0005-0000-0000-000021A50000}"/>
    <cellStyle name="Überschrift 22 8" xfId="41875" xr:uid="{00000000-0005-0000-0000-000022A50000}"/>
    <cellStyle name="Überschrift 22 9" xfId="41876" xr:uid="{00000000-0005-0000-0000-000023A50000}"/>
    <cellStyle name="Überschrift 23" xfId="41877" xr:uid="{00000000-0005-0000-0000-000024A50000}"/>
    <cellStyle name="Überschrift 23 10" xfId="41878" xr:uid="{00000000-0005-0000-0000-000025A50000}"/>
    <cellStyle name="Überschrift 23 11" xfId="41879" xr:uid="{00000000-0005-0000-0000-000026A50000}"/>
    <cellStyle name="Überschrift 23 12" xfId="41880" xr:uid="{00000000-0005-0000-0000-000027A50000}"/>
    <cellStyle name="Überschrift 23 13" xfId="41881" xr:uid="{00000000-0005-0000-0000-000028A50000}"/>
    <cellStyle name="Überschrift 23 2" xfId="41882" xr:uid="{00000000-0005-0000-0000-000029A50000}"/>
    <cellStyle name="Überschrift 23 3" xfId="41883" xr:uid="{00000000-0005-0000-0000-00002AA50000}"/>
    <cellStyle name="Überschrift 23 4" xfId="41884" xr:uid="{00000000-0005-0000-0000-00002BA50000}"/>
    <cellStyle name="Überschrift 23 5" xfId="41885" xr:uid="{00000000-0005-0000-0000-00002CA50000}"/>
    <cellStyle name="Überschrift 23 6" xfId="41886" xr:uid="{00000000-0005-0000-0000-00002DA50000}"/>
    <cellStyle name="Überschrift 23 7" xfId="41887" xr:uid="{00000000-0005-0000-0000-00002EA50000}"/>
    <cellStyle name="Überschrift 23 8" xfId="41888" xr:uid="{00000000-0005-0000-0000-00002FA50000}"/>
    <cellStyle name="Überschrift 23 9" xfId="41889" xr:uid="{00000000-0005-0000-0000-000030A50000}"/>
    <cellStyle name="Überschrift 24" xfId="41890" xr:uid="{00000000-0005-0000-0000-000031A50000}"/>
    <cellStyle name="Überschrift 24 10" xfId="41891" xr:uid="{00000000-0005-0000-0000-000032A50000}"/>
    <cellStyle name="Überschrift 24 11" xfId="41892" xr:uid="{00000000-0005-0000-0000-000033A50000}"/>
    <cellStyle name="Überschrift 24 12" xfId="41893" xr:uid="{00000000-0005-0000-0000-000034A50000}"/>
    <cellStyle name="Überschrift 24 13" xfId="41894" xr:uid="{00000000-0005-0000-0000-000035A50000}"/>
    <cellStyle name="Überschrift 24 14" xfId="41895" xr:uid="{00000000-0005-0000-0000-000036A50000}"/>
    <cellStyle name="Überschrift 24 15" xfId="41896" xr:uid="{00000000-0005-0000-0000-000037A50000}"/>
    <cellStyle name="Überschrift 24 16" xfId="41897" xr:uid="{00000000-0005-0000-0000-000038A50000}"/>
    <cellStyle name="Überschrift 24 17" xfId="41898" xr:uid="{00000000-0005-0000-0000-000039A50000}"/>
    <cellStyle name="Überschrift 24 18" xfId="41899" xr:uid="{00000000-0005-0000-0000-00003AA50000}"/>
    <cellStyle name="Überschrift 24 2" xfId="41900" xr:uid="{00000000-0005-0000-0000-00003BA50000}"/>
    <cellStyle name="Überschrift 24 3" xfId="41901" xr:uid="{00000000-0005-0000-0000-00003CA50000}"/>
    <cellStyle name="Überschrift 24 4" xfId="41902" xr:uid="{00000000-0005-0000-0000-00003DA50000}"/>
    <cellStyle name="Überschrift 24 5" xfId="41903" xr:uid="{00000000-0005-0000-0000-00003EA50000}"/>
    <cellStyle name="Überschrift 24 6" xfId="41904" xr:uid="{00000000-0005-0000-0000-00003FA50000}"/>
    <cellStyle name="Überschrift 24 7" xfId="41905" xr:uid="{00000000-0005-0000-0000-000040A50000}"/>
    <cellStyle name="Überschrift 24 8" xfId="41906" xr:uid="{00000000-0005-0000-0000-000041A50000}"/>
    <cellStyle name="Überschrift 24 9" xfId="41907" xr:uid="{00000000-0005-0000-0000-000042A50000}"/>
    <cellStyle name="Überschrift 25" xfId="41908" xr:uid="{00000000-0005-0000-0000-000043A50000}"/>
    <cellStyle name="Überschrift 25 10" xfId="41909" xr:uid="{00000000-0005-0000-0000-000044A50000}"/>
    <cellStyle name="Überschrift 25 11" xfId="41910" xr:uid="{00000000-0005-0000-0000-000045A50000}"/>
    <cellStyle name="Überschrift 25 12" xfId="41911" xr:uid="{00000000-0005-0000-0000-000046A50000}"/>
    <cellStyle name="Überschrift 25 13" xfId="41912" xr:uid="{00000000-0005-0000-0000-000047A50000}"/>
    <cellStyle name="Überschrift 25 14" xfId="41913" xr:uid="{00000000-0005-0000-0000-000048A50000}"/>
    <cellStyle name="Überschrift 25 15" xfId="41914" xr:uid="{00000000-0005-0000-0000-000049A50000}"/>
    <cellStyle name="Überschrift 25 16" xfId="41915" xr:uid="{00000000-0005-0000-0000-00004AA50000}"/>
    <cellStyle name="Überschrift 25 17" xfId="41916" xr:uid="{00000000-0005-0000-0000-00004BA50000}"/>
    <cellStyle name="Überschrift 25 18" xfId="41917" xr:uid="{00000000-0005-0000-0000-00004CA50000}"/>
    <cellStyle name="Überschrift 25 2" xfId="41918" xr:uid="{00000000-0005-0000-0000-00004DA50000}"/>
    <cellStyle name="Überschrift 25 3" xfId="41919" xr:uid="{00000000-0005-0000-0000-00004EA50000}"/>
    <cellStyle name="Überschrift 25 4" xfId="41920" xr:uid="{00000000-0005-0000-0000-00004FA50000}"/>
    <cellStyle name="Überschrift 25 5" xfId="41921" xr:uid="{00000000-0005-0000-0000-000050A50000}"/>
    <cellStyle name="Überschrift 25 6" xfId="41922" xr:uid="{00000000-0005-0000-0000-000051A50000}"/>
    <cellStyle name="Überschrift 25 7" xfId="41923" xr:uid="{00000000-0005-0000-0000-000052A50000}"/>
    <cellStyle name="Überschrift 25 8" xfId="41924" xr:uid="{00000000-0005-0000-0000-000053A50000}"/>
    <cellStyle name="Überschrift 25 9" xfId="41925" xr:uid="{00000000-0005-0000-0000-000054A50000}"/>
    <cellStyle name="Überschrift 26" xfId="41926" xr:uid="{00000000-0005-0000-0000-000055A50000}"/>
    <cellStyle name="Überschrift 26 10" xfId="41927" xr:uid="{00000000-0005-0000-0000-000056A50000}"/>
    <cellStyle name="Überschrift 26 11" xfId="41928" xr:uid="{00000000-0005-0000-0000-000057A50000}"/>
    <cellStyle name="Überschrift 26 12" xfId="41929" xr:uid="{00000000-0005-0000-0000-000058A50000}"/>
    <cellStyle name="Überschrift 26 13" xfId="41930" xr:uid="{00000000-0005-0000-0000-000059A50000}"/>
    <cellStyle name="Überschrift 26 14" xfId="41931" xr:uid="{00000000-0005-0000-0000-00005AA50000}"/>
    <cellStyle name="Überschrift 26 15" xfId="41932" xr:uid="{00000000-0005-0000-0000-00005BA50000}"/>
    <cellStyle name="Überschrift 26 16" xfId="41933" xr:uid="{00000000-0005-0000-0000-00005CA50000}"/>
    <cellStyle name="Überschrift 26 17" xfId="41934" xr:uid="{00000000-0005-0000-0000-00005DA50000}"/>
    <cellStyle name="Überschrift 26 18" xfId="41935" xr:uid="{00000000-0005-0000-0000-00005EA50000}"/>
    <cellStyle name="Überschrift 26 2" xfId="41936" xr:uid="{00000000-0005-0000-0000-00005FA50000}"/>
    <cellStyle name="Überschrift 26 3" xfId="41937" xr:uid="{00000000-0005-0000-0000-000060A50000}"/>
    <cellStyle name="Überschrift 26 4" xfId="41938" xr:uid="{00000000-0005-0000-0000-000061A50000}"/>
    <cellStyle name="Überschrift 26 5" xfId="41939" xr:uid="{00000000-0005-0000-0000-000062A50000}"/>
    <cellStyle name="Überschrift 26 6" xfId="41940" xr:uid="{00000000-0005-0000-0000-000063A50000}"/>
    <cellStyle name="Überschrift 26 7" xfId="41941" xr:uid="{00000000-0005-0000-0000-000064A50000}"/>
    <cellStyle name="Überschrift 26 8" xfId="41942" xr:uid="{00000000-0005-0000-0000-000065A50000}"/>
    <cellStyle name="Überschrift 26 9" xfId="41943" xr:uid="{00000000-0005-0000-0000-000066A50000}"/>
    <cellStyle name="Überschrift 27" xfId="41944" xr:uid="{00000000-0005-0000-0000-000067A50000}"/>
    <cellStyle name="Überschrift 27 10" xfId="41945" xr:uid="{00000000-0005-0000-0000-000068A50000}"/>
    <cellStyle name="Überschrift 27 11" xfId="41946" xr:uid="{00000000-0005-0000-0000-000069A50000}"/>
    <cellStyle name="Überschrift 27 12" xfId="41947" xr:uid="{00000000-0005-0000-0000-00006AA50000}"/>
    <cellStyle name="Überschrift 27 13" xfId="41948" xr:uid="{00000000-0005-0000-0000-00006BA50000}"/>
    <cellStyle name="Überschrift 27 14" xfId="41949" xr:uid="{00000000-0005-0000-0000-00006CA50000}"/>
    <cellStyle name="Überschrift 27 15" xfId="41950" xr:uid="{00000000-0005-0000-0000-00006DA50000}"/>
    <cellStyle name="Überschrift 27 16" xfId="41951" xr:uid="{00000000-0005-0000-0000-00006EA50000}"/>
    <cellStyle name="Überschrift 27 17" xfId="41952" xr:uid="{00000000-0005-0000-0000-00006FA50000}"/>
    <cellStyle name="Überschrift 27 18" xfId="41953" xr:uid="{00000000-0005-0000-0000-000070A50000}"/>
    <cellStyle name="Überschrift 27 2" xfId="41954" xr:uid="{00000000-0005-0000-0000-000071A50000}"/>
    <cellStyle name="Überschrift 27 3" xfId="41955" xr:uid="{00000000-0005-0000-0000-000072A50000}"/>
    <cellStyle name="Überschrift 27 4" xfId="41956" xr:uid="{00000000-0005-0000-0000-000073A50000}"/>
    <cellStyle name="Überschrift 27 5" xfId="41957" xr:uid="{00000000-0005-0000-0000-000074A50000}"/>
    <cellStyle name="Überschrift 27 6" xfId="41958" xr:uid="{00000000-0005-0000-0000-000075A50000}"/>
    <cellStyle name="Überschrift 27 7" xfId="41959" xr:uid="{00000000-0005-0000-0000-000076A50000}"/>
    <cellStyle name="Überschrift 27 8" xfId="41960" xr:uid="{00000000-0005-0000-0000-000077A50000}"/>
    <cellStyle name="Überschrift 27 9" xfId="41961" xr:uid="{00000000-0005-0000-0000-000078A50000}"/>
    <cellStyle name="Überschrift 28" xfId="41962" xr:uid="{00000000-0005-0000-0000-000079A50000}"/>
    <cellStyle name="Überschrift 28 10" xfId="41963" xr:uid="{00000000-0005-0000-0000-00007AA50000}"/>
    <cellStyle name="Überschrift 28 11" xfId="41964" xr:uid="{00000000-0005-0000-0000-00007BA50000}"/>
    <cellStyle name="Überschrift 28 12" xfId="41965" xr:uid="{00000000-0005-0000-0000-00007CA50000}"/>
    <cellStyle name="Überschrift 28 13" xfId="41966" xr:uid="{00000000-0005-0000-0000-00007DA50000}"/>
    <cellStyle name="Überschrift 28 14" xfId="41967" xr:uid="{00000000-0005-0000-0000-00007EA50000}"/>
    <cellStyle name="Überschrift 28 15" xfId="41968" xr:uid="{00000000-0005-0000-0000-00007FA50000}"/>
    <cellStyle name="Überschrift 28 16" xfId="41969" xr:uid="{00000000-0005-0000-0000-000080A50000}"/>
    <cellStyle name="Überschrift 28 17" xfId="41970" xr:uid="{00000000-0005-0000-0000-000081A50000}"/>
    <cellStyle name="Überschrift 28 18" xfId="41971" xr:uid="{00000000-0005-0000-0000-000082A50000}"/>
    <cellStyle name="Überschrift 28 2" xfId="41972" xr:uid="{00000000-0005-0000-0000-000083A50000}"/>
    <cellStyle name="Überschrift 28 3" xfId="41973" xr:uid="{00000000-0005-0000-0000-000084A50000}"/>
    <cellStyle name="Überschrift 28 4" xfId="41974" xr:uid="{00000000-0005-0000-0000-000085A50000}"/>
    <cellStyle name="Überschrift 28 5" xfId="41975" xr:uid="{00000000-0005-0000-0000-000086A50000}"/>
    <cellStyle name="Überschrift 28 6" xfId="41976" xr:uid="{00000000-0005-0000-0000-000087A50000}"/>
    <cellStyle name="Überschrift 28 7" xfId="41977" xr:uid="{00000000-0005-0000-0000-000088A50000}"/>
    <cellStyle name="Überschrift 28 8" xfId="41978" xr:uid="{00000000-0005-0000-0000-000089A50000}"/>
    <cellStyle name="Überschrift 28 9" xfId="41979" xr:uid="{00000000-0005-0000-0000-00008AA50000}"/>
    <cellStyle name="Überschrift 29" xfId="41980" xr:uid="{00000000-0005-0000-0000-00008BA50000}"/>
    <cellStyle name="Überschrift 29 10" xfId="41981" xr:uid="{00000000-0005-0000-0000-00008CA50000}"/>
    <cellStyle name="Überschrift 29 11" xfId="41982" xr:uid="{00000000-0005-0000-0000-00008DA50000}"/>
    <cellStyle name="Überschrift 29 12" xfId="41983" xr:uid="{00000000-0005-0000-0000-00008EA50000}"/>
    <cellStyle name="Überschrift 29 13" xfId="41984" xr:uid="{00000000-0005-0000-0000-00008FA50000}"/>
    <cellStyle name="Überschrift 29 14" xfId="41985" xr:uid="{00000000-0005-0000-0000-000090A50000}"/>
    <cellStyle name="Überschrift 29 15" xfId="41986" xr:uid="{00000000-0005-0000-0000-000091A50000}"/>
    <cellStyle name="Überschrift 29 16" xfId="41987" xr:uid="{00000000-0005-0000-0000-000092A50000}"/>
    <cellStyle name="Überschrift 29 17" xfId="41988" xr:uid="{00000000-0005-0000-0000-000093A50000}"/>
    <cellStyle name="Überschrift 29 18" xfId="41989" xr:uid="{00000000-0005-0000-0000-000094A50000}"/>
    <cellStyle name="Überschrift 29 2" xfId="41990" xr:uid="{00000000-0005-0000-0000-000095A50000}"/>
    <cellStyle name="Überschrift 29 3" xfId="41991" xr:uid="{00000000-0005-0000-0000-000096A50000}"/>
    <cellStyle name="Überschrift 29 4" xfId="41992" xr:uid="{00000000-0005-0000-0000-000097A50000}"/>
    <cellStyle name="Überschrift 29 5" xfId="41993" xr:uid="{00000000-0005-0000-0000-000098A50000}"/>
    <cellStyle name="Überschrift 29 6" xfId="41994" xr:uid="{00000000-0005-0000-0000-000099A50000}"/>
    <cellStyle name="Überschrift 29 7" xfId="41995" xr:uid="{00000000-0005-0000-0000-00009AA50000}"/>
    <cellStyle name="Überschrift 29 8" xfId="41996" xr:uid="{00000000-0005-0000-0000-00009BA50000}"/>
    <cellStyle name="Überschrift 29 9" xfId="41997" xr:uid="{00000000-0005-0000-0000-00009CA50000}"/>
    <cellStyle name="Überschrift 3 10" xfId="41998" xr:uid="{00000000-0005-0000-0000-00009DA50000}"/>
    <cellStyle name="Überschrift 3 10 10" xfId="41999" xr:uid="{00000000-0005-0000-0000-00009EA50000}"/>
    <cellStyle name="Überschrift 3 10 11" xfId="42000" xr:uid="{00000000-0005-0000-0000-00009FA50000}"/>
    <cellStyle name="Überschrift 3 10 12" xfId="42001" xr:uid="{00000000-0005-0000-0000-0000A0A50000}"/>
    <cellStyle name="Überschrift 3 10 13" xfId="42002" xr:uid="{00000000-0005-0000-0000-0000A1A50000}"/>
    <cellStyle name="Überschrift 3 10 14" xfId="42003" xr:uid="{00000000-0005-0000-0000-0000A2A50000}"/>
    <cellStyle name="Überschrift 3 10 15" xfId="42004" xr:uid="{00000000-0005-0000-0000-0000A3A50000}"/>
    <cellStyle name="Überschrift 3 10 16" xfId="42005" xr:uid="{00000000-0005-0000-0000-0000A4A50000}"/>
    <cellStyle name="Überschrift 3 10 17" xfId="42006" xr:uid="{00000000-0005-0000-0000-0000A5A50000}"/>
    <cellStyle name="Überschrift 3 10 18" xfId="42007" xr:uid="{00000000-0005-0000-0000-0000A6A50000}"/>
    <cellStyle name="Überschrift 3 10 19" xfId="42008" xr:uid="{00000000-0005-0000-0000-0000A7A50000}"/>
    <cellStyle name="Überschrift 3 10 2" xfId="42009" xr:uid="{00000000-0005-0000-0000-0000A8A50000}"/>
    <cellStyle name="Überschrift 3 10 3" xfId="42010" xr:uid="{00000000-0005-0000-0000-0000A9A50000}"/>
    <cellStyle name="Überschrift 3 10 4" xfId="42011" xr:uid="{00000000-0005-0000-0000-0000AAA50000}"/>
    <cellStyle name="Überschrift 3 10 5" xfId="42012" xr:uid="{00000000-0005-0000-0000-0000ABA50000}"/>
    <cellStyle name="Überschrift 3 10 6" xfId="42013" xr:uid="{00000000-0005-0000-0000-0000ACA50000}"/>
    <cellStyle name="Überschrift 3 10 7" xfId="42014" xr:uid="{00000000-0005-0000-0000-0000ADA50000}"/>
    <cellStyle name="Überschrift 3 10 7 2" xfId="42015" xr:uid="{00000000-0005-0000-0000-0000AEA50000}"/>
    <cellStyle name="Überschrift 3 10 8" xfId="42016" xr:uid="{00000000-0005-0000-0000-0000AFA50000}"/>
    <cellStyle name="Überschrift 3 10 9" xfId="42017" xr:uid="{00000000-0005-0000-0000-0000B0A50000}"/>
    <cellStyle name="Überschrift 3 11" xfId="42018" xr:uid="{00000000-0005-0000-0000-0000B1A50000}"/>
    <cellStyle name="Überschrift 3 11 10" xfId="42019" xr:uid="{00000000-0005-0000-0000-0000B2A50000}"/>
    <cellStyle name="Überschrift 3 11 11" xfId="42020" xr:uid="{00000000-0005-0000-0000-0000B3A50000}"/>
    <cellStyle name="Überschrift 3 11 12" xfId="42021" xr:uid="{00000000-0005-0000-0000-0000B4A50000}"/>
    <cellStyle name="Überschrift 3 11 13" xfId="42022" xr:uid="{00000000-0005-0000-0000-0000B5A50000}"/>
    <cellStyle name="Überschrift 3 11 14" xfId="42023" xr:uid="{00000000-0005-0000-0000-0000B6A50000}"/>
    <cellStyle name="Überschrift 3 11 15" xfId="42024" xr:uid="{00000000-0005-0000-0000-0000B7A50000}"/>
    <cellStyle name="Überschrift 3 11 16" xfId="42025" xr:uid="{00000000-0005-0000-0000-0000B8A50000}"/>
    <cellStyle name="Überschrift 3 11 17" xfId="42026" xr:uid="{00000000-0005-0000-0000-0000B9A50000}"/>
    <cellStyle name="Überschrift 3 11 18" xfId="42027" xr:uid="{00000000-0005-0000-0000-0000BAA50000}"/>
    <cellStyle name="Überschrift 3 11 19" xfId="42028" xr:uid="{00000000-0005-0000-0000-0000BBA50000}"/>
    <cellStyle name="Überschrift 3 11 2" xfId="42029" xr:uid="{00000000-0005-0000-0000-0000BCA50000}"/>
    <cellStyle name="Überschrift 3 11 3" xfId="42030" xr:uid="{00000000-0005-0000-0000-0000BDA50000}"/>
    <cellStyle name="Überschrift 3 11 4" xfId="42031" xr:uid="{00000000-0005-0000-0000-0000BEA50000}"/>
    <cellStyle name="Überschrift 3 11 5" xfId="42032" xr:uid="{00000000-0005-0000-0000-0000BFA50000}"/>
    <cellStyle name="Überschrift 3 11 6" xfId="42033" xr:uid="{00000000-0005-0000-0000-0000C0A50000}"/>
    <cellStyle name="Überschrift 3 11 7" xfId="42034" xr:uid="{00000000-0005-0000-0000-0000C1A50000}"/>
    <cellStyle name="Überschrift 3 11 7 2" xfId="42035" xr:uid="{00000000-0005-0000-0000-0000C2A50000}"/>
    <cellStyle name="Überschrift 3 11 8" xfId="42036" xr:uid="{00000000-0005-0000-0000-0000C3A50000}"/>
    <cellStyle name="Überschrift 3 11 9" xfId="42037" xr:uid="{00000000-0005-0000-0000-0000C4A50000}"/>
    <cellStyle name="Überschrift 3 12" xfId="42038" xr:uid="{00000000-0005-0000-0000-0000C5A50000}"/>
    <cellStyle name="Überschrift 3 12 10" xfId="42039" xr:uid="{00000000-0005-0000-0000-0000C6A50000}"/>
    <cellStyle name="Überschrift 3 12 11" xfId="42040" xr:uid="{00000000-0005-0000-0000-0000C7A50000}"/>
    <cellStyle name="Überschrift 3 12 12" xfId="42041" xr:uid="{00000000-0005-0000-0000-0000C8A50000}"/>
    <cellStyle name="Überschrift 3 12 13" xfId="42042" xr:uid="{00000000-0005-0000-0000-0000C9A50000}"/>
    <cellStyle name="Überschrift 3 12 14" xfId="42043" xr:uid="{00000000-0005-0000-0000-0000CAA50000}"/>
    <cellStyle name="Überschrift 3 12 15" xfId="42044" xr:uid="{00000000-0005-0000-0000-0000CBA50000}"/>
    <cellStyle name="Überschrift 3 12 16" xfId="42045" xr:uid="{00000000-0005-0000-0000-0000CCA50000}"/>
    <cellStyle name="Überschrift 3 12 17" xfId="42046" xr:uid="{00000000-0005-0000-0000-0000CDA50000}"/>
    <cellStyle name="Überschrift 3 12 18" xfId="42047" xr:uid="{00000000-0005-0000-0000-0000CEA50000}"/>
    <cellStyle name="Überschrift 3 12 19" xfId="42048" xr:uid="{00000000-0005-0000-0000-0000CFA50000}"/>
    <cellStyle name="Überschrift 3 12 2" xfId="42049" xr:uid="{00000000-0005-0000-0000-0000D0A50000}"/>
    <cellStyle name="Überschrift 3 12 3" xfId="42050" xr:uid="{00000000-0005-0000-0000-0000D1A50000}"/>
    <cellStyle name="Überschrift 3 12 4" xfId="42051" xr:uid="{00000000-0005-0000-0000-0000D2A50000}"/>
    <cellStyle name="Überschrift 3 12 5" xfId="42052" xr:uid="{00000000-0005-0000-0000-0000D3A50000}"/>
    <cellStyle name="Überschrift 3 12 6" xfId="42053" xr:uid="{00000000-0005-0000-0000-0000D4A50000}"/>
    <cellStyle name="Überschrift 3 12 7" xfId="42054" xr:uid="{00000000-0005-0000-0000-0000D5A50000}"/>
    <cellStyle name="Überschrift 3 12 7 2" xfId="42055" xr:uid="{00000000-0005-0000-0000-0000D6A50000}"/>
    <cellStyle name="Überschrift 3 12 8" xfId="42056" xr:uid="{00000000-0005-0000-0000-0000D7A50000}"/>
    <cellStyle name="Überschrift 3 12 9" xfId="42057" xr:uid="{00000000-0005-0000-0000-0000D8A50000}"/>
    <cellStyle name="Überschrift 3 13" xfId="42058" xr:uid="{00000000-0005-0000-0000-0000D9A50000}"/>
    <cellStyle name="Überschrift 3 13 10" xfId="42059" xr:uid="{00000000-0005-0000-0000-0000DAA50000}"/>
    <cellStyle name="Überschrift 3 13 11" xfId="42060" xr:uid="{00000000-0005-0000-0000-0000DBA50000}"/>
    <cellStyle name="Überschrift 3 13 12" xfId="42061" xr:uid="{00000000-0005-0000-0000-0000DCA50000}"/>
    <cellStyle name="Überschrift 3 13 13" xfId="42062" xr:uid="{00000000-0005-0000-0000-0000DDA50000}"/>
    <cellStyle name="Überschrift 3 13 14" xfId="42063" xr:uid="{00000000-0005-0000-0000-0000DEA50000}"/>
    <cellStyle name="Überschrift 3 13 15" xfId="42064" xr:uid="{00000000-0005-0000-0000-0000DFA50000}"/>
    <cellStyle name="Überschrift 3 13 16" xfId="42065" xr:uid="{00000000-0005-0000-0000-0000E0A50000}"/>
    <cellStyle name="Überschrift 3 13 17" xfId="42066" xr:uid="{00000000-0005-0000-0000-0000E1A50000}"/>
    <cellStyle name="Überschrift 3 13 18" xfId="42067" xr:uid="{00000000-0005-0000-0000-0000E2A50000}"/>
    <cellStyle name="Überschrift 3 13 19" xfId="42068" xr:uid="{00000000-0005-0000-0000-0000E3A50000}"/>
    <cellStyle name="Überschrift 3 13 2" xfId="42069" xr:uid="{00000000-0005-0000-0000-0000E4A50000}"/>
    <cellStyle name="Überschrift 3 13 3" xfId="42070" xr:uid="{00000000-0005-0000-0000-0000E5A50000}"/>
    <cellStyle name="Überschrift 3 13 4" xfId="42071" xr:uid="{00000000-0005-0000-0000-0000E6A50000}"/>
    <cellStyle name="Überschrift 3 13 5" xfId="42072" xr:uid="{00000000-0005-0000-0000-0000E7A50000}"/>
    <cellStyle name="Überschrift 3 13 6" xfId="42073" xr:uid="{00000000-0005-0000-0000-0000E8A50000}"/>
    <cellStyle name="Überschrift 3 13 7" xfId="42074" xr:uid="{00000000-0005-0000-0000-0000E9A50000}"/>
    <cellStyle name="Überschrift 3 13 7 2" xfId="42075" xr:uid="{00000000-0005-0000-0000-0000EAA50000}"/>
    <cellStyle name="Überschrift 3 13 8" xfId="42076" xr:uid="{00000000-0005-0000-0000-0000EBA50000}"/>
    <cellStyle name="Überschrift 3 13 9" xfId="42077" xr:uid="{00000000-0005-0000-0000-0000ECA50000}"/>
    <cellStyle name="Überschrift 3 14" xfId="42078" xr:uid="{00000000-0005-0000-0000-0000EDA50000}"/>
    <cellStyle name="Überschrift 3 14 10" xfId="42079" xr:uid="{00000000-0005-0000-0000-0000EEA50000}"/>
    <cellStyle name="Überschrift 3 14 11" xfId="42080" xr:uid="{00000000-0005-0000-0000-0000EFA50000}"/>
    <cellStyle name="Überschrift 3 14 12" xfId="42081" xr:uid="{00000000-0005-0000-0000-0000F0A50000}"/>
    <cellStyle name="Überschrift 3 14 13" xfId="42082" xr:uid="{00000000-0005-0000-0000-0000F1A50000}"/>
    <cellStyle name="Überschrift 3 14 14" xfId="42083" xr:uid="{00000000-0005-0000-0000-0000F2A50000}"/>
    <cellStyle name="Überschrift 3 14 15" xfId="42084" xr:uid="{00000000-0005-0000-0000-0000F3A50000}"/>
    <cellStyle name="Überschrift 3 14 16" xfId="42085" xr:uid="{00000000-0005-0000-0000-0000F4A50000}"/>
    <cellStyle name="Überschrift 3 14 17" xfId="42086" xr:uid="{00000000-0005-0000-0000-0000F5A50000}"/>
    <cellStyle name="Überschrift 3 14 18" xfId="42087" xr:uid="{00000000-0005-0000-0000-0000F6A50000}"/>
    <cellStyle name="Überschrift 3 14 19" xfId="42088" xr:uid="{00000000-0005-0000-0000-0000F7A50000}"/>
    <cellStyle name="Überschrift 3 14 2" xfId="42089" xr:uid="{00000000-0005-0000-0000-0000F8A50000}"/>
    <cellStyle name="Überschrift 3 14 3" xfId="42090" xr:uid="{00000000-0005-0000-0000-0000F9A50000}"/>
    <cellStyle name="Überschrift 3 14 4" xfId="42091" xr:uid="{00000000-0005-0000-0000-0000FAA50000}"/>
    <cellStyle name="Überschrift 3 14 5" xfId="42092" xr:uid="{00000000-0005-0000-0000-0000FBA50000}"/>
    <cellStyle name="Überschrift 3 14 6" xfId="42093" xr:uid="{00000000-0005-0000-0000-0000FCA50000}"/>
    <cellStyle name="Überschrift 3 14 7" xfId="42094" xr:uid="{00000000-0005-0000-0000-0000FDA50000}"/>
    <cellStyle name="Überschrift 3 14 7 2" xfId="42095" xr:uid="{00000000-0005-0000-0000-0000FEA50000}"/>
    <cellStyle name="Überschrift 3 14 8" xfId="42096" xr:uid="{00000000-0005-0000-0000-0000FFA50000}"/>
    <cellStyle name="Überschrift 3 14 9" xfId="42097" xr:uid="{00000000-0005-0000-0000-000000A60000}"/>
    <cellStyle name="Überschrift 3 15" xfId="42098" xr:uid="{00000000-0005-0000-0000-000001A60000}"/>
    <cellStyle name="Überschrift 3 15 10" xfId="42099" xr:uid="{00000000-0005-0000-0000-000002A60000}"/>
    <cellStyle name="Überschrift 3 15 11" xfId="42100" xr:uid="{00000000-0005-0000-0000-000003A60000}"/>
    <cellStyle name="Überschrift 3 15 12" xfId="42101" xr:uid="{00000000-0005-0000-0000-000004A60000}"/>
    <cellStyle name="Überschrift 3 15 13" xfId="42102" xr:uid="{00000000-0005-0000-0000-000005A60000}"/>
    <cellStyle name="Überschrift 3 15 14" xfId="42103" xr:uid="{00000000-0005-0000-0000-000006A60000}"/>
    <cellStyle name="Überschrift 3 15 15" xfId="42104" xr:uid="{00000000-0005-0000-0000-000007A60000}"/>
    <cellStyle name="Überschrift 3 15 16" xfId="42105" xr:uid="{00000000-0005-0000-0000-000008A60000}"/>
    <cellStyle name="Überschrift 3 15 17" xfId="42106" xr:uid="{00000000-0005-0000-0000-000009A60000}"/>
    <cellStyle name="Überschrift 3 15 18" xfId="42107" xr:uid="{00000000-0005-0000-0000-00000AA60000}"/>
    <cellStyle name="Überschrift 3 15 2" xfId="42108" xr:uid="{00000000-0005-0000-0000-00000BA60000}"/>
    <cellStyle name="Überschrift 3 15 2 2" xfId="42109" xr:uid="{00000000-0005-0000-0000-00000CA60000}"/>
    <cellStyle name="Überschrift 3 15 3" xfId="42110" xr:uid="{00000000-0005-0000-0000-00000DA60000}"/>
    <cellStyle name="Überschrift 3 15 4" xfId="42111" xr:uid="{00000000-0005-0000-0000-00000EA60000}"/>
    <cellStyle name="Überschrift 3 15 5" xfId="42112" xr:uid="{00000000-0005-0000-0000-00000FA60000}"/>
    <cellStyle name="Überschrift 3 15 6" xfId="42113" xr:uid="{00000000-0005-0000-0000-000010A60000}"/>
    <cellStyle name="Überschrift 3 15 7" xfId="42114" xr:uid="{00000000-0005-0000-0000-000011A60000}"/>
    <cellStyle name="Überschrift 3 15 8" xfId="42115" xr:uid="{00000000-0005-0000-0000-000012A60000}"/>
    <cellStyle name="Überschrift 3 15 9" xfId="42116" xr:uid="{00000000-0005-0000-0000-000013A60000}"/>
    <cellStyle name="Überschrift 3 16" xfId="42117" xr:uid="{00000000-0005-0000-0000-000014A60000}"/>
    <cellStyle name="Überschrift 3 16 10" xfId="42118" xr:uid="{00000000-0005-0000-0000-000015A60000}"/>
    <cellStyle name="Überschrift 3 16 11" xfId="42119" xr:uid="{00000000-0005-0000-0000-000016A60000}"/>
    <cellStyle name="Überschrift 3 16 12" xfId="42120" xr:uid="{00000000-0005-0000-0000-000017A60000}"/>
    <cellStyle name="Überschrift 3 16 13" xfId="42121" xr:uid="{00000000-0005-0000-0000-000018A60000}"/>
    <cellStyle name="Überschrift 3 16 14" xfId="42122" xr:uid="{00000000-0005-0000-0000-000019A60000}"/>
    <cellStyle name="Überschrift 3 16 15" xfId="42123" xr:uid="{00000000-0005-0000-0000-00001AA60000}"/>
    <cellStyle name="Überschrift 3 16 16" xfId="42124" xr:uid="{00000000-0005-0000-0000-00001BA60000}"/>
    <cellStyle name="Überschrift 3 16 17" xfId="42125" xr:uid="{00000000-0005-0000-0000-00001CA60000}"/>
    <cellStyle name="Überschrift 3 16 18" xfId="42126" xr:uid="{00000000-0005-0000-0000-00001DA60000}"/>
    <cellStyle name="Überschrift 3 16 2" xfId="42127" xr:uid="{00000000-0005-0000-0000-00001EA60000}"/>
    <cellStyle name="Überschrift 3 16 2 2" xfId="42128" xr:uid="{00000000-0005-0000-0000-00001FA60000}"/>
    <cellStyle name="Überschrift 3 16 3" xfId="42129" xr:uid="{00000000-0005-0000-0000-000020A60000}"/>
    <cellStyle name="Überschrift 3 16 4" xfId="42130" xr:uid="{00000000-0005-0000-0000-000021A60000}"/>
    <cellStyle name="Überschrift 3 16 5" xfId="42131" xr:uid="{00000000-0005-0000-0000-000022A60000}"/>
    <cellStyle name="Überschrift 3 16 6" xfId="42132" xr:uid="{00000000-0005-0000-0000-000023A60000}"/>
    <cellStyle name="Überschrift 3 16 7" xfId="42133" xr:uid="{00000000-0005-0000-0000-000024A60000}"/>
    <cellStyle name="Überschrift 3 16 8" xfId="42134" xr:uid="{00000000-0005-0000-0000-000025A60000}"/>
    <cellStyle name="Überschrift 3 16 9" xfId="42135" xr:uid="{00000000-0005-0000-0000-000026A60000}"/>
    <cellStyle name="Überschrift 3 17" xfId="42136" xr:uid="{00000000-0005-0000-0000-000027A60000}"/>
    <cellStyle name="Überschrift 3 17 10" xfId="42137" xr:uid="{00000000-0005-0000-0000-000028A60000}"/>
    <cellStyle name="Überschrift 3 17 11" xfId="42138" xr:uid="{00000000-0005-0000-0000-000029A60000}"/>
    <cellStyle name="Überschrift 3 17 12" xfId="42139" xr:uid="{00000000-0005-0000-0000-00002AA60000}"/>
    <cellStyle name="Überschrift 3 17 13" xfId="42140" xr:uid="{00000000-0005-0000-0000-00002BA60000}"/>
    <cellStyle name="Überschrift 3 17 14" xfId="42141" xr:uid="{00000000-0005-0000-0000-00002CA60000}"/>
    <cellStyle name="Überschrift 3 17 15" xfId="42142" xr:uid="{00000000-0005-0000-0000-00002DA60000}"/>
    <cellStyle name="Überschrift 3 17 16" xfId="42143" xr:uid="{00000000-0005-0000-0000-00002EA60000}"/>
    <cellStyle name="Überschrift 3 17 17" xfId="42144" xr:uid="{00000000-0005-0000-0000-00002FA60000}"/>
    <cellStyle name="Überschrift 3 17 18" xfId="42145" xr:uid="{00000000-0005-0000-0000-000030A60000}"/>
    <cellStyle name="Überschrift 3 17 2" xfId="42146" xr:uid="{00000000-0005-0000-0000-000031A60000}"/>
    <cellStyle name="Überschrift 3 17 2 2" xfId="42147" xr:uid="{00000000-0005-0000-0000-000032A60000}"/>
    <cellStyle name="Überschrift 3 17 3" xfId="42148" xr:uid="{00000000-0005-0000-0000-000033A60000}"/>
    <cellStyle name="Überschrift 3 17 4" xfId="42149" xr:uid="{00000000-0005-0000-0000-000034A60000}"/>
    <cellStyle name="Überschrift 3 17 5" xfId="42150" xr:uid="{00000000-0005-0000-0000-000035A60000}"/>
    <cellStyle name="Überschrift 3 17 6" xfId="42151" xr:uid="{00000000-0005-0000-0000-000036A60000}"/>
    <cellStyle name="Überschrift 3 17 7" xfId="42152" xr:uid="{00000000-0005-0000-0000-000037A60000}"/>
    <cellStyle name="Überschrift 3 17 8" xfId="42153" xr:uid="{00000000-0005-0000-0000-000038A60000}"/>
    <cellStyle name="Überschrift 3 17 9" xfId="42154" xr:uid="{00000000-0005-0000-0000-000039A60000}"/>
    <cellStyle name="Überschrift 3 18" xfId="42155" xr:uid="{00000000-0005-0000-0000-00003AA60000}"/>
    <cellStyle name="Überschrift 3 18 10" xfId="42156" xr:uid="{00000000-0005-0000-0000-00003BA60000}"/>
    <cellStyle name="Überschrift 3 18 11" xfId="42157" xr:uid="{00000000-0005-0000-0000-00003CA60000}"/>
    <cellStyle name="Überschrift 3 18 12" xfId="42158" xr:uid="{00000000-0005-0000-0000-00003DA60000}"/>
    <cellStyle name="Überschrift 3 18 13" xfId="42159" xr:uid="{00000000-0005-0000-0000-00003EA60000}"/>
    <cellStyle name="Überschrift 3 18 14" xfId="42160" xr:uid="{00000000-0005-0000-0000-00003FA60000}"/>
    <cellStyle name="Überschrift 3 18 15" xfId="42161" xr:uid="{00000000-0005-0000-0000-000040A60000}"/>
    <cellStyle name="Überschrift 3 18 16" xfId="42162" xr:uid="{00000000-0005-0000-0000-000041A60000}"/>
    <cellStyle name="Überschrift 3 18 17" xfId="42163" xr:uid="{00000000-0005-0000-0000-000042A60000}"/>
    <cellStyle name="Überschrift 3 18 18" xfId="42164" xr:uid="{00000000-0005-0000-0000-000043A60000}"/>
    <cellStyle name="Überschrift 3 18 2" xfId="42165" xr:uid="{00000000-0005-0000-0000-000044A60000}"/>
    <cellStyle name="Überschrift 3 18 2 2" xfId="42166" xr:uid="{00000000-0005-0000-0000-000045A60000}"/>
    <cellStyle name="Überschrift 3 18 3" xfId="42167" xr:uid="{00000000-0005-0000-0000-000046A60000}"/>
    <cellStyle name="Überschrift 3 18 4" xfId="42168" xr:uid="{00000000-0005-0000-0000-000047A60000}"/>
    <cellStyle name="Überschrift 3 18 5" xfId="42169" xr:uid="{00000000-0005-0000-0000-000048A60000}"/>
    <cellStyle name="Überschrift 3 18 6" xfId="42170" xr:uid="{00000000-0005-0000-0000-000049A60000}"/>
    <cellStyle name="Überschrift 3 18 7" xfId="42171" xr:uid="{00000000-0005-0000-0000-00004AA60000}"/>
    <cellStyle name="Überschrift 3 18 8" xfId="42172" xr:uid="{00000000-0005-0000-0000-00004BA60000}"/>
    <cellStyle name="Überschrift 3 18 9" xfId="42173" xr:uid="{00000000-0005-0000-0000-00004CA60000}"/>
    <cellStyle name="Überschrift 3 19" xfId="42174" xr:uid="{00000000-0005-0000-0000-00004DA60000}"/>
    <cellStyle name="Überschrift 3 19 10" xfId="42175" xr:uid="{00000000-0005-0000-0000-00004EA60000}"/>
    <cellStyle name="Überschrift 3 19 11" xfId="42176" xr:uid="{00000000-0005-0000-0000-00004FA60000}"/>
    <cellStyle name="Überschrift 3 19 12" xfId="42177" xr:uid="{00000000-0005-0000-0000-000050A60000}"/>
    <cellStyle name="Überschrift 3 19 13" xfId="42178" xr:uid="{00000000-0005-0000-0000-000051A60000}"/>
    <cellStyle name="Überschrift 3 19 14" xfId="42179" xr:uid="{00000000-0005-0000-0000-000052A60000}"/>
    <cellStyle name="Überschrift 3 19 15" xfId="42180" xr:uid="{00000000-0005-0000-0000-000053A60000}"/>
    <cellStyle name="Überschrift 3 19 16" xfId="42181" xr:uid="{00000000-0005-0000-0000-000054A60000}"/>
    <cellStyle name="Überschrift 3 19 17" xfId="42182" xr:uid="{00000000-0005-0000-0000-000055A60000}"/>
    <cellStyle name="Überschrift 3 19 18" xfId="42183" xr:uid="{00000000-0005-0000-0000-000056A60000}"/>
    <cellStyle name="Überschrift 3 19 2" xfId="42184" xr:uid="{00000000-0005-0000-0000-000057A60000}"/>
    <cellStyle name="Überschrift 3 19 2 2" xfId="42185" xr:uid="{00000000-0005-0000-0000-000058A60000}"/>
    <cellStyle name="Überschrift 3 19 3" xfId="42186" xr:uid="{00000000-0005-0000-0000-000059A60000}"/>
    <cellStyle name="Überschrift 3 19 4" xfId="42187" xr:uid="{00000000-0005-0000-0000-00005AA60000}"/>
    <cellStyle name="Überschrift 3 19 5" xfId="42188" xr:uid="{00000000-0005-0000-0000-00005BA60000}"/>
    <cellStyle name="Überschrift 3 19 6" xfId="42189" xr:uid="{00000000-0005-0000-0000-00005CA60000}"/>
    <cellStyle name="Überschrift 3 19 7" xfId="42190" xr:uid="{00000000-0005-0000-0000-00005DA60000}"/>
    <cellStyle name="Überschrift 3 19 8" xfId="42191" xr:uid="{00000000-0005-0000-0000-00005EA60000}"/>
    <cellStyle name="Überschrift 3 19 9" xfId="42192" xr:uid="{00000000-0005-0000-0000-00005FA60000}"/>
    <cellStyle name="Überschrift 3 2" xfId="40" xr:uid="{00000000-0005-0000-0000-000060A60000}"/>
    <cellStyle name="Überschrift 3 2 10" xfId="42193" xr:uid="{00000000-0005-0000-0000-000061A60000}"/>
    <cellStyle name="Überschrift 3 2 11" xfId="42194" xr:uid="{00000000-0005-0000-0000-000062A60000}"/>
    <cellStyle name="Überschrift 3 2 12" xfId="42195" xr:uid="{00000000-0005-0000-0000-000063A60000}"/>
    <cellStyle name="Überschrift 3 2 13" xfId="42196" xr:uid="{00000000-0005-0000-0000-000064A60000}"/>
    <cellStyle name="Überschrift 3 2 14" xfId="42197" xr:uid="{00000000-0005-0000-0000-000065A60000}"/>
    <cellStyle name="Überschrift 3 2 14 2" xfId="42198" xr:uid="{00000000-0005-0000-0000-000066A60000}"/>
    <cellStyle name="Überschrift 3 2 15" xfId="42199" xr:uid="{00000000-0005-0000-0000-000067A60000}"/>
    <cellStyle name="Überschrift 3 2 15 10" xfId="42200" xr:uid="{00000000-0005-0000-0000-000068A60000}"/>
    <cellStyle name="Überschrift 3 2 15 11" xfId="42201" xr:uid="{00000000-0005-0000-0000-000069A60000}"/>
    <cellStyle name="Überschrift 3 2 15 12" xfId="42202" xr:uid="{00000000-0005-0000-0000-00006AA60000}"/>
    <cellStyle name="Überschrift 3 2 15 13" xfId="42203" xr:uid="{00000000-0005-0000-0000-00006BA60000}"/>
    <cellStyle name="Überschrift 3 2 15 14" xfId="42204" xr:uid="{00000000-0005-0000-0000-00006CA60000}"/>
    <cellStyle name="Überschrift 3 2 15 15" xfId="42205" xr:uid="{00000000-0005-0000-0000-00006DA60000}"/>
    <cellStyle name="Überschrift 3 2 15 16" xfId="42206" xr:uid="{00000000-0005-0000-0000-00006EA60000}"/>
    <cellStyle name="Überschrift 3 2 15 17" xfId="42207" xr:uid="{00000000-0005-0000-0000-00006FA60000}"/>
    <cellStyle name="Überschrift 3 2 15 18" xfId="42208" xr:uid="{00000000-0005-0000-0000-000070A60000}"/>
    <cellStyle name="Überschrift 3 2 15 2" xfId="42209" xr:uid="{00000000-0005-0000-0000-000071A60000}"/>
    <cellStyle name="Überschrift 3 2 15 2 10" xfId="42210" xr:uid="{00000000-0005-0000-0000-000072A60000}"/>
    <cellStyle name="Überschrift 3 2 15 2 11" xfId="42211" xr:uid="{00000000-0005-0000-0000-000073A60000}"/>
    <cellStyle name="Überschrift 3 2 15 2 12" xfId="42212" xr:uid="{00000000-0005-0000-0000-000074A60000}"/>
    <cellStyle name="Überschrift 3 2 15 2 13" xfId="42213" xr:uid="{00000000-0005-0000-0000-000075A60000}"/>
    <cellStyle name="Überschrift 3 2 15 2 14" xfId="42214" xr:uid="{00000000-0005-0000-0000-000076A60000}"/>
    <cellStyle name="Überschrift 3 2 15 2 15" xfId="42215" xr:uid="{00000000-0005-0000-0000-000077A60000}"/>
    <cellStyle name="Überschrift 3 2 15 2 16" xfId="42216" xr:uid="{00000000-0005-0000-0000-000078A60000}"/>
    <cellStyle name="Überschrift 3 2 15 2 17" xfId="42217" xr:uid="{00000000-0005-0000-0000-000079A60000}"/>
    <cellStyle name="Überschrift 3 2 15 2 18" xfId="42218" xr:uid="{00000000-0005-0000-0000-00007AA60000}"/>
    <cellStyle name="Überschrift 3 2 15 2 2" xfId="42219" xr:uid="{00000000-0005-0000-0000-00007BA60000}"/>
    <cellStyle name="Überschrift 3 2 15 2 2 2" xfId="42220" xr:uid="{00000000-0005-0000-0000-00007CA60000}"/>
    <cellStyle name="Überschrift 3 2 15 2 2 2 2" xfId="42221" xr:uid="{00000000-0005-0000-0000-00007DA60000}"/>
    <cellStyle name="Überschrift 3 2 15 2 2 2 2 2" xfId="42222" xr:uid="{00000000-0005-0000-0000-00007EA60000}"/>
    <cellStyle name="Überschrift 3 2 15 2 2 2 2 2 2" xfId="42223" xr:uid="{00000000-0005-0000-0000-00007FA60000}"/>
    <cellStyle name="Überschrift 3 2 15 2 2 2 2 2 3" xfId="42224" xr:uid="{00000000-0005-0000-0000-000080A60000}"/>
    <cellStyle name="Überschrift 3 2 15 2 2 2 2 3" xfId="42225" xr:uid="{00000000-0005-0000-0000-000081A60000}"/>
    <cellStyle name="Überschrift 3 2 15 2 2 2 3" xfId="42226" xr:uid="{00000000-0005-0000-0000-000082A60000}"/>
    <cellStyle name="Überschrift 3 2 15 2 2 2 4" xfId="42227" xr:uid="{00000000-0005-0000-0000-000083A60000}"/>
    <cellStyle name="Überschrift 3 2 15 2 2 3" xfId="42228" xr:uid="{00000000-0005-0000-0000-000084A60000}"/>
    <cellStyle name="Überschrift 3 2 15 2 2 3 2" xfId="42229" xr:uid="{00000000-0005-0000-0000-000085A60000}"/>
    <cellStyle name="Überschrift 3 2 15 2 2 3 3" xfId="42230" xr:uid="{00000000-0005-0000-0000-000086A60000}"/>
    <cellStyle name="Überschrift 3 2 15 2 2 4" xfId="42231" xr:uid="{00000000-0005-0000-0000-000087A60000}"/>
    <cellStyle name="Überschrift 3 2 15 2 3" xfId="42232" xr:uid="{00000000-0005-0000-0000-000088A60000}"/>
    <cellStyle name="Überschrift 3 2 15 2 4" xfId="42233" xr:uid="{00000000-0005-0000-0000-000089A60000}"/>
    <cellStyle name="Überschrift 3 2 15 2 5" xfId="42234" xr:uid="{00000000-0005-0000-0000-00008AA60000}"/>
    <cellStyle name="Überschrift 3 2 15 2 5 2" xfId="42235" xr:uid="{00000000-0005-0000-0000-00008BA60000}"/>
    <cellStyle name="Überschrift 3 2 15 2 5 2 2" xfId="42236" xr:uid="{00000000-0005-0000-0000-00008CA60000}"/>
    <cellStyle name="Überschrift 3 2 15 2 5 2 3" xfId="42237" xr:uid="{00000000-0005-0000-0000-00008DA60000}"/>
    <cellStyle name="Überschrift 3 2 15 2 5 3" xfId="42238" xr:uid="{00000000-0005-0000-0000-00008EA60000}"/>
    <cellStyle name="Überschrift 3 2 15 2 6" xfId="42239" xr:uid="{00000000-0005-0000-0000-00008FA60000}"/>
    <cellStyle name="Überschrift 3 2 15 2 7" xfId="42240" xr:uid="{00000000-0005-0000-0000-000090A60000}"/>
    <cellStyle name="Überschrift 3 2 15 2 8" xfId="42241" xr:uid="{00000000-0005-0000-0000-000091A60000}"/>
    <cellStyle name="Überschrift 3 2 15 2 9" xfId="42242" xr:uid="{00000000-0005-0000-0000-000092A60000}"/>
    <cellStyle name="Überschrift 3 2 15 3" xfId="42243" xr:uid="{00000000-0005-0000-0000-000093A60000}"/>
    <cellStyle name="Überschrift 3 2 15 3 2" xfId="42244" xr:uid="{00000000-0005-0000-0000-000094A60000}"/>
    <cellStyle name="Überschrift 3 2 15 3 2 2" xfId="42245" xr:uid="{00000000-0005-0000-0000-000095A60000}"/>
    <cellStyle name="Überschrift 3 2 15 3 2 2 2" xfId="42246" xr:uid="{00000000-0005-0000-0000-000096A60000}"/>
    <cellStyle name="Überschrift 3 2 15 3 2 2 2 2" xfId="42247" xr:uid="{00000000-0005-0000-0000-000097A60000}"/>
    <cellStyle name="Überschrift 3 2 15 3 2 2 2 3" xfId="42248" xr:uid="{00000000-0005-0000-0000-000098A60000}"/>
    <cellStyle name="Überschrift 3 2 15 3 2 2 3" xfId="42249" xr:uid="{00000000-0005-0000-0000-000099A60000}"/>
    <cellStyle name="Überschrift 3 2 15 3 2 3" xfId="42250" xr:uid="{00000000-0005-0000-0000-00009AA60000}"/>
    <cellStyle name="Überschrift 3 2 15 3 2 4" xfId="42251" xr:uid="{00000000-0005-0000-0000-00009BA60000}"/>
    <cellStyle name="Überschrift 3 2 15 3 3" xfId="42252" xr:uid="{00000000-0005-0000-0000-00009CA60000}"/>
    <cellStyle name="Überschrift 3 2 15 3 3 2" xfId="42253" xr:uid="{00000000-0005-0000-0000-00009DA60000}"/>
    <cellStyle name="Überschrift 3 2 15 3 3 3" xfId="42254" xr:uid="{00000000-0005-0000-0000-00009EA60000}"/>
    <cellStyle name="Überschrift 3 2 15 3 4" xfId="42255" xr:uid="{00000000-0005-0000-0000-00009FA60000}"/>
    <cellStyle name="Überschrift 3 2 15 4" xfId="42256" xr:uid="{00000000-0005-0000-0000-0000A0A60000}"/>
    <cellStyle name="Überschrift 3 2 15 5" xfId="42257" xr:uid="{00000000-0005-0000-0000-0000A1A60000}"/>
    <cellStyle name="Überschrift 3 2 15 5 2" xfId="42258" xr:uid="{00000000-0005-0000-0000-0000A2A60000}"/>
    <cellStyle name="Überschrift 3 2 15 5 2 2" xfId="42259" xr:uid="{00000000-0005-0000-0000-0000A3A60000}"/>
    <cellStyle name="Überschrift 3 2 15 5 2 3" xfId="42260" xr:uid="{00000000-0005-0000-0000-0000A4A60000}"/>
    <cellStyle name="Überschrift 3 2 15 5 3" xfId="42261" xr:uid="{00000000-0005-0000-0000-0000A5A60000}"/>
    <cellStyle name="Überschrift 3 2 15 6" xfId="42262" xr:uid="{00000000-0005-0000-0000-0000A6A60000}"/>
    <cellStyle name="Überschrift 3 2 15 7" xfId="42263" xr:uid="{00000000-0005-0000-0000-0000A7A60000}"/>
    <cellStyle name="Überschrift 3 2 15 8" xfId="42264" xr:uid="{00000000-0005-0000-0000-0000A8A60000}"/>
    <cellStyle name="Überschrift 3 2 15 9" xfId="42265" xr:uid="{00000000-0005-0000-0000-0000A9A60000}"/>
    <cellStyle name="Überschrift 3 2 16" xfId="42266" xr:uid="{00000000-0005-0000-0000-0000AAA60000}"/>
    <cellStyle name="Überschrift 3 2 17" xfId="42267" xr:uid="{00000000-0005-0000-0000-0000ABA60000}"/>
    <cellStyle name="Überschrift 3 2 18" xfId="42268" xr:uid="{00000000-0005-0000-0000-0000ACA60000}"/>
    <cellStyle name="Überschrift 3 2 19" xfId="42269" xr:uid="{00000000-0005-0000-0000-0000ADA60000}"/>
    <cellStyle name="Überschrift 3 2 2" xfId="42270" xr:uid="{00000000-0005-0000-0000-0000AEA60000}"/>
    <cellStyle name="Überschrift 3 2 2 2" xfId="42271" xr:uid="{00000000-0005-0000-0000-0000AFA60000}"/>
    <cellStyle name="Überschrift 3 2 2 2 2" xfId="42272" xr:uid="{00000000-0005-0000-0000-0000B0A60000}"/>
    <cellStyle name="Überschrift 3 2 20" xfId="42273" xr:uid="{00000000-0005-0000-0000-0000B1A60000}"/>
    <cellStyle name="Überschrift 3 2 21" xfId="42274" xr:uid="{00000000-0005-0000-0000-0000B2A60000}"/>
    <cellStyle name="Überschrift 3 2 22" xfId="42275" xr:uid="{00000000-0005-0000-0000-0000B3A60000}"/>
    <cellStyle name="Überschrift 3 2 23" xfId="42276" xr:uid="{00000000-0005-0000-0000-0000B4A60000}"/>
    <cellStyle name="Überschrift 3 2 24" xfId="42277" xr:uid="{00000000-0005-0000-0000-0000B5A60000}"/>
    <cellStyle name="Überschrift 3 2 25" xfId="42278" xr:uid="{00000000-0005-0000-0000-0000B6A60000}"/>
    <cellStyle name="Überschrift 3 2 26" xfId="42279" xr:uid="{00000000-0005-0000-0000-0000B7A60000}"/>
    <cellStyle name="Überschrift 3 2 27" xfId="42280" xr:uid="{00000000-0005-0000-0000-0000B8A60000}"/>
    <cellStyle name="Überschrift 3 2 28" xfId="42281" xr:uid="{00000000-0005-0000-0000-0000B9A60000}"/>
    <cellStyle name="Überschrift 3 2 28 10" xfId="42282" xr:uid="{00000000-0005-0000-0000-0000BAA60000}"/>
    <cellStyle name="Überschrift 3 2 28 10 2" xfId="42283" xr:uid="{00000000-0005-0000-0000-0000BBA60000}"/>
    <cellStyle name="Überschrift 3 2 28 10 3" xfId="42284" xr:uid="{00000000-0005-0000-0000-0000BCA60000}"/>
    <cellStyle name="Überschrift 3 2 28 11" xfId="42285" xr:uid="{00000000-0005-0000-0000-0000BDA60000}"/>
    <cellStyle name="Überschrift 3 2 28 2" xfId="42286" xr:uid="{00000000-0005-0000-0000-0000BEA60000}"/>
    <cellStyle name="Überschrift 3 2 28 2 2" xfId="42287" xr:uid="{00000000-0005-0000-0000-0000BFA60000}"/>
    <cellStyle name="Überschrift 3 2 28 2 2 2" xfId="42288" xr:uid="{00000000-0005-0000-0000-0000C0A60000}"/>
    <cellStyle name="Überschrift 3 2 28 2 2 2 2" xfId="42289" xr:uid="{00000000-0005-0000-0000-0000C1A60000}"/>
    <cellStyle name="Überschrift 3 2 28 2 2 2 2 2" xfId="42290" xr:uid="{00000000-0005-0000-0000-0000C2A60000}"/>
    <cellStyle name="Überschrift 3 2 28 2 2 2 2 2 2" xfId="42291" xr:uid="{00000000-0005-0000-0000-0000C3A60000}"/>
    <cellStyle name="Überschrift 3 2 28 2 2 2 2 2 3" xfId="42292" xr:uid="{00000000-0005-0000-0000-0000C4A60000}"/>
    <cellStyle name="Überschrift 3 2 28 2 2 2 2 3" xfId="42293" xr:uid="{00000000-0005-0000-0000-0000C5A60000}"/>
    <cellStyle name="Überschrift 3 2 28 2 2 2 3" xfId="42294" xr:uid="{00000000-0005-0000-0000-0000C6A60000}"/>
    <cellStyle name="Überschrift 3 2 28 2 2 2 4" xfId="42295" xr:uid="{00000000-0005-0000-0000-0000C7A60000}"/>
    <cellStyle name="Überschrift 3 2 28 2 2 3" xfId="42296" xr:uid="{00000000-0005-0000-0000-0000C8A60000}"/>
    <cellStyle name="Überschrift 3 2 28 2 2 3 2" xfId="42297" xr:uid="{00000000-0005-0000-0000-0000C9A60000}"/>
    <cellStyle name="Überschrift 3 2 28 2 2 3 3" xfId="42298" xr:uid="{00000000-0005-0000-0000-0000CAA60000}"/>
    <cellStyle name="Überschrift 3 2 28 2 2 4" xfId="42299" xr:uid="{00000000-0005-0000-0000-0000CBA60000}"/>
    <cellStyle name="Überschrift 3 2 28 2 3" xfId="42300" xr:uid="{00000000-0005-0000-0000-0000CCA60000}"/>
    <cellStyle name="Überschrift 3 2 28 2 3 2" xfId="42301" xr:uid="{00000000-0005-0000-0000-0000CDA60000}"/>
    <cellStyle name="Überschrift 3 2 28 2 3 2 2" xfId="42302" xr:uid="{00000000-0005-0000-0000-0000CEA60000}"/>
    <cellStyle name="Überschrift 3 2 28 2 3 2 3" xfId="42303" xr:uid="{00000000-0005-0000-0000-0000CFA60000}"/>
    <cellStyle name="Überschrift 3 2 28 2 3 3" xfId="42304" xr:uid="{00000000-0005-0000-0000-0000D0A60000}"/>
    <cellStyle name="Überschrift 3 2 28 2 4" xfId="42305" xr:uid="{00000000-0005-0000-0000-0000D1A60000}"/>
    <cellStyle name="Überschrift 3 2 28 2 5" xfId="42306" xr:uid="{00000000-0005-0000-0000-0000D2A60000}"/>
    <cellStyle name="Überschrift 3 2 28 3" xfId="42307" xr:uid="{00000000-0005-0000-0000-0000D3A60000}"/>
    <cellStyle name="Überschrift 3 2 28 4" xfId="42308" xr:uid="{00000000-0005-0000-0000-0000D4A60000}"/>
    <cellStyle name="Überschrift 3 2 28 5" xfId="42309" xr:uid="{00000000-0005-0000-0000-0000D5A60000}"/>
    <cellStyle name="Überschrift 3 2 28 6" xfId="42310" xr:uid="{00000000-0005-0000-0000-0000D6A60000}"/>
    <cellStyle name="Überschrift 3 2 28 7" xfId="42311" xr:uid="{00000000-0005-0000-0000-0000D7A60000}"/>
    <cellStyle name="Überschrift 3 2 28 8" xfId="42312" xr:uid="{00000000-0005-0000-0000-0000D8A60000}"/>
    <cellStyle name="Überschrift 3 2 28 9" xfId="42313" xr:uid="{00000000-0005-0000-0000-0000D9A60000}"/>
    <cellStyle name="Überschrift 3 2 28 9 2" xfId="42314" xr:uid="{00000000-0005-0000-0000-0000DAA60000}"/>
    <cellStyle name="Überschrift 3 2 28 9 2 2" xfId="42315" xr:uid="{00000000-0005-0000-0000-0000DBA60000}"/>
    <cellStyle name="Überschrift 3 2 28 9 2 2 2" xfId="42316" xr:uid="{00000000-0005-0000-0000-0000DCA60000}"/>
    <cellStyle name="Überschrift 3 2 28 9 2 2 3" xfId="42317" xr:uid="{00000000-0005-0000-0000-0000DDA60000}"/>
    <cellStyle name="Überschrift 3 2 28 9 2 3" xfId="42318" xr:uid="{00000000-0005-0000-0000-0000DEA60000}"/>
    <cellStyle name="Überschrift 3 2 28 9 3" xfId="42319" xr:uid="{00000000-0005-0000-0000-0000DFA60000}"/>
    <cellStyle name="Überschrift 3 2 28 9 4" xfId="42320" xr:uid="{00000000-0005-0000-0000-0000E0A60000}"/>
    <cellStyle name="Überschrift 3 2 29" xfId="42321" xr:uid="{00000000-0005-0000-0000-0000E1A60000}"/>
    <cellStyle name="Überschrift 3 2 29 2" xfId="42322" xr:uid="{00000000-0005-0000-0000-0000E2A60000}"/>
    <cellStyle name="Überschrift 3 2 29 2 2" xfId="42323" xr:uid="{00000000-0005-0000-0000-0000E3A60000}"/>
    <cellStyle name="Überschrift 3 2 29 2 2 2" xfId="42324" xr:uid="{00000000-0005-0000-0000-0000E4A60000}"/>
    <cellStyle name="Überschrift 3 2 29 2 2 2 2" xfId="42325" xr:uid="{00000000-0005-0000-0000-0000E5A60000}"/>
    <cellStyle name="Überschrift 3 2 29 2 2 2 2 2" xfId="42326" xr:uid="{00000000-0005-0000-0000-0000E6A60000}"/>
    <cellStyle name="Überschrift 3 2 29 2 2 2 2 3" xfId="42327" xr:uid="{00000000-0005-0000-0000-0000E7A60000}"/>
    <cellStyle name="Überschrift 3 2 29 2 2 2 3" xfId="42328" xr:uid="{00000000-0005-0000-0000-0000E8A60000}"/>
    <cellStyle name="Überschrift 3 2 29 2 2 3" xfId="42329" xr:uid="{00000000-0005-0000-0000-0000E9A60000}"/>
    <cellStyle name="Überschrift 3 2 29 2 2 4" xfId="42330" xr:uid="{00000000-0005-0000-0000-0000EAA60000}"/>
    <cellStyle name="Überschrift 3 2 29 2 3" xfId="42331" xr:uid="{00000000-0005-0000-0000-0000EBA60000}"/>
    <cellStyle name="Überschrift 3 2 29 2 3 2" xfId="42332" xr:uid="{00000000-0005-0000-0000-0000ECA60000}"/>
    <cellStyle name="Überschrift 3 2 29 2 3 3" xfId="42333" xr:uid="{00000000-0005-0000-0000-0000EDA60000}"/>
    <cellStyle name="Überschrift 3 2 29 2 4" xfId="42334" xr:uid="{00000000-0005-0000-0000-0000EEA60000}"/>
    <cellStyle name="Überschrift 3 2 29 3" xfId="42335" xr:uid="{00000000-0005-0000-0000-0000EFA60000}"/>
    <cellStyle name="Überschrift 3 2 29 3 2" xfId="42336" xr:uid="{00000000-0005-0000-0000-0000F0A60000}"/>
    <cellStyle name="Überschrift 3 2 29 3 2 2" xfId="42337" xr:uid="{00000000-0005-0000-0000-0000F1A60000}"/>
    <cellStyle name="Überschrift 3 2 29 3 2 3" xfId="42338" xr:uid="{00000000-0005-0000-0000-0000F2A60000}"/>
    <cellStyle name="Überschrift 3 2 29 3 3" xfId="42339" xr:uid="{00000000-0005-0000-0000-0000F3A60000}"/>
    <cellStyle name="Überschrift 3 2 29 4" xfId="42340" xr:uid="{00000000-0005-0000-0000-0000F4A60000}"/>
    <cellStyle name="Überschrift 3 2 29 5" xfId="42341" xr:uid="{00000000-0005-0000-0000-0000F5A60000}"/>
    <cellStyle name="Überschrift 3 2 3" xfId="42342" xr:uid="{00000000-0005-0000-0000-0000F6A60000}"/>
    <cellStyle name="Überschrift 3 2 30" xfId="42343" xr:uid="{00000000-0005-0000-0000-0000F7A60000}"/>
    <cellStyle name="Überschrift 3 2 30 2" xfId="42344" xr:uid="{00000000-0005-0000-0000-0000F8A60000}"/>
    <cellStyle name="Überschrift 3 2 31" xfId="42345" xr:uid="{00000000-0005-0000-0000-0000F9A60000}"/>
    <cellStyle name="Überschrift 3 2 31 2" xfId="42346" xr:uid="{00000000-0005-0000-0000-0000FAA60000}"/>
    <cellStyle name="Überschrift 3 2 32" xfId="42347" xr:uid="{00000000-0005-0000-0000-0000FBA60000}"/>
    <cellStyle name="Überschrift 3 2 32 2" xfId="42348" xr:uid="{00000000-0005-0000-0000-0000FCA60000}"/>
    <cellStyle name="Überschrift 3 2 33" xfId="42349" xr:uid="{00000000-0005-0000-0000-0000FDA60000}"/>
    <cellStyle name="Überschrift 3 2 33 2" xfId="42350" xr:uid="{00000000-0005-0000-0000-0000FEA60000}"/>
    <cellStyle name="Überschrift 3 2 34" xfId="42351" xr:uid="{00000000-0005-0000-0000-0000FFA60000}"/>
    <cellStyle name="Überschrift 3 2 34 2" xfId="42352" xr:uid="{00000000-0005-0000-0000-000000A70000}"/>
    <cellStyle name="Überschrift 3 2 35" xfId="42353" xr:uid="{00000000-0005-0000-0000-000001A70000}"/>
    <cellStyle name="Überschrift 3 2 35 2" xfId="42354" xr:uid="{00000000-0005-0000-0000-000002A70000}"/>
    <cellStyle name="Überschrift 3 2 35 2 2" xfId="42355" xr:uid="{00000000-0005-0000-0000-000003A70000}"/>
    <cellStyle name="Überschrift 3 2 35 2 2 2" xfId="42356" xr:uid="{00000000-0005-0000-0000-000004A70000}"/>
    <cellStyle name="Überschrift 3 2 35 2 2 3" xfId="42357" xr:uid="{00000000-0005-0000-0000-000005A70000}"/>
    <cellStyle name="Überschrift 3 2 35 2 3" xfId="42358" xr:uid="{00000000-0005-0000-0000-000006A70000}"/>
    <cellStyle name="Überschrift 3 2 35 3" xfId="42359" xr:uid="{00000000-0005-0000-0000-000007A70000}"/>
    <cellStyle name="Überschrift 3 2 35 4" xfId="42360" xr:uid="{00000000-0005-0000-0000-000008A70000}"/>
    <cellStyle name="Überschrift 3 2 36" xfId="42361" xr:uid="{00000000-0005-0000-0000-000009A70000}"/>
    <cellStyle name="Überschrift 3 2 36 2" xfId="42362" xr:uid="{00000000-0005-0000-0000-00000AA70000}"/>
    <cellStyle name="Überschrift 3 2 36 3" xfId="42363" xr:uid="{00000000-0005-0000-0000-00000BA70000}"/>
    <cellStyle name="Überschrift 3 2 37" xfId="42364" xr:uid="{00000000-0005-0000-0000-00000CA70000}"/>
    <cellStyle name="Überschrift 3 2 38" xfId="42365" xr:uid="{00000000-0005-0000-0000-00000DA70000}"/>
    <cellStyle name="Überschrift 3 2 39" xfId="42366" xr:uid="{00000000-0005-0000-0000-00000EA70000}"/>
    <cellStyle name="Überschrift 3 2 4" xfId="42367" xr:uid="{00000000-0005-0000-0000-00000FA70000}"/>
    <cellStyle name="Überschrift 3 2 40" xfId="42368" xr:uid="{00000000-0005-0000-0000-000010A70000}"/>
    <cellStyle name="Überschrift 3 2 41" xfId="42369" xr:uid="{00000000-0005-0000-0000-000011A70000}"/>
    <cellStyle name="Überschrift 3 2 42" xfId="42370" xr:uid="{00000000-0005-0000-0000-000012A70000}"/>
    <cellStyle name="Überschrift 3 2 43" xfId="42371" xr:uid="{00000000-0005-0000-0000-000013A70000}"/>
    <cellStyle name="Überschrift 3 2 44" xfId="42372" xr:uid="{00000000-0005-0000-0000-000014A70000}"/>
    <cellStyle name="Überschrift 3 2 45" xfId="42373" xr:uid="{00000000-0005-0000-0000-000015A70000}"/>
    <cellStyle name="Überschrift 3 2 46" xfId="42374" xr:uid="{00000000-0005-0000-0000-000016A70000}"/>
    <cellStyle name="Überschrift 3 2 47" xfId="42375" xr:uid="{00000000-0005-0000-0000-000017A70000}"/>
    <cellStyle name="Überschrift 3 2 48" xfId="42376" xr:uid="{00000000-0005-0000-0000-000018A70000}"/>
    <cellStyle name="Überschrift 3 2 5" xfId="42377" xr:uid="{00000000-0005-0000-0000-000019A70000}"/>
    <cellStyle name="Überschrift 3 2 6" xfId="42378" xr:uid="{00000000-0005-0000-0000-00001AA70000}"/>
    <cellStyle name="Überschrift 3 2 7" xfId="42379" xr:uid="{00000000-0005-0000-0000-00001BA70000}"/>
    <cellStyle name="Überschrift 3 2 8" xfId="42380" xr:uid="{00000000-0005-0000-0000-00001CA70000}"/>
    <cellStyle name="Überschrift 3 2 9" xfId="42381" xr:uid="{00000000-0005-0000-0000-00001DA70000}"/>
    <cellStyle name="Überschrift 3 20" xfId="42382" xr:uid="{00000000-0005-0000-0000-00001EA70000}"/>
    <cellStyle name="Überschrift 3 20 10" xfId="42383" xr:uid="{00000000-0005-0000-0000-00001FA70000}"/>
    <cellStyle name="Überschrift 3 20 11" xfId="42384" xr:uid="{00000000-0005-0000-0000-000020A70000}"/>
    <cellStyle name="Überschrift 3 20 12" xfId="42385" xr:uid="{00000000-0005-0000-0000-000021A70000}"/>
    <cellStyle name="Überschrift 3 20 13" xfId="42386" xr:uid="{00000000-0005-0000-0000-000022A70000}"/>
    <cellStyle name="Überschrift 3 20 14" xfId="42387" xr:uid="{00000000-0005-0000-0000-000023A70000}"/>
    <cellStyle name="Überschrift 3 20 15" xfId="42388" xr:uid="{00000000-0005-0000-0000-000024A70000}"/>
    <cellStyle name="Überschrift 3 20 16" xfId="42389" xr:uid="{00000000-0005-0000-0000-000025A70000}"/>
    <cellStyle name="Überschrift 3 20 17" xfId="42390" xr:uid="{00000000-0005-0000-0000-000026A70000}"/>
    <cellStyle name="Überschrift 3 20 18" xfId="42391" xr:uid="{00000000-0005-0000-0000-000027A70000}"/>
    <cellStyle name="Überschrift 3 20 2" xfId="42392" xr:uid="{00000000-0005-0000-0000-000028A70000}"/>
    <cellStyle name="Überschrift 3 20 2 2" xfId="42393" xr:uid="{00000000-0005-0000-0000-000029A70000}"/>
    <cellStyle name="Überschrift 3 20 3" xfId="42394" xr:uid="{00000000-0005-0000-0000-00002AA70000}"/>
    <cellStyle name="Überschrift 3 20 4" xfId="42395" xr:uid="{00000000-0005-0000-0000-00002BA70000}"/>
    <cellStyle name="Überschrift 3 20 5" xfId="42396" xr:uid="{00000000-0005-0000-0000-00002CA70000}"/>
    <cellStyle name="Überschrift 3 20 6" xfId="42397" xr:uid="{00000000-0005-0000-0000-00002DA70000}"/>
    <cellStyle name="Überschrift 3 20 7" xfId="42398" xr:uid="{00000000-0005-0000-0000-00002EA70000}"/>
    <cellStyle name="Überschrift 3 20 8" xfId="42399" xr:uid="{00000000-0005-0000-0000-00002FA70000}"/>
    <cellStyle name="Überschrift 3 20 9" xfId="42400" xr:uid="{00000000-0005-0000-0000-000030A70000}"/>
    <cellStyle name="Überschrift 3 21" xfId="42401" xr:uid="{00000000-0005-0000-0000-000031A70000}"/>
    <cellStyle name="Überschrift 3 21 10" xfId="42402" xr:uid="{00000000-0005-0000-0000-000032A70000}"/>
    <cellStyle name="Überschrift 3 21 11" xfId="42403" xr:uid="{00000000-0005-0000-0000-000033A70000}"/>
    <cellStyle name="Überschrift 3 21 12" xfId="42404" xr:uid="{00000000-0005-0000-0000-000034A70000}"/>
    <cellStyle name="Überschrift 3 21 13" xfId="42405" xr:uid="{00000000-0005-0000-0000-000035A70000}"/>
    <cellStyle name="Überschrift 3 21 14" xfId="42406" xr:uid="{00000000-0005-0000-0000-000036A70000}"/>
    <cellStyle name="Überschrift 3 21 15" xfId="42407" xr:uid="{00000000-0005-0000-0000-000037A70000}"/>
    <cellStyle name="Überschrift 3 21 16" xfId="42408" xr:uid="{00000000-0005-0000-0000-000038A70000}"/>
    <cellStyle name="Überschrift 3 21 17" xfId="42409" xr:uid="{00000000-0005-0000-0000-000039A70000}"/>
    <cellStyle name="Überschrift 3 21 18" xfId="42410" xr:uid="{00000000-0005-0000-0000-00003AA70000}"/>
    <cellStyle name="Überschrift 3 21 2" xfId="42411" xr:uid="{00000000-0005-0000-0000-00003BA70000}"/>
    <cellStyle name="Überschrift 3 21 2 2" xfId="42412" xr:uid="{00000000-0005-0000-0000-00003CA70000}"/>
    <cellStyle name="Überschrift 3 21 3" xfId="42413" xr:uid="{00000000-0005-0000-0000-00003DA70000}"/>
    <cellStyle name="Überschrift 3 21 4" xfId="42414" xr:uid="{00000000-0005-0000-0000-00003EA70000}"/>
    <cellStyle name="Überschrift 3 21 5" xfId="42415" xr:uid="{00000000-0005-0000-0000-00003FA70000}"/>
    <cellStyle name="Überschrift 3 21 6" xfId="42416" xr:uid="{00000000-0005-0000-0000-000040A70000}"/>
    <cellStyle name="Überschrift 3 21 7" xfId="42417" xr:uid="{00000000-0005-0000-0000-000041A70000}"/>
    <cellStyle name="Überschrift 3 21 8" xfId="42418" xr:uid="{00000000-0005-0000-0000-000042A70000}"/>
    <cellStyle name="Überschrift 3 21 9" xfId="42419" xr:uid="{00000000-0005-0000-0000-000043A70000}"/>
    <cellStyle name="Überschrift 3 22" xfId="42420" xr:uid="{00000000-0005-0000-0000-000044A70000}"/>
    <cellStyle name="Überschrift 3 22 10" xfId="42421" xr:uid="{00000000-0005-0000-0000-000045A70000}"/>
    <cellStyle name="Überschrift 3 22 11" xfId="42422" xr:uid="{00000000-0005-0000-0000-000046A70000}"/>
    <cellStyle name="Überschrift 3 22 12" xfId="42423" xr:uid="{00000000-0005-0000-0000-000047A70000}"/>
    <cellStyle name="Überschrift 3 22 13" xfId="42424" xr:uid="{00000000-0005-0000-0000-000048A70000}"/>
    <cellStyle name="Überschrift 3 22 14" xfId="42425" xr:uid="{00000000-0005-0000-0000-000049A70000}"/>
    <cellStyle name="Überschrift 3 22 15" xfId="42426" xr:uid="{00000000-0005-0000-0000-00004AA70000}"/>
    <cellStyle name="Überschrift 3 22 16" xfId="42427" xr:uid="{00000000-0005-0000-0000-00004BA70000}"/>
    <cellStyle name="Überschrift 3 22 17" xfId="42428" xr:uid="{00000000-0005-0000-0000-00004CA70000}"/>
    <cellStyle name="Überschrift 3 22 18" xfId="42429" xr:uid="{00000000-0005-0000-0000-00004DA70000}"/>
    <cellStyle name="Überschrift 3 22 2" xfId="42430" xr:uid="{00000000-0005-0000-0000-00004EA70000}"/>
    <cellStyle name="Überschrift 3 22 2 2" xfId="42431" xr:uid="{00000000-0005-0000-0000-00004FA70000}"/>
    <cellStyle name="Überschrift 3 22 3" xfId="42432" xr:uid="{00000000-0005-0000-0000-000050A70000}"/>
    <cellStyle name="Überschrift 3 22 4" xfId="42433" xr:uid="{00000000-0005-0000-0000-000051A70000}"/>
    <cellStyle name="Überschrift 3 22 5" xfId="42434" xr:uid="{00000000-0005-0000-0000-000052A70000}"/>
    <cellStyle name="Überschrift 3 22 6" xfId="42435" xr:uid="{00000000-0005-0000-0000-000053A70000}"/>
    <cellStyle name="Überschrift 3 22 7" xfId="42436" xr:uid="{00000000-0005-0000-0000-000054A70000}"/>
    <cellStyle name="Überschrift 3 22 8" xfId="42437" xr:uid="{00000000-0005-0000-0000-000055A70000}"/>
    <cellStyle name="Überschrift 3 22 9" xfId="42438" xr:uid="{00000000-0005-0000-0000-000056A70000}"/>
    <cellStyle name="Überschrift 3 23" xfId="42439" xr:uid="{00000000-0005-0000-0000-000057A70000}"/>
    <cellStyle name="Überschrift 3 23 10" xfId="42440" xr:uid="{00000000-0005-0000-0000-000058A70000}"/>
    <cellStyle name="Überschrift 3 23 11" xfId="42441" xr:uid="{00000000-0005-0000-0000-000059A70000}"/>
    <cellStyle name="Überschrift 3 23 12" xfId="42442" xr:uid="{00000000-0005-0000-0000-00005AA70000}"/>
    <cellStyle name="Überschrift 3 23 13" xfId="42443" xr:uid="{00000000-0005-0000-0000-00005BA70000}"/>
    <cellStyle name="Überschrift 3 23 14" xfId="42444" xr:uid="{00000000-0005-0000-0000-00005CA70000}"/>
    <cellStyle name="Überschrift 3 23 15" xfId="42445" xr:uid="{00000000-0005-0000-0000-00005DA70000}"/>
    <cellStyle name="Überschrift 3 23 16" xfId="42446" xr:uid="{00000000-0005-0000-0000-00005EA70000}"/>
    <cellStyle name="Überschrift 3 23 17" xfId="42447" xr:uid="{00000000-0005-0000-0000-00005FA70000}"/>
    <cellStyle name="Überschrift 3 23 18" xfId="42448" xr:uid="{00000000-0005-0000-0000-000060A70000}"/>
    <cellStyle name="Überschrift 3 23 2" xfId="42449" xr:uid="{00000000-0005-0000-0000-000061A70000}"/>
    <cellStyle name="Überschrift 3 23 2 2" xfId="42450" xr:uid="{00000000-0005-0000-0000-000062A70000}"/>
    <cellStyle name="Überschrift 3 23 3" xfId="42451" xr:uid="{00000000-0005-0000-0000-000063A70000}"/>
    <cellStyle name="Überschrift 3 23 4" xfId="42452" xr:uid="{00000000-0005-0000-0000-000064A70000}"/>
    <cellStyle name="Überschrift 3 23 5" xfId="42453" xr:uid="{00000000-0005-0000-0000-000065A70000}"/>
    <cellStyle name="Überschrift 3 23 6" xfId="42454" xr:uid="{00000000-0005-0000-0000-000066A70000}"/>
    <cellStyle name="Überschrift 3 23 7" xfId="42455" xr:uid="{00000000-0005-0000-0000-000067A70000}"/>
    <cellStyle name="Überschrift 3 23 8" xfId="42456" xr:uid="{00000000-0005-0000-0000-000068A70000}"/>
    <cellStyle name="Überschrift 3 23 9" xfId="42457" xr:uid="{00000000-0005-0000-0000-000069A70000}"/>
    <cellStyle name="Überschrift 3 24" xfId="42458" xr:uid="{00000000-0005-0000-0000-00006AA70000}"/>
    <cellStyle name="Überschrift 3 24 10" xfId="42459" xr:uid="{00000000-0005-0000-0000-00006BA70000}"/>
    <cellStyle name="Überschrift 3 24 11" xfId="42460" xr:uid="{00000000-0005-0000-0000-00006CA70000}"/>
    <cellStyle name="Überschrift 3 24 12" xfId="42461" xr:uid="{00000000-0005-0000-0000-00006DA70000}"/>
    <cellStyle name="Überschrift 3 24 13" xfId="42462" xr:uid="{00000000-0005-0000-0000-00006EA70000}"/>
    <cellStyle name="Überschrift 3 24 14" xfId="42463" xr:uid="{00000000-0005-0000-0000-00006FA70000}"/>
    <cellStyle name="Überschrift 3 24 15" xfId="42464" xr:uid="{00000000-0005-0000-0000-000070A70000}"/>
    <cellStyle name="Überschrift 3 24 16" xfId="42465" xr:uid="{00000000-0005-0000-0000-000071A70000}"/>
    <cellStyle name="Überschrift 3 24 17" xfId="42466" xr:uid="{00000000-0005-0000-0000-000072A70000}"/>
    <cellStyle name="Überschrift 3 24 18" xfId="42467" xr:uid="{00000000-0005-0000-0000-000073A70000}"/>
    <cellStyle name="Überschrift 3 24 2" xfId="42468" xr:uid="{00000000-0005-0000-0000-000074A70000}"/>
    <cellStyle name="Überschrift 3 24 2 2" xfId="42469" xr:uid="{00000000-0005-0000-0000-000075A70000}"/>
    <cellStyle name="Überschrift 3 24 3" xfId="42470" xr:uid="{00000000-0005-0000-0000-000076A70000}"/>
    <cellStyle name="Überschrift 3 24 4" xfId="42471" xr:uid="{00000000-0005-0000-0000-000077A70000}"/>
    <cellStyle name="Überschrift 3 24 5" xfId="42472" xr:uid="{00000000-0005-0000-0000-000078A70000}"/>
    <cellStyle name="Überschrift 3 24 6" xfId="42473" xr:uid="{00000000-0005-0000-0000-000079A70000}"/>
    <cellStyle name="Überschrift 3 24 7" xfId="42474" xr:uid="{00000000-0005-0000-0000-00007AA70000}"/>
    <cellStyle name="Überschrift 3 24 8" xfId="42475" xr:uid="{00000000-0005-0000-0000-00007BA70000}"/>
    <cellStyle name="Überschrift 3 24 9" xfId="42476" xr:uid="{00000000-0005-0000-0000-00007CA70000}"/>
    <cellStyle name="Überschrift 3 25" xfId="42477" xr:uid="{00000000-0005-0000-0000-00007DA70000}"/>
    <cellStyle name="Überschrift 3 25 10" xfId="42478" xr:uid="{00000000-0005-0000-0000-00007EA70000}"/>
    <cellStyle name="Überschrift 3 25 11" xfId="42479" xr:uid="{00000000-0005-0000-0000-00007FA70000}"/>
    <cellStyle name="Überschrift 3 25 12" xfId="42480" xr:uid="{00000000-0005-0000-0000-000080A70000}"/>
    <cellStyle name="Überschrift 3 25 13" xfId="42481" xr:uid="{00000000-0005-0000-0000-000081A70000}"/>
    <cellStyle name="Überschrift 3 25 14" xfId="42482" xr:uid="{00000000-0005-0000-0000-000082A70000}"/>
    <cellStyle name="Überschrift 3 25 15" xfId="42483" xr:uid="{00000000-0005-0000-0000-000083A70000}"/>
    <cellStyle name="Überschrift 3 25 16" xfId="42484" xr:uid="{00000000-0005-0000-0000-000084A70000}"/>
    <cellStyle name="Überschrift 3 25 17" xfId="42485" xr:uid="{00000000-0005-0000-0000-000085A70000}"/>
    <cellStyle name="Überschrift 3 25 18" xfId="42486" xr:uid="{00000000-0005-0000-0000-000086A70000}"/>
    <cellStyle name="Überschrift 3 25 2" xfId="42487" xr:uid="{00000000-0005-0000-0000-000087A70000}"/>
    <cellStyle name="Überschrift 3 25 2 2" xfId="42488" xr:uid="{00000000-0005-0000-0000-000088A70000}"/>
    <cellStyle name="Überschrift 3 25 3" xfId="42489" xr:uid="{00000000-0005-0000-0000-000089A70000}"/>
    <cellStyle name="Überschrift 3 25 4" xfId="42490" xr:uid="{00000000-0005-0000-0000-00008AA70000}"/>
    <cellStyle name="Überschrift 3 25 5" xfId="42491" xr:uid="{00000000-0005-0000-0000-00008BA70000}"/>
    <cellStyle name="Überschrift 3 25 6" xfId="42492" xr:uid="{00000000-0005-0000-0000-00008CA70000}"/>
    <cellStyle name="Überschrift 3 25 7" xfId="42493" xr:uid="{00000000-0005-0000-0000-00008DA70000}"/>
    <cellStyle name="Überschrift 3 25 8" xfId="42494" xr:uid="{00000000-0005-0000-0000-00008EA70000}"/>
    <cellStyle name="Überschrift 3 25 9" xfId="42495" xr:uid="{00000000-0005-0000-0000-00008FA70000}"/>
    <cellStyle name="Überschrift 3 26" xfId="42496" xr:uid="{00000000-0005-0000-0000-000090A70000}"/>
    <cellStyle name="Überschrift 3 26 10" xfId="42497" xr:uid="{00000000-0005-0000-0000-000091A70000}"/>
    <cellStyle name="Überschrift 3 26 11" xfId="42498" xr:uid="{00000000-0005-0000-0000-000092A70000}"/>
    <cellStyle name="Überschrift 3 26 12" xfId="42499" xr:uid="{00000000-0005-0000-0000-000093A70000}"/>
    <cellStyle name="Überschrift 3 26 13" xfId="42500" xr:uid="{00000000-0005-0000-0000-000094A70000}"/>
    <cellStyle name="Überschrift 3 26 14" xfId="42501" xr:uid="{00000000-0005-0000-0000-000095A70000}"/>
    <cellStyle name="Überschrift 3 26 15" xfId="42502" xr:uid="{00000000-0005-0000-0000-000096A70000}"/>
    <cellStyle name="Überschrift 3 26 16" xfId="42503" xr:uid="{00000000-0005-0000-0000-000097A70000}"/>
    <cellStyle name="Überschrift 3 26 17" xfId="42504" xr:uid="{00000000-0005-0000-0000-000098A70000}"/>
    <cellStyle name="Überschrift 3 26 18" xfId="42505" xr:uid="{00000000-0005-0000-0000-000099A70000}"/>
    <cellStyle name="Überschrift 3 26 2" xfId="42506" xr:uid="{00000000-0005-0000-0000-00009AA70000}"/>
    <cellStyle name="Überschrift 3 26 2 2" xfId="42507" xr:uid="{00000000-0005-0000-0000-00009BA70000}"/>
    <cellStyle name="Überschrift 3 26 3" xfId="42508" xr:uid="{00000000-0005-0000-0000-00009CA70000}"/>
    <cellStyle name="Überschrift 3 26 4" xfId="42509" xr:uid="{00000000-0005-0000-0000-00009DA70000}"/>
    <cellStyle name="Überschrift 3 26 5" xfId="42510" xr:uid="{00000000-0005-0000-0000-00009EA70000}"/>
    <cellStyle name="Überschrift 3 26 6" xfId="42511" xr:uid="{00000000-0005-0000-0000-00009FA70000}"/>
    <cellStyle name="Überschrift 3 26 7" xfId="42512" xr:uid="{00000000-0005-0000-0000-0000A0A70000}"/>
    <cellStyle name="Überschrift 3 26 8" xfId="42513" xr:uid="{00000000-0005-0000-0000-0000A1A70000}"/>
    <cellStyle name="Überschrift 3 26 9" xfId="42514" xr:uid="{00000000-0005-0000-0000-0000A2A70000}"/>
    <cellStyle name="Überschrift 3 27" xfId="42515" xr:uid="{00000000-0005-0000-0000-0000A3A70000}"/>
    <cellStyle name="Überschrift 3 27 10" xfId="42516" xr:uid="{00000000-0005-0000-0000-0000A4A70000}"/>
    <cellStyle name="Überschrift 3 27 11" xfId="42517" xr:uid="{00000000-0005-0000-0000-0000A5A70000}"/>
    <cellStyle name="Überschrift 3 27 12" xfId="42518" xr:uid="{00000000-0005-0000-0000-0000A6A70000}"/>
    <cellStyle name="Überschrift 3 27 13" xfId="42519" xr:uid="{00000000-0005-0000-0000-0000A7A70000}"/>
    <cellStyle name="Überschrift 3 27 14" xfId="42520" xr:uid="{00000000-0005-0000-0000-0000A8A70000}"/>
    <cellStyle name="Überschrift 3 27 15" xfId="42521" xr:uid="{00000000-0005-0000-0000-0000A9A70000}"/>
    <cellStyle name="Überschrift 3 27 16" xfId="42522" xr:uid="{00000000-0005-0000-0000-0000AAA70000}"/>
    <cellStyle name="Überschrift 3 27 17" xfId="42523" xr:uid="{00000000-0005-0000-0000-0000ABA70000}"/>
    <cellStyle name="Überschrift 3 27 18" xfId="42524" xr:uid="{00000000-0005-0000-0000-0000ACA70000}"/>
    <cellStyle name="Überschrift 3 27 2" xfId="42525" xr:uid="{00000000-0005-0000-0000-0000ADA70000}"/>
    <cellStyle name="Überschrift 3 27 3" xfId="42526" xr:uid="{00000000-0005-0000-0000-0000AEA70000}"/>
    <cellStyle name="Überschrift 3 27 4" xfId="42527" xr:uid="{00000000-0005-0000-0000-0000AFA70000}"/>
    <cellStyle name="Überschrift 3 27 5" xfId="42528" xr:uid="{00000000-0005-0000-0000-0000B0A70000}"/>
    <cellStyle name="Überschrift 3 27 6" xfId="42529" xr:uid="{00000000-0005-0000-0000-0000B1A70000}"/>
    <cellStyle name="Überschrift 3 27 7" xfId="42530" xr:uid="{00000000-0005-0000-0000-0000B2A70000}"/>
    <cellStyle name="Überschrift 3 27 8" xfId="42531" xr:uid="{00000000-0005-0000-0000-0000B3A70000}"/>
    <cellStyle name="Überschrift 3 27 9" xfId="42532" xr:uid="{00000000-0005-0000-0000-0000B4A70000}"/>
    <cellStyle name="Überschrift 3 28" xfId="42533" xr:uid="{00000000-0005-0000-0000-0000B5A70000}"/>
    <cellStyle name="Überschrift 3 28 10" xfId="42534" xr:uid="{00000000-0005-0000-0000-0000B6A70000}"/>
    <cellStyle name="Überschrift 3 28 11" xfId="42535" xr:uid="{00000000-0005-0000-0000-0000B7A70000}"/>
    <cellStyle name="Überschrift 3 28 12" xfId="42536" xr:uid="{00000000-0005-0000-0000-0000B8A70000}"/>
    <cellStyle name="Überschrift 3 28 13" xfId="42537" xr:uid="{00000000-0005-0000-0000-0000B9A70000}"/>
    <cellStyle name="Überschrift 3 28 14" xfId="42538" xr:uid="{00000000-0005-0000-0000-0000BAA70000}"/>
    <cellStyle name="Überschrift 3 28 15" xfId="42539" xr:uid="{00000000-0005-0000-0000-0000BBA70000}"/>
    <cellStyle name="Überschrift 3 28 16" xfId="42540" xr:uid="{00000000-0005-0000-0000-0000BCA70000}"/>
    <cellStyle name="Überschrift 3 28 17" xfId="42541" xr:uid="{00000000-0005-0000-0000-0000BDA70000}"/>
    <cellStyle name="Überschrift 3 28 18" xfId="42542" xr:uid="{00000000-0005-0000-0000-0000BEA70000}"/>
    <cellStyle name="Überschrift 3 28 2" xfId="42543" xr:uid="{00000000-0005-0000-0000-0000BFA70000}"/>
    <cellStyle name="Überschrift 3 28 3" xfId="42544" xr:uid="{00000000-0005-0000-0000-0000C0A70000}"/>
    <cellStyle name="Überschrift 3 28 4" xfId="42545" xr:uid="{00000000-0005-0000-0000-0000C1A70000}"/>
    <cellStyle name="Überschrift 3 28 5" xfId="42546" xr:uid="{00000000-0005-0000-0000-0000C2A70000}"/>
    <cellStyle name="Überschrift 3 28 6" xfId="42547" xr:uid="{00000000-0005-0000-0000-0000C3A70000}"/>
    <cellStyle name="Überschrift 3 28 7" xfId="42548" xr:uid="{00000000-0005-0000-0000-0000C4A70000}"/>
    <cellStyle name="Überschrift 3 28 8" xfId="42549" xr:uid="{00000000-0005-0000-0000-0000C5A70000}"/>
    <cellStyle name="Überschrift 3 28 9" xfId="42550" xr:uid="{00000000-0005-0000-0000-0000C6A70000}"/>
    <cellStyle name="Überschrift 3 29" xfId="42551" xr:uid="{00000000-0005-0000-0000-0000C7A70000}"/>
    <cellStyle name="Überschrift 3 29 10" xfId="42552" xr:uid="{00000000-0005-0000-0000-0000C8A70000}"/>
    <cellStyle name="Überschrift 3 29 11" xfId="42553" xr:uid="{00000000-0005-0000-0000-0000C9A70000}"/>
    <cellStyle name="Überschrift 3 29 12" xfId="42554" xr:uid="{00000000-0005-0000-0000-0000CAA70000}"/>
    <cellStyle name="Überschrift 3 29 13" xfId="42555" xr:uid="{00000000-0005-0000-0000-0000CBA70000}"/>
    <cellStyle name="Überschrift 3 29 14" xfId="42556" xr:uid="{00000000-0005-0000-0000-0000CCA70000}"/>
    <cellStyle name="Überschrift 3 29 15" xfId="42557" xr:uid="{00000000-0005-0000-0000-0000CDA70000}"/>
    <cellStyle name="Überschrift 3 29 16" xfId="42558" xr:uid="{00000000-0005-0000-0000-0000CEA70000}"/>
    <cellStyle name="Überschrift 3 29 17" xfId="42559" xr:uid="{00000000-0005-0000-0000-0000CFA70000}"/>
    <cellStyle name="Überschrift 3 29 18" xfId="42560" xr:uid="{00000000-0005-0000-0000-0000D0A70000}"/>
    <cellStyle name="Überschrift 3 29 2" xfId="42561" xr:uid="{00000000-0005-0000-0000-0000D1A70000}"/>
    <cellStyle name="Überschrift 3 29 3" xfId="42562" xr:uid="{00000000-0005-0000-0000-0000D2A70000}"/>
    <cellStyle name="Überschrift 3 29 4" xfId="42563" xr:uid="{00000000-0005-0000-0000-0000D3A70000}"/>
    <cellStyle name="Überschrift 3 29 5" xfId="42564" xr:uid="{00000000-0005-0000-0000-0000D4A70000}"/>
    <cellStyle name="Überschrift 3 29 6" xfId="42565" xr:uid="{00000000-0005-0000-0000-0000D5A70000}"/>
    <cellStyle name="Überschrift 3 29 7" xfId="42566" xr:uid="{00000000-0005-0000-0000-0000D6A70000}"/>
    <cellStyle name="Überschrift 3 29 8" xfId="42567" xr:uid="{00000000-0005-0000-0000-0000D7A70000}"/>
    <cellStyle name="Überschrift 3 29 9" xfId="42568" xr:uid="{00000000-0005-0000-0000-0000D8A70000}"/>
    <cellStyle name="Überschrift 3 3" xfId="42569" xr:uid="{00000000-0005-0000-0000-0000D9A70000}"/>
    <cellStyle name="Überschrift 3 3 10" xfId="42570" xr:uid="{00000000-0005-0000-0000-0000DAA70000}"/>
    <cellStyle name="Überschrift 3 3 11" xfId="42571" xr:uid="{00000000-0005-0000-0000-0000DBA70000}"/>
    <cellStyle name="Überschrift 3 3 12" xfId="42572" xr:uid="{00000000-0005-0000-0000-0000DCA70000}"/>
    <cellStyle name="Überschrift 3 3 13" xfId="42573" xr:uid="{00000000-0005-0000-0000-0000DDA70000}"/>
    <cellStyle name="Überschrift 3 3 14" xfId="42574" xr:uid="{00000000-0005-0000-0000-0000DEA70000}"/>
    <cellStyle name="Überschrift 3 3 14 2" xfId="42575" xr:uid="{00000000-0005-0000-0000-0000DFA70000}"/>
    <cellStyle name="Überschrift 3 3 15" xfId="42576" xr:uid="{00000000-0005-0000-0000-0000E0A70000}"/>
    <cellStyle name="Überschrift 3 3 16" xfId="42577" xr:uid="{00000000-0005-0000-0000-0000E1A70000}"/>
    <cellStyle name="Überschrift 3 3 17" xfId="42578" xr:uid="{00000000-0005-0000-0000-0000E2A70000}"/>
    <cellStyle name="Überschrift 3 3 18" xfId="42579" xr:uid="{00000000-0005-0000-0000-0000E3A70000}"/>
    <cellStyle name="Überschrift 3 3 19" xfId="42580" xr:uid="{00000000-0005-0000-0000-0000E4A70000}"/>
    <cellStyle name="Überschrift 3 3 2" xfId="42581" xr:uid="{00000000-0005-0000-0000-0000E5A70000}"/>
    <cellStyle name="Überschrift 3 3 20" xfId="42582" xr:uid="{00000000-0005-0000-0000-0000E6A70000}"/>
    <cellStyle name="Überschrift 3 3 21" xfId="42583" xr:uid="{00000000-0005-0000-0000-0000E7A70000}"/>
    <cellStyle name="Überschrift 3 3 22" xfId="42584" xr:uid="{00000000-0005-0000-0000-0000E8A70000}"/>
    <cellStyle name="Überschrift 3 3 23" xfId="42585" xr:uid="{00000000-0005-0000-0000-0000E9A70000}"/>
    <cellStyle name="Überschrift 3 3 24" xfId="42586" xr:uid="{00000000-0005-0000-0000-0000EAA70000}"/>
    <cellStyle name="Überschrift 3 3 25" xfId="42587" xr:uid="{00000000-0005-0000-0000-0000EBA70000}"/>
    <cellStyle name="Überschrift 3 3 26" xfId="42588" xr:uid="{00000000-0005-0000-0000-0000ECA70000}"/>
    <cellStyle name="Überschrift 3 3 3" xfId="42589" xr:uid="{00000000-0005-0000-0000-0000EDA70000}"/>
    <cellStyle name="Überschrift 3 3 4" xfId="42590" xr:uid="{00000000-0005-0000-0000-0000EEA70000}"/>
    <cellStyle name="Überschrift 3 3 5" xfId="42591" xr:uid="{00000000-0005-0000-0000-0000EFA70000}"/>
    <cellStyle name="Überschrift 3 3 6" xfId="42592" xr:uid="{00000000-0005-0000-0000-0000F0A70000}"/>
    <cellStyle name="Überschrift 3 3 7" xfId="42593" xr:uid="{00000000-0005-0000-0000-0000F1A70000}"/>
    <cellStyle name="Überschrift 3 3 8" xfId="42594" xr:uid="{00000000-0005-0000-0000-0000F2A70000}"/>
    <cellStyle name="Überschrift 3 3 9" xfId="42595" xr:uid="{00000000-0005-0000-0000-0000F3A70000}"/>
    <cellStyle name="Überschrift 3 30" xfId="42596" xr:uid="{00000000-0005-0000-0000-0000F4A70000}"/>
    <cellStyle name="Überschrift 3 30 10" xfId="42597" xr:uid="{00000000-0005-0000-0000-0000F5A70000}"/>
    <cellStyle name="Überschrift 3 30 11" xfId="42598" xr:uid="{00000000-0005-0000-0000-0000F6A70000}"/>
    <cellStyle name="Überschrift 3 30 12" xfId="42599" xr:uid="{00000000-0005-0000-0000-0000F7A70000}"/>
    <cellStyle name="Überschrift 3 30 13" xfId="42600" xr:uid="{00000000-0005-0000-0000-0000F8A70000}"/>
    <cellStyle name="Überschrift 3 30 14" xfId="42601" xr:uid="{00000000-0005-0000-0000-0000F9A70000}"/>
    <cellStyle name="Überschrift 3 30 15" xfId="42602" xr:uid="{00000000-0005-0000-0000-0000FAA70000}"/>
    <cellStyle name="Überschrift 3 30 16" xfId="42603" xr:uid="{00000000-0005-0000-0000-0000FBA70000}"/>
    <cellStyle name="Überschrift 3 30 17" xfId="42604" xr:uid="{00000000-0005-0000-0000-0000FCA70000}"/>
    <cellStyle name="Überschrift 3 30 18" xfId="42605" xr:uid="{00000000-0005-0000-0000-0000FDA70000}"/>
    <cellStyle name="Überschrift 3 30 2" xfId="42606" xr:uid="{00000000-0005-0000-0000-0000FEA70000}"/>
    <cellStyle name="Überschrift 3 30 3" xfId="42607" xr:uid="{00000000-0005-0000-0000-0000FFA70000}"/>
    <cellStyle name="Überschrift 3 30 4" xfId="42608" xr:uid="{00000000-0005-0000-0000-000000A80000}"/>
    <cellStyle name="Überschrift 3 30 5" xfId="42609" xr:uid="{00000000-0005-0000-0000-000001A80000}"/>
    <cellStyle name="Überschrift 3 30 6" xfId="42610" xr:uid="{00000000-0005-0000-0000-000002A80000}"/>
    <cellStyle name="Überschrift 3 30 7" xfId="42611" xr:uid="{00000000-0005-0000-0000-000003A80000}"/>
    <cellStyle name="Überschrift 3 30 8" xfId="42612" xr:uid="{00000000-0005-0000-0000-000004A80000}"/>
    <cellStyle name="Überschrift 3 30 9" xfId="42613" xr:uid="{00000000-0005-0000-0000-000005A80000}"/>
    <cellStyle name="Überschrift 3 31" xfId="42614" xr:uid="{00000000-0005-0000-0000-000006A80000}"/>
    <cellStyle name="Überschrift 3 32" xfId="42615" xr:uid="{00000000-0005-0000-0000-000007A80000}"/>
    <cellStyle name="Überschrift 3 33" xfId="42616" xr:uid="{00000000-0005-0000-0000-000008A80000}"/>
    <cellStyle name="Überschrift 3 34" xfId="42617" xr:uid="{00000000-0005-0000-0000-000009A80000}"/>
    <cellStyle name="Überschrift 3 35" xfId="42618" xr:uid="{00000000-0005-0000-0000-00000AA80000}"/>
    <cellStyle name="Überschrift 3 36" xfId="42619" xr:uid="{00000000-0005-0000-0000-00000BA80000}"/>
    <cellStyle name="Überschrift 3 37" xfId="42620" xr:uid="{00000000-0005-0000-0000-00000CA80000}"/>
    <cellStyle name="Überschrift 3 38" xfId="42621" xr:uid="{00000000-0005-0000-0000-00000DA80000}"/>
    <cellStyle name="Überschrift 3 39" xfId="42622" xr:uid="{00000000-0005-0000-0000-00000EA80000}"/>
    <cellStyle name="Überschrift 3 4" xfId="42623" xr:uid="{00000000-0005-0000-0000-00000FA80000}"/>
    <cellStyle name="Überschrift 3 4 10" xfId="42624" xr:uid="{00000000-0005-0000-0000-000010A80000}"/>
    <cellStyle name="Überschrift 3 4 11" xfId="42625" xr:uid="{00000000-0005-0000-0000-000011A80000}"/>
    <cellStyle name="Überschrift 3 4 12" xfId="42626" xr:uid="{00000000-0005-0000-0000-000012A80000}"/>
    <cellStyle name="Überschrift 3 4 13" xfId="42627" xr:uid="{00000000-0005-0000-0000-000013A80000}"/>
    <cellStyle name="Überschrift 3 4 14" xfId="42628" xr:uid="{00000000-0005-0000-0000-000014A80000}"/>
    <cellStyle name="Überschrift 3 4 14 2" xfId="42629" xr:uid="{00000000-0005-0000-0000-000015A80000}"/>
    <cellStyle name="Überschrift 3 4 15" xfId="42630" xr:uid="{00000000-0005-0000-0000-000016A80000}"/>
    <cellStyle name="Überschrift 3 4 16" xfId="42631" xr:uid="{00000000-0005-0000-0000-000017A80000}"/>
    <cellStyle name="Überschrift 3 4 17" xfId="42632" xr:uid="{00000000-0005-0000-0000-000018A80000}"/>
    <cellStyle name="Überschrift 3 4 18" xfId="42633" xr:uid="{00000000-0005-0000-0000-000019A80000}"/>
    <cellStyle name="Überschrift 3 4 19" xfId="42634" xr:uid="{00000000-0005-0000-0000-00001AA80000}"/>
    <cellStyle name="Überschrift 3 4 2" xfId="42635" xr:uid="{00000000-0005-0000-0000-00001BA80000}"/>
    <cellStyle name="Überschrift 3 4 20" xfId="42636" xr:uid="{00000000-0005-0000-0000-00001CA80000}"/>
    <cellStyle name="Überschrift 3 4 21" xfId="42637" xr:uid="{00000000-0005-0000-0000-00001DA80000}"/>
    <cellStyle name="Überschrift 3 4 22" xfId="42638" xr:uid="{00000000-0005-0000-0000-00001EA80000}"/>
    <cellStyle name="Überschrift 3 4 23" xfId="42639" xr:uid="{00000000-0005-0000-0000-00001FA80000}"/>
    <cellStyle name="Überschrift 3 4 24" xfId="42640" xr:uid="{00000000-0005-0000-0000-000020A80000}"/>
    <cellStyle name="Überschrift 3 4 25" xfId="42641" xr:uid="{00000000-0005-0000-0000-000021A80000}"/>
    <cellStyle name="Überschrift 3 4 26" xfId="42642" xr:uid="{00000000-0005-0000-0000-000022A80000}"/>
    <cellStyle name="Überschrift 3 4 3" xfId="42643" xr:uid="{00000000-0005-0000-0000-000023A80000}"/>
    <cellStyle name="Überschrift 3 4 4" xfId="42644" xr:uid="{00000000-0005-0000-0000-000024A80000}"/>
    <cellStyle name="Überschrift 3 4 5" xfId="42645" xr:uid="{00000000-0005-0000-0000-000025A80000}"/>
    <cellStyle name="Überschrift 3 4 6" xfId="42646" xr:uid="{00000000-0005-0000-0000-000026A80000}"/>
    <cellStyle name="Überschrift 3 4 7" xfId="42647" xr:uid="{00000000-0005-0000-0000-000027A80000}"/>
    <cellStyle name="Überschrift 3 4 8" xfId="42648" xr:uid="{00000000-0005-0000-0000-000028A80000}"/>
    <cellStyle name="Überschrift 3 4 9" xfId="42649" xr:uid="{00000000-0005-0000-0000-000029A80000}"/>
    <cellStyle name="Überschrift 3 40" xfId="42650" xr:uid="{00000000-0005-0000-0000-00002AA80000}"/>
    <cellStyle name="Überschrift 3 41" xfId="42651" xr:uid="{00000000-0005-0000-0000-00002BA80000}"/>
    <cellStyle name="Überschrift 3 42" xfId="42652" xr:uid="{00000000-0005-0000-0000-00002CA80000}"/>
    <cellStyle name="Überschrift 3 43" xfId="42653" xr:uid="{00000000-0005-0000-0000-00002DA80000}"/>
    <cellStyle name="Überschrift 3 44" xfId="42654" xr:uid="{00000000-0005-0000-0000-00002EA80000}"/>
    <cellStyle name="Überschrift 3 45" xfId="42655" xr:uid="{00000000-0005-0000-0000-00002FA80000}"/>
    <cellStyle name="Überschrift 3 46" xfId="42656" xr:uid="{00000000-0005-0000-0000-000030A80000}"/>
    <cellStyle name="Überschrift 3 47" xfId="42657" xr:uid="{00000000-0005-0000-0000-000031A80000}"/>
    <cellStyle name="Überschrift 3 48" xfId="46243" xr:uid="{00000000-0005-0000-0000-000032A80000}"/>
    <cellStyle name="Überschrift 3 5" xfId="42658" xr:uid="{00000000-0005-0000-0000-000033A80000}"/>
    <cellStyle name="Überschrift 3 5 10" xfId="42659" xr:uid="{00000000-0005-0000-0000-000034A80000}"/>
    <cellStyle name="Überschrift 3 5 11" xfId="42660" xr:uid="{00000000-0005-0000-0000-000035A80000}"/>
    <cellStyle name="Überschrift 3 5 12" xfId="42661" xr:uid="{00000000-0005-0000-0000-000036A80000}"/>
    <cellStyle name="Überschrift 3 5 13" xfId="42662" xr:uid="{00000000-0005-0000-0000-000037A80000}"/>
    <cellStyle name="Überschrift 3 5 14" xfId="42663" xr:uid="{00000000-0005-0000-0000-000038A80000}"/>
    <cellStyle name="Überschrift 3 5 15" xfId="42664" xr:uid="{00000000-0005-0000-0000-000039A80000}"/>
    <cellStyle name="Überschrift 3 5 16" xfId="42665" xr:uid="{00000000-0005-0000-0000-00003AA80000}"/>
    <cellStyle name="Überschrift 3 5 17" xfId="42666" xr:uid="{00000000-0005-0000-0000-00003BA80000}"/>
    <cellStyle name="Überschrift 3 5 18" xfId="42667" xr:uid="{00000000-0005-0000-0000-00003CA80000}"/>
    <cellStyle name="Überschrift 3 5 19" xfId="42668" xr:uid="{00000000-0005-0000-0000-00003DA80000}"/>
    <cellStyle name="Überschrift 3 5 2" xfId="42669" xr:uid="{00000000-0005-0000-0000-00003EA80000}"/>
    <cellStyle name="Überschrift 3 5 3" xfId="42670" xr:uid="{00000000-0005-0000-0000-00003FA80000}"/>
    <cellStyle name="Überschrift 3 5 4" xfId="42671" xr:uid="{00000000-0005-0000-0000-000040A80000}"/>
    <cellStyle name="Überschrift 3 5 5" xfId="42672" xr:uid="{00000000-0005-0000-0000-000041A80000}"/>
    <cellStyle name="Überschrift 3 5 6" xfId="42673" xr:uid="{00000000-0005-0000-0000-000042A80000}"/>
    <cellStyle name="Überschrift 3 5 7" xfId="42674" xr:uid="{00000000-0005-0000-0000-000043A80000}"/>
    <cellStyle name="Überschrift 3 5 7 2" xfId="42675" xr:uid="{00000000-0005-0000-0000-000044A80000}"/>
    <cellStyle name="Überschrift 3 5 8" xfId="42676" xr:uid="{00000000-0005-0000-0000-000045A80000}"/>
    <cellStyle name="Überschrift 3 5 9" xfId="42677" xr:uid="{00000000-0005-0000-0000-000046A80000}"/>
    <cellStyle name="Überschrift 3 6" xfId="42678" xr:uid="{00000000-0005-0000-0000-000047A80000}"/>
    <cellStyle name="Überschrift 3 6 10" xfId="42679" xr:uid="{00000000-0005-0000-0000-000048A80000}"/>
    <cellStyle name="Überschrift 3 6 11" xfId="42680" xr:uid="{00000000-0005-0000-0000-000049A80000}"/>
    <cellStyle name="Überschrift 3 6 12" xfId="42681" xr:uid="{00000000-0005-0000-0000-00004AA80000}"/>
    <cellStyle name="Überschrift 3 6 13" xfId="42682" xr:uid="{00000000-0005-0000-0000-00004BA80000}"/>
    <cellStyle name="Überschrift 3 6 14" xfId="42683" xr:uid="{00000000-0005-0000-0000-00004CA80000}"/>
    <cellStyle name="Überschrift 3 6 15" xfId="42684" xr:uid="{00000000-0005-0000-0000-00004DA80000}"/>
    <cellStyle name="Überschrift 3 6 16" xfId="42685" xr:uid="{00000000-0005-0000-0000-00004EA80000}"/>
    <cellStyle name="Überschrift 3 6 17" xfId="42686" xr:uid="{00000000-0005-0000-0000-00004FA80000}"/>
    <cellStyle name="Überschrift 3 6 18" xfId="42687" xr:uid="{00000000-0005-0000-0000-000050A80000}"/>
    <cellStyle name="Überschrift 3 6 19" xfId="42688" xr:uid="{00000000-0005-0000-0000-000051A80000}"/>
    <cellStyle name="Überschrift 3 6 2" xfId="42689" xr:uid="{00000000-0005-0000-0000-000052A80000}"/>
    <cellStyle name="Überschrift 3 6 3" xfId="42690" xr:uid="{00000000-0005-0000-0000-000053A80000}"/>
    <cellStyle name="Überschrift 3 6 4" xfId="42691" xr:uid="{00000000-0005-0000-0000-000054A80000}"/>
    <cellStyle name="Überschrift 3 6 5" xfId="42692" xr:uid="{00000000-0005-0000-0000-000055A80000}"/>
    <cellStyle name="Überschrift 3 6 6" xfId="42693" xr:uid="{00000000-0005-0000-0000-000056A80000}"/>
    <cellStyle name="Überschrift 3 6 7" xfId="42694" xr:uid="{00000000-0005-0000-0000-000057A80000}"/>
    <cellStyle name="Überschrift 3 6 7 2" xfId="42695" xr:uid="{00000000-0005-0000-0000-000058A80000}"/>
    <cellStyle name="Überschrift 3 6 8" xfId="42696" xr:uid="{00000000-0005-0000-0000-000059A80000}"/>
    <cellStyle name="Überschrift 3 6 9" xfId="42697" xr:uid="{00000000-0005-0000-0000-00005AA80000}"/>
    <cellStyle name="Überschrift 3 7" xfId="42698" xr:uid="{00000000-0005-0000-0000-00005BA80000}"/>
    <cellStyle name="Überschrift 3 7 10" xfId="42699" xr:uid="{00000000-0005-0000-0000-00005CA80000}"/>
    <cellStyle name="Überschrift 3 7 11" xfId="42700" xr:uid="{00000000-0005-0000-0000-00005DA80000}"/>
    <cellStyle name="Überschrift 3 7 12" xfId="42701" xr:uid="{00000000-0005-0000-0000-00005EA80000}"/>
    <cellStyle name="Überschrift 3 7 13" xfId="42702" xr:uid="{00000000-0005-0000-0000-00005FA80000}"/>
    <cellStyle name="Überschrift 3 7 14" xfId="42703" xr:uid="{00000000-0005-0000-0000-000060A80000}"/>
    <cellStyle name="Überschrift 3 7 15" xfId="42704" xr:uid="{00000000-0005-0000-0000-000061A80000}"/>
    <cellStyle name="Überschrift 3 7 16" xfId="42705" xr:uid="{00000000-0005-0000-0000-000062A80000}"/>
    <cellStyle name="Überschrift 3 7 17" xfId="42706" xr:uid="{00000000-0005-0000-0000-000063A80000}"/>
    <cellStyle name="Überschrift 3 7 18" xfId="42707" xr:uid="{00000000-0005-0000-0000-000064A80000}"/>
    <cellStyle name="Überschrift 3 7 19" xfId="42708" xr:uid="{00000000-0005-0000-0000-000065A80000}"/>
    <cellStyle name="Überschrift 3 7 2" xfId="42709" xr:uid="{00000000-0005-0000-0000-000066A80000}"/>
    <cellStyle name="Überschrift 3 7 3" xfId="42710" xr:uid="{00000000-0005-0000-0000-000067A80000}"/>
    <cellStyle name="Überschrift 3 7 4" xfId="42711" xr:uid="{00000000-0005-0000-0000-000068A80000}"/>
    <cellStyle name="Überschrift 3 7 5" xfId="42712" xr:uid="{00000000-0005-0000-0000-000069A80000}"/>
    <cellStyle name="Überschrift 3 7 6" xfId="42713" xr:uid="{00000000-0005-0000-0000-00006AA80000}"/>
    <cellStyle name="Überschrift 3 7 7" xfId="42714" xr:uid="{00000000-0005-0000-0000-00006BA80000}"/>
    <cellStyle name="Überschrift 3 7 7 2" xfId="42715" xr:uid="{00000000-0005-0000-0000-00006CA80000}"/>
    <cellStyle name="Überschrift 3 7 8" xfId="42716" xr:uid="{00000000-0005-0000-0000-00006DA80000}"/>
    <cellStyle name="Überschrift 3 7 9" xfId="42717" xr:uid="{00000000-0005-0000-0000-00006EA80000}"/>
    <cellStyle name="Überschrift 3 8" xfId="42718" xr:uid="{00000000-0005-0000-0000-00006FA80000}"/>
    <cellStyle name="Überschrift 3 8 10" xfId="42719" xr:uid="{00000000-0005-0000-0000-000070A80000}"/>
    <cellStyle name="Überschrift 3 8 11" xfId="42720" xr:uid="{00000000-0005-0000-0000-000071A80000}"/>
    <cellStyle name="Überschrift 3 8 12" xfId="42721" xr:uid="{00000000-0005-0000-0000-000072A80000}"/>
    <cellStyle name="Überschrift 3 8 13" xfId="42722" xr:uid="{00000000-0005-0000-0000-000073A80000}"/>
    <cellStyle name="Überschrift 3 8 14" xfId="42723" xr:uid="{00000000-0005-0000-0000-000074A80000}"/>
    <cellStyle name="Überschrift 3 8 15" xfId="42724" xr:uid="{00000000-0005-0000-0000-000075A80000}"/>
    <cellStyle name="Überschrift 3 8 16" xfId="42725" xr:uid="{00000000-0005-0000-0000-000076A80000}"/>
    <cellStyle name="Überschrift 3 8 17" xfId="42726" xr:uid="{00000000-0005-0000-0000-000077A80000}"/>
    <cellStyle name="Überschrift 3 8 18" xfId="42727" xr:uid="{00000000-0005-0000-0000-000078A80000}"/>
    <cellStyle name="Überschrift 3 8 19" xfId="42728" xr:uid="{00000000-0005-0000-0000-000079A80000}"/>
    <cellStyle name="Überschrift 3 8 2" xfId="42729" xr:uid="{00000000-0005-0000-0000-00007AA80000}"/>
    <cellStyle name="Überschrift 3 8 3" xfId="42730" xr:uid="{00000000-0005-0000-0000-00007BA80000}"/>
    <cellStyle name="Überschrift 3 8 4" xfId="42731" xr:uid="{00000000-0005-0000-0000-00007CA80000}"/>
    <cellStyle name="Überschrift 3 8 5" xfId="42732" xr:uid="{00000000-0005-0000-0000-00007DA80000}"/>
    <cellStyle name="Überschrift 3 8 6" xfId="42733" xr:uid="{00000000-0005-0000-0000-00007EA80000}"/>
    <cellStyle name="Überschrift 3 8 7" xfId="42734" xr:uid="{00000000-0005-0000-0000-00007FA80000}"/>
    <cellStyle name="Überschrift 3 8 7 2" xfId="42735" xr:uid="{00000000-0005-0000-0000-000080A80000}"/>
    <cellStyle name="Überschrift 3 8 8" xfId="42736" xr:uid="{00000000-0005-0000-0000-000081A80000}"/>
    <cellStyle name="Überschrift 3 8 9" xfId="42737" xr:uid="{00000000-0005-0000-0000-000082A80000}"/>
    <cellStyle name="Überschrift 3 9" xfId="42738" xr:uid="{00000000-0005-0000-0000-000083A80000}"/>
    <cellStyle name="Überschrift 3 9 10" xfId="42739" xr:uid="{00000000-0005-0000-0000-000084A80000}"/>
    <cellStyle name="Überschrift 3 9 11" xfId="42740" xr:uid="{00000000-0005-0000-0000-000085A80000}"/>
    <cellStyle name="Überschrift 3 9 12" xfId="42741" xr:uid="{00000000-0005-0000-0000-000086A80000}"/>
    <cellStyle name="Überschrift 3 9 13" xfId="42742" xr:uid="{00000000-0005-0000-0000-000087A80000}"/>
    <cellStyle name="Überschrift 3 9 14" xfId="42743" xr:uid="{00000000-0005-0000-0000-000088A80000}"/>
    <cellStyle name="Überschrift 3 9 15" xfId="42744" xr:uid="{00000000-0005-0000-0000-000089A80000}"/>
    <cellStyle name="Überschrift 3 9 16" xfId="42745" xr:uid="{00000000-0005-0000-0000-00008AA80000}"/>
    <cellStyle name="Überschrift 3 9 17" xfId="42746" xr:uid="{00000000-0005-0000-0000-00008BA80000}"/>
    <cellStyle name="Überschrift 3 9 18" xfId="42747" xr:uid="{00000000-0005-0000-0000-00008CA80000}"/>
    <cellStyle name="Überschrift 3 9 19" xfId="42748" xr:uid="{00000000-0005-0000-0000-00008DA80000}"/>
    <cellStyle name="Überschrift 3 9 2" xfId="42749" xr:uid="{00000000-0005-0000-0000-00008EA80000}"/>
    <cellStyle name="Überschrift 3 9 3" xfId="42750" xr:uid="{00000000-0005-0000-0000-00008FA80000}"/>
    <cellStyle name="Überschrift 3 9 4" xfId="42751" xr:uid="{00000000-0005-0000-0000-000090A80000}"/>
    <cellStyle name="Überschrift 3 9 5" xfId="42752" xr:uid="{00000000-0005-0000-0000-000091A80000}"/>
    <cellStyle name="Überschrift 3 9 6" xfId="42753" xr:uid="{00000000-0005-0000-0000-000092A80000}"/>
    <cellStyle name="Überschrift 3 9 7" xfId="42754" xr:uid="{00000000-0005-0000-0000-000093A80000}"/>
    <cellStyle name="Überschrift 3 9 7 2" xfId="42755" xr:uid="{00000000-0005-0000-0000-000094A80000}"/>
    <cellStyle name="Überschrift 3 9 8" xfId="42756" xr:uid="{00000000-0005-0000-0000-000095A80000}"/>
    <cellStyle name="Überschrift 3 9 9" xfId="42757" xr:uid="{00000000-0005-0000-0000-000096A80000}"/>
    <cellStyle name="Überschrift 30" xfId="42758" xr:uid="{00000000-0005-0000-0000-000097A80000}"/>
    <cellStyle name="Überschrift 30 10" xfId="42759" xr:uid="{00000000-0005-0000-0000-000098A80000}"/>
    <cellStyle name="Überschrift 30 11" xfId="42760" xr:uid="{00000000-0005-0000-0000-000099A80000}"/>
    <cellStyle name="Überschrift 30 12" xfId="42761" xr:uid="{00000000-0005-0000-0000-00009AA80000}"/>
    <cellStyle name="Überschrift 30 13" xfId="42762" xr:uid="{00000000-0005-0000-0000-00009BA80000}"/>
    <cellStyle name="Überschrift 30 14" xfId="42763" xr:uid="{00000000-0005-0000-0000-00009CA80000}"/>
    <cellStyle name="Überschrift 30 15" xfId="42764" xr:uid="{00000000-0005-0000-0000-00009DA80000}"/>
    <cellStyle name="Überschrift 30 16" xfId="42765" xr:uid="{00000000-0005-0000-0000-00009EA80000}"/>
    <cellStyle name="Überschrift 30 17" xfId="42766" xr:uid="{00000000-0005-0000-0000-00009FA80000}"/>
    <cellStyle name="Überschrift 30 18" xfId="42767" xr:uid="{00000000-0005-0000-0000-0000A0A80000}"/>
    <cellStyle name="Überschrift 30 2" xfId="42768" xr:uid="{00000000-0005-0000-0000-0000A1A80000}"/>
    <cellStyle name="Überschrift 30 3" xfId="42769" xr:uid="{00000000-0005-0000-0000-0000A2A80000}"/>
    <cellStyle name="Überschrift 30 4" xfId="42770" xr:uid="{00000000-0005-0000-0000-0000A3A80000}"/>
    <cellStyle name="Überschrift 30 5" xfId="42771" xr:uid="{00000000-0005-0000-0000-0000A4A80000}"/>
    <cellStyle name="Überschrift 30 6" xfId="42772" xr:uid="{00000000-0005-0000-0000-0000A5A80000}"/>
    <cellStyle name="Überschrift 30 7" xfId="42773" xr:uid="{00000000-0005-0000-0000-0000A6A80000}"/>
    <cellStyle name="Überschrift 30 8" xfId="42774" xr:uid="{00000000-0005-0000-0000-0000A7A80000}"/>
    <cellStyle name="Überschrift 30 9" xfId="42775" xr:uid="{00000000-0005-0000-0000-0000A8A80000}"/>
    <cellStyle name="Überschrift 31" xfId="42776" xr:uid="{00000000-0005-0000-0000-0000A9A80000}"/>
    <cellStyle name="Überschrift 31 10" xfId="42777" xr:uid="{00000000-0005-0000-0000-0000AAA80000}"/>
    <cellStyle name="Überschrift 31 11" xfId="42778" xr:uid="{00000000-0005-0000-0000-0000ABA80000}"/>
    <cellStyle name="Überschrift 31 12" xfId="42779" xr:uid="{00000000-0005-0000-0000-0000ACA80000}"/>
    <cellStyle name="Überschrift 31 13" xfId="42780" xr:uid="{00000000-0005-0000-0000-0000ADA80000}"/>
    <cellStyle name="Überschrift 31 14" xfId="42781" xr:uid="{00000000-0005-0000-0000-0000AEA80000}"/>
    <cellStyle name="Überschrift 31 15" xfId="42782" xr:uid="{00000000-0005-0000-0000-0000AFA80000}"/>
    <cellStyle name="Überschrift 31 16" xfId="42783" xr:uid="{00000000-0005-0000-0000-0000B0A80000}"/>
    <cellStyle name="Überschrift 31 17" xfId="42784" xr:uid="{00000000-0005-0000-0000-0000B1A80000}"/>
    <cellStyle name="Überschrift 31 18" xfId="42785" xr:uid="{00000000-0005-0000-0000-0000B2A80000}"/>
    <cellStyle name="Überschrift 31 2" xfId="42786" xr:uid="{00000000-0005-0000-0000-0000B3A80000}"/>
    <cellStyle name="Überschrift 31 3" xfId="42787" xr:uid="{00000000-0005-0000-0000-0000B4A80000}"/>
    <cellStyle name="Überschrift 31 4" xfId="42788" xr:uid="{00000000-0005-0000-0000-0000B5A80000}"/>
    <cellStyle name="Überschrift 31 5" xfId="42789" xr:uid="{00000000-0005-0000-0000-0000B6A80000}"/>
    <cellStyle name="Überschrift 31 6" xfId="42790" xr:uid="{00000000-0005-0000-0000-0000B7A80000}"/>
    <cellStyle name="Überschrift 31 7" xfId="42791" xr:uid="{00000000-0005-0000-0000-0000B8A80000}"/>
    <cellStyle name="Überschrift 31 8" xfId="42792" xr:uid="{00000000-0005-0000-0000-0000B9A80000}"/>
    <cellStyle name="Überschrift 31 9" xfId="42793" xr:uid="{00000000-0005-0000-0000-0000BAA80000}"/>
    <cellStyle name="Überschrift 32" xfId="42794" xr:uid="{00000000-0005-0000-0000-0000BBA80000}"/>
    <cellStyle name="Überschrift 32 10" xfId="42795" xr:uid="{00000000-0005-0000-0000-0000BCA80000}"/>
    <cellStyle name="Überschrift 32 11" xfId="42796" xr:uid="{00000000-0005-0000-0000-0000BDA80000}"/>
    <cellStyle name="Überschrift 32 12" xfId="42797" xr:uid="{00000000-0005-0000-0000-0000BEA80000}"/>
    <cellStyle name="Überschrift 32 13" xfId="42798" xr:uid="{00000000-0005-0000-0000-0000BFA80000}"/>
    <cellStyle name="Überschrift 32 14" xfId="42799" xr:uid="{00000000-0005-0000-0000-0000C0A80000}"/>
    <cellStyle name="Überschrift 32 15" xfId="42800" xr:uid="{00000000-0005-0000-0000-0000C1A80000}"/>
    <cellStyle name="Überschrift 32 16" xfId="42801" xr:uid="{00000000-0005-0000-0000-0000C2A80000}"/>
    <cellStyle name="Überschrift 32 17" xfId="42802" xr:uid="{00000000-0005-0000-0000-0000C3A80000}"/>
    <cellStyle name="Überschrift 32 18" xfId="42803" xr:uid="{00000000-0005-0000-0000-0000C4A80000}"/>
    <cellStyle name="Überschrift 32 2" xfId="42804" xr:uid="{00000000-0005-0000-0000-0000C5A80000}"/>
    <cellStyle name="Überschrift 32 3" xfId="42805" xr:uid="{00000000-0005-0000-0000-0000C6A80000}"/>
    <cellStyle name="Überschrift 32 4" xfId="42806" xr:uid="{00000000-0005-0000-0000-0000C7A80000}"/>
    <cellStyle name="Überschrift 32 5" xfId="42807" xr:uid="{00000000-0005-0000-0000-0000C8A80000}"/>
    <cellStyle name="Überschrift 32 6" xfId="42808" xr:uid="{00000000-0005-0000-0000-0000C9A80000}"/>
    <cellStyle name="Überschrift 32 7" xfId="42809" xr:uid="{00000000-0005-0000-0000-0000CAA80000}"/>
    <cellStyle name="Überschrift 32 8" xfId="42810" xr:uid="{00000000-0005-0000-0000-0000CBA80000}"/>
    <cellStyle name="Überschrift 32 9" xfId="42811" xr:uid="{00000000-0005-0000-0000-0000CCA80000}"/>
    <cellStyle name="Überschrift 33" xfId="42812" xr:uid="{00000000-0005-0000-0000-0000CDA80000}"/>
    <cellStyle name="Überschrift 33 10" xfId="42813" xr:uid="{00000000-0005-0000-0000-0000CEA80000}"/>
    <cellStyle name="Überschrift 33 11" xfId="42814" xr:uid="{00000000-0005-0000-0000-0000CFA80000}"/>
    <cellStyle name="Überschrift 33 12" xfId="42815" xr:uid="{00000000-0005-0000-0000-0000D0A80000}"/>
    <cellStyle name="Überschrift 33 13" xfId="42816" xr:uid="{00000000-0005-0000-0000-0000D1A80000}"/>
    <cellStyle name="Überschrift 33 14" xfId="42817" xr:uid="{00000000-0005-0000-0000-0000D2A80000}"/>
    <cellStyle name="Überschrift 33 15" xfId="42818" xr:uid="{00000000-0005-0000-0000-0000D3A80000}"/>
    <cellStyle name="Überschrift 33 16" xfId="42819" xr:uid="{00000000-0005-0000-0000-0000D4A80000}"/>
    <cellStyle name="Überschrift 33 17" xfId="42820" xr:uid="{00000000-0005-0000-0000-0000D5A80000}"/>
    <cellStyle name="Überschrift 33 18" xfId="42821" xr:uid="{00000000-0005-0000-0000-0000D6A80000}"/>
    <cellStyle name="Überschrift 33 2" xfId="42822" xr:uid="{00000000-0005-0000-0000-0000D7A80000}"/>
    <cellStyle name="Überschrift 33 3" xfId="42823" xr:uid="{00000000-0005-0000-0000-0000D8A80000}"/>
    <cellStyle name="Überschrift 33 4" xfId="42824" xr:uid="{00000000-0005-0000-0000-0000D9A80000}"/>
    <cellStyle name="Überschrift 33 5" xfId="42825" xr:uid="{00000000-0005-0000-0000-0000DAA80000}"/>
    <cellStyle name="Überschrift 33 6" xfId="42826" xr:uid="{00000000-0005-0000-0000-0000DBA80000}"/>
    <cellStyle name="Überschrift 33 7" xfId="42827" xr:uid="{00000000-0005-0000-0000-0000DCA80000}"/>
    <cellStyle name="Überschrift 33 8" xfId="42828" xr:uid="{00000000-0005-0000-0000-0000DDA80000}"/>
    <cellStyle name="Überschrift 33 9" xfId="42829" xr:uid="{00000000-0005-0000-0000-0000DEA80000}"/>
    <cellStyle name="Überschrift 34" xfId="42830" xr:uid="{00000000-0005-0000-0000-0000DFA80000}"/>
    <cellStyle name="Überschrift 34 10" xfId="42831" xr:uid="{00000000-0005-0000-0000-0000E0A80000}"/>
    <cellStyle name="Überschrift 34 11" xfId="42832" xr:uid="{00000000-0005-0000-0000-0000E1A80000}"/>
    <cellStyle name="Überschrift 34 12" xfId="42833" xr:uid="{00000000-0005-0000-0000-0000E2A80000}"/>
    <cellStyle name="Überschrift 34 13" xfId="42834" xr:uid="{00000000-0005-0000-0000-0000E3A80000}"/>
    <cellStyle name="Überschrift 34 14" xfId="42835" xr:uid="{00000000-0005-0000-0000-0000E4A80000}"/>
    <cellStyle name="Überschrift 34 15" xfId="42836" xr:uid="{00000000-0005-0000-0000-0000E5A80000}"/>
    <cellStyle name="Überschrift 34 16" xfId="42837" xr:uid="{00000000-0005-0000-0000-0000E6A80000}"/>
    <cellStyle name="Überschrift 34 17" xfId="42838" xr:uid="{00000000-0005-0000-0000-0000E7A80000}"/>
    <cellStyle name="Überschrift 34 18" xfId="42839" xr:uid="{00000000-0005-0000-0000-0000E8A80000}"/>
    <cellStyle name="Überschrift 34 2" xfId="42840" xr:uid="{00000000-0005-0000-0000-0000E9A80000}"/>
    <cellStyle name="Überschrift 34 3" xfId="42841" xr:uid="{00000000-0005-0000-0000-0000EAA80000}"/>
    <cellStyle name="Überschrift 34 4" xfId="42842" xr:uid="{00000000-0005-0000-0000-0000EBA80000}"/>
    <cellStyle name="Überschrift 34 5" xfId="42843" xr:uid="{00000000-0005-0000-0000-0000ECA80000}"/>
    <cellStyle name="Überschrift 34 6" xfId="42844" xr:uid="{00000000-0005-0000-0000-0000EDA80000}"/>
    <cellStyle name="Überschrift 34 7" xfId="42845" xr:uid="{00000000-0005-0000-0000-0000EEA80000}"/>
    <cellStyle name="Überschrift 34 8" xfId="42846" xr:uid="{00000000-0005-0000-0000-0000EFA80000}"/>
    <cellStyle name="Überschrift 34 9" xfId="42847" xr:uid="{00000000-0005-0000-0000-0000F0A80000}"/>
    <cellStyle name="Überschrift 35" xfId="42848" xr:uid="{00000000-0005-0000-0000-0000F1A80000}"/>
    <cellStyle name="Überschrift 35 10" xfId="42849" xr:uid="{00000000-0005-0000-0000-0000F2A80000}"/>
    <cellStyle name="Überschrift 35 11" xfId="42850" xr:uid="{00000000-0005-0000-0000-0000F3A80000}"/>
    <cellStyle name="Überschrift 35 12" xfId="42851" xr:uid="{00000000-0005-0000-0000-0000F4A80000}"/>
    <cellStyle name="Überschrift 35 13" xfId="42852" xr:uid="{00000000-0005-0000-0000-0000F5A80000}"/>
    <cellStyle name="Überschrift 35 14" xfId="42853" xr:uid="{00000000-0005-0000-0000-0000F6A80000}"/>
    <cellStyle name="Überschrift 35 15" xfId="42854" xr:uid="{00000000-0005-0000-0000-0000F7A80000}"/>
    <cellStyle name="Überschrift 35 16" xfId="42855" xr:uid="{00000000-0005-0000-0000-0000F8A80000}"/>
    <cellStyle name="Überschrift 35 17" xfId="42856" xr:uid="{00000000-0005-0000-0000-0000F9A80000}"/>
    <cellStyle name="Überschrift 35 18" xfId="42857" xr:uid="{00000000-0005-0000-0000-0000FAA80000}"/>
    <cellStyle name="Überschrift 35 2" xfId="42858" xr:uid="{00000000-0005-0000-0000-0000FBA80000}"/>
    <cellStyle name="Überschrift 35 3" xfId="42859" xr:uid="{00000000-0005-0000-0000-0000FCA80000}"/>
    <cellStyle name="Überschrift 35 4" xfId="42860" xr:uid="{00000000-0005-0000-0000-0000FDA80000}"/>
    <cellStyle name="Überschrift 35 5" xfId="42861" xr:uid="{00000000-0005-0000-0000-0000FEA80000}"/>
    <cellStyle name="Überschrift 35 6" xfId="42862" xr:uid="{00000000-0005-0000-0000-0000FFA80000}"/>
    <cellStyle name="Überschrift 35 7" xfId="42863" xr:uid="{00000000-0005-0000-0000-000000A90000}"/>
    <cellStyle name="Überschrift 35 8" xfId="42864" xr:uid="{00000000-0005-0000-0000-000001A90000}"/>
    <cellStyle name="Überschrift 35 9" xfId="42865" xr:uid="{00000000-0005-0000-0000-000002A90000}"/>
    <cellStyle name="Überschrift 36" xfId="42866" xr:uid="{00000000-0005-0000-0000-000003A90000}"/>
    <cellStyle name="Überschrift 36 10" xfId="42867" xr:uid="{00000000-0005-0000-0000-000004A90000}"/>
    <cellStyle name="Überschrift 36 11" xfId="42868" xr:uid="{00000000-0005-0000-0000-000005A90000}"/>
    <cellStyle name="Überschrift 36 12" xfId="42869" xr:uid="{00000000-0005-0000-0000-000006A90000}"/>
    <cellStyle name="Überschrift 36 13" xfId="42870" xr:uid="{00000000-0005-0000-0000-000007A90000}"/>
    <cellStyle name="Überschrift 36 14" xfId="42871" xr:uid="{00000000-0005-0000-0000-000008A90000}"/>
    <cellStyle name="Überschrift 36 15" xfId="42872" xr:uid="{00000000-0005-0000-0000-000009A90000}"/>
    <cellStyle name="Überschrift 36 16" xfId="42873" xr:uid="{00000000-0005-0000-0000-00000AA90000}"/>
    <cellStyle name="Überschrift 36 17" xfId="42874" xr:uid="{00000000-0005-0000-0000-00000BA90000}"/>
    <cellStyle name="Überschrift 36 18" xfId="42875" xr:uid="{00000000-0005-0000-0000-00000CA90000}"/>
    <cellStyle name="Überschrift 36 2" xfId="42876" xr:uid="{00000000-0005-0000-0000-00000DA90000}"/>
    <cellStyle name="Überschrift 36 3" xfId="42877" xr:uid="{00000000-0005-0000-0000-00000EA90000}"/>
    <cellStyle name="Überschrift 36 4" xfId="42878" xr:uid="{00000000-0005-0000-0000-00000FA90000}"/>
    <cellStyle name="Überschrift 36 5" xfId="42879" xr:uid="{00000000-0005-0000-0000-000010A90000}"/>
    <cellStyle name="Überschrift 36 6" xfId="42880" xr:uid="{00000000-0005-0000-0000-000011A90000}"/>
    <cellStyle name="Überschrift 36 7" xfId="42881" xr:uid="{00000000-0005-0000-0000-000012A90000}"/>
    <cellStyle name="Überschrift 36 8" xfId="42882" xr:uid="{00000000-0005-0000-0000-000013A90000}"/>
    <cellStyle name="Überschrift 36 9" xfId="42883" xr:uid="{00000000-0005-0000-0000-000014A90000}"/>
    <cellStyle name="Überschrift 37" xfId="42884" xr:uid="{00000000-0005-0000-0000-000015A90000}"/>
    <cellStyle name="Überschrift 37 10" xfId="42885" xr:uid="{00000000-0005-0000-0000-000016A90000}"/>
    <cellStyle name="Überschrift 37 11" xfId="42886" xr:uid="{00000000-0005-0000-0000-000017A90000}"/>
    <cellStyle name="Überschrift 37 12" xfId="42887" xr:uid="{00000000-0005-0000-0000-000018A90000}"/>
    <cellStyle name="Überschrift 37 13" xfId="42888" xr:uid="{00000000-0005-0000-0000-000019A90000}"/>
    <cellStyle name="Überschrift 37 14" xfId="42889" xr:uid="{00000000-0005-0000-0000-00001AA90000}"/>
    <cellStyle name="Überschrift 37 15" xfId="42890" xr:uid="{00000000-0005-0000-0000-00001BA90000}"/>
    <cellStyle name="Überschrift 37 16" xfId="42891" xr:uid="{00000000-0005-0000-0000-00001CA90000}"/>
    <cellStyle name="Überschrift 37 17" xfId="42892" xr:uid="{00000000-0005-0000-0000-00001DA90000}"/>
    <cellStyle name="Überschrift 37 18" xfId="42893" xr:uid="{00000000-0005-0000-0000-00001EA90000}"/>
    <cellStyle name="Überschrift 37 2" xfId="42894" xr:uid="{00000000-0005-0000-0000-00001FA90000}"/>
    <cellStyle name="Überschrift 37 3" xfId="42895" xr:uid="{00000000-0005-0000-0000-000020A90000}"/>
    <cellStyle name="Überschrift 37 4" xfId="42896" xr:uid="{00000000-0005-0000-0000-000021A90000}"/>
    <cellStyle name="Überschrift 37 5" xfId="42897" xr:uid="{00000000-0005-0000-0000-000022A90000}"/>
    <cellStyle name="Überschrift 37 6" xfId="42898" xr:uid="{00000000-0005-0000-0000-000023A90000}"/>
    <cellStyle name="Überschrift 37 7" xfId="42899" xr:uid="{00000000-0005-0000-0000-000024A90000}"/>
    <cellStyle name="Überschrift 37 8" xfId="42900" xr:uid="{00000000-0005-0000-0000-000025A90000}"/>
    <cellStyle name="Überschrift 37 9" xfId="42901" xr:uid="{00000000-0005-0000-0000-000026A90000}"/>
    <cellStyle name="Überschrift 38" xfId="42902" xr:uid="{00000000-0005-0000-0000-000027A90000}"/>
    <cellStyle name="Überschrift 38 10" xfId="42903" xr:uid="{00000000-0005-0000-0000-000028A90000}"/>
    <cellStyle name="Überschrift 38 11" xfId="42904" xr:uid="{00000000-0005-0000-0000-000029A90000}"/>
    <cellStyle name="Überschrift 38 12" xfId="42905" xr:uid="{00000000-0005-0000-0000-00002AA90000}"/>
    <cellStyle name="Überschrift 38 13" xfId="42906" xr:uid="{00000000-0005-0000-0000-00002BA90000}"/>
    <cellStyle name="Überschrift 38 14" xfId="42907" xr:uid="{00000000-0005-0000-0000-00002CA90000}"/>
    <cellStyle name="Überschrift 38 15" xfId="42908" xr:uid="{00000000-0005-0000-0000-00002DA90000}"/>
    <cellStyle name="Überschrift 38 16" xfId="42909" xr:uid="{00000000-0005-0000-0000-00002EA90000}"/>
    <cellStyle name="Überschrift 38 17" xfId="42910" xr:uid="{00000000-0005-0000-0000-00002FA90000}"/>
    <cellStyle name="Überschrift 38 18" xfId="42911" xr:uid="{00000000-0005-0000-0000-000030A90000}"/>
    <cellStyle name="Überschrift 38 2" xfId="42912" xr:uid="{00000000-0005-0000-0000-000031A90000}"/>
    <cellStyle name="Überschrift 38 3" xfId="42913" xr:uid="{00000000-0005-0000-0000-000032A90000}"/>
    <cellStyle name="Überschrift 38 4" xfId="42914" xr:uid="{00000000-0005-0000-0000-000033A90000}"/>
    <cellStyle name="Überschrift 38 5" xfId="42915" xr:uid="{00000000-0005-0000-0000-000034A90000}"/>
    <cellStyle name="Überschrift 38 6" xfId="42916" xr:uid="{00000000-0005-0000-0000-000035A90000}"/>
    <cellStyle name="Überschrift 38 7" xfId="42917" xr:uid="{00000000-0005-0000-0000-000036A90000}"/>
    <cellStyle name="Überschrift 38 8" xfId="42918" xr:uid="{00000000-0005-0000-0000-000037A90000}"/>
    <cellStyle name="Überschrift 38 9" xfId="42919" xr:uid="{00000000-0005-0000-0000-000038A90000}"/>
    <cellStyle name="Überschrift 39" xfId="42920" xr:uid="{00000000-0005-0000-0000-000039A90000}"/>
    <cellStyle name="Überschrift 39 10" xfId="42921" xr:uid="{00000000-0005-0000-0000-00003AA90000}"/>
    <cellStyle name="Überschrift 39 11" xfId="42922" xr:uid="{00000000-0005-0000-0000-00003BA90000}"/>
    <cellStyle name="Überschrift 39 12" xfId="42923" xr:uid="{00000000-0005-0000-0000-00003CA90000}"/>
    <cellStyle name="Überschrift 39 13" xfId="42924" xr:uid="{00000000-0005-0000-0000-00003DA90000}"/>
    <cellStyle name="Überschrift 39 14" xfId="42925" xr:uid="{00000000-0005-0000-0000-00003EA90000}"/>
    <cellStyle name="Überschrift 39 15" xfId="42926" xr:uid="{00000000-0005-0000-0000-00003FA90000}"/>
    <cellStyle name="Überschrift 39 16" xfId="42927" xr:uid="{00000000-0005-0000-0000-000040A90000}"/>
    <cellStyle name="Überschrift 39 17" xfId="42928" xr:uid="{00000000-0005-0000-0000-000041A90000}"/>
    <cellStyle name="Überschrift 39 18" xfId="42929" xr:uid="{00000000-0005-0000-0000-000042A90000}"/>
    <cellStyle name="Überschrift 39 2" xfId="42930" xr:uid="{00000000-0005-0000-0000-000043A90000}"/>
    <cellStyle name="Überschrift 39 3" xfId="42931" xr:uid="{00000000-0005-0000-0000-000044A90000}"/>
    <cellStyle name="Überschrift 39 4" xfId="42932" xr:uid="{00000000-0005-0000-0000-000045A90000}"/>
    <cellStyle name="Überschrift 39 5" xfId="42933" xr:uid="{00000000-0005-0000-0000-000046A90000}"/>
    <cellStyle name="Überschrift 39 6" xfId="42934" xr:uid="{00000000-0005-0000-0000-000047A90000}"/>
    <cellStyle name="Überschrift 39 7" xfId="42935" xr:uid="{00000000-0005-0000-0000-000048A90000}"/>
    <cellStyle name="Überschrift 39 8" xfId="42936" xr:uid="{00000000-0005-0000-0000-000049A90000}"/>
    <cellStyle name="Überschrift 39 9" xfId="42937" xr:uid="{00000000-0005-0000-0000-00004AA90000}"/>
    <cellStyle name="Überschrift 4 10" xfId="42938" xr:uid="{00000000-0005-0000-0000-00004BA90000}"/>
    <cellStyle name="Überschrift 4 10 10" xfId="42939" xr:uid="{00000000-0005-0000-0000-00004CA90000}"/>
    <cellStyle name="Überschrift 4 10 11" xfId="42940" xr:uid="{00000000-0005-0000-0000-00004DA90000}"/>
    <cellStyle name="Überschrift 4 10 12" xfId="42941" xr:uid="{00000000-0005-0000-0000-00004EA90000}"/>
    <cellStyle name="Überschrift 4 10 13" xfId="42942" xr:uid="{00000000-0005-0000-0000-00004FA90000}"/>
    <cellStyle name="Überschrift 4 10 14" xfId="42943" xr:uid="{00000000-0005-0000-0000-000050A90000}"/>
    <cellStyle name="Überschrift 4 10 15" xfId="42944" xr:uid="{00000000-0005-0000-0000-000051A90000}"/>
    <cellStyle name="Überschrift 4 10 16" xfId="42945" xr:uid="{00000000-0005-0000-0000-000052A90000}"/>
    <cellStyle name="Überschrift 4 10 17" xfId="42946" xr:uid="{00000000-0005-0000-0000-000053A90000}"/>
    <cellStyle name="Überschrift 4 10 18" xfId="42947" xr:uid="{00000000-0005-0000-0000-000054A90000}"/>
    <cellStyle name="Überschrift 4 10 19" xfId="42948" xr:uid="{00000000-0005-0000-0000-000055A90000}"/>
    <cellStyle name="Überschrift 4 10 2" xfId="42949" xr:uid="{00000000-0005-0000-0000-000056A90000}"/>
    <cellStyle name="Überschrift 4 10 3" xfId="42950" xr:uid="{00000000-0005-0000-0000-000057A90000}"/>
    <cellStyle name="Überschrift 4 10 4" xfId="42951" xr:uid="{00000000-0005-0000-0000-000058A90000}"/>
    <cellStyle name="Überschrift 4 10 5" xfId="42952" xr:uid="{00000000-0005-0000-0000-000059A90000}"/>
    <cellStyle name="Überschrift 4 10 6" xfId="42953" xr:uid="{00000000-0005-0000-0000-00005AA90000}"/>
    <cellStyle name="Überschrift 4 10 7" xfId="42954" xr:uid="{00000000-0005-0000-0000-00005BA90000}"/>
    <cellStyle name="Überschrift 4 10 8" xfId="42955" xr:uid="{00000000-0005-0000-0000-00005CA90000}"/>
    <cellStyle name="Überschrift 4 10 9" xfId="42956" xr:uid="{00000000-0005-0000-0000-00005DA90000}"/>
    <cellStyle name="Überschrift 4 11" xfId="42957" xr:uid="{00000000-0005-0000-0000-00005EA90000}"/>
    <cellStyle name="Überschrift 4 11 10" xfId="42958" xr:uid="{00000000-0005-0000-0000-00005FA90000}"/>
    <cellStyle name="Überschrift 4 11 11" xfId="42959" xr:uid="{00000000-0005-0000-0000-000060A90000}"/>
    <cellStyle name="Überschrift 4 11 12" xfId="42960" xr:uid="{00000000-0005-0000-0000-000061A90000}"/>
    <cellStyle name="Überschrift 4 11 13" xfId="42961" xr:uid="{00000000-0005-0000-0000-000062A90000}"/>
    <cellStyle name="Überschrift 4 11 14" xfId="42962" xr:uid="{00000000-0005-0000-0000-000063A90000}"/>
    <cellStyle name="Überschrift 4 11 15" xfId="42963" xr:uid="{00000000-0005-0000-0000-000064A90000}"/>
    <cellStyle name="Überschrift 4 11 16" xfId="42964" xr:uid="{00000000-0005-0000-0000-000065A90000}"/>
    <cellStyle name="Überschrift 4 11 17" xfId="42965" xr:uid="{00000000-0005-0000-0000-000066A90000}"/>
    <cellStyle name="Überschrift 4 11 18" xfId="42966" xr:uid="{00000000-0005-0000-0000-000067A90000}"/>
    <cellStyle name="Überschrift 4 11 19" xfId="42967" xr:uid="{00000000-0005-0000-0000-000068A90000}"/>
    <cellStyle name="Überschrift 4 11 2" xfId="42968" xr:uid="{00000000-0005-0000-0000-000069A90000}"/>
    <cellStyle name="Überschrift 4 11 3" xfId="42969" xr:uid="{00000000-0005-0000-0000-00006AA90000}"/>
    <cellStyle name="Überschrift 4 11 4" xfId="42970" xr:uid="{00000000-0005-0000-0000-00006BA90000}"/>
    <cellStyle name="Überschrift 4 11 5" xfId="42971" xr:uid="{00000000-0005-0000-0000-00006CA90000}"/>
    <cellStyle name="Überschrift 4 11 6" xfId="42972" xr:uid="{00000000-0005-0000-0000-00006DA90000}"/>
    <cellStyle name="Überschrift 4 11 7" xfId="42973" xr:uid="{00000000-0005-0000-0000-00006EA90000}"/>
    <cellStyle name="Überschrift 4 11 8" xfId="42974" xr:uid="{00000000-0005-0000-0000-00006FA90000}"/>
    <cellStyle name="Überschrift 4 11 9" xfId="42975" xr:uid="{00000000-0005-0000-0000-000070A90000}"/>
    <cellStyle name="Überschrift 4 12" xfId="42976" xr:uid="{00000000-0005-0000-0000-000071A90000}"/>
    <cellStyle name="Überschrift 4 12 10" xfId="42977" xr:uid="{00000000-0005-0000-0000-000072A90000}"/>
    <cellStyle name="Überschrift 4 12 11" xfId="42978" xr:uid="{00000000-0005-0000-0000-000073A90000}"/>
    <cellStyle name="Überschrift 4 12 12" xfId="42979" xr:uid="{00000000-0005-0000-0000-000074A90000}"/>
    <cellStyle name="Überschrift 4 12 13" xfId="42980" xr:uid="{00000000-0005-0000-0000-000075A90000}"/>
    <cellStyle name="Überschrift 4 12 14" xfId="42981" xr:uid="{00000000-0005-0000-0000-000076A90000}"/>
    <cellStyle name="Überschrift 4 12 15" xfId="42982" xr:uid="{00000000-0005-0000-0000-000077A90000}"/>
    <cellStyle name="Überschrift 4 12 16" xfId="42983" xr:uid="{00000000-0005-0000-0000-000078A90000}"/>
    <cellStyle name="Überschrift 4 12 17" xfId="42984" xr:uid="{00000000-0005-0000-0000-000079A90000}"/>
    <cellStyle name="Überschrift 4 12 18" xfId="42985" xr:uid="{00000000-0005-0000-0000-00007AA90000}"/>
    <cellStyle name="Überschrift 4 12 19" xfId="42986" xr:uid="{00000000-0005-0000-0000-00007BA90000}"/>
    <cellStyle name="Überschrift 4 12 2" xfId="42987" xr:uid="{00000000-0005-0000-0000-00007CA90000}"/>
    <cellStyle name="Überschrift 4 12 3" xfId="42988" xr:uid="{00000000-0005-0000-0000-00007DA90000}"/>
    <cellStyle name="Überschrift 4 12 4" xfId="42989" xr:uid="{00000000-0005-0000-0000-00007EA90000}"/>
    <cellStyle name="Überschrift 4 12 5" xfId="42990" xr:uid="{00000000-0005-0000-0000-00007FA90000}"/>
    <cellStyle name="Überschrift 4 12 6" xfId="42991" xr:uid="{00000000-0005-0000-0000-000080A90000}"/>
    <cellStyle name="Überschrift 4 12 7" xfId="42992" xr:uid="{00000000-0005-0000-0000-000081A90000}"/>
    <cellStyle name="Überschrift 4 12 8" xfId="42993" xr:uid="{00000000-0005-0000-0000-000082A90000}"/>
    <cellStyle name="Überschrift 4 12 9" xfId="42994" xr:uid="{00000000-0005-0000-0000-000083A90000}"/>
    <cellStyle name="Überschrift 4 13" xfId="42995" xr:uid="{00000000-0005-0000-0000-000084A90000}"/>
    <cellStyle name="Überschrift 4 13 10" xfId="42996" xr:uid="{00000000-0005-0000-0000-000085A90000}"/>
    <cellStyle name="Überschrift 4 13 11" xfId="42997" xr:uid="{00000000-0005-0000-0000-000086A90000}"/>
    <cellStyle name="Überschrift 4 13 12" xfId="42998" xr:uid="{00000000-0005-0000-0000-000087A90000}"/>
    <cellStyle name="Überschrift 4 13 13" xfId="42999" xr:uid="{00000000-0005-0000-0000-000088A90000}"/>
    <cellStyle name="Überschrift 4 13 14" xfId="43000" xr:uid="{00000000-0005-0000-0000-000089A90000}"/>
    <cellStyle name="Überschrift 4 13 15" xfId="43001" xr:uid="{00000000-0005-0000-0000-00008AA90000}"/>
    <cellStyle name="Überschrift 4 13 16" xfId="43002" xr:uid="{00000000-0005-0000-0000-00008BA90000}"/>
    <cellStyle name="Überschrift 4 13 17" xfId="43003" xr:uid="{00000000-0005-0000-0000-00008CA90000}"/>
    <cellStyle name="Überschrift 4 13 18" xfId="43004" xr:uid="{00000000-0005-0000-0000-00008DA90000}"/>
    <cellStyle name="Überschrift 4 13 19" xfId="43005" xr:uid="{00000000-0005-0000-0000-00008EA90000}"/>
    <cellStyle name="Überschrift 4 13 2" xfId="43006" xr:uid="{00000000-0005-0000-0000-00008FA90000}"/>
    <cellStyle name="Überschrift 4 13 3" xfId="43007" xr:uid="{00000000-0005-0000-0000-000090A90000}"/>
    <cellStyle name="Überschrift 4 13 4" xfId="43008" xr:uid="{00000000-0005-0000-0000-000091A90000}"/>
    <cellStyle name="Überschrift 4 13 5" xfId="43009" xr:uid="{00000000-0005-0000-0000-000092A90000}"/>
    <cellStyle name="Überschrift 4 13 6" xfId="43010" xr:uid="{00000000-0005-0000-0000-000093A90000}"/>
    <cellStyle name="Überschrift 4 13 7" xfId="43011" xr:uid="{00000000-0005-0000-0000-000094A90000}"/>
    <cellStyle name="Überschrift 4 13 8" xfId="43012" xr:uid="{00000000-0005-0000-0000-000095A90000}"/>
    <cellStyle name="Überschrift 4 13 9" xfId="43013" xr:uid="{00000000-0005-0000-0000-000096A90000}"/>
    <cellStyle name="Überschrift 4 14" xfId="43014" xr:uid="{00000000-0005-0000-0000-000097A90000}"/>
    <cellStyle name="Überschrift 4 14 10" xfId="43015" xr:uid="{00000000-0005-0000-0000-000098A90000}"/>
    <cellStyle name="Überschrift 4 14 11" xfId="43016" xr:uid="{00000000-0005-0000-0000-000099A90000}"/>
    <cellStyle name="Überschrift 4 14 12" xfId="43017" xr:uid="{00000000-0005-0000-0000-00009AA90000}"/>
    <cellStyle name="Überschrift 4 14 13" xfId="43018" xr:uid="{00000000-0005-0000-0000-00009BA90000}"/>
    <cellStyle name="Überschrift 4 14 14" xfId="43019" xr:uid="{00000000-0005-0000-0000-00009CA90000}"/>
    <cellStyle name="Überschrift 4 14 15" xfId="43020" xr:uid="{00000000-0005-0000-0000-00009DA90000}"/>
    <cellStyle name="Überschrift 4 14 16" xfId="43021" xr:uid="{00000000-0005-0000-0000-00009EA90000}"/>
    <cellStyle name="Überschrift 4 14 17" xfId="43022" xr:uid="{00000000-0005-0000-0000-00009FA90000}"/>
    <cellStyle name="Überschrift 4 14 18" xfId="43023" xr:uid="{00000000-0005-0000-0000-0000A0A90000}"/>
    <cellStyle name="Überschrift 4 14 19" xfId="43024" xr:uid="{00000000-0005-0000-0000-0000A1A90000}"/>
    <cellStyle name="Überschrift 4 14 2" xfId="43025" xr:uid="{00000000-0005-0000-0000-0000A2A90000}"/>
    <cellStyle name="Überschrift 4 14 3" xfId="43026" xr:uid="{00000000-0005-0000-0000-0000A3A90000}"/>
    <cellStyle name="Überschrift 4 14 4" xfId="43027" xr:uid="{00000000-0005-0000-0000-0000A4A90000}"/>
    <cellStyle name="Überschrift 4 14 5" xfId="43028" xr:uid="{00000000-0005-0000-0000-0000A5A90000}"/>
    <cellStyle name="Überschrift 4 14 6" xfId="43029" xr:uid="{00000000-0005-0000-0000-0000A6A90000}"/>
    <cellStyle name="Überschrift 4 14 7" xfId="43030" xr:uid="{00000000-0005-0000-0000-0000A7A90000}"/>
    <cellStyle name="Überschrift 4 14 8" xfId="43031" xr:uid="{00000000-0005-0000-0000-0000A8A90000}"/>
    <cellStyle name="Überschrift 4 14 9" xfId="43032" xr:uid="{00000000-0005-0000-0000-0000A9A90000}"/>
    <cellStyle name="Überschrift 4 15" xfId="43033" xr:uid="{00000000-0005-0000-0000-0000AAA90000}"/>
    <cellStyle name="Überschrift 4 15 10" xfId="43034" xr:uid="{00000000-0005-0000-0000-0000ABA90000}"/>
    <cellStyle name="Überschrift 4 15 11" xfId="43035" xr:uid="{00000000-0005-0000-0000-0000ACA90000}"/>
    <cellStyle name="Überschrift 4 15 12" xfId="43036" xr:uid="{00000000-0005-0000-0000-0000ADA90000}"/>
    <cellStyle name="Überschrift 4 15 13" xfId="43037" xr:uid="{00000000-0005-0000-0000-0000AEA90000}"/>
    <cellStyle name="Überschrift 4 15 14" xfId="43038" xr:uid="{00000000-0005-0000-0000-0000AFA90000}"/>
    <cellStyle name="Überschrift 4 15 15" xfId="43039" xr:uid="{00000000-0005-0000-0000-0000B0A90000}"/>
    <cellStyle name="Überschrift 4 15 16" xfId="43040" xr:uid="{00000000-0005-0000-0000-0000B1A90000}"/>
    <cellStyle name="Überschrift 4 15 17" xfId="43041" xr:uid="{00000000-0005-0000-0000-0000B2A90000}"/>
    <cellStyle name="Überschrift 4 15 18" xfId="43042" xr:uid="{00000000-0005-0000-0000-0000B3A90000}"/>
    <cellStyle name="Überschrift 4 15 2" xfId="43043" xr:uid="{00000000-0005-0000-0000-0000B4A90000}"/>
    <cellStyle name="Überschrift 4 15 3" xfId="43044" xr:uid="{00000000-0005-0000-0000-0000B5A90000}"/>
    <cellStyle name="Überschrift 4 15 4" xfId="43045" xr:uid="{00000000-0005-0000-0000-0000B6A90000}"/>
    <cellStyle name="Überschrift 4 15 5" xfId="43046" xr:uid="{00000000-0005-0000-0000-0000B7A90000}"/>
    <cellStyle name="Überschrift 4 15 6" xfId="43047" xr:uid="{00000000-0005-0000-0000-0000B8A90000}"/>
    <cellStyle name="Überschrift 4 15 7" xfId="43048" xr:uid="{00000000-0005-0000-0000-0000B9A90000}"/>
    <cellStyle name="Überschrift 4 15 8" xfId="43049" xr:uid="{00000000-0005-0000-0000-0000BAA90000}"/>
    <cellStyle name="Überschrift 4 15 9" xfId="43050" xr:uid="{00000000-0005-0000-0000-0000BBA90000}"/>
    <cellStyle name="Überschrift 4 16" xfId="43051" xr:uid="{00000000-0005-0000-0000-0000BCA90000}"/>
    <cellStyle name="Überschrift 4 16 10" xfId="43052" xr:uid="{00000000-0005-0000-0000-0000BDA90000}"/>
    <cellStyle name="Überschrift 4 16 11" xfId="43053" xr:uid="{00000000-0005-0000-0000-0000BEA90000}"/>
    <cellStyle name="Überschrift 4 16 12" xfId="43054" xr:uid="{00000000-0005-0000-0000-0000BFA90000}"/>
    <cellStyle name="Überschrift 4 16 13" xfId="43055" xr:uid="{00000000-0005-0000-0000-0000C0A90000}"/>
    <cellStyle name="Überschrift 4 16 14" xfId="43056" xr:uid="{00000000-0005-0000-0000-0000C1A90000}"/>
    <cellStyle name="Überschrift 4 16 15" xfId="43057" xr:uid="{00000000-0005-0000-0000-0000C2A90000}"/>
    <cellStyle name="Überschrift 4 16 16" xfId="43058" xr:uid="{00000000-0005-0000-0000-0000C3A90000}"/>
    <cellStyle name="Überschrift 4 16 17" xfId="43059" xr:uid="{00000000-0005-0000-0000-0000C4A90000}"/>
    <cellStyle name="Überschrift 4 16 18" xfId="43060" xr:uid="{00000000-0005-0000-0000-0000C5A90000}"/>
    <cellStyle name="Überschrift 4 16 2" xfId="43061" xr:uid="{00000000-0005-0000-0000-0000C6A90000}"/>
    <cellStyle name="Überschrift 4 16 3" xfId="43062" xr:uid="{00000000-0005-0000-0000-0000C7A90000}"/>
    <cellStyle name="Überschrift 4 16 4" xfId="43063" xr:uid="{00000000-0005-0000-0000-0000C8A90000}"/>
    <cellStyle name="Überschrift 4 16 5" xfId="43064" xr:uid="{00000000-0005-0000-0000-0000C9A90000}"/>
    <cellStyle name="Überschrift 4 16 6" xfId="43065" xr:uid="{00000000-0005-0000-0000-0000CAA90000}"/>
    <cellStyle name="Überschrift 4 16 7" xfId="43066" xr:uid="{00000000-0005-0000-0000-0000CBA90000}"/>
    <cellStyle name="Überschrift 4 16 8" xfId="43067" xr:uid="{00000000-0005-0000-0000-0000CCA90000}"/>
    <cellStyle name="Überschrift 4 16 9" xfId="43068" xr:uid="{00000000-0005-0000-0000-0000CDA90000}"/>
    <cellStyle name="Überschrift 4 17" xfId="43069" xr:uid="{00000000-0005-0000-0000-0000CEA90000}"/>
    <cellStyle name="Überschrift 4 17 10" xfId="43070" xr:uid="{00000000-0005-0000-0000-0000CFA90000}"/>
    <cellStyle name="Überschrift 4 17 11" xfId="43071" xr:uid="{00000000-0005-0000-0000-0000D0A90000}"/>
    <cellStyle name="Überschrift 4 17 12" xfId="43072" xr:uid="{00000000-0005-0000-0000-0000D1A90000}"/>
    <cellStyle name="Überschrift 4 17 13" xfId="43073" xr:uid="{00000000-0005-0000-0000-0000D2A90000}"/>
    <cellStyle name="Überschrift 4 17 14" xfId="43074" xr:uid="{00000000-0005-0000-0000-0000D3A90000}"/>
    <cellStyle name="Überschrift 4 17 15" xfId="43075" xr:uid="{00000000-0005-0000-0000-0000D4A90000}"/>
    <cellStyle name="Überschrift 4 17 16" xfId="43076" xr:uid="{00000000-0005-0000-0000-0000D5A90000}"/>
    <cellStyle name="Überschrift 4 17 17" xfId="43077" xr:uid="{00000000-0005-0000-0000-0000D6A90000}"/>
    <cellStyle name="Überschrift 4 17 18" xfId="43078" xr:uid="{00000000-0005-0000-0000-0000D7A90000}"/>
    <cellStyle name="Überschrift 4 17 2" xfId="43079" xr:uid="{00000000-0005-0000-0000-0000D8A90000}"/>
    <cellStyle name="Überschrift 4 17 3" xfId="43080" xr:uid="{00000000-0005-0000-0000-0000D9A90000}"/>
    <cellStyle name="Überschrift 4 17 4" xfId="43081" xr:uid="{00000000-0005-0000-0000-0000DAA90000}"/>
    <cellStyle name="Überschrift 4 17 5" xfId="43082" xr:uid="{00000000-0005-0000-0000-0000DBA90000}"/>
    <cellStyle name="Überschrift 4 17 6" xfId="43083" xr:uid="{00000000-0005-0000-0000-0000DCA90000}"/>
    <cellStyle name="Überschrift 4 17 7" xfId="43084" xr:uid="{00000000-0005-0000-0000-0000DDA90000}"/>
    <cellStyle name="Überschrift 4 17 8" xfId="43085" xr:uid="{00000000-0005-0000-0000-0000DEA90000}"/>
    <cellStyle name="Überschrift 4 17 9" xfId="43086" xr:uid="{00000000-0005-0000-0000-0000DFA90000}"/>
    <cellStyle name="Überschrift 4 18" xfId="43087" xr:uid="{00000000-0005-0000-0000-0000E0A90000}"/>
    <cellStyle name="Überschrift 4 18 10" xfId="43088" xr:uid="{00000000-0005-0000-0000-0000E1A90000}"/>
    <cellStyle name="Überschrift 4 18 11" xfId="43089" xr:uid="{00000000-0005-0000-0000-0000E2A90000}"/>
    <cellStyle name="Überschrift 4 18 12" xfId="43090" xr:uid="{00000000-0005-0000-0000-0000E3A90000}"/>
    <cellStyle name="Überschrift 4 18 13" xfId="43091" xr:uid="{00000000-0005-0000-0000-0000E4A90000}"/>
    <cellStyle name="Überschrift 4 18 14" xfId="43092" xr:uid="{00000000-0005-0000-0000-0000E5A90000}"/>
    <cellStyle name="Überschrift 4 18 15" xfId="43093" xr:uid="{00000000-0005-0000-0000-0000E6A90000}"/>
    <cellStyle name="Überschrift 4 18 16" xfId="43094" xr:uid="{00000000-0005-0000-0000-0000E7A90000}"/>
    <cellStyle name="Überschrift 4 18 17" xfId="43095" xr:uid="{00000000-0005-0000-0000-0000E8A90000}"/>
    <cellStyle name="Überschrift 4 18 18" xfId="43096" xr:uid="{00000000-0005-0000-0000-0000E9A90000}"/>
    <cellStyle name="Überschrift 4 18 2" xfId="43097" xr:uid="{00000000-0005-0000-0000-0000EAA90000}"/>
    <cellStyle name="Überschrift 4 18 3" xfId="43098" xr:uid="{00000000-0005-0000-0000-0000EBA90000}"/>
    <cellStyle name="Überschrift 4 18 4" xfId="43099" xr:uid="{00000000-0005-0000-0000-0000ECA90000}"/>
    <cellStyle name="Überschrift 4 18 5" xfId="43100" xr:uid="{00000000-0005-0000-0000-0000EDA90000}"/>
    <cellStyle name="Überschrift 4 18 6" xfId="43101" xr:uid="{00000000-0005-0000-0000-0000EEA90000}"/>
    <cellStyle name="Überschrift 4 18 7" xfId="43102" xr:uid="{00000000-0005-0000-0000-0000EFA90000}"/>
    <cellStyle name="Überschrift 4 18 8" xfId="43103" xr:uid="{00000000-0005-0000-0000-0000F0A90000}"/>
    <cellStyle name="Überschrift 4 18 9" xfId="43104" xr:uid="{00000000-0005-0000-0000-0000F1A90000}"/>
    <cellStyle name="Überschrift 4 19" xfId="43105" xr:uid="{00000000-0005-0000-0000-0000F2A90000}"/>
    <cellStyle name="Überschrift 4 19 10" xfId="43106" xr:uid="{00000000-0005-0000-0000-0000F3A90000}"/>
    <cellStyle name="Überschrift 4 19 11" xfId="43107" xr:uid="{00000000-0005-0000-0000-0000F4A90000}"/>
    <cellStyle name="Überschrift 4 19 12" xfId="43108" xr:uid="{00000000-0005-0000-0000-0000F5A90000}"/>
    <cellStyle name="Überschrift 4 19 13" xfId="43109" xr:uid="{00000000-0005-0000-0000-0000F6A90000}"/>
    <cellStyle name="Überschrift 4 19 14" xfId="43110" xr:uid="{00000000-0005-0000-0000-0000F7A90000}"/>
    <cellStyle name="Überschrift 4 19 15" xfId="43111" xr:uid="{00000000-0005-0000-0000-0000F8A90000}"/>
    <cellStyle name="Überschrift 4 19 16" xfId="43112" xr:uid="{00000000-0005-0000-0000-0000F9A90000}"/>
    <cellStyle name="Überschrift 4 19 17" xfId="43113" xr:uid="{00000000-0005-0000-0000-0000FAA90000}"/>
    <cellStyle name="Überschrift 4 19 18" xfId="43114" xr:uid="{00000000-0005-0000-0000-0000FBA90000}"/>
    <cellStyle name="Überschrift 4 19 2" xfId="43115" xr:uid="{00000000-0005-0000-0000-0000FCA90000}"/>
    <cellStyle name="Überschrift 4 19 3" xfId="43116" xr:uid="{00000000-0005-0000-0000-0000FDA90000}"/>
    <cellStyle name="Überschrift 4 19 4" xfId="43117" xr:uid="{00000000-0005-0000-0000-0000FEA90000}"/>
    <cellStyle name="Überschrift 4 19 5" xfId="43118" xr:uid="{00000000-0005-0000-0000-0000FFA90000}"/>
    <cellStyle name="Überschrift 4 19 6" xfId="43119" xr:uid="{00000000-0005-0000-0000-000000AA0000}"/>
    <cellStyle name="Überschrift 4 19 7" xfId="43120" xr:uid="{00000000-0005-0000-0000-000001AA0000}"/>
    <cellStyle name="Überschrift 4 19 8" xfId="43121" xr:uid="{00000000-0005-0000-0000-000002AA0000}"/>
    <cellStyle name="Überschrift 4 19 9" xfId="43122" xr:uid="{00000000-0005-0000-0000-000003AA0000}"/>
    <cellStyle name="Überschrift 4 2" xfId="41" xr:uid="{00000000-0005-0000-0000-000004AA0000}"/>
    <cellStyle name="Überschrift 4 2 10" xfId="43123" xr:uid="{00000000-0005-0000-0000-000005AA0000}"/>
    <cellStyle name="Überschrift 4 2 11" xfId="43124" xr:uid="{00000000-0005-0000-0000-000006AA0000}"/>
    <cellStyle name="Überschrift 4 2 12" xfId="43125" xr:uid="{00000000-0005-0000-0000-000007AA0000}"/>
    <cellStyle name="Überschrift 4 2 13" xfId="43126" xr:uid="{00000000-0005-0000-0000-000008AA0000}"/>
    <cellStyle name="Überschrift 4 2 14" xfId="43127" xr:uid="{00000000-0005-0000-0000-000009AA0000}"/>
    <cellStyle name="Überschrift 4 2 15" xfId="43128" xr:uid="{00000000-0005-0000-0000-00000AAA0000}"/>
    <cellStyle name="Überschrift 4 2 15 10" xfId="43129" xr:uid="{00000000-0005-0000-0000-00000BAA0000}"/>
    <cellStyle name="Überschrift 4 2 15 11" xfId="43130" xr:uid="{00000000-0005-0000-0000-00000CAA0000}"/>
    <cellStyle name="Überschrift 4 2 15 12" xfId="43131" xr:uid="{00000000-0005-0000-0000-00000DAA0000}"/>
    <cellStyle name="Überschrift 4 2 15 13" xfId="43132" xr:uid="{00000000-0005-0000-0000-00000EAA0000}"/>
    <cellStyle name="Überschrift 4 2 15 14" xfId="43133" xr:uid="{00000000-0005-0000-0000-00000FAA0000}"/>
    <cellStyle name="Überschrift 4 2 15 15" xfId="43134" xr:uid="{00000000-0005-0000-0000-000010AA0000}"/>
    <cellStyle name="Überschrift 4 2 15 16" xfId="43135" xr:uid="{00000000-0005-0000-0000-000011AA0000}"/>
    <cellStyle name="Überschrift 4 2 15 17" xfId="43136" xr:uid="{00000000-0005-0000-0000-000012AA0000}"/>
    <cellStyle name="Überschrift 4 2 15 18" xfId="43137" xr:uid="{00000000-0005-0000-0000-000013AA0000}"/>
    <cellStyle name="Überschrift 4 2 15 2" xfId="43138" xr:uid="{00000000-0005-0000-0000-000014AA0000}"/>
    <cellStyle name="Überschrift 4 2 15 2 10" xfId="43139" xr:uid="{00000000-0005-0000-0000-000015AA0000}"/>
    <cellStyle name="Überschrift 4 2 15 2 11" xfId="43140" xr:uid="{00000000-0005-0000-0000-000016AA0000}"/>
    <cellStyle name="Überschrift 4 2 15 2 12" xfId="43141" xr:uid="{00000000-0005-0000-0000-000017AA0000}"/>
    <cellStyle name="Überschrift 4 2 15 2 13" xfId="43142" xr:uid="{00000000-0005-0000-0000-000018AA0000}"/>
    <cellStyle name="Überschrift 4 2 15 2 14" xfId="43143" xr:uid="{00000000-0005-0000-0000-000019AA0000}"/>
    <cellStyle name="Überschrift 4 2 15 2 15" xfId="43144" xr:uid="{00000000-0005-0000-0000-00001AAA0000}"/>
    <cellStyle name="Überschrift 4 2 15 2 16" xfId="43145" xr:uid="{00000000-0005-0000-0000-00001BAA0000}"/>
    <cellStyle name="Überschrift 4 2 15 2 17" xfId="43146" xr:uid="{00000000-0005-0000-0000-00001CAA0000}"/>
    <cellStyle name="Überschrift 4 2 15 2 18" xfId="43147" xr:uid="{00000000-0005-0000-0000-00001DAA0000}"/>
    <cellStyle name="Überschrift 4 2 15 2 2" xfId="43148" xr:uid="{00000000-0005-0000-0000-00001EAA0000}"/>
    <cellStyle name="Überschrift 4 2 15 2 2 2" xfId="43149" xr:uid="{00000000-0005-0000-0000-00001FAA0000}"/>
    <cellStyle name="Überschrift 4 2 15 2 2 2 2" xfId="43150" xr:uid="{00000000-0005-0000-0000-000020AA0000}"/>
    <cellStyle name="Überschrift 4 2 15 2 2 2 2 2" xfId="43151" xr:uid="{00000000-0005-0000-0000-000021AA0000}"/>
    <cellStyle name="Überschrift 4 2 15 2 2 2 2 2 2" xfId="43152" xr:uid="{00000000-0005-0000-0000-000022AA0000}"/>
    <cellStyle name="Überschrift 4 2 15 2 2 2 2 2 3" xfId="43153" xr:uid="{00000000-0005-0000-0000-000023AA0000}"/>
    <cellStyle name="Überschrift 4 2 15 2 2 2 2 3" xfId="43154" xr:uid="{00000000-0005-0000-0000-000024AA0000}"/>
    <cellStyle name="Überschrift 4 2 15 2 2 2 3" xfId="43155" xr:uid="{00000000-0005-0000-0000-000025AA0000}"/>
    <cellStyle name="Überschrift 4 2 15 2 2 2 4" xfId="43156" xr:uid="{00000000-0005-0000-0000-000026AA0000}"/>
    <cellStyle name="Überschrift 4 2 15 2 2 3" xfId="43157" xr:uid="{00000000-0005-0000-0000-000027AA0000}"/>
    <cellStyle name="Überschrift 4 2 15 2 2 3 2" xfId="43158" xr:uid="{00000000-0005-0000-0000-000028AA0000}"/>
    <cellStyle name="Überschrift 4 2 15 2 2 3 3" xfId="43159" xr:uid="{00000000-0005-0000-0000-000029AA0000}"/>
    <cellStyle name="Überschrift 4 2 15 2 2 4" xfId="43160" xr:uid="{00000000-0005-0000-0000-00002AAA0000}"/>
    <cellStyle name="Überschrift 4 2 15 2 3" xfId="43161" xr:uid="{00000000-0005-0000-0000-00002BAA0000}"/>
    <cellStyle name="Überschrift 4 2 15 2 4" xfId="43162" xr:uid="{00000000-0005-0000-0000-00002CAA0000}"/>
    <cellStyle name="Überschrift 4 2 15 2 5" xfId="43163" xr:uid="{00000000-0005-0000-0000-00002DAA0000}"/>
    <cellStyle name="Überschrift 4 2 15 2 5 2" xfId="43164" xr:uid="{00000000-0005-0000-0000-00002EAA0000}"/>
    <cellStyle name="Überschrift 4 2 15 2 5 2 2" xfId="43165" xr:uid="{00000000-0005-0000-0000-00002FAA0000}"/>
    <cellStyle name="Überschrift 4 2 15 2 5 2 3" xfId="43166" xr:uid="{00000000-0005-0000-0000-000030AA0000}"/>
    <cellStyle name="Überschrift 4 2 15 2 5 3" xfId="43167" xr:uid="{00000000-0005-0000-0000-000031AA0000}"/>
    <cellStyle name="Überschrift 4 2 15 2 6" xfId="43168" xr:uid="{00000000-0005-0000-0000-000032AA0000}"/>
    <cellStyle name="Überschrift 4 2 15 2 7" xfId="43169" xr:uid="{00000000-0005-0000-0000-000033AA0000}"/>
    <cellStyle name="Überschrift 4 2 15 2 8" xfId="43170" xr:uid="{00000000-0005-0000-0000-000034AA0000}"/>
    <cellStyle name="Überschrift 4 2 15 2 9" xfId="43171" xr:uid="{00000000-0005-0000-0000-000035AA0000}"/>
    <cellStyle name="Überschrift 4 2 15 3" xfId="43172" xr:uid="{00000000-0005-0000-0000-000036AA0000}"/>
    <cellStyle name="Überschrift 4 2 15 3 2" xfId="43173" xr:uid="{00000000-0005-0000-0000-000037AA0000}"/>
    <cellStyle name="Überschrift 4 2 15 3 2 2" xfId="43174" xr:uid="{00000000-0005-0000-0000-000038AA0000}"/>
    <cellStyle name="Überschrift 4 2 15 3 2 2 2" xfId="43175" xr:uid="{00000000-0005-0000-0000-000039AA0000}"/>
    <cellStyle name="Überschrift 4 2 15 3 2 2 2 2" xfId="43176" xr:uid="{00000000-0005-0000-0000-00003AAA0000}"/>
    <cellStyle name="Überschrift 4 2 15 3 2 2 2 3" xfId="43177" xr:uid="{00000000-0005-0000-0000-00003BAA0000}"/>
    <cellStyle name="Überschrift 4 2 15 3 2 2 3" xfId="43178" xr:uid="{00000000-0005-0000-0000-00003CAA0000}"/>
    <cellStyle name="Überschrift 4 2 15 3 2 3" xfId="43179" xr:uid="{00000000-0005-0000-0000-00003DAA0000}"/>
    <cellStyle name="Überschrift 4 2 15 3 2 4" xfId="43180" xr:uid="{00000000-0005-0000-0000-00003EAA0000}"/>
    <cellStyle name="Überschrift 4 2 15 3 3" xfId="43181" xr:uid="{00000000-0005-0000-0000-00003FAA0000}"/>
    <cellStyle name="Überschrift 4 2 15 3 3 2" xfId="43182" xr:uid="{00000000-0005-0000-0000-000040AA0000}"/>
    <cellStyle name="Überschrift 4 2 15 3 3 3" xfId="43183" xr:uid="{00000000-0005-0000-0000-000041AA0000}"/>
    <cellStyle name="Überschrift 4 2 15 3 4" xfId="43184" xr:uid="{00000000-0005-0000-0000-000042AA0000}"/>
    <cellStyle name="Überschrift 4 2 15 4" xfId="43185" xr:uid="{00000000-0005-0000-0000-000043AA0000}"/>
    <cellStyle name="Überschrift 4 2 15 5" xfId="43186" xr:uid="{00000000-0005-0000-0000-000044AA0000}"/>
    <cellStyle name="Überschrift 4 2 15 5 2" xfId="43187" xr:uid="{00000000-0005-0000-0000-000045AA0000}"/>
    <cellStyle name="Überschrift 4 2 15 5 2 2" xfId="43188" xr:uid="{00000000-0005-0000-0000-000046AA0000}"/>
    <cellStyle name="Überschrift 4 2 15 5 2 3" xfId="43189" xr:uid="{00000000-0005-0000-0000-000047AA0000}"/>
    <cellStyle name="Überschrift 4 2 15 5 3" xfId="43190" xr:uid="{00000000-0005-0000-0000-000048AA0000}"/>
    <cellStyle name="Überschrift 4 2 15 6" xfId="43191" xr:uid="{00000000-0005-0000-0000-000049AA0000}"/>
    <cellStyle name="Überschrift 4 2 15 7" xfId="43192" xr:uid="{00000000-0005-0000-0000-00004AAA0000}"/>
    <cellStyle name="Überschrift 4 2 15 8" xfId="43193" xr:uid="{00000000-0005-0000-0000-00004BAA0000}"/>
    <cellStyle name="Überschrift 4 2 15 9" xfId="43194" xr:uid="{00000000-0005-0000-0000-00004CAA0000}"/>
    <cellStyle name="Überschrift 4 2 16" xfId="43195" xr:uid="{00000000-0005-0000-0000-00004DAA0000}"/>
    <cellStyle name="Überschrift 4 2 17" xfId="43196" xr:uid="{00000000-0005-0000-0000-00004EAA0000}"/>
    <cellStyle name="Überschrift 4 2 18" xfId="43197" xr:uid="{00000000-0005-0000-0000-00004FAA0000}"/>
    <cellStyle name="Überschrift 4 2 19" xfId="43198" xr:uid="{00000000-0005-0000-0000-000050AA0000}"/>
    <cellStyle name="Überschrift 4 2 2" xfId="43199" xr:uid="{00000000-0005-0000-0000-000051AA0000}"/>
    <cellStyle name="Überschrift 4 2 2 2" xfId="43200" xr:uid="{00000000-0005-0000-0000-000052AA0000}"/>
    <cellStyle name="Überschrift 4 2 20" xfId="43201" xr:uid="{00000000-0005-0000-0000-000053AA0000}"/>
    <cellStyle name="Überschrift 4 2 21" xfId="43202" xr:uid="{00000000-0005-0000-0000-000054AA0000}"/>
    <cellStyle name="Überschrift 4 2 22" xfId="43203" xr:uid="{00000000-0005-0000-0000-000055AA0000}"/>
    <cellStyle name="Überschrift 4 2 23" xfId="43204" xr:uid="{00000000-0005-0000-0000-000056AA0000}"/>
    <cellStyle name="Überschrift 4 2 24" xfId="43205" xr:uid="{00000000-0005-0000-0000-000057AA0000}"/>
    <cellStyle name="Überschrift 4 2 25" xfId="43206" xr:uid="{00000000-0005-0000-0000-000058AA0000}"/>
    <cellStyle name="Überschrift 4 2 26" xfId="43207" xr:uid="{00000000-0005-0000-0000-000059AA0000}"/>
    <cellStyle name="Überschrift 4 2 27" xfId="43208" xr:uid="{00000000-0005-0000-0000-00005AAA0000}"/>
    <cellStyle name="Überschrift 4 2 28" xfId="43209" xr:uid="{00000000-0005-0000-0000-00005BAA0000}"/>
    <cellStyle name="Überschrift 4 2 28 10" xfId="43210" xr:uid="{00000000-0005-0000-0000-00005CAA0000}"/>
    <cellStyle name="Überschrift 4 2 28 10 2" xfId="43211" xr:uid="{00000000-0005-0000-0000-00005DAA0000}"/>
    <cellStyle name="Überschrift 4 2 28 10 3" xfId="43212" xr:uid="{00000000-0005-0000-0000-00005EAA0000}"/>
    <cellStyle name="Überschrift 4 2 28 11" xfId="43213" xr:uid="{00000000-0005-0000-0000-00005FAA0000}"/>
    <cellStyle name="Überschrift 4 2 28 2" xfId="43214" xr:uid="{00000000-0005-0000-0000-000060AA0000}"/>
    <cellStyle name="Überschrift 4 2 28 2 2" xfId="43215" xr:uid="{00000000-0005-0000-0000-000061AA0000}"/>
    <cellStyle name="Überschrift 4 2 28 2 2 2" xfId="43216" xr:uid="{00000000-0005-0000-0000-000062AA0000}"/>
    <cellStyle name="Überschrift 4 2 28 2 2 2 2" xfId="43217" xr:uid="{00000000-0005-0000-0000-000063AA0000}"/>
    <cellStyle name="Überschrift 4 2 28 2 2 2 2 2" xfId="43218" xr:uid="{00000000-0005-0000-0000-000064AA0000}"/>
    <cellStyle name="Überschrift 4 2 28 2 2 2 2 2 2" xfId="43219" xr:uid="{00000000-0005-0000-0000-000065AA0000}"/>
    <cellStyle name="Überschrift 4 2 28 2 2 2 2 2 3" xfId="43220" xr:uid="{00000000-0005-0000-0000-000066AA0000}"/>
    <cellStyle name="Überschrift 4 2 28 2 2 2 2 3" xfId="43221" xr:uid="{00000000-0005-0000-0000-000067AA0000}"/>
    <cellStyle name="Überschrift 4 2 28 2 2 2 3" xfId="43222" xr:uid="{00000000-0005-0000-0000-000068AA0000}"/>
    <cellStyle name="Überschrift 4 2 28 2 2 2 4" xfId="43223" xr:uid="{00000000-0005-0000-0000-000069AA0000}"/>
    <cellStyle name="Überschrift 4 2 28 2 2 3" xfId="43224" xr:uid="{00000000-0005-0000-0000-00006AAA0000}"/>
    <cellStyle name="Überschrift 4 2 28 2 2 3 2" xfId="43225" xr:uid="{00000000-0005-0000-0000-00006BAA0000}"/>
    <cellStyle name="Überschrift 4 2 28 2 2 3 3" xfId="43226" xr:uid="{00000000-0005-0000-0000-00006CAA0000}"/>
    <cellStyle name="Überschrift 4 2 28 2 2 4" xfId="43227" xr:uid="{00000000-0005-0000-0000-00006DAA0000}"/>
    <cellStyle name="Überschrift 4 2 28 2 3" xfId="43228" xr:uid="{00000000-0005-0000-0000-00006EAA0000}"/>
    <cellStyle name="Überschrift 4 2 28 2 3 2" xfId="43229" xr:uid="{00000000-0005-0000-0000-00006FAA0000}"/>
    <cellStyle name="Überschrift 4 2 28 2 3 2 2" xfId="43230" xr:uid="{00000000-0005-0000-0000-000070AA0000}"/>
    <cellStyle name="Überschrift 4 2 28 2 3 2 3" xfId="43231" xr:uid="{00000000-0005-0000-0000-000071AA0000}"/>
    <cellStyle name="Überschrift 4 2 28 2 3 3" xfId="43232" xr:uid="{00000000-0005-0000-0000-000072AA0000}"/>
    <cellStyle name="Überschrift 4 2 28 2 4" xfId="43233" xr:uid="{00000000-0005-0000-0000-000073AA0000}"/>
    <cellStyle name="Überschrift 4 2 28 2 5" xfId="43234" xr:uid="{00000000-0005-0000-0000-000074AA0000}"/>
    <cellStyle name="Überschrift 4 2 28 3" xfId="43235" xr:uid="{00000000-0005-0000-0000-000075AA0000}"/>
    <cellStyle name="Überschrift 4 2 28 4" xfId="43236" xr:uid="{00000000-0005-0000-0000-000076AA0000}"/>
    <cellStyle name="Überschrift 4 2 28 5" xfId="43237" xr:uid="{00000000-0005-0000-0000-000077AA0000}"/>
    <cellStyle name="Überschrift 4 2 28 6" xfId="43238" xr:uid="{00000000-0005-0000-0000-000078AA0000}"/>
    <cellStyle name="Überschrift 4 2 28 7" xfId="43239" xr:uid="{00000000-0005-0000-0000-000079AA0000}"/>
    <cellStyle name="Überschrift 4 2 28 8" xfId="43240" xr:uid="{00000000-0005-0000-0000-00007AAA0000}"/>
    <cellStyle name="Überschrift 4 2 28 9" xfId="43241" xr:uid="{00000000-0005-0000-0000-00007BAA0000}"/>
    <cellStyle name="Überschrift 4 2 28 9 2" xfId="43242" xr:uid="{00000000-0005-0000-0000-00007CAA0000}"/>
    <cellStyle name="Überschrift 4 2 28 9 2 2" xfId="43243" xr:uid="{00000000-0005-0000-0000-00007DAA0000}"/>
    <cellStyle name="Überschrift 4 2 28 9 2 2 2" xfId="43244" xr:uid="{00000000-0005-0000-0000-00007EAA0000}"/>
    <cellStyle name="Überschrift 4 2 28 9 2 2 3" xfId="43245" xr:uid="{00000000-0005-0000-0000-00007FAA0000}"/>
    <cellStyle name="Überschrift 4 2 28 9 2 3" xfId="43246" xr:uid="{00000000-0005-0000-0000-000080AA0000}"/>
    <cellStyle name="Überschrift 4 2 28 9 3" xfId="43247" xr:uid="{00000000-0005-0000-0000-000081AA0000}"/>
    <cellStyle name="Überschrift 4 2 28 9 4" xfId="43248" xr:uid="{00000000-0005-0000-0000-000082AA0000}"/>
    <cellStyle name="Überschrift 4 2 29" xfId="43249" xr:uid="{00000000-0005-0000-0000-000083AA0000}"/>
    <cellStyle name="Überschrift 4 2 29 2" xfId="43250" xr:uid="{00000000-0005-0000-0000-000084AA0000}"/>
    <cellStyle name="Überschrift 4 2 29 2 2" xfId="43251" xr:uid="{00000000-0005-0000-0000-000085AA0000}"/>
    <cellStyle name="Überschrift 4 2 29 2 2 2" xfId="43252" xr:uid="{00000000-0005-0000-0000-000086AA0000}"/>
    <cellStyle name="Überschrift 4 2 29 2 2 2 2" xfId="43253" xr:uid="{00000000-0005-0000-0000-000087AA0000}"/>
    <cellStyle name="Überschrift 4 2 29 2 2 2 2 2" xfId="43254" xr:uid="{00000000-0005-0000-0000-000088AA0000}"/>
    <cellStyle name="Überschrift 4 2 29 2 2 2 2 3" xfId="43255" xr:uid="{00000000-0005-0000-0000-000089AA0000}"/>
    <cellStyle name="Überschrift 4 2 29 2 2 2 3" xfId="43256" xr:uid="{00000000-0005-0000-0000-00008AAA0000}"/>
    <cellStyle name="Überschrift 4 2 29 2 2 3" xfId="43257" xr:uid="{00000000-0005-0000-0000-00008BAA0000}"/>
    <cellStyle name="Überschrift 4 2 29 2 2 4" xfId="43258" xr:uid="{00000000-0005-0000-0000-00008CAA0000}"/>
    <cellStyle name="Überschrift 4 2 29 2 3" xfId="43259" xr:uid="{00000000-0005-0000-0000-00008DAA0000}"/>
    <cellStyle name="Überschrift 4 2 29 2 3 2" xfId="43260" xr:uid="{00000000-0005-0000-0000-00008EAA0000}"/>
    <cellStyle name="Überschrift 4 2 29 2 3 3" xfId="43261" xr:uid="{00000000-0005-0000-0000-00008FAA0000}"/>
    <cellStyle name="Überschrift 4 2 29 2 4" xfId="43262" xr:uid="{00000000-0005-0000-0000-000090AA0000}"/>
    <cellStyle name="Überschrift 4 2 29 3" xfId="43263" xr:uid="{00000000-0005-0000-0000-000091AA0000}"/>
    <cellStyle name="Überschrift 4 2 29 3 2" xfId="43264" xr:uid="{00000000-0005-0000-0000-000092AA0000}"/>
    <cellStyle name="Überschrift 4 2 29 3 2 2" xfId="43265" xr:uid="{00000000-0005-0000-0000-000093AA0000}"/>
    <cellStyle name="Überschrift 4 2 29 3 2 3" xfId="43266" xr:uid="{00000000-0005-0000-0000-000094AA0000}"/>
    <cellStyle name="Überschrift 4 2 29 3 3" xfId="43267" xr:uid="{00000000-0005-0000-0000-000095AA0000}"/>
    <cellStyle name="Überschrift 4 2 29 4" xfId="43268" xr:uid="{00000000-0005-0000-0000-000096AA0000}"/>
    <cellStyle name="Überschrift 4 2 29 5" xfId="43269" xr:uid="{00000000-0005-0000-0000-000097AA0000}"/>
    <cellStyle name="Überschrift 4 2 3" xfId="43270" xr:uid="{00000000-0005-0000-0000-000098AA0000}"/>
    <cellStyle name="Überschrift 4 2 30" xfId="43271" xr:uid="{00000000-0005-0000-0000-000099AA0000}"/>
    <cellStyle name="Überschrift 4 2 30 2" xfId="43272" xr:uid="{00000000-0005-0000-0000-00009AAA0000}"/>
    <cellStyle name="Überschrift 4 2 31" xfId="43273" xr:uid="{00000000-0005-0000-0000-00009BAA0000}"/>
    <cellStyle name="Überschrift 4 2 31 2" xfId="43274" xr:uid="{00000000-0005-0000-0000-00009CAA0000}"/>
    <cellStyle name="Überschrift 4 2 32" xfId="43275" xr:uid="{00000000-0005-0000-0000-00009DAA0000}"/>
    <cellStyle name="Überschrift 4 2 32 2" xfId="43276" xr:uid="{00000000-0005-0000-0000-00009EAA0000}"/>
    <cellStyle name="Überschrift 4 2 33" xfId="43277" xr:uid="{00000000-0005-0000-0000-00009FAA0000}"/>
    <cellStyle name="Überschrift 4 2 33 2" xfId="43278" xr:uid="{00000000-0005-0000-0000-0000A0AA0000}"/>
    <cellStyle name="Überschrift 4 2 34" xfId="43279" xr:uid="{00000000-0005-0000-0000-0000A1AA0000}"/>
    <cellStyle name="Überschrift 4 2 34 2" xfId="43280" xr:uid="{00000000-0005-0000-0000-0000A2AA0000}"/>
    <cellStyle name="Überschrift 4 2 35" xfId="43281" xr:uid="{00000000-0005-0000-0000-0000A3AA0000}"/>
    <cellStyle name="Überschrift 4 2 35 2" xfId="43282" xr:uid="{00000000-0005-0000-0000-0000A4AA0000}"/>
    <cellStyle name="Überschrift 4 2 35 2 2" xfId="43283" xr:uid="{00000000-0005-0000-0000-0000A5AA0000}"/>
    <cellStyle name="Überschrift 4 2 35 2 2 2" xfId="43284" xr:uid="{00000000-0005-0000-0000-0000A6AA0000}"/>
    <cellStyle name="Überschrift 4 2 35 2 2 3" xfId="43285" xr:uid="{00000000-0005-0000-0000-0000A7AA0000}"/>
    <cellStyle name="Überschrift 4 2 35 2 3" xfId="43286" xr:uid="{00000000-0005-0000-0000-0000A8AA0000}"/>
    <cellStyle name="Überschrift 4 2 35 3" xfId="43287" xr:uid="{00000000-0005-0000-0000-0000A9AA0000}"/>
    <cellStyle name="Überschrift 4 2 35 4" xfId="43288" xr:uid="{00000000-0005-0000-0000-0000AAAA0000}"/>
    <cellStyle name="Überschrift 4 2 36" xfId="43289" xr:uid="{00000000-0005-0000-0000-0000ABAA0000}"/>
    <cellStyle name="Überschrift 4 2 36 2" xfId="43290" xr:uid="{00000000-0005-0000-0000-0000ACAA0000}"/>
    <cellStyle name="Überschrift 4 2 36 3" xfId="43291" xr:uid="{00000000-0005-0000-0000-0000ADAA0000}"/>
    <cellStyle name="Überschrift 4 2 37" xfId="43292" xr:uid="{00000000-0005-0000-0000-0000AEAA0000}"/>
    <cellStyle name="Überschrift 4 2 38" xfId="43293" xr:uid="{00000000-0005-0000-0000-0000AFAA0000}"/>
    <cellStyle name="Überschrift 4 2 39" xfId="43294" xr:uid="{00000000-0005-0000-0000-0000B0AA0000}"/>
    <cellStyle name="Überschrift 4 2 4" xfId="43295" xr:uid="{00000000-0005-0000-0000-0000B1AA0000}"/>
    <cellStyle name="Überschrift 4 2 40" xfId="43296" xr:uid="{00000000-0005-0000-0000-0000B2AA0000}"/>
    <cellStyle name="Überschrift 4 2 41" xfId="43297" xr:uid="{00000000-0005-0000-0000-0000B3AA0000}"/>
    <cellStyle name="Überschrift 4 2 42" xfId="43298" xr:uid="{00000000-0005-0000-0000-0000B4AA0000}"/>
    <cellStyle name="Überschrift 4 2 43" xfId="43299" xr:uid="{00000000-0005-0000-0000-0000B5AA0000}"/>
    <cellStyle name="Überschrift 4 2 44" xfId="43300" xr:uid="{00000000-0005-0000-0000-0000B6AA0000}"/>
    <cellStyle name="Überschrift 4 2 45" xfId="43301" xr:uid="{00000000-0005-0000-0000-0000B7AA0000}"/>
    <cellStyle name="Überschrift 4 2 46" xfId="43302" xr:uid="{00000000-0005-0000-0000-0000B8AA0000}"/>
    <cellStyle name="Überschrift 4 2 47" xfId="43303" xr:uid="{00000000-0005-0000-0000-0000B9AA0000}"/>
    <cellStyle name="Überschrift 4 2 48" xfId="43304" xr:uid="{00000000-0005-0000-0000-0000BAAA0000}"/>
    <cellStyle name="Überschrift 4 2 5" xfId="43305" xr:uid="{00000000-0005-0000-0000-0000BBAA0000}"/>
    <cellStyle name="Überschrift 4 2 6" xfId="43306" xr:uid="{00000000-0005-0000-0000-0000BCAA0000}"/>
    <cellStyle name="Überschrift 4 2 7" xfId="43307" xr:uid="{00000000-0005-0000-0000-0000BDAA0000}"/>
    <cellStyle name="Überschrift 4 2 8" xfId="43308" xr:uid="{00000000-0005-0000-0000-0000BEAA0000}"/>
    <cellStyle name="Überschrift 4 2 9" xfId="43309" xr:uid="{00000000-0005-0000-0000-0000BFAA0000}"/>
    <cellStyle name="Überschrift 4 20" xfId="43310" xr:uid="{00000000-0005-0000-0000-0000C0AA0000}"/>
    <cellStyle name="Überschrift 4 20 10" xfId="43311" xr:uid="{00000000-0005-0000-0000-0000C1AA0000}"/>
    <cellStyle name="Überschrift 4 20 11" xfId="43312" xr:uid="{00000000-0005-0000-0000-0000C2AA0000}"/>
    <cellStyle name="Überschrift 4 20 12" xfId="43313" xr:uid="{00000000-0005-0000-0000-0000C3AA0000}"/>
    <cellStyle name="Überschrift 4 20 13" xfId="43314" xr:uid="{00000000-0005-0000-0000-0000C4AA0000}"/>
    <cellStyle name="Überschrift 4 20 14" xfId="43315" xr:uid="{00000000-0005-0000-0000-0000C5AA0000}"/>
    <cellStyle name="Überschrift 4 20 15" xfId="43316" xr:uid="{00000000-0005-0000-0000-0000C6AA0000}"/>
    <cellStyle name="Überschrift 4 20 16" xfId="43317" xr:uid="{00000000-0005-0000-0000-0000C7AA0000}"/>
    <cellStyle name="Überschrift 4 20 17" xfId="43318" xr:uid="{00000000-0005-0000-0000-0000C8AA0000}"/>
    <cellStyle name="Überschrift 4 20 18" xfId="43319" xr:uid="{00000000-0005-0000-0000-0000C9AA0000}"/>
    <cellStyle name="Überschrift 4 20 2" xfId="43320" xr:uid="{00000000-0005-0000-0000-0000CAAA0000}"/>
    <cellStyle name="Überschrift 4 20 3" xfId="43321" xr:uid="{00000000-0005-0000-0000-0000CBAA0000}"/>
    <cellStyle name="Überschrift 4 20 4" xfId="43322" xr:uid="{00000000-0005-0000-0000-0000CCAA0000}"/>
    <cellStyle name="Überschrift 4 20 5" xfId="43323" xr:uid="{00000000-0005-0000-0000-0000CDAA0000}"/>
    <cellStyle name="Überschrift 4 20 6" xfId="43324" xr:uid="{00000000-0005-0000-0000-0000CEAA0000}"/>
    <cellStyle name="Überschrift 4 20 7" xfId="43325" xr:uid="{00000000-0005-0000-0000-0000CFAA0000}"/>
    <cellStyle name="Überschrift 4 20 8" xfId="43326" xr:uid="{00000000-0005-0000-0000-0000D0AA0000}"/>
    <cellStyle name="Überschrift 4 20 9" xfId="43327" xr:uid="{00000000-0005-0000-0000-0000D1AA0000}"/>
    <cellStyle name="Überschrift 4 21" xfId="43328" xr:uid="{00000000-0005-0000-0000-0000D2AA0000}"/>
    <cellStyle name="Überschrift 4 21 10" xfId="43329" xr:uid="{00000000-0005-0000-0000-0000D3AA0000}"/>
    <cellStyle name="Überschrift 4 21 11" xfId="43330" xr:uid="{00000000-0005-0000-0000-0000D4AA0000}"/>
    <cellStyle name="Überschrift 4 21 12" xfId="43331" xr:uid="{00000000-0005-0000-0000-0000D5AA0000}"/>
    <cellStyle name="Überschrift 4 21 13" xfId="43332" xr:uid="{00000000-0005-0000-0000-0000D6AA0000}"/>
    <cellStyle name="Überschrift 4 21 14" xfId="43333" xr:uid="{00000000-0005-0000-0000-0000D7AA0000}"/>
    <cellStyle name="Überschrift 4 21 15" xfId="43334" xr:uid="{00000000-0005-0000-0000-0000D8AA0000}"/>
    <cellStyle name="Überschrift 4 21 16" xfId="43335" xr:uid="{00000000-0005-0000-0000-0000D9AA0000}"/>
    <cellStyle name="Überschrift 4 21 17" xfId="43336" xr:uid="{00000000-0005-0000-0000-0000DAAA0000}"/>
    <cellStyle name="Überschrift 4 21 18" xfId="43337" xr:uid="{00000000-0005-0000-0000-0000DBAA0000}"/>
    <cellStyle name="Überschrift 4 21 2" xfId="43338" xr:uid="{00000000-0005-0000-0000-0000DCAA0000}"/>
    <cellStyle name="Überschrift 4 21 3" xfId="43339" xr:uid="{00000000-0005-0000-0000-0000DDAA0000}"/>
    <cellStyle name="Überschrift 4 21 4" xfId="43340" xr:uid="{00000000-0005-0000-0000-0000DEAA0000}"/>
    <cellStyle name="Überschrift 4 21 5" xfId="43341" xr:uid="{00000000-0005-0000-0000-0000DFAA0000}"/>
    <cellStyle name="Überschrift 4 21 6" xfId="43342" xr:uid="{00000000-0005-0000-0000-0000E0AA0000}"/>
    <cellStyle name="Überschrift 4 21 7" xfId="43343" xr:uid="{00000000-0005-0000-0000-0000E1AA0000}"/>
    <cellStyle name="Überschrift 4 21 8" xfId="43344" xr:uid="{00000000-0005-0000-0000-0000E2AA0000}"/>
    <cellStyle name="Überschrift 4 21 9" xfId="43345" xr:uid="{00000000-0005-0000-0000-0000E3AA0000}"/>
    <cellStyle name="Überschrift 4 22" xfId="43346" xr:uid="{00000000-0005-0000-0000-0000E4AA0000}"/>
    <cellStyle name="Überschrift 4 22 10" xfId="43347" xr:uid="{00000000-0005-0000-0000-0000E5AA0000}"/>
    <cellStyle name="Überschrift 4 22 11" xfId="43348" xr:uid="{00000000-0005-0000-0000-0000E6AA0000}"/>
    <cellStyle name="Überschrift 4 22 12" xfId="43349" xr:uid="{00000000-0005-0000-0000-0000E7AA0000}"/>
    <cellStyle name="Überschrift 4 22 13" xfId="43350" xr:uid="{00000000-0005-0000-0000-0000E8AA0000}"/>
    <cellStyle name="Überschrift 4 22 14" xfId="43351" xr:uid="{00000000-0005-0000-0000-0000E9AA0000}"/>
    <cellStyle name="Überschrift 4 22 15" xfId="43352" xr:uid="{00000000-0005-0000-0000-0000EAAA0000}"/>
    <cellStyle name="Überschrift 4 22 16" xfId="43353" xr:uid="{00000000-0005-0000-0000-0000EBAA0000}"/>
    <cellStyle name="Überschrift 4 22 17" xfId="43354" xr:uid="{00000000-0005-0000-0000-0000ECAA0000}"/>
    <cellStyle name="Überschrift 4 22 18" xfId="43355" xr:uid="{00000000-0005-0000-0000-0000EDAA0000}"/>
    <cellStyle name="Überschrift 4 22 2" xfId="43356" xr:uid="{00000000-0005-0000-0000-0000EEAA0000}"/>
    <cellStyle name="Überschrift 4 22 3" xfId="43357" xr:uid="{00000000-0005-0000-0000-0000EFAA0000}"/>
    <cellStyle name="Überschrift 4 22 4" xfId="43358" xr:uid="{00000000-0005-0000-0000-0000F0AA0000}"/>
    <cellStyle name="Überschrift 4 22 5" xfId="43359" xr:uid="{00000000-0005-0000-0000-0000F1AA0000}"/>
    <cellStyle name="Überschrift 4 22 6" xfId="43360" xr:uid="{00000000-0005-0000-0000-0000F2AA0000}"/>
    <cellStyle name="Überschrift 4 22 7" xfId="43361" xr:uid="{00000000-0005-0000-0000-0000F3AA0000}"/>
    <cellStyle name="Überschrift 4 22 8" xfId="43362" xr:uid="{00000000-0005-0000-0000-0000F4AA0000}"/>
    <cellStyle name="Überschrift 4 22 9" xfId="43363" xr:uid="{00000000-0005-0000-0000-0000F5AA0000}"/>
    <cellStyle name="Überschrift 4 23" xfId="43364" xr:uid="{00000000-0005-0000-0000-0000F6AA0000}"/>
    <cellStyle name="Überschrift 4 23 10" xfId="43365" xr:uid="{00000000-0005-0000-0000-0000F7AA0000}"/>
    <cellStyle name="Überschrift 4 23 11" xfId="43366" xr:uid="{00000000-0005-0000-0000-0000F8AA0000}"/>
    <cellStyle name="Überschrift 4 23 12" xfId="43367" xr:uid="{00000000-0005-0000-0000-0000F9AA0000}"/>
    <cellStyle name="Überschrift 4 23 13" xfId="43368" xr:uid="{00000000-0005-0000-0000-0000FAAA0000}"/>
    <cellStyle name="Überschrift 4 23 14" xfId="43369" xr:uid="{00000000-0005-0000-0000-0000FBAA0000}"/>
    <cellStyle name="Überschrift 4 23 15" xfId="43370" xr:uid="{00000000-0005-0000-0000-0000FCAA0000}"/>
    <cellStyle name="Überschrift 4 23 16" xfId="43371" xr:uid="{00000000-0005-0000-0000-0000FDAA0000}"/>
    <cellStyle name="Überschrift 4 23 17" xfId="43372" xr:uid="{00000000-0005-0000-0000-0000FEAA0000}"/>
    <cellStyle name="Überschrift 4 23 18" xfId="43373" xr:uid="{00000000-0005-0000-0000-0000FFAA0000}"/>
    <cellStyle name="Überschrift 4 23 2" xfId="43374" xr:uid="{00000000-0005-0000-0000-000000AB0000}"/>
    <cellStyle name="Überschrift 4 23 3" xfId="43375" xr:uid="{00000000-0005-0000-0000-000001AB0000}"/>
    <cellStyle name="Überschrift 4 23 4" xfId="43376" xr:uid="{00000000-0005-0000-0000-000002AB0000}"/>
    <cellStyle name="Überschrift 4 23 5" xfId="43377" xr:uid="{00000000-0005-0000-0000-000003AB0000}"/>
    <cellStyle name="Überschrift 4 23 6" xfId="43378" xr:uid="{00000000-0005-0000-0000-000004AB0000}"/>
    <cellStyle name="Überschrift 4 23 7" xfId="43379" xr:uid="{00000000-0005-0000-0000-000005AB0000}"/>
    <cellStyle name="Überschrift 4 23 8" xfId="43380" xr:uid="{00000000-0005-0000-0000-000006AB0000}"/>
    <cellStyle name="Überschrift 4 23 9" xfId="43381" xr:uid="{00000000-0005-0000-0000-000007AB0000}"/>
    <cellStyle name="Überschrift 4 24" xfId="43382" xr:uid="{00000000-0005-0000-0000-000008AB0000}"/>
    <cellStyle name="Überschrift 4 24 10" xfId="43383" xr:uid="{00000000-0005-0000-0000-000009AB0000}"/>
    <cellStyle name="Überschrift 4 24 11" xfId="43384" xr:uid="{00000000-0005-0000-0000-00000AAB0000}"/>
    <cellStyle name="Überschrift 4 24 12" xfId="43385" xr:uid="{00000000-0005-0000-0000-00000BAB0000}"/>
    <cellStyle name="Überschrift 4 24 13" xfId="43386" xr:uid="{00000000-0005-0000-0000-00000CAB0000}"/>
    <cellStyle name="Überschrift 4 24 14" xfId="43387" xr:uid="{00000000-0005-0000-0000-00000DAB0000}"/>
    <cellStyle name="Überschrift 4 24 15" xfId="43388" xr:uid="{00000000-0005-0000-0000-00000EAB0000}"/>
    <cellStyle name="Überschrift 4 24 16" xfId="43389" xr:uid="{00000000-0005-0000-0000-00000FAB0000}"/>
    <cellStyle name="Überschrift 4 24 17" xfId="43390" xr:uid="{00000000-0005-0000-0000-000010AB0000}"/>
    <cellStyle name="Überschrift 4 24 18" xfId="43391" xr:uid="{00000000-0005-0000-0000-000011AB0000}"/>
    <cellStyle name="Überschrift 4 24 2" xfId="43392" xr:uid="{00000000-0005-0000-0000-000012AB0000}"/>
    <cellStyle name="Überschrift 4 24 3" xfId="43393" xr:uid="{00000000-0005-0000-0000-000013AB0000}"/>
    <cellStyle name="Überschrift 4 24 4" xfId="43394" xr:uid="{00000000-0005-0000-0000-000014AB0000}"/>
    <cellStyle name="Überschrift 4 24 5" xfId="43395" xr:uid="{00000000-0005-0000-0000-000015AB0000}"/>
    <cellStyle name="Überschrift 4 24 6" xfId="43396" xr:uid="{00000000-0005-0000-0000-000016AB0000}"/>
    <cellStyle name="Überschrift 4 24 7" xfId="43397" xr:uid="{00000000-0005-0000-0000-000017AB0000}"/>
    <cellStyle name="Überschrift 4 24 8" xfId="43398" xr:uid="{00000000-0005-0000-0000-000018AB0000}"/>
    <cellStyle name="Überschrift 4 24 9" xfId="43399" xr:uid="{00000000-0005-0000-0000-000019AB0000}"/>
    <cellStyle name="Überschrift 4 25" xfId="43400" xr:uid="{00000000-0005-0000-0000-00001AAB0000}"/>
    <cellStyle name="Überschrift 4 25 10" xfId="43401" xr:uid="{00000000-0005-0000-0000-00001BAB0000}"/>
    <cellStyle name="Überschrift 4 25 11" xfId="43402" xr:uid="{00000000-0005-0000-0000-00001CAB0000}"/>
    <cellStyle name="Überschrift 4 25 12" xfId="43403" xr:uid="{00000000-0005-0000-0000-00001DAB0000}"/>
    <cellStyle name="Überschrift 4 25 13" xfId="43404" xr:uid="{00000000-0005-0000-0000-00001EAB0000}"/>
    <cellStyle name="Überschrift 4 25 14" xfId="43405" xr:uid="{00000000-0005-0000-0000-00001FAB0000}"/>
    <cellStyle name="Überschrift 4 25 15" xfId="43406" xr:uid="{00000000-0005-0000-0000-000020AB0000}"/>
    <cellStyle name="Überschrift 4 25 16" xfId="43407" xr:uid="{00000000-0005-0000-0000-000021AB0000}"/>
    <cellStyle name="Überschrift 4 25 17" xfId="43408" xr:uid="{00000000-0005-0000-0000-000022AB0000}"/>
    <cellStyle name="Überschrift 4 25 18" xfId="43409" xr:uid="{00000000-0005-0000-0000-000023AB0000}"/>
    <cellStyle name="Überschrift 4 25 2" xfId="43410" xr:uid="{00000000-0005-0000-0000-000024AB0000}"/>
    <cellStyle name="Überschrift 4 25 3" xfId="43411" xr:uid="{00000000-0005-0000-0000-000025AB0000}"/>
    <cellStyle name="Überschrift 4 25 4" xfId="43412" xr:uid="{00000000-0005-0000-0000-000026AB0000}"/>
    <cellStyle name="Überschrift 4 25 5" xfId="43413" xr:uid="{00000000-0005-0000-0000-000027AB0000}"/>
    <cellStyle name="Überschrift 4 25 6" xfId="43414" xr:uid="{00000000-0005-0000-0000-000028AB0000}"/>
    <cellStyle name="Überschrift 4 25 7" xfId="43415" xr:uid="{00000000-0005-0000-0000-000029AB0000}"/>
    <cellStyle name="Überschrift 4 25 8" xfId="43416" xr:uid="{00000000-0005-0000-0000-00002AAB0000}"/>
    <cellStyle name="Überschrift 4 25 9" xfId="43417" xr:uid="{00000000-0005-0000-0000-00002BAB0000}"/>
    <cellStyle name="Überschrift 4 26" xfId="43418" xr:uid="{00000000-0005-0000-0000-00002CAB0000}"/>
    <cellStyle name="Überschrift 4 26 10" xfId="43419" xr:uid="{00000000-0005-0000-0000-00002DAB0000}"/>
    <cellStyle name="Überschrift 4 26 11" xfId="43420" xr:uid="{00000000-0005-0000-0000-00002EAB0000}"/>
    <cellStyle name="Überschrift 4 26 12" xfId="43421" xr:uid="{00000000-0005-0000-0000-00002FAB0000}"/>
    <cellStyle name="Überschrift 4 26 13" xfId="43422" xr:uid="{00000000-0005-0000-0000-000030AB0000}"/>
    <cellStyle name="Überschrift 4 26 14" xfId="43423" xr:uid="{00000000-0005-0000-0000-000031AB0000}"/>
    <cellStyle name="Überschrift 4 26 15" xfId="43424" xr:uid="{00000000-0005-0000-0000-000032AB0000}"/>
    <cellStyle name="Überschrift 4 26 16" xfId="43425" xr:uid="{00000000-0005-0000-0000-000033AB0000}"/>
    <cellStyle name="Überschrift 4 26 17" xfId="43426" xr:uid="{00000000-0005-0000-0000-000034AB0000}"/>
    <cellStyle name="Überschrift 4 26 18" xfId="43427" xr:uid="{00000000-0005-0000-0000-000035AB0000}"/>
    <cellStyle name="Überschrift 4 26 2" xfId="43428" xr:uid="{00000000-0005-0000-0000-000036AB0000}"/>
    <cellStyle name="Überschrift 4 26 3" xfId="43429" xr:uid="{00000000-0005-0000-0000-000037AB0000}"/>
    <cellStyle name="Überschrift 4 26 4" xfId="43430" xr:uid="{00000000-0005-0000-0000-000038AB0000}"/>
    <cellStyle name="Überschrift 4 26 5" xfId="43431" xr:uid="{00000000-0005-0000-0000-000039AB0000}"/>
    <cellStyle name="Überschrift 4 26 6" xfId="43432" xr:uid="{00000000-0005-0000-0000-00003AAB0000}"/>
    <cellStyle name="Überschrift 4 26 7" xfId="43433" xr:uid="{00000000-0005-0000-0000-00003BAB0000}"/>
    <cellStyle name="Überschrift 4 26 8" xfId="43434" xr:uid="{00000000-0005-0000-0000-00003CAB0000}"/>
    <cellStyle name="Überschrift 4 26 9" xfId="43435" xr:uid="{00000000-0005-0000-0000-00003DAB0000}"/>
    <cellStyle name="Überschrift 4 27" xfId="43436" xr:uid="{00000000-0005-0000-0000-00003EAB0000}"/>
    <cellStyle name="Überschrift 4 27 10" xfId="43437" xr:uid="{00000000-0005-0000-0000-00003FAB0000}"/>
    <cellStyle name="Überschrift 4 27 11" xfId="43438" xr:uid="{00000000-0005-0000-0000-000040AB0000}"/>
    <cellStyle name="Überschrift 4 27 12" xfId="43439" xr:uid="{00000000-0005-0000-0000-000041AB0000}"/>
    <cellStyle name="Überschrift 4 27 13" xfId="43440" xr:uid="{00000000-0005-0000-0000-000042AB0000}"/>
    <cellStyle name="Überschrift 4 27 14" xfId="43441" xr:uid="{00000000-0005-0000-0000-000043AB0000}"/>
    <cellStyle name="Überschrift 4 27 15" xfId="43442" xr:uid="{00000000-0005-0000-0000-000044AB0000}"/>
    <cellStyle name="Überschrift 4 27 16" xfId="43443" xr:uid="{00000000-0005-0000-0000-000045AB0000}"/>
    <cellStyle name="Überschrift 4 27 17" xfId="43444" xr:uid="{00000000-0005-0000-0000-000046AB0000}"/>
    <cellStyle name="Überschrift 4 27 18" xfId="43445" xr:uid="{00000000-0005-0000-0000-000047AB0000}"/>
    <cellStyle name="Überschrift 4 27 2" xfId="43446" xr:uid="{00000000-0005-0000-0000-000048AB0000}"/>
    <cellStyle name="Überschrift 4 27 3" xfId="43447" xr:uid="{00000000-0005-0000-0000-000049AB0000}"/>
    <cellStyle name="Überschrift 4 27 4" xfId="43448" xr:uid="{00000000-0005-0000-0000-00004AAB0000}"/>
    <cellStyle name="Überschrift 4 27 5" xfId="43449" xr:uid="{00000000-0005-0000-0000-00004BAB0000}"/>
    <cellStyle name="Überschrift 4 27 6" xfId="43450" xr:uid="{00000000-0005-0000-0000-00004CAB0000}"/>
    <cellStyle name="Überschrift 4 27 7" xfId="43451" xr:uid="{00000000-0005-0000-0000-00004DAB0000}"/>
    <cellStyle name="Überschrift 4 27 8" xfId="43452" xr:uid="{00000000-0005-0000-0000-00004EAB0000}"/>
    <cellStyle name="Überschrift 4 27 9" xfId="43453" xr:uid="{00000000-0005-0000-0000-00004FAB0000}"/>
    <cellStyle name="Überschrift 4 28" xfId="43454" xr:uid="{00000000-0005-0000-0000-000050AB0000}"/>
    <cellStyle name="Überschrift 4 28 10" xfId="43455" xr:uid="{00000000-0005-0000-0000-000051AB0000}"/>
    <cellStyle name="Überschrift 4 28 11" xfId="43456" xr:uid="{00000000-0005-0000-0000-000052AB0000}"/>
    <cellStyle name="Überschrift 4 28 12" xfId="43457" xr:uid="{00000000-0005-0000-0000-000053AB0000}"/>
    <cellStyle name="Überschrift 4 28 13" xfId="43458" xr:uid="{00000000-0005-0000-0000-000054AB0000}"/>
    <cellStyle name="Überschrift 4 28 14" xfId="43459" xr:uid="{00000000-0005-0000-0000-000055AB0000}"/>
    <cellStyle name="Überschrift 4 28 15" xfId="43460" xr:uid="{00000000-0005-0000-0000-000056AB0000}"/>
    <cellStyle name="Überschrift 4 28 16" xfId="43461" xr:uid="{00000000-0005-0000-0000-000057AB0000}"/>
    <cellStyle name="Überschrift 4 28 17" xfId="43462" xr:uid="{00000000-0005-0000-0000-000058AB0000}"/>
    <cellStyle name="Überschrift 4 28 18" xfId="43463" xr:uid="{00000000-0005-0000-0000-000059AB0000}"/>
    <cellStyle name="Überschrift 4 28 2" xfId="43464" xr:uid="{00000000-0005-0000-0000-00005AAB0000}"/>
    <cellStyle name="Überschrift 4 28 3" xfId="43465" xr:uid="{00000000-0005-0000-0000-00005BAB0000}"/>
    <cellStyle name="Überschrift 4 28 4" xfId="43466" xr:uid="{00000000-0005-0000-0000-00005CAB0000}"/>
    <cellStyle name="Überschrift 4 28 5" xfId="43467" xr:uid="{00000000-0005-0000-0000-00005DAB0000}"/>
    <cellStyle name="Überschrift 4 28 6" xfId="43468" xr:uid="{00000000-0005-0000-0000-00005EAB0000}"/>
    <cellStyle name="Überschrift 4 28 7" xfId="43469" xr:uid="{00000000-0005-0000-0000-00005FAB0000}"/>
    <cellStyle name="Überschrift 4 28 8" xfId="43470" xr:uid="{00000000-0005-0000-0000-000060AB0000}"/>
    <cellStyle name="Überschrift 4 28 9" xfId="43471" xr:uid="{00000000-0005-0000-0000-000061AB0000}"/>
    <cellStyle name="Überschrift 4 29" xfId="43472" xr:uid="{00000000-0005-0000-0000-000062AB0000}"/>
    <cellStyle name="Überschrift 4 29 10" xfId="43473" xr:uid="{00000000-0005-0000-0000-000063AB0000}"/>
    <cellStyle name="Überschrift 4 29 11" xfId="43474" xr:uid="{00000000-0005-0000-0000-000064AB0000}"/>
    <cellStyle name="Überschrift 4 29 12" xfId="43475" xr:uid="{00000000-0005-0000-0000-000065AB0000}"/>
    <cellStyle name="Überschrift 4 29 13" xfId="43476" xr:uid="{00000000-0005-0000-0000-000066AB0000}"/>
    <cellStyle name="Überschrift 4 29 14" xfId="43477" xr:uid="{00000000-0005-0000-0000-000067AB0000}"/>
    <cellStyle name="Überschrift 4 29 15" xfId="43478" xr:uid="{00000000-0005-0000-0000-000068AB0000}"/>
    <cellStyle name="Überschrift 4 29 16" xfId="43479" xr:uid="{00000000-0005-0000-0000-000069AB0000}"/>
    <cellStyle name="Überschrift 4 29 17" xfId="43480" xr:uid="{00000000-0005-0000-0000-00006AAB0000}"/>
    <cellStyle name="Überschrift 4 29 18" xfId="43481" xr:uid="{00000000-0005-0000-0000-00006BAB0000}"/>
    <cellStyle name="Überschrift 4 29 2" xfId="43482" xr:uid="{00000000-0005-0000-0000-00006CAB0000}"/>
    <cellStyle name="Überschrift 4 29 3" xfId="43483" xr:uid="{00000000-0005-0000-0000-00006DAB0000}"/>
    <cellStyle name="Überschrift 4 29 4" xfId="43484" xr:uid="{00000000-0005-0000-0000-00006EAB0000}"/>
    <cellStyle name="Überschrift 4 29 5" xfId="43485" xr:uid="{00000000-0005-0000-0000-00006FAB0000}"/>
    <cellStyle name="Überschrift 4 29 6" xfId="43486" xr:uid="{00000000-0005-0000-0000-000070AB0000}"/>
    <cellStyle name="Überschrift 4 29 7" xfId="43487" xr:uid="{00000000-0005-0000-0000-000071AB0000}"/>
    <cellStyle name="Überschrift 4 29 8" xfId="43488" xr:uid="{00000000-0005-0000-0000-000072AB0000}"/>
    <cellStyle name="Überschrift 4 29 9" xfId="43489" xr:uid="{00000000-0005-0000-0000-000073AB0000}"/>
    <cellStyle name="Überschrift 4 3" xfId="43490" xr:uid="{00000000-0005-0000-0000-000074AB0000}"/>
    <cellStyle name="Überschrift 4 3 10" xfId="43491" xr:uid="{00000000-0005-0000-0000-000075AB0000}"/>
    <cellStyle name="Überschrift 4 3 11" xfId="43492" xr:uid="{00000000-0005-0000-0000-000076AB0000}"/>
    <cellStyle name="Überschrift 4 3 12" xfId="43493" xr:uid="{00000000-0005-0000-0000-000077AB0000}"/>
    <cellStyle name="Überschrift 4 3 13" xfId="43494" xr:uid="{00000000-0005-0000-0000-000078AB0000}"/>
    <cellStyle name="Überschrift 4 3 14" xfId="43495" xr:uid="{00000000-0005-0000-0000-000079AB0000}"/>
    <cellStyle name="Überschrift 4 3 15" xfId="43496" xr:uid="{00000000-0005-0000-0000-00007AAB0000}"/>
    <cellStyle name="Überschrift 4 3 16" xfId="43497" xr:uid="{00000000-0005-0000-0000-00007BAB0000}"/>
    <cellStyle name="Überschrift 4 3 17" xfId="43498" xr:uid="{00000000-0005-0000-0000-00007CAB0000}"/>
    <cellStyle name="Überschrift 4 3 18" xfId="43499" xr:uid="{00000000-0005-0000-0000-00007DAB0000}"/>
    <cellStyle name="Überschrift 4 3 19" xfId="43500" xr:uid="{00000000-0005-0000-0000-00007EAB0000}"/>
    <cellStyle name="Überschrift 4 3 2" xfId="43501" xr:uid="{00000000-0005-0000-0000-00007FAB0000}"/>
    <cellStyle name="Überschrift 4 3 20" xfId="43502" xr:uid="{00000000-0005-0000-0000-000080AB0000}"/>
    <cellStyle name="Überschrift 4 3 21" xfId="43503" xr:uid="{00000000-0005-0000-0000-000081AB0000}"/>
    <cellStyle name="Überschrift 4 3 22" xfId="43504" xr:uid="{00000000-0005-0000-0000-000082AB0000}"/>
    <cellStyle name="Überschrift 4 3 23" xfId="43505" xr:uid="{00000000-0005-0000-0000-000083AB0000}"/>
    <cellStyle name="Überschrift 4 3 24" xfId="43506" xr:uid="{00000000-0005-0000-0000-000084AB0000}"/>
    <cellStyle name="Überschrift 4 3 25" xfId="43507" xr:uid="{00000000-0005-0000-0000-000085AB0000}"/>
    <cellStyle name="Überschrift 4 3 26" xfId="43508" xr:uid="{00000000-0005-0000-0000-000086AB0000}"/>
    <cellStyle name="Überschrift 4 3 3" xfId="43509" xr:uid="{00000000-0005-0000-0000-000087AB0000}"/>
    <cellStyle name="Überschrift 4 3 4" xfId="43510" xr:uid="{00000000-0005-0000-0000-000088AB0000}"/>
    <cellStyle name="Überschrift 4 3 5" xfId="43511" xr:uid="{00000000-0005-0000-0000-000089AB0000}"/>
    <cellStyle name="Überschrift 4 3 6" xfId="43512" xr:uid="{00000000-0005-0000-0000-00008AAB0000}"/>
    <cellStyle name="Überschrift 4 3 7" xfId="43513" xr:uid="{00000000-0005-0000-0000-00008BAB0000}"/>
    <cellStyle name="Überschrift 4 3 8" xfId="43514" xr:uid="{00000000-0005-0000-0000-00008CAB0000}"/>
    <cellStyle name="Überschrift 4 3 9" xfId="43515" xr:uid="{00000000-0005-0000-0000-00008DAB0000}"/>
    <cellStyle name="Überschrift 4 30" xfId="43516" xr:uid="{00000000-0005-0000-0000-00008EAB0000}"/>
    <cellStyle name="Überschrift 4 30 10" xfId="43517" xr:uid="{00000000-0005-0000-0000-00008FAB0000}"/>
    <cellStyle name="Überschrift 4 30 11" xfId="43518" xr:uid="{00000000-0005-0000-0000-000090AB0000}"/>
    <cellStyle name="Überschrift 4 30 12" xfId="43519" xr:uid="{00000000-0005-0000-0000-000091AB0000}"/>
    <cellStyle name="Überschrift 4 30 13" xfId="43520" xr:uid="{00000000-0005-0000-0000-000092AB0000}"/>
    <cellStyle name="Überschrift 4 30 14" xfId="43521" xr:uid="{00000000-0005-0000-0000-000093AB0000}"/>
    <cellStyle name="Überschrift 4 30 15" xfId="43522" xr:uid="{00000000-0005-0000-0000-000094AB0000}"/>
    <cellStyle name="Überschrift 4 30 16" xfId="43523" xr:uid="{00000000-0005-0000-0000-000095AB0000}"/>
    <cellStyle name="Überschrift 4 30 17" xfId="43524" xr:uid="{00000000-0005-0000-0000-000096AB0000}"/>
    <cellStyle name="Überschrift 4 30 18" xfId="43525" xr:uid="{00000000-0005-0000-0000-000097AB0000}"/>
    <cellStyle name="Überschrift 4 30 2" xfId="43526" xr:uid="{00000000-0005-0000-0000-000098AB0000}"/>
    <cellStyle name="Überschrift 4 30 3" xfId="43527" xr:uid="{00000000-0005-0000-0000-000099AB0000}"/>
    <cellStyle name="Überschrift 4 30 4" xfId="43528" xr:uid="{00000000-0005-0000-0000-00009AAB0000}"/>
    <cellStyle name="Überschrift 4 30 5" xfId="43529" xr:uid="{00000000-0005-0000-0000-00009BAB0000}"/>
    <cellStyle name="Überschrift 4 30 6" xfId="43530" xr:uid="{00000000-0005-0000-0000-00009CAB0000}"/>
    <cellStyle name="Überschrift 4 30 7" xfId="43531" xr:uid="{00000000-0005-0000-0000-00009DAB0000}"/>
    <cellStyle name="Überschrift 4 30 8" xfId="43532" xr:uid="{00000000-0005-0000-0000-00009EAB0000}"/>
    <cellStyle name="Überschrift 4 30 9" xfId="43533" xr:uid="{00000000-0005-0000-0000-00009FAB0000}"/>
    <cellStyle name="Überschrift 4 31" xfId="43534" xr:uid="{00000000-0005-0000-0000-0000A0AB0000}"/>
    <cellStyle name="Überschrift 4 32" xfId="43535" xr:uid="{00000000-0005-0000-0000-0000A1AB0000}"/>
    <cellStyle name="Überschrift 4 33" xfId="43536" xr:uid="{00000000-0005-0000-0000-0000A2AB0000}"/>
    <cellStyle name="Überschrift 4 34" xfId="43537" xr:uid="{00000000-0005-0000-0000-0000A3AB0000}"/>
    <cellStyle name="Überschrift 4 35" xfId="43538" xr:uid="{00000000-0005-0000-0000-0000A4AB0000}"/>
    <cellStyle name="Überschrift 4 36" xfId="43539" xr:uid="{00000000-0005-0000-0000-0000A5AB0000}"/>
    <cellStyle name="Überschrift 4 37" xfId="43540" xr:uid="{00000000-0005-0000-0000-0000A6AB0000}"/>
    <cellStyle name="Überschrift 4 38" xfId="43541" xr:uid="{00000000-0005-0000-0000-0000A7AB0000}"/>
    <cellStyle name="Überschrift 4 39" xfId="43542" xr:uid="{00000000-0005-0000-0000-0000A8AB0000}"/>
    <cellStyle name="Überschrift 4 4" xfId="43543" xr:uid="{00000000-0005-0000-0000-0000A9AB0000}"/>
    <cellStyle name="Überschrift 4 4 10" xfId="43544" xr:uid="{00000000-0005-0000-0000-0000AAAB0000}"/>
    <cellStyle name="Überschrift 4 4 11" xfId="43545" xr:uid="{00000000-0005-0000-0000-0000ABAB0000}"/>
    <cellStyle name="Überschrift 4 4 12" xfId="43546" xr:uid="{00000000-0005-0000-0000-0000ACAB0000}"/>
    <cellStyle name="Überschrift 4 4 13" xfId="43547" xr:uid="{00000000-0005-0000-0000-0000ADAB0000}"/>
    <cellStyle name="Überschrift 4 4 14" xfId="43548" xr:uid="{00000000-0005-0000-0000-0000AEAB0000}"/>
    <cellStyle name="Überschrift 4 4 15" xfId="43549" xr:uid="{00000000-0005-0000-0000-0000AFAB0000}"/>
    <cellStyle name="Überschrift 4 4 16" xfId="43550" xr:uid="{00000000-0005-0000-0000-0000B0AB0000}"/>
    <cellStyle name="Überschrift 4 4 17" xfId="43551" xr:uid="{00000000-0005-0000-0000-0000B1AB0000}"/>
    <cellStyle name="Überschrift 4 4 18" xfId="43552" xr:uid="{00000000-0005-0000-0000-0000B2AB0000}"/>
    <cellStyle name="Überschrift 4 4 19" xfId="43553" xr:uid="{00000000-0005-0000-0000-0000B3AB0000}"/>
    <cellStyle name="Überschrift 4 4 2" xfId="43554" xr:uid="{00000000-0005-0000-0000-0000B4AB0000}"/>
    <cellStyle name="Überschrift 4 4 20" xfId="43555" xr:uid="{00000000-0005-0000-0000-0000B5AB0000}"/>
    <cellStyle name="Überschrift 4 4 21" xfId="43556" xr:uid="{00000000-0005-0000-0000-0000B6AB0000}"/>
    <cellStyle name="Überschrift 4 4 22" xfId="43557" xr:uid="{00000000-0005-0000-0000-0000B7AB0000}"/>
    <cellStyle name="Überschrift 4 4 23" xfId="43558" xr:uid="{00000000-0005-0000-0000-0000B8AB0000}"/>
    <cellStyle name="Überschrift 4 4 24" xfId="43559" xr:uid="{00000000-0005-0000-0000-0000B9AB0000}"/>
    <cellStyle name="Überschrift 4 4 25" xfId="43560" xr:uid="{00000000-0005-0000-0000-0000BAAB0000}"/>
    <cellStyle name="Überschrift 4 4 26" xfId="43561" xr:uid="{00000000-0005-0000-0000-0000BBAB0000}"/>
    <cellStyle name="Überschrift 4 4 3" xfId="43562" xr:uid="{00000000-0005-0000-0000-0000BCAB0000}"/>
    <cellStyle name="Überschrift 4 4 4" xfId="43563" xr:uid="{00000000-0005-0000-0000-0000BDAB0000}"/>
    <cellStyle name="Überschrift 4 4 5" xfId="43564" xr:uid="{00000000-0005-0000-0000-0000BEAB0000}"/>
    <cellStyle name="Überschrift 4 4 6" xfId="43565" xr:uid="{00000000-0005-0000-0000-0000BFAB0000}"/>
    <cellStyle name="Überschrift 4 4 7" xfId="43566" xr:uid="{00000000-0005-0000-0000-0000C0AB0000}"/>
    <cellStyle name="Überschrift 4 4 8" xfId="43567" xr:uid="{00000000-0005-0000-0000-0000C1AB0000}"/>
    <cellStyle name="Überschrift 4 4 9" xfId="43568" xr:uid="{00000000-0005-0000-0000-0000C2AB0000}"/>
    <cellStyle name="Überschrift 4 40" xfId="43569" xr:uid="{00000000-0005-0000-0000-0000C3AB0000}"/>
    <cellStyle name="Überschrift 4 41" xfId="43570" xr:uid="{00000000-0005-0000-0000-0000C4AB0000}"/>
    <cellStyle name="Überschrift 4 42" xfId="43571" xr:uid="{00000000-0005-0000-0000-0000C5AB0000}"/>
    <cellStyle name="Überschrift 4 43" xfId="43572" xr:uid="{00000000-0005-0000-0000-0000C6AB0000}"/>
    <cellStyle name="Überschrift 4 44" xfId="43573" xr:uid="{00000000-0005-0000-0000-0000C7AB0000}"/>
    <cellStyle name="Überschrift 4 45" xfId="43574" xr:uid="{00000000-0005-0000-0000-0000C8AB0000}"/>
    <cellStyle name="Überschrift 4 46" xfId="43575" xr:uid="{00000000-0005-0000-0000-0000C9AB0000}"/>
    <cellStyle name="Überschrift 4 47" xfId="43576" xr:uid="{00000000-0005-0000-0000-0000CAAB0000}"/>
    <cellStyle name="Überschrift 4 48" xfId="46244" xr:uid="{00000000-0005-0000-0000-0000CBAB0000}"/>
    <cellStyle name="Überschrift 4 5" xfId="43577" xr:uid="{00000000-0005-0000-0000-0000CCAB0000}"/>
    <cellStyle name="Überschrift 4 5 10" xfId="43578" xr:uid="{00000000-0005-0000-0000-0000CDAB0000}"/>
    <cellStyle name="Überschrift 4 5 11" xfId="43579" xr:uid="{00000000-0005-0000-0000-0000CEAB0000}"/>
    <cellStyle name="Überschrift 4 5 12" xfId="43580" xr:uid="{00000000-0005-0000-0000-0000CFAB0000}"/>
    <cellStyle name="Überschrift 4 5 13" xfId="43581" xr:uid="{00000000-0005-0000-0000-0000D0AB0000}"/>
    <cellStyle name="Überschrift 4 5 14" xfId="43582" xr:uid="{00000000-0005-0000-0000-0000D1AB0000}"/>
    <cellStyle name="Überschrift 4 5 15" xfId="43583" xr:uid="{00000000-0005-0000-0000-0000D2AB0000}"/>
    <cellStyle name="Überschrift 4 5 16" xfId="43584" xr:uid="{00000000-0005-0000-0000-0000D3AB0000}"/>
    <cellStyle name="Überschrift 4 5 17" xfId="43585" xr:uid="{00000000-0005-0000-0000-0000D4AB0000}"/>
    <cellStyle name="Überschrift 4 5 18" xfId="43586" xr:uid="{00000000-0005-0000-0000-0000D5AB0000}"/>
    <cellStyle name="Überschrift 4 5 19" xfId="43587" xr:uid="{00000000-0005-0000-0000-0000D6AB0000}"/>
    <cellStyle name="Überschrift 4 5 2" xfId="43588" xr:uid="{00000000-0005-0000-0000-0000D7AB0000}"/>
    <cellStyle name="Überschrift 4 5 3" xfId="43589" xr:uid="{00000000-0005-0000-0000-0000D8AB0000}"/>
    <cellStyle name="Überschrift 4 5 4" xfId="43590" xr:uid="{00000000-0005-0000-0000-0000D9AB0000}"/>
    <cellStyle name="Überschrift 4 5 5" xfId="43591" xr:uid="{00000000-0005-0000-0000-0000DAAB0000}"/>
    <cellStyle name="Überschrift 4 5 6" xfId="43592" xr:uid="{00000000-0005-0000-0000-0000DBAB0000}"/>
    <cellStyle name="Überschrift 4 5 7" xfId="43593" xr:uid="{00000000-0005-0000-0000-0000DCAB0000}"/>
    <cellStyle name="Überschrift 4 5 8" xfId="43594" xr:uid="{00000000-0005-0000-0000-0000DDAB0000}"/>
    <cellStyle name="Überschrift 4 5 9" xfId="43595" xr:uid="{00000000-0005-0000-0000-0000DEAB0000}"/>
    <cellStyle name="Überschrift 4 6" xfId="43596" xr:uid="{00000000-0005-0000-0000-0000DFAB0000}"/>
    <cellStyle name="Überschrift 4 6 10" xfId="43597" xr:uid="{00000000-0005-0000-0000-0000E0AB0000}"/>
    <cellStyle name="Überschrift 4 6 11" xfId="43598" xr:uid="{00000000-0005-0000-0000-0000E1AB0000}"/>
    <cellStyle name="Überschrift 4 6 12" xfId="43599" xr:uid="{00000000-0005-0000-0000-0000E2AB0000}"/>
    <cellStyle name="Überschrift 4 6 13" xfId="43600" xr:uid="{00000000-0005-0000-0000-0000E3AB0000}"/>
    <cellStyle name="Überschrift 4 6 14" xfId="43601" xr:uid="{00000000-0005-0000-0000-0000E4AB0000}"/>
    <cellStyle name="Überschrift 4 6 15" xfId="43602" xr:uid="{00000000-0005-0000-0000-0000E5AB0000}"/>
    <cellStyle name="Überschrift 4 6 16" xfId="43603" xr:uid="{00000000-0005-0000-0000-0000E6AB0000}"/>
    <cellStyle name="Überschrift 4 6 17" xfId="43604" xr:uid="{00000000-0005-0000-0000-0000E7AB0000}"/>
    <cellStyle name="Überschrift 4 6 18" xfId="43605" xr:uid="{00000000-0005-0000-0000-0000E8AB0000}"/>
    <cellStyle name="Überschrift 4 6 19" xfId="43606" xr:uid="{00000000-0005-0000-0000-0000E9AB0000}"/>
    <cellStyle name="Überschrift 4 6 2" xfId="43607" xr:uid="{00000000-0005-0000-0000-0000EAAB0000}"/>
    <cellStyle name="Überschrift 4 6 3" xfId="43608" xr:uid="{00000000-0005-0000-0000-0000EBAB0000}"/>
    <cellStyle name="Überschrift 4 6 4" xfId="43609" xr:uid="{00000000-0005-0000-0000-0000ECAB0000}"/>
    <cellStyle name="Überschrift 4 6 5" xfId="43610" xr:uid="{00000000-0005-0000-0000-0000EDAB0000}"/>
    <cellStyle name="Überschrift 4 6 6" xfId="43611" xr:uid="{00000000-0005-0000-0000-0000EEAB0000}"/>
    <cellStyle name="Überschrift 4 6 7" xfId="43612" xr:uid="{00000000-0005-0000-0000-0000EFAB0000}"/>
    <cellStyle name="Überschrift 4 6 8" xfId="43613" xr:uid="{00000000-0005-0000-0000-0000F0AB0000}"/>
    <cellStyle name="Überschrift 4 6 9" xfId="43614" xr:uid="{00000000-0005-0000-0000-0000F1AB0000}"/>
    <cellStyle name="Überschrift 4 7" xfId="43615" xr:uid="{00000000-0005-0000-0000-0000F2AB0000}"/>
    <cellStyle name="Überschrift 4 7 10" xfId="43616" xr:uid="{00000000-0005-0000-0000-0000F3AB0000}"/>
    <cellStyle name="Überschrift 4 7 11" xfId="43617" xr:uid="{00000000-0005-0000-0000-0000F4AB0000}"/>
    <cellStyle name="Überschrift 4 7 12" xfId="43618" xr:uid="{00000000-0005-0000-0000-0000F5AB0000}"/>
    <cellStyle name="Überschrift 4 7 13" xfId="43619" xr:uid="{00000000-0005-0000-0000-0000F6AB0000}"/>
    <cellStyle name="Überschrift 4 7 14" xfId="43620" xr:uid="{00000000-0005-0000-0000-0000F7AB0000}"/>
    <cellStyle name="Überschrift 4 7 15" xfId="43621" xr:uid="{00000000-0005-0000-0000-0000F8AB0000}"/>
    <cellStyle name="Überschrift 4 7 16" xfId="43622" xr:uid="{00000000-0005-0000-0000-0000F9AB0000}"/>
    <cellStyle name="Überschrift 4 7 17" xfId="43623" xr:uid="{00000000-0005-0000-0000-0000FAAB0000}"/>
    <cellStyle name="Überschrift 4 7 18" xfId="43624" xr:uid="{00000000-0005-0000-0000-0000FBAB0000}"/>
    <cellStyle name="Überschrift 4 7 19" xfId="43625" xr:uid="{00000000-0005-0000-0000-0000FCAB0000}"/>
    <cellStyle name="Überschrift 4 7 2" xfId="43626" xr:uid="{00000000-0005-0000-0000-0000FDAB0000}"/>
    <cellStyle name="Überschrift 4 7 3" xfId="43627" xr:uid="{00000000-0005-0000-0000-0000FEAB0000}"/>
    <cellStyle name="Überschrift 4 7 4" xfId="43628" xr:uid="{00000000-0005-0000-0000-0000FFAB0000}"/>
    <cellStyle name="Überschrift 4 7 5" xfId="43629" xr:uid="{00000000-0005-0000-0000-000000AC0000}"/>
    <cellStyle name="Überschrift 4 7 6" xfId="43630" xr:uid="{00000000-0005-0000-0000-000001AC0000}"/>
    <cellStyle name="Überschrift 4 7 7" xfId="43631" xr:uid="{00000000-0005-0000-0000-000002AC0000}"/>
    <cellStyle name="Überschrift 4 7 8" xfId="43632" xr:uid="{00000000-0005-0000-0000-000003AC0000}"/>
    <cellStyle name="Überschrift 4 7 9" xfId="43633" xr:uid="{00000000-0005-0000-0000-000004AC0000}"/>
    <cellStyle name="Überschrift 4 8" xfId="43634" xr:uid="{00000000-0005-0000-0000-000005AC0000}"/>
    <cellStyle name="Überschrift 4 8 10" xfId="43635" xr:uid="{00000000-0005-0000-0000-000006AC0000}"/>
    <cellStyle name="Überschrift 4 8 11" xfId="43636" xr:uid="{00000000-0005-0000-0000-000007AC0000}"/>
    <cellStyle name="Überschrift 4 8 12" xfId="43637" xr:uid="{00000000-0005-0000-0000-000008AC0000}"/>
    <cellStyle name="Überschrift 4 8 13" xfId="43638" xr:uid="{00000000-0005-0000-0000-000009AC0000}"/>
    <cellStyle name="Überschrift 4 8 14" xfId="43639" xr:uid="{00000000-0005-0000-0000-00000AAC0000}"/>
    <cellStyle name="Überschrift 4 8 15" xfId="43640" xr:uid="{00000000-0005-0000-0000-00000BAC0000}"/>
    <cellStyle name="Überschrift 4 8 16" xfId="43641" xr:uid="{00000000-0005-0000-0000-00000CAC0000}"/>
    <cellStyle name="Überschrift 4 8 17" xfId="43642" xr:uid="{00000000-0005-0000-0000-00000DAC0000}"/>
    <cellStyle name="Überschrift 4 8 18" xfId="43643" xr:uid="{00000000-0005-0000-0000-00000EAC0000}"/>
    <cellStyle name="Überschrift 4 8 19" xfId="43644" xr:uid="{00000000-0005-0000-0000-00000FAC0000}"/>
    <cellStyle name="Überschrift 4 8 2" xfId="43645" xr:uid="{00000000-0005-0000-0000-000010AC0000}"/>
    <cellStyle name="Überschrift 4 8 3" xfId="43646" xr:uid="{00000000-0005-0000-0000-000011AC0000}"/>
    <cellStyle name="Überschrift 4 8 4" xfId="43647" xr:uid="{00000000-0005-0000-0000-000012AC0000}"/>
    <cellStyle name="Überschrift 4 8 5" xfId="43648" xr:uid="{00000000-0005-0000-0000-000013AC0000}"/>
    <cellStyle name="Überschrift 4 8 6" xfId="43649" xr:uid="{00000000-0005-0000-0000-000014AC0000}"/>
    <cellStyle name="Überschrift 4 8 7" xfId="43650" xr:uid="{00000000-0005-0000-0000-000015AC0000}"/>
    <cellStyle name="Überschrift 4 8 8" xfId="43651" xr:uid="{00000000-0005-0000-0000-000016AC0000}"/>
    <cellStyle name="Überschrift 4 8 9" xfId="43652" xr:uid="{00000000-0005-0000-0000-000017AC0000}"/>
    <cellStyle name="Überschrift 4 9" xfId="43653" xr:uid="{00000000-0005-0000-0000-000018AC0000}"/>
    <cellStyle name="Überschrift 4 9 10" xfId="43654" xr:uid="{00000000-0005-0000-0000-000019AC0000}"/>
    <cellStyle name="Überschrift 4 9 11" xfId="43655" xr:uid="{00000000-0005-0000-0000-00001AAC0000}"/>
    <cellStyle name="Überschrift 4 9 12" xfId="43656" xr:uid="{00000000-0005-0000-0000-00001BAC0000}"/>
    <cellStyle name="Überschrift 4 9 13" xfId="43657" xr:uid="{00000000-0005-0000-0000-00001CAC0000}"/>
    <cellStyle name="Überschrift 4 9 14" xfId="43658" xr:uid="{00000000-0005-0000-0000-00001DAC0000}"/>
    <cellStyle name="Überschrift 4 9 15" xfId="43659" xr:uid="{00000000-0005-0000-0000-00001EAC0000}"/>
    <cellStyle name="Überschrift 4 9 16" xfId="43660" xr:uid="{00000000-0005-0000-0000-00001FAC0000}"/>
    <cellStyle name="Überschrift 4 9 17" xfId="43661" xr:uid="{00000000-0005-0000-0000-000020AC0000}"/>
    <cellStyle name="Überschrift 4 9 18" xfId="43662" xr:uid="{00000000-0005-0000-0000-000021AC0000}"/>
    <cellStyle name="Überschrift 4 9 19" xfId="43663" xr:uid="{00000000-0005-0000-0000-000022AC0000}"/>
    <cellStyle name="Überschrift 4 9 2" xfId="43664" xr:uid="{00000000-0005-0000-0000-000023AC0000}"/>
    <cellStyle name="Überschrift 4 9 3" xfId="43665" xr:uid="{00000000-0005-0000-0000-000024AC0000}"/>
    <cellStyle name="Überschrift 4 9 4" xfId="43666" xr:uid="{00000000-0005-0000-0000-000025AC0000}"/>
    <cellStyle name="Überschrift 4 9 5" xfId="43667" xr:uid="{00000000-0005-0000-0000-000026AC0000}"/>
    <cellStyle name="Überschrift 4 9 6" xfId="43668" xr:uid="{00000000-0005-0000-0000-000027AC0000}"/>
    <cellStyle name="Überschrift 4 9 7" xfId="43669" xr:uid="{00000000-0005-0000-0000-000028AC0000}"/>
    <cellStyle name="Überschrift 4 9 8" xfId="43670" xr:uid="{00000000-0005-0000-0000-000029AC0000}"/>
    <cellStyle name="Überschrift 4 9 9" xfId="43671" xr:uid="{00000000-0005-0000-0000-00002AAC0000}"/>
    <cellStyle name="Überschrift 40" xfId="43672" xr:uid="{00000000-0005-0000-0000-00002BAC0000}"/>
    <cellStyle name="Überschrift 41" xfId="43673" xr:uid="{00000000-0005-0000-0000-00002CAC0000}"/>
    <cellStyle name="Überschrift 42" xfId="43674" xr:uid="{00000000-0005-0000-0000-00002DAC0000}"/>
    <cellStyle name="Überschrift 43" xfId="43675" xr:uid="{00000000-0005-0000-0000-00002EAC0000}"/>
    <cellStyle name="Überschrift 44" xfId="43676" xr:uid="{00000000-0005-0000-0000-00002FAC0000}"/>
    <cellStyle name="Überschrift 45" xfId="43677" xr:uid="{00000000-0005-0000-0000-000030AC0000}"/>
    <cellStyle name="Überschrift 46" xfId="43678" xr:uid="{00000000-0005-0000-0000-000031AC0000}"/>
    <cellStyle name="Überschrift 47" xfId="43679" xr:uid="{00000000-0005-0000-0000-000032AC0000}"/>
    <cellStyle name="Überschrift 48" xfId="43680" xr:uid="{00000000-0005-0000-0000-000033AC0000}"/>
    <cellStyle name="Überschrift 49" xfId="43681" xr:uid="{00000000-0005-0000-0000-000034AC0000}"/>
    <cellStyle name="Überschrift 5" xfId="43682" xr:uid="{00000000-0005-0000-0000-000035AC0000}"/>
    <cellStyle name="Überschrift 5 10" xfId="43683" xr:uid="{00000000-0005-0000-0000-000036AC0000}"/>
    <cellStyle name="Überschrift 5 11" xfId="43684" xr:uid="{00000000-0005-0000-0000-000037AC0000}"/>
    <cellStyle name="Überschrift 5 12" xfId="43685" xr:uid="{00000000-0005-0000-0000-000038AC0000}"/>
    <cellStyle name="Überschrift 5 13" xfId="43686" xr:uid="{00000000-0005-0000-0000-000039AC0000}"/>
    <cellStyle name="Überschrift 5 14" xfId="43687" xr:uid="{00000000-0005-0000-0000-00003AAC0000}"/>
    <cellStyle name="Überschrift 5 15" xfId="43688" xr:uid="{00000000-0005-0000-0000-00003BAC0000}"/>
    <cellStyle name="Überschrift 5 15 10" xfId="43689" xr:uid="{00000000-0005-0000-0000-00003CAC0000}"/>
    <cellStyle name="Überschrift 5 15 11" xfId="43690" xr:uid="{00000000-0005-0000-0000-00003DAC0000}"/>
    <cellStyle name="Überschrift 5 15 12" xfId="43691" xr:uid="{00000000-0005-0000-0000-00003EAC0000}"/>
    <cellStyle name="Überschrift 5 15 13" xfId="43692" xr:uid="{00000000-0005-0000-0000-00003FAC0000}"/>
    <cellStyle name="Überschrift 5 15 14" xfId="43693" xr:uid="{00000000-0005-0000-0000-000040AC0000}"/>
    <cellStyle name="Überschrift 5 15 15" xfId="43694" xr:uid="{00000000-0005-0000-0000-000041AC0000}"/>
    <cellStyle name="Überschrift 5 15 16" xfId="43695" xr:uid="{00000000-0005-0000-0000-000042AC0000}"/>
    <cellStyle name="Überschrift 5 15 17" xfId="43696" xr:uid="{00000000-0005-0000-0000-000043AC0000}"/>
    <cellStyle name="Überschrift 5 15 18" xfId="43697" xr:uid="{00000000-0005-0000-0000-000044AC0000}"/>
    <cellStyle name="Überschrift 5 15 2" xfId="43698" xr:uid="{00000000-0005-0000-0000-000045AC0000}"/>
    <cellStyle name="Überschrift 5 15 2 10" xfId="43699" xr:uid="{00000000-0005-0000-0000-000046AC0000}"/>
    <cellStyle name="Überschrift 5 15 2 11" xfId="43700" xr:uid="{00000000-0005-0000-0000-000047AC0000}"/>
    <cellStyle name="Überschrift 5 15 2 12" xfId="43701" xr:uid="{00000000-0005-0000-0000-000048AC0000}"/>
    <cellStyle name="Überschrift 5 15 2 13" xfId="43702" xr:uid="{00000000-0005-0000-0000-000049AC0000}"/>
    <cellStyle name="Überschrift 5 15 2 14" xfId="43703" xr:uid="{00000000-0005-0000-0000-00004AAC0000}"/>
    <cellStyle name="Überschrift 5 15 2 15" xfId="43704" xr:uid="{00000000-0005-0000-0000-00004BAC0000}"/>
    <cellStyle name="Überschrift 5 15 2 16" xfId="43705" xr:uid="{00000000-0005-0000-0000-00004CAC0000}"/>
    <cellStyle name="Überschrift 5 15 2 17" xfId="43706" xr:uid="{00000000-0005-0000-0000-00004DAC0000}"/>
    <cellStyle name="Überschrift 5 15 2 18" xfId="43707" xr:uid="{00000000-0005-0000-0000-00004EAC0000}"/>
    <cellStyle name="Überschrift 5 15 2 2" xfId="43708" xr:uid="{00000000-0005-0000-0000-00004FAC0000}"/>
    <cellStyle name="Überschrift 5 15 2 2 2" xfId="43709" xr:uid="{00000000-0005-0000-0000-000050AC0000}"/>
    <cellStyle name="Überschrift 5 15 2 2 2 2" xfId="43710" xr:uid="{00000000-0005-0000-0000-000051AC0000}"/>
    <cellStyle name="Überschrift 5 15 2 2 2 2 2" xfId="43711" xr:uid="{00000000-0005-0000-0000-000052AC0000}"/>
    <cellStyle name="Überschrift 5 15 2 2 2 2 2 2" xfId="43712" xr:uid="{00000000-0005-0000-0000-000053AC0000}"/>
    <cellStyle name="Überschrift 5 15 2 2 2 2 2 3" xfId="43713" xr:uid="{00000000-0005-0000-0000-000054AC0000}"/>
    <cellStyle name="Überschrift 5 15 2 2 2 2 3" xfId="43714" xr:uid="{00000000-0005-0000-0000-000055AC0000}"/>
    <cellStyle name="Überschrift 5 15 2 2 2 3" xfId="43715" xr:uid="{00000000-0005-0000-0000-000056AC0000}"/>
    <cellStyle name="Überschrift 5 15 2 2 2 4" xfId="43716" xr:uid="{00000000-0005-0000-0000-000057AC0000}"/>
    <cellStyle name="Überschrift 5 15 2 2 3" xfId="43717" xr:uid="{00000000-0005-0000-0000-000058AC0000}"/>
    <cellStyle name="Überschrift 5 15 2 2 3 2" xfId="43718" xr:uid="{00000000-0005-0000-0000-000059AC0000}"/>
    <cellStyle name="Überschrift 5 15 2 2 3 3" xfId="43719" xr:uid="{00000000-0005-0000-0000-00005AAC0000}"/>
    <cellStyle name="Überschrift 5 15 2 2 4" xfId="43720" xr:uid="{00000000-0005-0000-0000-00005BAC0000}"/>
    <cellStyle name="Überschrift 5 15 2 3" xfId="43721" xr:uid="{00000000-0005-0000-0000-00005CAC0000}"/>
    <cellStyle name="Überschrift 5 15 2 4" xfId="43722" xr:uid="{00000000-0005-0000-0000-00005DAC0000}"/>
    <cellStyle name="Überschrift 5 15 2 5" xfId="43723" xr:uid="{00000000-0005-0000-0000-00005EAC0000}"/>
    <cellStyle name="Überschrift 5 15 2 5 2" xfId="43724" xr:uid="{00000000-0005-0000-0000-00005FAC0000}"/>
    <cellStyle name="Überschrift 5 15 2 5 2 2" xfId="43725" xr:uid="{00000000-0005-0000-0000-000060AC0000}"/>
    <cellStyle name="Überschrift 5 15 2 5 2 3" xfId="43726" xr:uid="{00000000-0005-0000-0000-000061AC0000}"/>
    <cellStyle name="Überschrift 5 15 2 5 3" xfId="43727" xr:uid="{00000000-0005-0000-0000-000062AC0000}"/>
    <cellStyle name="Überschrift 5 15 2 6" xfId="43728" xr:uid="{00000000-0005-0000-0000-000063AC0000}"/>
    <cellStyle name="Überschrift 5 15 2 7" xfId="43729" xr:uid="{00000000-0005-0000-0000-000064AC0000}"/>
    <cellStyle name="Überschrift 5 15 2 8" xfId="43730" xr:uid="{00000000-0005-0000-0000-000065AC0000}"/>
    <cellStyle name="Überschrift 5 15 2 9" xfId="43731" xr:uid="{00000000-0005-0000-0000-000066AC0000}"/>
    <cellStyle name="Überschrift 5 15 3" xfId="43732" xr:uid="{00000000-0005-0000-0000-000067AC0000}"/>
    <cellStyle name="Überschrift 5 15 3 2" xfId="43733" xr:uid="{00000000-0005-0000-0000-000068AC0000}"/>
    <cellStyle name="Überschrift 5 15 3 2 2" xfId="43734" xr:uid="{00000000-0005-0000-0000-000069AC0000}"/>
    <cellStyle name="Überschrift 5 15 3 2 2 2" xfId="43735" xr:uid="{00000000-0005-0000-0000-00006AAC0000}"/>
    <cellStyle name="Überschrift 5 15 3 2 2 2 2" xfId="43736" xr:uid="{00000000-0005-0000-0000-00006BAC0000}"/>
    <cellStyle name="Überschrift 5 15 3 2 2 2 3" xfId="43737" xr:uid="{00000000-0005-0000-0000-00006CAC0000}"/>
    <cellStyle name="Überschrift 5 15 3 2 2 3" xfId="43738" xr:uid="{00000000-0005-0000-0000-00006DAC0000}"/>
    <cellStyle name="Überschrift 5 15 3 2 3" xfId="43739" xr:uid="{00000000-0005-0000-0000-00006EAC0000}"/>
    <cellStyle name="Überschrift 5 15 3 2 4" xfId="43740" xr:uid="{00000000-0005-0000-0000-00006FAC0000}"/>
    <cellStyle name="Überschrift 5 15 3 3" xfId="43741" xr:uid="{00000000-0005-0000-0000-000070AC0000}"/>
    <cellStyle name="Überschrift 5 15 3 3 2" xfId="43742" xr:uid="{00000000-0005-0000-0000-000071AC0000}"/>
    <cellStyle name="Überschrift 5 15 3 3 3" xfId="43743" xr:uid="{00000000-0005-0000-0000-000072AC0000}"/>
    <cellStyle name="Überschrift 5 15 3 4" xfId="43744" xr:uid="{00000000-0005-0000-0000-000073AC0000}"/>
    <cellStyle name="Überschrift 5 15 4" xfId="43745" xr:uid="{00000000-0005-0000-0000-000074AC0000}"/>
    <cellStyle name="Überschrift 5 15 5" xfId="43746" xr:uid="{00000000-0005-0000-0000-000075AC0000}"/>
    <cellStyle name="Überschrift 5 15 5 2" xfId="43747" xr:uid="{00000000-0005-0000-0000-000076AC0000}"/>
    <cellStyle name="Überschrift 5 15 5 2 2" xfId="43748" xr:uid="{00000000-0005-0000-0000-000077AC0000}"/>
    <cellStyle name="Überschrift 5 15 5 2 3" xfId="43749" xr:uid="{00000000-0005-0000-0000-000078AC0000}"/>
    <cellStyle name="Überschrift 5 15 5 3" xfId="43750" xr:uid="{00000000-0005-0000-0000-000079AC0000}"/>
    <cellStyle name="Überschrift 5 15 6" xfId="43751" xr:uid="{00000000-0005-0000-0000-00007AAC0000}"/>
    <cellStyle name="Überschrift 5 15 7" xfId="43752" xr:uid="{00000000-0005-0000-0000-00007BAC0000}"/>
    <cellStyle name="Überschrift 5 15 8" xfId="43753" xr:uid="{00000000-0005-0000-0000-00007CAC0000}"/>
    <cellStyle name="Überschrift 5 15 9" xfId="43754" xr:uid="{00000000-0005-0000-0000-00007DAC0000}"/>
    <cellStyle name="Überschrift 5 16" xfId="43755" xr:uid="{00000000-0005-0000-0000-00007EAC0000}"/>
    <cellStyle name="Überschrift 5 17" xfId="43756" xr:uid="{00000000-0005-0000-0000-00007FAC0000}"/>
    <cellStyle name="Überschrift 5 18" xfId="43757" xr:uid="{00000000-0005-0000-0000-000080AC0000}"/>
    <cellStyle name="Überschrift 5 19" xfId="43758" xr:uid="{00000000-0005-0000-0000-000081AC0000}"/>
    <cellStyle name="Überschrift 5 2" xfId="43759" xr:uid="{00000000-0005-0000-0000-000082AC0000}"/>
    <cellStyle name="Überschrift 5 20" xfId="43760" xr:uid="{00000000-0005-0000-0000-000083AC0000}"/>
    <cellStyle name="Überschrift 5 21" xfId="43761" xr:uid="{00000000-0005-0000-0000-000084AC0000}"/>
    <cellStyle name="Überschrift 5 22" xfId="43762" xr:uid="{00000000-0005-0000-0000-000085AC0000}"/>
    <cellStyle name="Überschrift 5 23" xfId="43763" xr:uid="{00000000-0005-0000-0000-000086AC0000}"/>
    <cellStyle name="Überschrift 5 24" xfId="43764" xr:uid="{00000000-0005-0000-0000-000087AC0000}"/>
    <cellStyle name="Überschrift 5 25" xfId="43765" xr:uid="{00000000-0005-0000-0000-000088AC0000}"/>
    <cellStyle name="Überschrift 5 26" xfId="43766" xr:uid="{00000000-0005-0000-0000-000089AC0000}"/>
    <cellStyle name="Überschrift 5 27" xfId="43767" xr:uid="{00000000-0005-0000-0000-00008AAC0000}"/>
    <cellStyle name="Überschrift 5 28" xfId="43768" xr:uid="{00000000-0005-0000-0000-00008BAC0000}"/>
    <cellStyle name="Überschrift 5 28 10" xfId="43769" xr:uid="{00000000-0005-0000-0000-00008CAC0000}"/>
    <cellStyle name="Überschrift 5 28 10 2" xfId="43770" xr:uid="{00000000-0005-0000-0000-00008DAC0000}"/>
    <cellStyle name="Überschrift 5 28 10 3" xfId="43771" xr:uid="{00000000-0005-0000-0000-00008EAC0000}"/>
    <cellStyle name="Überschrift 5 28 11" xfId="43772" xr:uid="{00000000-0005-0000-0000-00008FAC0000}"/>
    <cellStyle name="Überschrift 5 28 2" xfId="43773" xr:uid="{00000000-0005-0000-0000-000090AC0000}"/>
    <cellStyle name="Überschrift 5 28 2 2" xfId="43774" xr:uid="{00000000-0005-0000-0000-000091AC0000}"/>
    <cellStyle name="Überschrift 5 28 2 2 2" xfId="43775" xr:uid="{00000000-0005-0000-0000-000092AC0000}"/>
    <cellStyle name="Überschrift 5 28 2 2 2 2" xfId="43776" xr:uid="{00000000-0005-0000-0000-000093AC0000}"/>
    <cellStyle name="Überschrift 5 28 2 2 2 2 2" xfId="43777" xr:uid="{00000000-0005-0000-0000-000094AC0000}"/>
    <cellStyle name="Überschrift 5 28 2 2 2 2 2 2" xfId="43778" xr:uid="{00000000-0005-0000-0000-000095AC0000}"/>
    <cellStyle name="Überschrift 5 28 2 2 2 2 2 3" xfId="43779" xr:uid="{00000000-0005-0000-0000-000096AC0000}"/>
    <cellStyle name="Überschrift 5 28 2 2 2 2 3" xfId="43780" xr:uid="{00000000-0005-0000-0000-000097AC0000}"/>
    <cellStyle name="Überschrift 5 28 2 2 2 3" xfId="43781" xr:uid="{00000000-0005-0000-0000-000098AC0000}"/>
    <cellStyle name="Überschrift 5 28 2 2 2 4" xfId="43782" xr:uid="{00000000-0005-0000-0000-000099AC0000}"/>
    <cellStyle name="Überschrift 5 28 2 2 3" xfId="43783" xr:uid="{00000000-0005-0000-0000-00009AAC0000}"/>
    <cellStyle name="Überschrift 5 28 2 2 3 2" xfId="43784" xr:uid="{00000000-0005-0000-0000-00009BAC0000}"/>
    <cellStyle name="Überschrift 5 28 2 2 3 3" xfId="43785" xr:uid="{00000000-0005-0000-0000-00009CAC0000}"/>
    <cellStyle name="Überschrift 5 28 2 2 4" xfId="43786" xr:uid="{00000000-0005-0000-0000-00009DAC0000}"/>
    <cellStyle name="Überschrift 5 28 2 3" xfId="43787" xr:uid="{00000000-0005-0000-0000-00009EAC0000}"/>
    <cellStyle name="Überschrift 5 28 2 3 2" xfId="43788" xr:uid="{00000000-0005-0000-0000-00009FAC0000}"/>
    <cellStyle name="Überschrift 5 28 2 3 2 2" xfId="43789" xr:uid="{00000000-0005-0000-0000-0000A0AC0000}"/>
    <cellStyle name="Überschrift 5 28 2 3 2 3" xfId="43790" xr:uid="{00000000-0005-0000-0000-0000A1AC0000}"/>
    <cellStyle name="Überschrift 5 28 2 3 3" xfId="43791" xr:uid="{00000000-0005-0000-0000-0000A2AC0000}"/>
    <cellStyle name="Überschrift 5 28 2 4" xfId="43792" xr:uid="{00000000-0005-0000-0000-0000A3AC0000}"/>
    <cellStyle name="Überschrift 5 28 2 5" xfId="43793" xr:uid="{00000000-0005-0000-0000-0000A4AC0000}"/>
    <cellStyle name="Überschrift 5 28 3" xfId="43794" xr:uid="{00000000-0005-0000-0000-0000A5AC0000}"/>
    <cellStyle name="Überschrift 5 28 4" xfId="43795" xr:uid="{00000000-0005-0000-0000-0000A6AC0000}"/>
    <cellStyle name="Überschrift 5 28 5" xfId="43796" xr:uid="{00000000-0005-0000-0000-0000A7AC0000}"/>
    <cellStyle name="Überschrift 5 28 6" xfId="43797" xr:uid="{00000000-0005-0000-0000-0000A8AC0000}"/>
    <cellStyle name="Überschrift 5 28 7" xfId="43798" xr:uid="{00000000-0005-0000-0000-0000A9AC0000}"/>
    <cellStyle name="Überschrift 5 28 8" xfId="43799" xr:uid="{00000000-0005-0000-0000-0000AAAC0000}"/>
    <cellStyle name="Überschrift 5 28 9" xfId="43800" xr:uid="{00000000-0005-0000-0000-0000ABAC0000}"/>
    <cellStyle name="Überschrift 5 28 9 2" xfId="43801" xr:uid="{00000000-0005-0000-0000-0000ACAC0000}"/>
    <cellStyle name="Überschrift 5 28 9 2 2" xfId="43802" xr:uid="{00000000-0005-0000-0000-0000ADAC0000}"/>
    <cellStyle name="Überschrift 5 28 9 2 2 2" xfId="43803" xr:uid="{00000000-0005-0000-0000-0000AEAC0000}"/>
    <cellStyle name="Überschrift 5 28 9 2 2 3" xfId="43804" xr:uid="{00000000-0005-0000-0000-0000AFAC0000}"/>
    <cellStyle name="Überschrift 5 28 9 2 3" xfId="43805" xr:uid="{00000000-0005-0000-0000-0000B0AC0000}"/>
    <cellStyle name="Überschrift 5 28 9 3" xfId="43806" xr:uid="{00000000-0005-0000-0000-0000B1AC0000}"/>
    <cellStyle name="Überschrift 5 28 9 4" xfId="43807" xr:uid="{00000000-0005-0000-0000-0000B2AC0000}"/>
    <cellStyle name="Überschrift 5 29" xfId="43808" xr:uid="{00000000-0005-0000-0000-0000B3AC0000}"/>
    <cellStyle name="Überschrift 5 29 2" xfId="43809" xr:uid="{00000000-0005-0000-0000-0000B4AC0000}"/>
    <cellStyle name="Überschrift 5 29 2 2" xfId="43810" xr:uid="{00000000-0005-0000-0000-0000B5AC0000}"/>
    <cellStyle name="Überschrift 5 29 2 2 2" xfId="43811" xr:uid="{00000000-0005-0000-0000-0000B6AC0000}"/>
    <cellStyle name="Überschrift 5 29 2 2 2 2" xfId="43812" xr:uid="{00000000-0005-0000-0000-0000B7AC0000}"/>
    <cellStyle name="Überschrift 5 29 2 2 2 2 2" xfId="43813" xr:uid="{00000000-0005-0000-0000-0000B8AC0000}"/>
    <cellStyle name="Überschrift 5 29 2 2 2 2 3" xfId="43814" xr:uid="{00000000-0005-0000-0000-0000B9AC0000}"/>
    <cellStyle name="Überschrift 5 29 2 2 2 3" xfId="43815" xr:uid="{00000000-0005-0000-0000-0000BAAC0000}"/>
    <cellStyle name="Überschrift 5 29 2 2 3" xfId="43816" xr:uid="{00000000-0005-0000-0000-0000BBAC0000}"/>
    <cellStyle name="Überschrift 5 29 2 2 4" xfId="43817" xr:uid="{00000000-0005-0000-0000-0000BCAC0000}"/>
    <cellStyle name="Überschrift 5 29 2 3" xfId="43818" xr:uid="{00000000-0005-0000-0000-0000BDAC0000}"/>
    <cellStyle name="Überschrift 5 29 2 3 2" xfId="43819" xr:uid="{00000000-0005-0000-0000-0000BEAC0000}"/>
    <cellStyle name="Überschrift 5 29 2 3 3" xfId="43820" xr:uid="{00000000-0005-0000-0000-0000BFAC0000}"/>
    <cellStyle name="Überschrift 5 29 2 4" xfId="43821" xr:uid="{00000000-0005-0000-0000-0000C0AC0000}"/>
    <cellStyle name="Überschrift 5 29 3" xfId="43822" xr:uid="{00000000-0005-0000-0000-0000C1AC0000}"/>
    <cellStyle name="Überschrift 5 29 3 2" xfId="43823" xr:uid="{00000000-0005-0000-0000-0000C2AC0000}"/>
    <cellStyle name="Überschrift 5 29 3 2 2" xfId="43824" xr:uid="{00000000-0005-0000-0000-0000C3AC0000}"/>
    <cellStyle name="Überschrift 5 29 3 2 3" xfId="43825" xr:uid="{00000000-0005-0000-0000-0000C4AC0000}"/>
    <cellStyle name="Überschrift 5 29 3 3" xfId="43826" xr:uid="{00000000-0005-0000-0000-0000C5AC0000}"/>
    <cellStyle name="Überschrift 5 29 4" xfId="43827" xr:uid="{00000000-0005-0000-0000-0000C6AC0000}"/>
    <cellStyle name="Überschrift 5 29 5" xfId="43828" xr:uid="{00000000-0005-0000-0000-0000C7AC0000}"/>
    <cellStyle name="Überschrift 5 3" xfId="43829" xr:uid="{00000000-0005-0000-0000-0000C8AC0000}"/>
    <cellStyle name="Überschrift 5 30" xfId="43830" xr:uid="{00000000-0005-0000-0000-0000C9AC0000}"/>
    <cellStyle name="Überschrift 5 30 2" xfId="43831" xr:uid="{00000000-0005-0000-0000-0000CAAC0000}"/>
    <cellStyle name="Überschrift 5 31" xfId="43832" xr:uid="{00000000-0005-0000-0000-0000CBAC0000}"/>
    <cellStyle name="Überschrift 5 31 2" xfId="43833" xr:uid="{00000000-0005-0000-0000-0000CCAC0000}"/>
    <cellStyle name="Überschrift 5 32" xfId="43834" xr:uid="{00000000-0005-0000-0000-0000CDAC0000}"/>
    <cellStyle name="Überschrift 5 32 2" xfId="43835" xr:uid="{00000000-0005-0000-0000-0000CEAC0000}"/>
    <cellStyle name="Überschrift 5 33" xfId="43836" xr:uid="{00000000-0005-0000-0000-0000CFAC0000}"/>
    <cellStyle name="Überschrift 5 33 2" xfId="43837" xr:uid="{00000000-0005-0000-0000-0000D0AC0000}"/>
    <cellStyle name="Überschrift 5 34" xfId="43838" xr:uid="{00000000-0005-0000-0000-0000D1AC0000}"/>
    <cellStyle name="Überschrift 5 34 2" xfId="43839" xr:uid="{00000000-0005-0000-0000-0000D2AC0000}"/>
    <cellStyle name="Überschrift 5 35" xfId="43840" xr:uid="{00000000-0005-0000-0000-0000D3AC0000}"/>
    <cellStyle name="Überschrift 5 35 2" xfId="43841" xr:uid="{00000000-0005-0000-0000-0000D4AC0000}"/>
    <cellStyle name="Überschrift 5 35 2 2" xfId="43842" xr:uid="{00000000-0005-0000-0000-0000D5AC0000}"/>
    <cellStyle name="Überschrift 5 35 2 2 2" xfId="43843" xr:uid="{00000000-0005-0000-0000-0000D6AC0000}"/>
    <cellStyle name="Überschrift 5 35 2 2 3" xfId="43844" xr:uid="{00000000-0005-0000-0000-0000D7AC0000}"/>
    <cellStyle name="Überschrift 5 35 2 3" xfId="43845" xr:uid="{00000000-0005-0000-0000-0000D8AC0000}"/>
    <cellStyle name="Überschrift 5 35 3" xfId="43846" xr:uid="{00000000-0005-0000-0000-0000D9AC0000}"/>
    <cellStyle name="Überschrift 5 35 4" xfId="43847" xr:uid="{00000000-0005-0000-0000-0000DAAC0000}"/>
    <cellStyle name="Überschrift 5 36" xfId="43848" xr:uid="{00000000-0005-0000-0000-0000DBAC0000}"/>
    <cellStyle name="Überschrift 5 36 2" xfId="43849" xr:uid="{00000000-0005-0000-0000-0000DCAC0000}"/>
    <cellStyle name="Überschrift 5 36 3" xfId="43850" xr:uid="{00000000-0005-0000-0000-0000DDAC0000}"/>
    <cellStyle name="Überschrift 5 37" xfId="43851" xr:uid="{00000000-0005-0000-0000-0000DEAC0000}"/>
    <cellStyle name="Überschrift 5 38" xfId="43852" xr:uid="{00000000-0005-0000-0000-0000DFAC0000}"/>
    <cellStyle name="Überschrift 5 39" xfId="43853" xr:uid="{00000000-0005-0000-0000-0000E0AC0000}"/>
    <cellStyle name="Überschrift 5 4" xfId="43854" xr:uid="{00000000-0005-0000-0000-0000E1AC0000}"/>
    <cellStyle name="Überschrift 5 40" xfId="43855" xr:uid="{00000000-0005-0000-0000-0000E2AC0000}"/>
    <cellStyle name="Überschrift 5 41" xfId="43856" xr:uid="{00000000-0005-0000-0000-0000E3AC0000}"/>
    <cellStyle name="Überschrift 5 42" xfId="43857" xr:uid="{00000000-0005-0000-0000-0000E4AC0000}"/>
    <cellStyle name="Überschrift 5 43" xfId="43858" xr:uid="{00000000-0005-0000-0000-0000E5AC0000}"/>
    <cellStyle name="Überschrift 5 44" xfId="43859" xr:uid="{00000000-0005-0000-0000-0000E6AC0000}"/>
    <cellStyle name="Überschrift 5 45" xfId="43860" xr:uid="{00000000-0005-0000-0000-0000E7AC0000}"/>
    <cellStyle name="Überschrift 5 46" xfId="43861" xr:uid="{00000000-0005-0000-0000-0000E8AC0000}"/>
    <cellStyle name="Überschrift 5 47" xfId="43862" xr:uid="{00000000-0005-0000-0000-0000E9AC0000}"/>
    <cellStyle name="Überschrift 5 48" xfId="43863" xr:uid="{00000000-0005-0000-0000-0000EAAC0000}"/>
    <cellStyle name="Überschrift 5 49" xfId="43864" xr:uid="{00000000-0005-0000-0000-0000EBAC0000}"/>
    <cellStyle name="Überschrift 5 5" xfId="43865" xr:uid="{00000000-0005-0000-0000-0000ECAC0000}"/>
    <cellStyle name="Überschrift 5 6" xfId="43866" xr:uid="{00000000-0005-0000-0000-0000EDAC0000}"/>
    <cellStyle name="Überschrift 5 7" xfId="43867" xr:uid="{00000000-0005-0000-0000-0000EEAC0000}"/>
    <cellStyle name="Überschrift 5 8" xfId="43868" xr:uid="{00000000-0005-0000-0000-0000EFAC0000}"/>
    <cellStyle name="Überschrift 5 9" xfId="43869" xr:uid="{00000000-0005-0000-0000-0000F0AC0000}"/>
    <cellStyle name="Überschrift 50" xfId="43870" xr:uid="{00000000-0005-0000-0000-0000F1AC0000}"/>
    <cellStyle name="Überschrift 51" xfId="43871" xr:uid="{00000000-0005-0000-0000-0000F2AC0000}"/>
    <cellStyle name="Überschrift 52" xfId="43872" xr:uid="{00000000-0005-0000-0000-0000F3AC0000}"/>
    <cellStyle name="Überschrift 53" xfId="43873" xr:uid="{00000000-0005-0000-0000-0000F4AC0000}"/>
    <cellStyle name="Überschrift 54" xfId="43874" xr:uid="{00000000-0005-0000-0000-0000F5AC0000}"/>
    <cellStyle name="Überschrift 55" xfId="43875" xr:uid="{00000000-0005-0000-0000-0000F6AC0000}"/>
    <cellStyle name="Überschrift 56" xfId="43876" xr:uid="{00000000-0005-0000-0000-0000F7AC0000}"/>
    <cellStyle name="Überschrift 6" xfId="43877" xr:uid="{00000000-0005-0000-0000-0000F8AC0000}"/>
    <cellStyle name="Überschrift 6 10" xfId="43878" xr:uid="{00000000-0005-0000-0000-0000F9AC0000}"/>
    <cellStyle name="Überschrift 6 11" xfId="43879" xr:uid="{00000000-0005-0000-0000-0000FAAC0000}"/>
    <cellStyle name="Überschrift 6 12" xfId="43880" xr:uid="{00000000-0005-0000-0000-0000FBAC0000}"/>
    <cellStyle name="Überschrift 6 13" xfId="43881" xr:uid="{00000000-0005-0000-0000-0000FCAC0000}"/>
    <cellStyle name="Überschrift 6 14" xfId="43882" xr:uid="{00000000-0005-0000-0000-0000FDAC0000}"/>
    <cellStyle name="Überschrift 6 15" xfId="43883" xr:uid="{00000000-0005-0000-0000-0000FEAC0000}"/>
    <cellStyle name="Überschrift 6 16" xfId="43884" xr:uid="{00000000-0005-0000-0000-0000FFAC0000}"/>
    <cellStyle name="Überschrift 6 17" xfId="43885" xr:uid="{00000000-0005-0000-0000-000000AD0000}"/>
    <cellStyle name="Überschrift 6 18" xfId="43886" xr:uid="{00000000-0005-0000-0000-000001AD0000}"/>
    <cellStyle name="Überschrift 6 19" xfId="43887" xr:uid="{00000000-0005-0000-0000-000002AD0000}"/>
    <cellStyle name="Überschrift 6 2" xfId="43888" xr:uid="{00000000-0005-0000-0000-000003AD0000}"/>
    <cellStyle name="Überschrift 6 20" xfId="43889" xr:uid="{00000000-0005-0000-0000-000004AD0000}"/>
    <cellStyle name="Überschrift 6 21" xfId="43890" xr:uid="{00000000-0005-0000-0000-000005AD0000}"/>
    <cellStyle name="Überschrift 6 22" xfId="43891" xr:uid="{00000000-0005-0000-0000-000006AD0000}"/>
    <cellStyle name="Überschrift 6 23" xfId="43892" xr:uid="{00000000-0005-0000-0000-000007AD0000}"/>
    <cellStyle name="Überschrift 6 24" xfId="43893" xr:uid="{00000000-0005-0000-0000-000008AD0000}"/>
    <cellStyle name="Überschrift 6 25" xfId="43894" xr:uid="{00000000-0005-0000-0000-000009AD0000}"/>
    <cellStyle name="Überschrift 6 26" xfId="43895" xr:uid="{00000000-0005-0000-0000-00000AAD0000}"/>
    <cellStyle name="Überschrift 6 3" xfId="43896" xr:uid="{00000000-0005-0000-0000-00000BAD0000}"/>
    <cellStyle name="Überschrift 6 4" xfId="43897" xr:uid="{00000000-0005-0000-0000-00000CAD0000}"/>
    <cellStyle name="Überschrift 6 5" xfId="43898" xr:uid="{00000000-0005-0000-0000-00000DAD0000}"/>
    <cellStyle name="Überschrift 6 6" xfId="43899" xr:uid="{00000000-0005-0000-0000-00000EAD0000}"/>
    <cellStyle name="Überschrift 6 7" xfId="43900" xr:uid="{00000000-0005-0000-0000-00000FAD0000}"/>
    <cellStyle name="Überschrift 6 8" xfId="43901" xr:uid="{00000000-0005-0000-0000-000010AD0000}"/>
    <cellStyle name="Überschrift 6 9" xfId="43902" xr:uid="{00000000-0005-0000-0000-000011AD0000}"/>
    <cellStyle name="Überschrift 7" xfId="43903" xr:uid="{00000000-0005-0000-0000-000012AD0000}"/>
    <cellStyle name="Überschrift 7 10" xfId="43904" xr:uid="{00000000-0005-0000-0000-000013AD0000}"/>
    <cellStyle name="Überschrift 7 11" xfId="43905" xr:uid="{00000000-0005-0000-0000-000014AD0000}"/>
    <cellStyle name="Überschrift 7 12" xfId="43906" xr:uid="{00000000-0005-0000-0000-000015AD0000}"/>
    <cellStyle name="Überschrift 7 13" xfId="43907" xr:uid="{00000000-0005-0000-0000-000016AD0000}"/>
    <cellStyle name="Überschrift 7 14" xfId="43908" xr:uid="{00000000-0005-0000-0000-000017AD0000}"/>
    <cellStyle name="Überschrift 7 15" xfId="43909" xr:uid="{00000000-0005-0000-0000-000018AD0000}"/>
    <cellStyle name="Überschrift 7 16" xfId="43910" xr:uid="{00000000-0005-0000-0000-000019AD0000}"/>
    <cellStyle name="Überschrift 7 17" xfId="43911" xr:uid="{00000000-0005-0000-0000-00001AAD0000}"/>
    <cellStyle name="Überschrift 7 18" xfId="43912" xr:uid="{00000000-0005-0000-0000-00001BAD0000}"/>
    <cellStyle name="Überschrift 7 19" xfId="43913" xr:uid="{00000000-0005-0000-0000-00001CAD0000}"/>
    <cellStyle name="Überschrift 7 2" xfId="43914" xr:uid="{00000000-0005-0000-0000-00001DAD0000}"/>
    <cellStyle name="Überschrift 7 20" xfId="43915" xr:uid="{00000000-0005-0000-0000-00001EAD0000}"/>
    <cellStyle name="Überschrift 7 21" xfId="43916" xr:uid="{00000000-0005-0000-0000-00001FAD0000}"/>
    <cellStyle name="Überschrift 7 22" xfId="43917" xr:uid="{00000000-0005-0000-0000-000020AD0000}"/>
    <cellStyle name="Überschrift 7 23" xfId="43918" xr:uid="{00000000-0005-0000-0000-000021AD0000}"/>
    <cellStyle name="Überschrift 7 24" xfId="43919" xr:uid="{00000000-0005-0000-0000-000022AD0000}"/>
    <cellStyle name="Überschrift 7 25" xfId="43920" xr:uid="{00000000-0005-0000-0000-000023AD0000}"/>
    <cellStyle name="Überschrift 7 26" xfId="43921" xr:uid="{00000000-0005-0000-0000-000024AD0000}"/>
    <cellStyle name="Überschrift 7 3" xfId="43922" xr:uid="{00000000-0005-0000-0000-000025AD0000}"/>
    <cellStyle name="Überschrift 7 4" xfId="43923" xr:uid="{00000000-0005-0000-0000-000026AD0000}"/>
    <cellStyle name="Überschrift 7 5" xfId="43924" xr:uid="{00000000-0005-0000-0000-000027AD0000}"/>
    <cellStyle name="Überschrift 7 6" xfId="43925" xr:uid="{00000000-0005-0000-0000-000028AD0000}"/>
    <cellStyle name="Überschrift 7 7" xfId="43926" xr:uid="{00000000-0005-0000-0000-000029AD0000}"/>
    <cellStyle name="Überschrift 7 8" xfId="43927" xr:uid="{00000000-0005-0000-0000-00002AAD0000}"/>
    <cellStyle name="Überschrift 7 9" xfId="43928" xr:uid="{00000000-0005-0000-0000-00002BAD0000}"/>
    <cellStyle name="Überschrift 8" xfId="43929" xr:uid="{00000000-0005-0000-0000-00002CAD0000}"/>
    <cellStyle name="Überschrift 8 10" xfId="43930" xr:uid="{00000000-0005-0000-0000-00002DAD0000}"/>
    <cellStyle name="Überschrift 8 11" xfId="43931" xr:uid="{00000000-0005-0000-0000-00002EAD0000}"/>
    <cellStyle name="Überschrift 8 12" xfId="43932" xr:uid="{00000000-0005-0000-0000-00002FAD0000}"/>
    <cellStyle name="Überschrift 8 13" xfId="43933" xr:uid="{00000000-0005-0000-0000-000030AD0000}"/>
    <cellStyle name="Überschrift 8 14" xfId="43934" xr:uid="{00000000-0005-0000-0000-000031AD0000}"/>
    <cellStyle name="Überschrift 8 15" xfId="43935" xr:uid="{00000000-0005-0000-0000-000032AD0000}"/>
    <cellStyle name="Überschrift 8 16" xfId="43936" xr:uid="{00000000-0005-0000-0000-000033AD0000}"/>
    <cellStyle name="Überschrift 8 17" xfId="43937" xr:uid="{00000000-0005-0000-0000-000034AD0000}"/>
    <cellStyle name="Überschrift 8 18" xfId="43938" xr:uid="{00000000-0005-0000-0000-000035AD0000}"/>
    <cellStyle name="Überschrift 8 19" xfId="43939" xr:uid="{00000000-0005-0000-0000-000036AD0000}"/>
    <cellStyle name="Überschrift 8 2" xfId="43940" xr:uid="{00000000-0005-0000-0000-000037AD0000}"/>
    <cellStyle name="Überschrift 8 3" xfId="43941" xr:uid="{00000000-0005-0000-0000-000038AD0000}"/>
    <cellStyle name="Überschrift 8 4" xfId="43942" xr:uid="{00000000-0005-0000-0000-000039AD0000}"/>
    <cellStyle name="Überschrift 8 5" xfId="43943" xr:uid="{00000000-0005-0000-0000-00003AAD0000}"/>
    <cellStyle name="Überschrift 8 6" xfId="43944" xr:uid="{00000000-0005-0000-0000-00003BAD0000}"/>
    <cellStyle name="Überschrift 8 7" xfId="43945" xr:uid="{00000000-0005-0000-0000-00003CAD0000}"/>
    <cellStyle name="Überschrift 8 8" xfId="43946" xr:uid="{00000000-0005-0000-0000-00003DAD0000}"/>
    <cellStyle name="Überschrift 8 9" xfId="43947" xr:uid="{00000000-0005-0000-0000-00003EAD0000}"/>
    <cellStyle name="Überschrift 9" xfId="43948" xr:uid="{00000000-0005-0000-0000-00003FAD0000}"/>
    <cellStyle name="Überschrift 9 10" xfId="43949" xr:uid="{00000000-0005-0000-0000-000040AD0000}"/>
    <cellStyle name="Überschrift 9 11" xfId="43950" xr:uid="{00000000-0005-0000-0000-000041AD0000}"/>
    <cellStyle name="Überschrift 9 12" xfId="43951" xr:uid="{00000000-0005-0000-0000-000042AD0000}"/>
    <cellStyle name="Überschrift 9 13" xfId="43952" xr:uid="{00000000-0005-0000-0000-000043AD0000}"/>
    <cellStyle name="Überschrift 9 14" xfId="43953" xr:uid="{00000000-0005-0000-0000-000044AD0000}"/>
    <cellStyle name="Überschrift 9 15" xfId="43954" xr:uid="{00000000-0005-0000-0000-000045AD0000}"/>
    <cellStyle name="Überschrift 9 16" xfId="43955" xr:uid="{00000000-0005-0000-0000-000046AD0000}"/>
    <cellStyle name="Überschrift 9 17" xfId="43956" xr:uid="{00000000-0005-0000-0000-000047AD0000}"/>
    <cellStyle name="Überschrift 9 18" xfId="43957" xr:uid="{00000000-0005-0000-0000-000048AD0000}"/>
    <cellStyle name="Überschrift 9 19" xfId="43958" xr:uid="{00000000-0005-0000-0000-000049AD0000}"/>
    <cellStyle name="Überschrift 9 2" xfId="43959" xr:uid="{00000000-0005-0000-0000-00004AAD0000}"/>
    <cellStyle name="Überschrift 9 3" xfId="43960" xr:uid="{00000000-0005-0000-0000-00004BAD0000}"/>
    <cellStyle name="Überschrift 9 4" xfId="43961" xr:uid="{00000000-0005-0000-0000-00004CAD0000}"/>
    <cellStyle name="Überschrift 9 5" xfId="43962" xr:uid="{00000000-0005-0000-0000-00004DAD0000}"/>
    <cellStyle name="Überschrift 9 6" xfId="43963" xr:uid="{00000000-0005-0000-0000-00004EAD0000}"/>
    <cellStyle name="Überschrift 9 7" xfId="43964" xr:uid="{00000000-0005-0000-0000-00004FAD0000}"/>
    <cellStyle name="Überschrift 9 8" xfId="43965" xr:uid="{00000000-0005-0000-0000-000050AD0000}"/>
    <cellStyle name="Überschrift 9 9" xfId="43966" xr:uid="{00000000-0005-0000-0000-000051AD0000}"/>
    <cellStyle name="Uitvoer" xfId="43967" xr:uid="{00000000-0005-0000-0000-000052AD0000}"/>
    <cellStyle name="Undefiniert" xfId="43968" xr:uid="{00000000-0005-0000-0000-000053AD0000}"/>
    <cellStyle name="Undefiniert 10" xfId="43969" xr:uid="{00000000-0005-0000-0000-000054AD0000}"/>
    <cellStyle name="Undefiniert 10 2" xfId="43970" xr:uid="{00000000-0005-0000-0000-000055AD0000}"/>
    <cellStyle name="Undefiniert 11" xfId="43971" xr:uid="{00000000-0005-0000-0000-000056AD0000}"/>
    <cellStyle name="Undefiniert 11 2" xfId="43972" xr:uid="{00000000-0005-0000-0000-000057AD0000}"/>
    <cellStyle name="Undefiniert 12" xfId="43973" xr:uid="{00000000-0005-0000-0000-000058AD0000}"/>
    <cellStyle name="Undefiniert 12 2" xfId="43974" xr:uid="{00000000-0005-0000-0000-000059AD0000}"/>
    <cellStyle name="Undefiniert 13" xfId="43975" xr:uid="{00000000-0005-0000-0000-00005AAD0000}"/>
    <cellStyle name="Undefiniert 13 2" xfId="43976" xr:uid="{00000000-0005-0000-0000-00005BAD0000}"/>
    <cellStyle name="Undefiniert 14" xfId="43977" xr:uid="{00000000-0005-0000-0000-00005CAD0000}"/>
    <cellStyle name="Undefiniert 14 2" xfId="43978" xr:uid="{00000000-0005-0000-0000-00005DAD0000}"/>
    <cellStyle name="Undefiniert 15" xfId="43979" xr:uid="{00000000-0005-0000-0000-00005EAD0000}"/>
    <cellStyle name="Undefiniert 15 2" xfId="43980" xr:uid="{00000000-0005-0000-0000-00005FAD0000}"/>
    <cellStyle name="Undefiniert 16" xfId="43981" xr:uid="{00000000-0005-0000-0000-000060AD0000}"/>
    <cellStyle name="Undefiniert 16 2" xfId="43982" xr:uid="{00000000-0005-0000-0000-000061AD0000}"/>
    <cellStyle name="Undefiniert 16 3" xfId="43983" xr:uid="{00000000-0005-0000-0000-000062AD0000}"/>
    <cellStyle name="Undefiniert 17" xfId="43984" xr:uid="{00000000-0005-0000-0000-000063AD0000}"/>
    <cellStyle name="Undefiniert 17 2" xfId="43985" xr:uid="{00000000-0005-0000-0000-000064AD0000}"/>
    <cellStyle name="Undefiniert 17 3" xfId="43986" xr:uid="{00000000-0005-0000-0000-000065AD0000}"/>
    <cellStyle name="Undefiniert 18" xfId="43987" xr:uid="{00000000-0005-0000-0000-000066AD0000}"/>
    <cellStyle name="Undefiniert 18 2" xfId="43988" xr:uid="{00000000-0005-0000-0000-000067AD0000}"/>
    <cellStyle name="Undefiniert 18 3" xfId="43989" xr:uid="{00000000-0005-0000-0000-000068AD0000}"/>
    <cellStyle name="Undefiniert 19" xfId="43990" xr:uid="{00000000-0005-0000-0000-000069AD0000}"/>
    <cellStyle name="Undefiniert 19 2" xfId="43991" xr:uid="{00000000-0005-0000-0000-00006AAD0000}"/>
    <cellStyle name="Undefiniert 2" xfId="43992" xr:uid="{00000000-0005-0000-0000-00006BAD0000}"/>
    <cellStyle name="Undefiniert 2 2" xfId="43993" xr:uid="{00000000-0005-0000-0000-00006CAD0000}"/>
    <cellStyle name="Undefiniert 20" xfId="43994" xr:uid="{00000000-0005-0000-0000-00006DAD0000}"/>
    <cellStyle name="Undefiniert 20 2" xfId="43995" xr:uid="{00000000-0005-0000-0000-00006EAD0000}"/>
    <cellStyle name="Undefiniert 21" xfId="43996" xr:uid="{00000000-0005-0000-0000-00006FAD0000}"/>
    <cellStyle name="Undefiniert 21 2" xfId="43997" xr:uid="{00000000-0005-0000-0000-000070AD0000}"/>
    <cellStyle name="Undefiniert 22" xfId="43998" xr:uid="{00000000-0005-0000-0000-000071AD0000}"/>
    <cellStyle name="Undefiniert 23" xfId="43999" xr:uid="{00000000-0005-0000-0000-000072AD0000}"/>
    <cellStyle name="Undefiniert 24" xfId="44000" xr:uid="{00000000-0005-0000-0000-000073AD0000}"/>
    <cellStyle name="Undefiniert 25" xfId="44001" xr:uid="{00000000-0005-0000-0000-000074AD0000}"/>
    <cellStyle name="Undefiniert 26" xfId="44002" xr:uid="{00000000-0005-0000-0000-000075AD0000}"/>
    <cellStyle name="Undefiniert 27" xfId="44003" xr:uid="{00000000-0005-0000-0000-000076AD0000}"/>
    <cellStyle name="Undefiniert 28" xfId="44004" xr:uid="{00000000-0005-0000-0000-000077AD0000}"/>
    <cellStyle name="Undefiniert 29" xfId="44005" xr:uid="{00000000-0005-0000-0000-000078AD0000}"/>
    <cellStyle name="Undefiniert 3" xfId="44006" xr:uid="{00000000-0005-0000-0000-000079AD0000}"/>
    <cellStyle name="Undefiniert 3 2" xfId="44007" xr:uid="{00000000-0005-0000-0000-00007AAD0000}"/>
    <cellStyle name="Undefiniert 30" xfId="44008" xr:uid="{00000000-0005-0000-0000-00007BAD0000}"/>
    <cellStyle name="Undefiniert 31" xfId="44009" xr:uid="{00000000-0005-0000-0000-00007CAD0000}"/>
    <cellStyle name="Undefiniert 32" xfId="44010" xr:uid="{00000000-0005-0000-0000-00007DAD0000}"/>
    <cellStyle name="Undefiniert 33" xfId="44011" xr:uid="{00000000-0005-0000-0000-00007EAD0000}"/>
    <cellStyle name="Undefiniert 4" xfId="44012" xr:uid="{00000000-0005-0000-0000-00007FAD0000}"/>
    <cellStyle name="Undefiniert 4 2" xfId="44013" xr:uid="{00000000-0005-0000-0000-000080AD0000}"/>
    <cellStyle name="Undefiniert 5" xfId="44014" xr:uid="{00000000-0005-0000-0000-000081AD0000}"/>
    <cellStyle name="Undefiniert 5 2" xfId="44015" xr:uid="{00000000-0005-0000-0000-000082AD0000}"/>
    <cellStyle name="Undefiniert 6" xfId="44016" xr:uid="{00000000-0005-0000-0000-000083AD0000}"/>
    <cellStyle name="Undefiniert 6 2" xfId="44017" xr:uid="{00000000-0005-0000-0000-000084AD0000}"/>
    <cellStyle name="Undefiniert 7" xfId="44018" xr:uid="{00000000-0005-0000-0000-000085AD0000}"/>
    <cellStyle name="Undefiniert 7 2" xfId="44019" xr:uid="{00000000-0005-0000-0000-000086AD0000}"/>
    <cellStyle name="Undefiniert 8" xfId="44020" xr:uid="{00000000-0005-0000-0000-000087AD0000}"/>
    <cellStyle name="Undefiniert 8 2" xfId="44021" xr:uid="{00000000-0005-0000-0000-000088AD0000}"/>
    <cellStyle name="Undefiniert 9" xfId="44022" xr:uid="{00000000-0005-0000-0000-000089AD0000}"/>
    <cellStyle name="Undefiniert 9 2" xfId="44023" xr:uid="{00000000-0005-0000-0000-00008AAD0000}"/>
    <cellStyle name="VC.OPROVIDER" xfId="44024" xr:uid="{00000000-0005-0000-0000-00008BAD0000}"/>
    <cellStyle name="Verklarende tekst" xfId="44025" xr:uid="{00000000-0005-0000-0000-00008CAD0000}"/>
    <cellStyle name="Verknüpfte Zelle 10" xfId="44026" xr:uid="{00000000-0005-0000-0000-00008DAD0000}"/>
    <cellStyle name="Verknüpfte Zelle 10 10" xfId="44027" xr:uid="{00000000-0005-0000-0000-00008EAD0000}"/>
    <cellStyle name="Verknüpfte Zelle 10 11" xfId="44028" xr:uid="{00000000-0005-0000-0000-00008FAD0000}"/>
    <cellStyle name="Verknüpfte Zelle 10 12" xfId="44029" xr:uid="{00000000-0005-0000-0000-000090AD0000}"/>
    <cellStyle name="Verknüpfte Zelle 10 13" xfId="44030" xr:uid="{00000000-0005-0000-0000-000091AD0000}"/>
    <cellStyle name="Verknüpfte Zelle 10 14" xfId="44031" xr:uid="{00000000-0005-0000-0000-000092AD0000}"/>
    <cellStyle name="Verknüpfte Zelle 10 15" xfId="44032" xr:uid="{00000000-0005-0000-0000-000093AD0000}"/>
    <cellStyle name="Verknüpfte Zelle 10 16" xfId="44033" xr:uid="{00000000-0005-0000-0000-000094AD0000}"/>
    <cellStyle name="Verknüpfte Zelle 10 17" xfId="44034" xr:uid="{00000000-0005-0000-0000-000095AD0000}"/>
    <cellStyle name="Verknüpfte Zelle 10 18" xfId="44035" xr:uid="{00000000-0005-0000-0000-000096AD0000}"/>
    <cellStyle name="Verknüpfte Zelle 10 19" xfId="44036" xr:uid="{00000000-0005-0000-0000-000097AD0000}"/>
    <cellStyle name="Verknüpfte Zelle 10 2" xfId="44037" xr:uid="{00000000-0005-0000-0000-000098AD0000}"/>
    <cellStyle name="Verknüpfte Zelle 10 3" xfId="44038" xr:uid="{00000000-0005-0000-0000-000099AD0000}"/>
    <cellStyle name="Verknüpfte Zelle 10 4" xfId="44039" xr:uid="{00000000-0005-0000-0000-00009AAD0000}"/>
    <cellStyle name="Verknüpfte Zelle 10 5" xfId="44040" xr:uid="{00000000-0005-0000-0000-00009BAD0000}"/>
    <cellStyle name="Verknüpfte Zelle 10 6" xfId="44041" xr:uid="{00000000-0005-0000-0000-00009CAD0000}"/>
    <cellStyle name="Verknüpfte Zelle 10 7" xfId="44042" xr:uid="{00000000-0005-0000-0000-00009DAD0000}"/>
    <cellStyle name="Verknüpfte Zelle 10 8" xfId="44043" xr:uid="{00000000-0005-0000-0000-00009EAD0000}"/>
    <cellStyle name="Verknüpfte Zelle 10 9" xfId="44044" xr:uid="{00000000-0005-0000-0000-00009FAD0000}"/>
    <cellStyle name="Verknüpfte Zelle 11" xfId="44045" xr:uid="{00000000-0005-0000-0000-0000A0AD0000}"/>
    <cellStyle name="Verknüpfte Zelle 11 10" xfId="44046" xr:uid="{00000000-0005-0000-0000-0000A1AD0000}"/>
    <cellStyle name="Verknüpfte Zelle 11 11" xfId="44047" xr:uid="{00000000-0005-0000-0000-0000A2AD0000}"/>
    <cellStyle name="Verknüpfte Zelle 11 12" xfId="44048" xr:uid="{00000000-0005-0000-0000-0000A3AD0000}"/>
    <cellStyle name="Verknüpfte Zelle 11 13" xfId="44049" xr:uid="{00000000-0005-0000-0000-0000A4AD0000}"/>
    <cellStyle name="Verknüpfte Zelle 11 14" xfId="44050" xr:uid="{00000000-0005-0000-0000-0000A5AD0000}"/>
    <cellStyle name="Verknüpfte Zelle 11 15" xfId="44051" xr:uid="{00000000-0005-0000-0000-0000A6AD0000}"/>
    <cellStyle name="Verknüpfte Zelle 11 16" xfId="44052" xr:uid="{00000000-0005-0000-0000-0000A7AD0000}"/>
    <cellStyle name="Verknüpfte Zelle 11 17" xfId="44053" xr:uid="{00000000-0005-0000-0000-0000A8AD0000}"/>
    <cellStyle name="Verknüpfte Zelle 11 18" xfId="44054" xr:uid="{00000000-0005-0000-0000-0000A9AD0000}"/>
    <cellStyle name="Verknüpfte Zelle 11 19" xfId="44055" xr:uid="{00000000-0005-0000-0000-0000AAAD0000}"/>
    <cellStyle name="Verknüpfte Zelle 11 2" xfId="44056" xr:uid="{00000000-0005-0000-0000-0000ABAD0000}"/>
    <cellStyle name="Verknüpfte Zelle 11 3" xfId="44057" xr:uid="{00000000-0005-0000-0000-0000ACAD0000}"/>
    <cellStyle name="Verknüpfte Zelle 11 4" xfId="44058" xr:uid="{00000000-0005-0000-0000-0000ADAD0000}"/>
    <cellStyle name="Verknüpfte Zelle 11 5" xfId="44059" xr:uid="{00000000-0005-0000-0000-0000AEAD0000}"/>
    <cellStyle name="Verknüpfte Zelle 11 6" xfId="44060" xr:uid="{00000000-0005-0000-0000-0000AFAD0000}"/>
    <cellStyle name="Verknüpfte Zelle 11 7" xfId="44061" xr:uid="{00000000-0005-0000-0000-0000B0AD0000}"/>
    <cellStyle name="Verknüpfte Zelle 11 8" xfId="44062" xr:uid="{00000000-0005-0000-0000-0000B1AD0000}"/>
    <cellStyle name="Verknüpfte Zelle 11 9" xfId="44063" xr:uid="{00000000-0005-0000-0000-0000B2AD0000}"/>
    <cellStyle name="Verknüpfte Zelle 12" xfId="44064" xr:uid="{00000000-0005-0000-0000-0000B3AD0000}"/>
    <cellStyle name="Verknüpfte Zelle 12 10" xfId="44065" xr:uid="{00000000-0005-0000-0000-0000B4AD0000}"/>
    <cellStyle name="Verknüpfte Zelle 12 11" xfId="44066" xr:uid="{00000000-0005-0000-0000-0000B5AD0000}"/>
    <cellStyle name="Verknüpfte Zelle 12 12" xfId="44067" xr:uid="{00000000-0005-0000-0000-0000B6AD0000}"/>
    <cellStyle name="Verknüpfte Zelle 12 13" xfId="44068" xr:uid="{00000000-0005-0000-0000-0000B7AD0000}"/>
    <cellStyle name="Verknüpfte Zelle 12 14" xfId="44069" xr:uid="{00000000-0005-0000-0000-0000B8AD0000}"/>
    <cellStyle name="Verknüpfte Zelle 12 15" xfId="44070" xr:uid="{00000000-0005-0000-0000-0000B9AD0000}"/>
    <cellStyle name="Verknüpfte Zelle 12 16" xfId="44071" xr:uid="{00000000-0005-0000-0000-0000BAAD0000}"/>
    <cellStyle name="Verknüpfte Zelle 12 17" xfId="44072" xr:uid="{00000000-0005-0000-0000-0000BBAD0000}"/>
    <cellStyle name="Verknüpfte Zelle 12 18" xfId="44073" xr:uid="{00000000-0005-0000-0000-0000BCAD0000}"/>
    <cellStyle name="Verknüpfte Zelle 12 19" xfId="44074" xr:uid="{00000000-0005-0000-0000-0000BDAD0000}"/>
    <cellStyle name="Verknüpfte Zelle 12 2" xfId="44075" xr:uid="{00000000-0005-0000-0000-0000BEAD0000}"/>
    <cellStyle name="Verknüpfte Zelle 12 3" xfId="44076" xr:uid="{00000000-0005-0000-0000-0000BFAD0000}"/>
    <cellStyle name="Verknüpfte Zelle 12 4" xfId="44077" xr:uid="{00000000-0005-0000-0000-0000C0AD0000}"/>
    <cellStyle name="Verknüpfte Zelle 12 5" xfId="44078" xr:uid="{00000000-0005-0000-0000-0000C1AD0000}"/>
    <cellStyle name="Verknüpfte Zelle 12 6" xfId="44079" xr:uid="{00000000-0005-0000-0000-0000C2AD0000}"/>
    <cellStyle name="Verknüpfte Zelle 12 7" xfId="44080" xr:uid="{00000000-0005-0000-0000-0000C3AD0000}"/>
    <cellStyle name="Verknüpfte Zelle 12 8" xfId="44081" xr:uid="{00000000-0005-0000-0000-0000C4AD0000}"/>
    <cellStyle name="Verknüpfte Zelle 12 9" xfId="44082" xr:uid="{00000000-0005-0000-0000-0000C5AD0000}"/>
    <cellStyle name="Verknüpfte Zelle 13" xfId="44083" xr:uid="{00000000-0005-0000-0000-0000C6AD0000}"/>
    <cellStyle name="Verknüpfte Zelle 13 10" xfId="44084" xr:uid="{00000000-0005-0000-0000-0000C7AD0000}"/>
    <cellStyle name="Verknüpfte Zelle 13 11" xfId="44085" xr:uid="{00000000-0005-0000-0000-0000C8AD0000}"/>
    <cellStyle name="Verknüpfte Zelle 13 12" xfId="44086" xr:uid="{00000000-0005-0000-0000-0000C9AD0000}"/>
    <cellStyle name="Verknüpfte Zelle 13 13" xfId="44087" xr:uid="{00000000-0005-0000-0000-0000CAAD0000}"/>
    <cellStyle name="Verknüpfte Zelle 13 14" xfId="44088" xr:uid="{00000000-0005-0000-0000-0000CBAD0000}"/>
    <cellStyle name="Verknüpfte Zelle 13 15" xfId="44089" xr:uid="{00000000-0005-0000-0000-0000CCAD0000}"/>
    <cellStyle name="Verknüpfte Zelle 13 16" xfId="44090" xr:uid="{00000000-0005-0000-0000-0000CDAD0000}"/>
    <cellStyle name="Verknüpfte Zelle 13 17" xfId="44091" xr:uid="{00000000-0005-0000-0000-0000CEAD0000}"/>
    <cellStyle name="Verknüpfte Zelle 13 18" xfId="44092" xr:uid="{00000000-0005-0000-0000-0000CFAD0000}"/>
    <cellStyle name="Verknüpfte Zelle 13 19" xfId="44093" xr:uid="{00000000-0005-0000-0000-0000D0AD0000}"/>
    <cellStyle name="Verknüpfte Zelle 13 2" xfId="44094" xr:uid="{00000000-0005-0000-0000-0000D1AD0000}"/>
    <cellStyle name="Verknüpfte Zelle 13 3" xfId="44095" xr:uid="{00000000-0005-0000-0000-0000D2AD0000}"/>
    <cellStyle name="Verknüpfte Zelle 13 4" xfId="44096" xr:uid="{00000000-0005-0000-0000-0000D3AD0000}"/>
    <cellStyle name="Verknüpfte Zelle 13 5" xfId="44097" xr:uid="{00000000-0005-0000-0000-0000D4AD0000}"/>
    <cellStyle name="Verknüpfte Zelle 13 6" xfId="44098" xr:uid="{00000000-0005-0000-0000-0000D5AD0000}"/>
    <cellStyle name="Verknüpfte Zelle 13 7" xfId="44099" xr:uid="{00000000-0005-0000-0000-0000D6AD0000}"/>
    <cellStyle name="Verknüpfte Zelle 13 8" xfId="44100" xr:uid="{00000000-0005-0000-0000-0000D7AD0000}"/>
    <cellStyle name="Verknüpfte Zelle 13 9" xfId="44101" xr:uid="{00000000-0005-0000-0000-0000D8AD0000}"/>
    <cellStyle name="Verknüpfte Zelle 14" xfId="44102" xr:uid="{00000000-0005-0000-0000-0000D9AD0000}"/>
    <cellStyle name="Verknüpfte Zelle 14 10" xfId="44103" xr:uid="{00000000-0005-0000-0000-0000DAAD0000}"/>
    <cellStyle name="Verknüpfte Zelle 14 11" xfId="44104" xr:uid="{00000000-0005-0000-0000-0000DBAD0000}"/>
    <cellStyle name="Verknüpfte Zelle 14 12" xfId="44105" xr:uid="{00000000-0005-0000-0000-0000DCAD0000}"/>
    <cellStyle name="Verknüpfte Zelle 14 13" xfId="44106" xr:uid="{00000000-0005-0000-0000-0000DDAD0000}"/>
    <cellStyle name="Verknüpfte Zelle 14 14" xfId="44107" xr:uid="{00000000-0005-0000-0000-0000DEAD0000}"/>
    <cellStyle name="Verknüpfte Zelle 14 15" xfId="44108" xr:uid="{00000000-0005-0000-0000-0000DFAD0000}"/>
    <cellStyle name="Verknüpfte Zelle 14 16" xfId="44109" xr:uid="{00000000-0005-0000-0000-0000E0AD0000}"/>
    <cellStyle name="Verknüpfte Zelle 14 17" xfId="44110" xr:uid="{00000000-0005-0000-0000-0000E1AD0000}"/>
    <cellStyle name="Verknüpfte Zelle 14 18" xfId="44111" xr:uid="{00000000-0005-0000-0000-0000E2AD0000}"/>
    <cellStyle name="Verknüpfte Zelle 14 19" xfId="44112" xr:uid="{00000000-0005-0000-0000-0000E3AD0000}"/>
    <cellStyle name="Verknüpfte Zelle 14 2" xfId="44113" xr:uid="{00000000-0005-0000-0000-0000E4AD0000}"/>
    <cellStyle name="Verknüpfte Zelle 14 3" xfId="44114" xr:uid="{00000000-0005-0000-0000-0000E5AD0000}"/>
    <cellStyle name="Verknüpfte Zelle 14 4" xfId="44115" xr:uid="{00000000-0005-0000-0000-0000E6AD0000}"/>
    <cellStyle name="Verknüpfte Zelle 14 5" xfId="44116" xr:uid="{00000000-0005-0000-0000-0000E7AD0000}"/>
    <cellStyle name="Verknüpfte Zelle 14 6" xfId="44117" xr:uid="{00000000-0005-0000-0000-0000E8AD0000}"/>
    <cellStyle name="Verknüpfte Zelle 14 7" xfId="44118" xr:uid="{00000000-0005-0000-0000-0000E9AD0000}"/>
    <cellStyle name="Verknüpfte Zelle 14 8" xfId="44119" xr:uid="{00000000-0005-0000-0000-0000EAAD0000}"/>
    <cellStyle name="Verknüpfte Zelle 14 9" xfId="44120" xr:uid="{00000000-0005-0000-0000-0000EBAD0000}"/>
    <cellStyle name="Verknüpfte Zelle 15" xfId="44121" xr:uid="{00000000-0005-0000-0000-0000ECAD0000}"/>
    <cellStyle name="Verknüpfte Zelle 15 10" xfId="44122" xr:uid="{00000000-0005-0000-0000-0000EDAD0000}"/>
    <cellStyle name="Verknüpfte Zelle 15 11" xfId="44123" xr:uid="{00000000-0005-0000-0000-0000EEAD0000}"/>
    <cellStyle name="Verknüpfte Zelle 15 12" xfId="44124" xr:uid="{00000000-0005-0000-0000-0000EFAD0000}"/>
    <cellStyle name="Verknüpfte Zelle 15 13" xfId="44125" xr:uid="{00000000-0005-0000-0000-0000F0AD0000}"/>
    <cellStyle name="Verknüpfte Zelle 15 14" xfId="44126" xr:uid="{00000000-0005-0000-0000-0000F1AD0000}"/>
    <cellStyle name="Verknüpfte Zelle 15 15" xfId="44127" xr:uid="{00000000-0005-0000-0000-0000F2AD0000}"/>
    <cellStyle name="Verknüpfte Zelle 15 16" xfId="44128" xr:uid="{00000000-0005-0000-0000-0000F3AD0000}"/>
    <cellStyle name="Verknüpfte Zelle 15 17" xfId="44129" xr:uid="{00000000-0005-0000-0000-0000F4AD0000}"/>
    <cellStyle name="Verknüpfte Zelle 15 18" xfId="44130" xr:uid="{00000000-0005-0000-0000-0000F5AD0000}"/>
    <cellStyle name="Verknüpfte Zelle 15 2" xfId="44131" xr:uid="{00000000-0005-0000-0000-0000F6AD0000}"/>
    <cellStyle name="Verknüpfte Zelle 15 3" xfId="44132" xr:uid="{00000000-0005-0000-0000-0000F7AD0000}"/>
    <cellStyle name="Verknüpfte Zelle 15 4" xfId="44133" xr:uid="{00000000-0005-0000-0000-0000F8AD0000}"/>
    <cellStyle name="Verknüpfte Zelle 15 5" xfId="44134" xr:uid="{00000000-0005-0000-0000-0000F9AD0000}"/>
    <cellStyle name="Verknüpfte Zelle 15 6" xfId="44135" xr:uid="{00000000-0005-0000-0000-0000FAAD0000}"/>
    <cellStyle name="Verknüpfte Zelle 15 7" xfId="44136" xr:uid="{00000000-0005-0000-0000-0000FBAD0000}"/>
    <cellStyle name="Verknüpfte Zelle 15 8" xfId="44137" xr:uid="{00000000-0005-0000-0000-0000FCAD0000}"/>
    <cellStyle name="Verknüpfte Zelle 15 9" xfId="44138" xr:uid="{00000000-0005-0000-0000-0000FDAD0000}"/>
    <cellStyle name="Verknüpfte Zelle 16" xfId="44139" xr:uid="{00000000-0005-0000-0000-0000FEAD0000}"/>
    <cellStyle name="Verknüpfte Zelle 16 10" xfId="44140" xr:uid="{00000000-0005-0000-0000-0000FFAD0000}"/>
    <cellStyle name="Verknüpfte Zelle 16 11" xfId="44141" xr:uid="{00000000-0005-0000-0000-000000AE0000}"/>
    <cellStyle name="Verknüpfte Zelle 16 12" xfId="44142" xr:uid="{00000000-0005-0000-0000-000001AE0000}"/>
    <cellStyle name="Verknüpfte Zelle 16 13" xfId="44143" xr:uid="{00000000-0005-0000-0000-000002AE0000}"/>
    <cellStyle name="Verknüpfte Zelle 16 14" xfId="44144" xr:uid="{00000000-0005-0000-0000-000003AE0000}"/>
    <cellStyle name="Verknüpfte Zelle 16 15" xfId="44145" xr:uid="{00000000-0005-0000-0000-000004AE0000}"/>
    <cellStyle name="Verknüpfte Zelle 16 16" xfId="44146" xr:uid="{00000000-0005-0000-0000-000005AE0000}"/>
    <cellStyle name="Verknüpfte Zelle 16 17" xfId="44147" xr:uid="{00000000-0005-0000-0000-000006AE0000}"/>
    <cellStyle name="Verknüpfte Zelle 16 18" xfId="44148" xr:uid="{00000000-0005-0000-0000-000007AE0000}"/>
    <cellStyle name="Verknüpfte Zelle 16 2" xfId="44149" xr:uid="{00000000-0005-0000-0000-000008AE0000}"/>
    <cellStyle name="Verknüpfte Zelle 16 3" xfId="44150" xr:uid="{00000000-0005-0000-0000-000009AE0000}"/>
    <cellStyle name="Verknüpfte Zelle 16 4" xfId="44151" xr:uid="{00000000-0005-0000-0000-00000AAE0000}"/>
    <cellStyle name="Verknüpfte Zelle 16 5" xfId="44152" xr:uid="{00000000-0005-0000-0000-00000BAE0000}"/>
    <cellStyle name="Verknüpfte Zelle 16 6" xfId="44153" xr:uid="{00000000-0005-0000-0000-00000CAE0000}"/>
    <cellStyle name="Verknüpfte Zelle 16 7" xfId="44154" xr:uid="{00000000-0005-0000-0000-00000DAE0000}"/>
    <cellStyle name="Verknüpfte Zelle 16 8" xfId="44155" xr:uid="{00000000-0005-0000-0000-00000EAE0000}"/>
    <cellStyle name="Verknüpfte Zelle 16 9" xfId="44156" xr:uid="{00000000-0005-0000-0000-00000FAE0000}"/>
    <cellStyle name="Verknüpfte Zelle 17" xfId="44157" xr:uid="{00000000-0005-0000-0000-000010AE0000}"/>
    <cellStyle name="Verknüpfte Zelle 17 10" xfId="44158" xr:uid="{00000000-0005-0000-0000-000011AE0000}"/>
    <cellStyle name="Verknüpfte Zelle 17 11" xfId="44159" xr:uid="{00000000-0005-0000-0000-000012AE0000}"/>
    <cellStyle name="Verknüpfte Zelle 17 12" xfId="44160" xr:uid="{00000000-0005-0000-0000-000013AE0000}"/>
    <cellStyle name="Verknüpfte Zelle 17 13" xfId="44161" xr:uid="{00000000-0005-0000-0000-000014AE0000}"/>
    <cellStyle name="Verknüpfte Zelle 17 14" xfId="44162" xr:uid="{00000000-0005-0000-0000-000015AE0000}"/>
    <cellStyle name="Verknüpfte Zelle 17 15" xfId="44163" xr:uid="{00000000-0005-0000-0000-000016AE0000}"/>
    <cellStyle name="Verknüpfte Zelle 17 16" xfId="44164" xr:uid="{00000000-0005-0000-0000-000017AE0000}"/>
    <cellStyle name="Verknüpfte Zelle 17 17" xfId="44165" xr:uid="{00000000-0005-0000-0000-000018AE0000}"/>
    <cellStyle name="Verknüpfte Zelle 17 18" xfId="44166" xr:uid="{00000000-0005-0000-0000-000019AE0000}"/>
    <cellStyle name="Verknüpfte Zelle 17 2" xfId="44167" xr:uid="{00000000-0005-0000-0000-00001AAE0000}"/>
    <cellStyle name="Verknüpfte Zelle 17 3" xfId="44168" xr:uid="{00000000-0005-0000-0000-00001BAE0000}"/>
    <cellStyle name="Verknüpfte Zelle 17 4" xfId="44169" xr:uid="{00000000-0005-0000-0000-00001CAE0000}"/>
    <cellStyle name="Verknüpfte Zelle 17 5" xfId="44170" xr:uid="{00000000-0005-0000-0000-00001DAE0000}"/>
    <cellStyle name="Verknüpfte Zelle 17 6" xfId="44171" xr:uid="{00000000-0005-0000-0000-00001EAE0000}"/>
    <cellStyle name="Verknüpfte Zelle 17 7" xfId="44172" xr:uid="{00000000-0005-0000-0000-00001FAE0000}"/>
    <cellStyle name="Verknüpfte Zelle 17 8" xfId="44173" xr:uid="{00000000-0005-0000-0000-000020AE0000}"/>
    <cellStyle name="Verknüpfte Zelle 17 9" xfId="44174" xr:uid="{00000000-0005-0000-0000-000021AE0000}"/>
    <cellStyle name="Verknüpfte Zelle 18" xfId="44175" xr:uid="{00000000-0005-0000-0000-000022AE0000}"/>
    <cellStyle name="Verknüpfte Zelle 18 10" xfId="44176" xr:uid="{00000000-0005-0000-0000-000023AE0000}"/>
    <cellStyle name="Verknüpfte Zelle 18 11" xfId="44177" xr:uid="{00000000-0005-0000-0000-000024AE0000}"/>
    <cellStyle name="Verknüpfte Zelle 18 12" xfId="44178" xr:uid="{00000000-0005-0000-0000-000025AE0000}"/>
    <cellStyle name="Verknüpfte Zelle 18 13" xfId="44179" xr:uid="{00000000-0005-0000-0000-000026AE0000}"/>
    <cellStyle name="Verknüpfte Zelle 18 14" xfId="44180" xr:uid="{00000000-0005-0000-0000-000027AE0000}"/>
    <cellStyle name="Verknüpfte Zelle 18 15" xfId="44181" xr:uid="{00000000-0005-0000-0000-000028AE0000}"/>
    <cellStyle name="Verknüpfte Zelle 18 16" xfId="44182" xr:uid="{00000000-0005-0000-0000-000029AE0000}"/>
    <cellStyle name="Verknüpfte Zelle 18 17" xfId="44183" xr:uid="{00000000-0005-0000-0000-00002AAE0000}"/>
    <cellStyle name="Verknüpfte Zelle 18 18" xfId="44184" xr:uid="{00000000-0005-0000-0000-00002BAE0000}"/>
    <cellStyle name="Verknüpfte Zelle 18 2" xfId="44185" xr:uid="{00000000-0005-0000-0000-00002CAE0000}"/>
    <cellStyle name="Verknüpfte Zelle 18 3" xfId="44186" xr:uid="{00000000-0005-0000-0000-00002DAE0000}"/>
    <cellStyle name="Verknüpfte Zelle 18 4" xfId="44187" xr:uid="{00000000-0005-0000-0000-00002EAE0000}"/>
    <cellStyle name="Verknüpfte Zelle 18 5" xfId="44188" xr:uid="{00000000-0005-0000-0000-00002FAE0000}"/>
    <cellStyle name="Verknüpfte Zelle 18 6" xfId="44189" xr:uid="{00000000-0005-0000-0000-000030AE0000}"/>
    <cellStyle name="Verknüpfte Zelle 18 7" xfId="44190" xr:uid="{00000000-0005-0000-0000-000031AE0000}"/>
    <cellStyle name="Verknüpfte Zelle 18 8" xfId="44191" xr:uid="{00000000-0005-0000-0000-000032AE0000}"/>
    <cellStyle name="Verknüpfte Zelle 18 9" xfId="44192" xr:uid="{00000000-0005-0000-0000-000033AE0000}"/>
    <cellStyle name="Verknüpfte Zelle 19" xfId="44193" xr:uid="{00000000-0005-0000-0000-000034AE0000}"/>
    <cellStyle name="Verknüpfte Zelle 19 10" xfId="44194" xr:uid="{00000000-0005-0000-0000-000035AE0000}"/>
    <cellStyle name="Verknüpfte Zelle 19 11" xfId="44195" xr:uid="{00000000-0005-0000-0000-000036AE0000}"/>
    <cellStyle name="Verknüpfte Zelle 19 12" xfId="44196" xr:uid="{00000000-0005-0000-0000-000037AE0000}"/>
    <cellStyle name="Verknüpfte Zelle 19 13" xfId="44197" xr:uid="{00000000-0005-0000-0000-000038AE0000}"/>
    <cellStyle name="Verknüpfte Zelle 19 14" xfId="44198" xr:uid="{00000000-0005-0000-0000-000039AE0000}"/>
    <cellStyle name="Verknüpfte Zelle 19 15" xfId="44199" xr:uid="{00000000-0005-0000-0000-00003AAE0000}"/>
    <cellStyle name="Verknüpfte Zelle 19 16" xfId="44200" xr:uid="{00000000-0005-0000-0000-00003BAE0000}"/>
    <cellStyle name="Verknüpfte Zelle 19 17" xfId="44201" xr:uid="{00000000-0005-0000-0000-00003CAE0000}"/>
    <cellStyle name="Verknüpfte Zelle 19 18" xfId="44202" xr:uid="{00000000-0005-0000-0000-00003DAE0000}"/>
    <cellStyle name="Verknüpfte Zelle 19 2" xfId="44203" xr:uid="{00000000-0005-0000-0000-00003EAE0000}"/>
    <cellStyle name="Verknüpfte Zelle 19 3" xfId="44204" xr:uid="{00000000-0005-0000-0000-00003FAE0000}"/>
    <cellStyle name="Verknüpfte Zelle 19 4" xfId="44205" xr:uid="{00000000-0005-0000-0000-000040AE0000}"/>
    <cellStyle name="Verknüpfte Zelle 19 5" xfId="44206" xr:uid="{00000000-0005-0000-0000-000041AE0000}"/>
    <cellStyle name="Verknüpfte Zelle 19 6" xfId="44207" xr:uid="{00000000-0005-0000-0000-000042AE0000}"/>
    <cellStyle name="Verknüpfte Zelle 19 7" xfId="44208" xr:uid="{00000000-0005-0000-0000-000043AE0000}"/>
    <cellStyle name="Verknüpfte Zelle 19 8" xfId="44209" xr:uid="{00000000-0005-0000-0000-000044AE0000}"/>
    <cellStyle name="Verknüpfte Zelle 19 9" xfId="44210" xr:uid="{00000000-0005-0000-0000-000045AE0000}"/>
    <cellStyle name="Verknüpfte Zelle 2" xfId="43" xr:uid="{00000000-0005-0000-0000-000046AE0000}"/>
    <cellStyle name="Verknüpfte Zelle 2 10" xfId="44211" xr:uid="{00000000-0005-0000-0000-000047AE0000}"/>
    <cellStyle name="Verknüpfte Zelle 2 11" xfId="44212" xr:uid="{00000000-0005-0000-0000-000048AE0000}"/>
    <cellStyle name="Verknüpfte Zelle 2 12" xfId="44213" xr:uid="{00000000-0005-0000-0000-000049AE0000}"/>
    <cellStyle name="Verknüpfte Zelle 2 13" xfId="44214" xr:uid="{00000000-0005-0000-0000-00004AAE0000}"/>
    <cellStyle name="Verknüpfte Zelle 2 14" xfId="44215" xr:uid="{00000000-0005-0000-0000-00004BAE0000}"/>
    <cellStyle name="Verknüpfte Zelle 2 15" xfId="44216" xr:uid="{00000000-0005-0000-0000-00004CAE0000}"/>
    <cellStyle name="Verknüpfte Zelle 2 15 10" xfId="44217" xr:uid="{00000000-0005-0000-0000-00004DAE0000}"/>
    <cellStyle name="Verknüpfte Zelle 2 15 11" xfId="44218" xr:uid="{00000000-0005-0000-0000-00004EAE0000}"/>
    <cellStyle name="Verknüpfte Zelle 2 15 12" xfId="44219" xr:uid="{00000000-0005-0000-0000-00004FAE0000}"/>
    <cellStyle name="Verknüpfte Zelle 2 15 13" xfId="44220" xr:uid="{00000000-0005-0000-0000-000050AE0000}"/>
    <cellStyle name="Verknüpfte Zelle 2 15 14" xfId="44221" xr:uid="{00000000-0005-0000-0000-000051AE0000}"/>
    <cellStyle name="Verknüpfte Zelle 2 15 15" xfId="44222" xr:uid="{00000000-0005-0000-0000-000052AE0000}"/>
    <cellStyle name="Verknüpfte Zelle 2 15 16" xfId="44223" xr:uid="{00000000-0005-0000-0000-000053AE0000}"/>
    <cellStyle name="Verknüpfte Zelle 2 15 17" xfId="44224" xr:uid="{00000000-0005-0000-0000-000054AE0000}"/>
    <cellStyle name="Verknüpfte Zelle 2 15 18" xfId="44225" xr:uid="{00000000-0005-0000-0000-000055AE0000}"/>
    <cellStyle name="Verknüpfte Zelle 2 15 2" xfId="44226" xr:uid="{00000000-0005-0000-0000-000056AE0000}"/>
    <cellStyle name="Verknüpfte Zelle 2 15 2 10" xfId="44227" xr:uid="{00000000-0005-0000-0000-000057AE0000}"/>
    <cellStyle name="Verknüpfte Zelle 2 15 2 11" xfId="44228" xr:uid="{00000000-0005-0000-0000-000058AE0000}"/>
    <cellStyle name="Verknüpfte Zelle 2 15 2 12" xfId="44229" xr:uid="{00000000-0005-0000-0000-000059AE0000}"/>
    <cellStyle name="Verknüpfte Zelle 2 15 2 13" xfId="44230" xr:uid="{00000000-0005-0000-0000-00005AAE0000}"/>
    <cellStyle name="Verknüpfte Zelle 2 15 2 14" xfId="44231" xr:uid="{00000000-0005-0000-0000-00005BAE0000}"/>
    <cellStyle name="Verknüpfte Zelle 2 15 2 15" xfId="44232" xr:uid="{00000000-0005-0000-0000-00005CAE0000}"/>
    <cellStyle name="Verknüpfte Zelle 2 15 2 16" xfId="44233" xr:uid="{00000000-0005-0000-0000-00005DAE0000}"/>
    <cellStyle name="Verknüpfte Zelle 2 15 2 17" xfId="44234" xr:uid="{00000000-0005-0000-0000-00005EAE0000}"/>
    <cellStyle name="Verknüpfte Zelle 2 15 2 18" xfId="44235" xr:uid="{00000000-0005-0000-0000-00005FAE0000}"/>
    <cellStyle name="Verknüpfte Zelle 2 15 2 2" xfId="44236" xr:uid="{00000000-0005-0000-0000-000060AE0000}"/>
    <cellStyle name="Verknüpfte Zelle 2 15 2 2 2" xfId="44237" xr:uid="{00000000-0005-0000-0000-000061AE0000}"/>
    <cellStyle name="Verknüpfte Zelle 2 15 2 2 2 2" xfId="44238" xr:uid="{00000000-0005-0000-0000-000062AE0000}"/>
    <cellStyle name="Verknüpfte Zelle 2 15 2 2 2 2 2" xfId="44239" xr:uid="{00000000-0005-0000-0000-000063AE0000}"/>
    <cellStyle name="Verknüpfte Zelle 2 15 2 2 2 2 2 2" xfId="44240" xr:uid="{00000000-0005-0000-0000-000064AE0000}"/>
    <cellStyle name="Verknüpfte Zelle 2 15 2 2 2 2 2 3" xfId="44241" xr:uid="{00000000-0005-0000-0000-000065AE0000}"/>
    <cellStyle name="Verknüpfte Zelle 2 15 2 2 2 2 3" xfId="44242" xr:uid="{00000000-0005-0000-0000-000066AE0000}"/>
    <cellStyle name="Verknüpfte Zelle 2 15 2 2 2 3" xfId="44243" xr:uid="{00000000-0005-0000-0000-000067AE0000}"/>
    <cellStyle name="Verknüpfte Zelle 2 15 2 2 2 4" xfId="44244" xr:uid="{00000000-0005-0000-0000-000068AE0000}"/>
    <cellStyle name="Verknüpfte Zelle 2 15 2 2 3" xfId="44245" xr:uid="{00000000-0005-0000-0000-000069AE0000}"/>
    <cellStyle name="Verknüpfte Zelle 2 15 2 2 3 2" xfId="44246" xr:uid="{00000000-0005-0000-0000-00006AAE0000}"/>
    <cellStyle name="Verknüpfte Zelle 2 15 2 2 3 3" xfId="44247" xr:uid="{00000000-0005-0000-0000-00006BAE0000}"/>
    <cellStyle name="Verknüpfte Zelle 2 15 2 2 4" xfId="44248" xr:uid="{00000000-0005-0000-0000-00006CAE0000}"/>
    <cellStyle name="Verknüpfte Zelle 2 15 2 3" xfId="44249" xr:uid="{00000000-0005-0000-0000-00006DAE0000}"/>
    <cellStyle name="Verknüpfte Zelle 2 15 2 4" xfId="44250" xr:uid="{00000000-0005-0000-0000-00006EAE0000}"/>
    <cellStyle name="Verknüpfte Zelle 2 15 2 5" xfId="44251" xr:uid="{00000000-0005-0000-0000-00006FAE0000}"/>
    <cellStyle name="Verknüpfte Zelle 2 15 2 5 2" xfId="44252" xr:uid="{00000000-0005-0000-0000-000070AE0000}"/>
    <cellStyle name="Verknüpfte Zelle 2 15 2 5 2 2" xfId="44253" xr:uid="{00000000-0005-0000-0000-000071AE0000}"/>
    <cellStyle name="Verknüpfte Zelle 2 15 2 5 2 3" xfId="44254" xr:uid="{00000000-0005-0000-0000-000072AE0000}"/>
    <cellStyle name="Verknüpfte Zelle 2 15 2 5 3" xfId="44255" xr:uid="{00000000-0005-0000-0000-000073AE0000}"/>
    <cellStyle name="Verknüpfte Zelle 2 15 2 6" xfId="44256" xr:uid="{00000000-0005-0000-0000-000074AE0000}"/>
    <cellStyle name="Verknüpfte Zelle 2 15 2 7" xfId="44257" xr:uid="{00000000-0005-0000-0000-000075AE0000}"/>
    <cellStyle name="Verknüpfte Zelle 2 15 2 8" xfId="44258" xr:uid="{00000000-0005-0000-0000-000076AE0000}"/>
    <cellStyle name="Verknüpfte Zelle 2 15 2 9" xfId="44259" xr:uid="{00000000-0005-0000-0000-000077AE0000}"/>
    <cellStyle name="Verknüpfte Zelle 2 15 3" xfId="44260" xr:uid="{00000000-0005-0000-0000-000078AE0000}"/>
    <cellStyle name="Verknüpfte Zelle 2 15 3 2" xfId="44261" xr:uid="{00000000-0005-0000-0000-000079AE0000}"/>
    <cellStyle name="Verknüpfte Zelle 2 15 3 2 2" xfId="44262" xr:uid="{00000000-0005-0000-0000-00007AAE0000}"/>
    <cellStyle name="Verknüpfte Zelle 2 15 3 2 2 2" xfId="44263" xr:uid="{00000000-0005-0000-0000-00007BAE0000}"/>
    <cellStyle name="Verknüpfte Zelle 2 15 3 2 2 2 2" xfId="44264" xr:uid="{00000000-0005-0000-0000-00007CAE0000}"/>
    <cellStyle name="Verknüpfte Zelle 2 15 3 2 2 2 3" xfId="44265" xr:uid="{00000000-0005-0000-0000-00007DAE0000}"/>
    <cellStyle name="Verknüpfte Zelle 2 15 3 2 2 3" xfId="44266" xr:uid="{00000000-0005-0000-0000-00007EAE0000}"/>
    <cellStyle name="Verknüpfte Zelle 2 15 3 2 3" xfId="44267" xr:uid="{00000000-0005-0000-0000-00007FAE0000}"/>
    <cellStyle name="Verknüpfte Zelle 2 15 3 2 4" xfId="44268" xr:uid="{00000000-0005-0000-0000-000080AE0000}"/>
    <cellStyle name="Verknüpfte Zelle 2 15 3 3" xfId="44269" xr:uid="{00000000-0005-0000-0000-000081AE0000}"/>
    <cellStyle name="Verknüpfte Zelle 2 15 3 3 2" xfId="44270" xr:uid="{00000000-0005-0000-0000-000082AE0000}"/>
    <cellStyle name="Verknüpfte Zelle 2 15 3 3 3" xfId="44271" xr:uid="{00000000-0005-0000-0000-000083AE0000}"/>
    <cellStyle name="Verknüpfte Zelle 2 15 3 4" xfId="44272" xr:uid="{00000000-0005-0000-0000-000084AE0000}"/>
    <cellStyle name="Verknüpfte Zelle 2 15 4" xfId="44273" xr:uid="{00000000-0005-0000-0000-000085AE0000}"/>
    <cellStyle name="Verknüpfte Zelle 2 15 5" xfId="44274" xr:uid="{00000000-0005-0000-0000-000086AE0000}"/>
    <cellStyle name="Verknüpfte Zelle 2 15 5 2" xfId="44275" xr:uid="{00000000-0005-0000-0000-000087AE0000}"/>
    <cellStyle name="Verknüpfte Zelle 2 15 5 2 2" xfId="44276" xr:uid="{00000000-0005-0000-0000-000088AE0000}"/>
    <cellStyle name="Verknüpfte Zelle 2 15 5 2 3" xfId="44277" xr:uid="{00000000-0005-0000-0000-000089AE0000}"/>
    <cellStyle name="Verknüpfte Zelle 2 15 5 3" xfId="44278" xr:uid="{00000000-0005-0000-0000-00008AAE0000}"/>
    <cellStyle name="Verknüpfte Zelle 2 15 6" xfId="44279" xr:uid="{00000000-0005-0000-0000-00008BAE0000}"/>
    <cellStyle name="Verknüpfte Zelle 2 15 7" xfId="44280" xr:uid="{00000000-0005-0000-0000-00008CAE0000}"/>
    <cellStyle name="Verknüpfte Zelle 2 15 8" xfId="44281" xr:uid="{00000000-0005-0000-0000-00008DAE0000}"/>
    <cellStyle name="Verknüpfte Zelle 2 15 9" xfId="44282" xr:uid="{00000000-0005-0000-0000-00008EAE0000}"/>
    <cellStyle name="Verknüpfte Zelle 2 16" xfId="44283" xr:uid="{00000000-0005-0000-0000-00008FAE0000}"/>
    <cellStyle name="Verknüpfte Zelle 2 17" xfId="44284" xr:uid="{00000000-0005-0000-0000-000090AE0000}"/>
    <cellStyle name="Verknüpfte Zelle 2 18" xfId="44285" xr:uid="{00000000-0005-0000-0000-000091AE0000}"/>
    <cellStyle name="Verknüpfte Zelle 2 19" xfId="44286" xr:uid="{00000000-0005-0000-0000-000092AE0000}"/>
    <cellStyle name="Verknüpfte Zelle 2 2" xfId="44287" xr:uid="{00000000-0005-0000-0000-000093AE0000}"/>
    <cellStyle name="Verknüpfte Zelle 2 2 2" xfId="44288" xr:uid="{00000000-0005-0000-0000-000094AE0000}"/>
    <cellStyle name="Verknüpfte Zelle 2 20" xfId="44289" xr:uid="{00000000-0005-0000-0000-000095AE0000}"/>
    <cellStyle name="Verknüpfte Zelle 2 21" xfId="44290" xr:uid="{00000000-0005-0000-0000-000096AE0000}"/>
    <cellStyle name="Verknüpfte Zelle 2 22" xfId="44291" xr:uid="{00000000-0005-0000-0000-000097AE0000}"/>
    <cellStyle name="Verknüpfte Zelle 2 23" xfId="44292" xr:uid="{00000000-0005-0000-0000-000098AE0000}"/>
    <cellStyle name="Verknüpfte Zelle 2 24" xfId="44293" xr:uid="{00000000-0005-0000-0000-000099AE0000}"/>
    <cellStyle name="Verknüpfte Zelle 2 25" xfId="44294" xr:uid="{00000000-0005-0000-0000-00009AAE0000}"/>
    <cellStyle name="Verknüpfte Zelle 2 26" xfId="44295" xr:uid="{00000000-0005-0000-0000-00009BAE0000}"/>
    <cellStyle name="Verknüpfte Zelle 2 27" xfId="44296" xr:uid="{00000000-0005-0000-0000-00009CAE0000}"/>
    <cellStyle name="Verknüpfte Zelle 2 28" xfId="44297" xr:uid="{00000000-0005-0000-0000-00009DAE0000}"/>
    <cellStyle name="Verknüpfte Zelle 2 28 10" xfId="44298" xr:uid="{00000000-0005-0000-0000-00009EAE0000}"/>
    <cellStyle name="Verknüpfte Zelle 2 28 10 2" xfId="44299" xr:uid="{00000000-0005-0000-0000-00009FAE0000}"/>
    <cellStyle name="Verknüpfte Zelle 2 28 10 3" xfId="44300" xr:uid="{00000000-0005-0000-0000-0000A0AE0000}"/>
    <cellStyle name="Verknüpfte Zelle 2 28 11" xfId="44301" xr:uid="{00000000-0005-0000-0000-0000A1AE0000}"/>
    <cellStyle name="Verknüpfte Zelle 2 28 2" xfId="44302" xr:uid="{00000000-0005-0000-0000-0000A2AE0000}"/>
    <cellStyle name="Verknüpfte Zelle 2 28 2 2" xfId="44303" xr:uid="{00000000-0005-0000-0000-0000A3AE0000}"/>
    <cellStyle name="Verknüpfte Zelle 2 28 2 2 2" xfId="44304" xr:uid="{00000000-0005-0000-0000-0000A4AE0000}"/>
    <cellStyle name="Verknüpfte Zelle 2 28 2 2 2 2" xfId="44305" xr:uid="{00000000-0005-0000-0000-0000A5AE0000}"/>
    <cellStyle name="Verknüpfte Zelle 2 28 2 2 2 2 2" xfId="44306" xr:uid="{00000000-0005-0000-0000-0000A6AE0000}"/>
    <cellStyle name="Verknüpfte Zelle 2 28 2 2 2 2 2 2" xfId="44307" xr:uid="{00000000-0005-0000-0000-0000A7AE0000}"/>
    <cellStyle name="Verknüpfte Zelle 2 28 2 2 2 2 2 3" xfId="44308" xr:uid="{00000000-0005-0000-0000-0000A8AE0000}"/>
    <cellStyle name="Verknüpfte Zelle 2 28 2 2 2 2 3" xfId="44309" xr:uid="{00000000-0005-0000-0000-0000A9AE0000}"/>
    <cellStyle name="Verknüpfte Zelle 2 28 2 2 2 3" xfId="44310" xr:uid="{00000000-0005-0000-0000-0000AAAE0000}"/>
    <cellStyle name="Verknüpfte Zelle 2 28 2 2 2 4" xfId="44311" xr:uid="{00000000-0005-0000-0000-0000ABAE0000}"/>
    <cellStyle name="Verknüpfte Zelle 2 28 2 2 3" xfId="44312" xr:uid="{00000000-0005-0000-0000-0000ACAE0000}"/>
    <cellStyle name="Verknüpfte Zelle 2 28 2 2 3 2" xfId="44313" xr:uid="{00000000-0005-0000-0000-0000ADAE0000}"/>
    <cellStyle name="Verknüpfte Zelle 2 28 2 2 3 3" xfId="44314" xr:uid="{00000000-0005-0000-0000-0000AEAE0000}"/>
    <cellStyle name="Verknüpfte Zelle 2 28 2 2 4" xfId="44315" xr:uid="{00000000-0005-0000-0000-0000AFAE0000}"/>
    <cellStyle name="Verknüpfte Zelle 2 28 2 3" xfId="44316" xr:uid="{00000000-0005-0000-0000-0000B0AE0000}"/>
    <cellStyle name="Verknüpfte Zelle 2 28 2 3 2" xfId="44317" xr:uid="{00000000-0005-0000-0000-0000B1AE0000}"/>
    <cellStyle name="Verknüpfte Zelle 2 28 2 3 2 2" xfId="44318" xr:uid="{00000000-0005-0000-0000-0000B2AE0000}"/>
    <cellStyle name="Verknüpfte Zelle 2 28 2 3 2 3" xfId="44319" xr:uid="{00000000-0005-0000-0000-0000B3AE0000}"/>
    <cellStyle name="Verknüpfte Zelle 2 28 2 3 3" xfId="44320" xr:uid="{00000000-0005-0000-0000-0000B4AE0000}"/>
    <cellStyle name="Verknüpfte Zelle 2 28 2 4" xfId="44321" xr:uid="{00000000-0005-0000-0000-0000B5AE0000}"/>
    <cellStyle name="Verknüpfte Zelle 2 28 2 5" xfId="44322" xr:uid="{00000000-0005-0000-0000-0000B6AE0000}"/>
    <cellStyle name="Verknüpfte Zelle 2 28 3" xfId="44323" xr:uid="{00000000-0005-0000-0000-0000B7AE0000}"/>
    <cellStyle name="Verknüpfte Zelle 2 28 4" xfId="44324" xr:uid="{00000000-0005-0000-0000-0000B8AE0000}"/>
    <cellStyle name="Verknüpfte Zelle 2 28 5" xfId="44325" xr:uid="{00000000-0005-0000-0000-0000B9AE0000}"/>
    <cellStyle name="Verknüpfte Zelle 2 28 6" xfId="44326" xr:uid="{00000000-0005-0000-0000-0000BAAE0000}"/>
    <cellStyle name="Verknüpfte Zelle 2 28 7" xfId="44327" xr:uid="{00000000-0005-0000-0000-0000BBAE0000}"/>
    <cellStyle name="Verknüpfte Zelle 2 28 8" xfId="44328" xr:uid="{00000000-0005-0000-0000-0000BCAE0000}"/>
    <cellStyle name="Verknüpfte Zelle 2 28 9" xfId="44329" xr:uid="{00000000-0005-0000-0000-0000BDAE0000}"/>
    <cellStyle name="Verknüpfte Zelle 2 28 9 2" xfId="44330" xr:uid="{00000000-0005-0000-0000-0000BEAE0000}"/>
    <cellStyle name="Verknüpfte Zelle 2 28 9 2 2" xfId="44331" xr:uid="{00000000-0005-0000-0000-0000BFAE0000}"/>
    <cellStyle name="Verknüpfte Zelle 2 28 9 2 2 2" xfId="44332" xr:uid="{00000000-0005-0000-0000-0000C0AE0000}"/>
    <cellStyle name="Verknüpfte Zelle 2 28 9 2 2 3" xfId="44333" xr:uid="{00000000-0005-0000-0000-0000C1AE0000}"/>
    <cellStyle name="Verknüpfte Zelle 2 28 9 2 3" xfId="44334" xr:uid="{00000000-0005-0000-0000-0000C2AE0000}"/>
    <cellStyle name="Verknüpfte Zelle 2 28 9 3" xfId="44335" xr:uid="{00000000-0005-0000-0000-0000C3AE0000}"/>
    <cellStyle name="Verknüpfte Zelle 2 28 9 4" xfId="44336" xr:uid="{00000000-0005-0000-0000-0000C4AE0000}"/>
    <cellStyle name="Verknüpfte Zelle 2 29" xfId="44337" xr:uid="{00000000-0005-0000-0000-0000C5AE0000}"/>
    <cellStyle name="Verknüpfte Zelle 2 29 2" xfId="44338" xr:uid="{00000000-0005-0000-0000-0000C6AE0000}"/>
    <cellStyle name="Verknüpfte Zelle 2 29 2 2" xfId="44339" xr:uid="{00000000-0005-0000-0000-0000C7AE0000}"/>
    <cellStyle name="Verknüpfte Zelle 2 29 2 2 2" xfId="44340" xr:uid="{00000000-0005-0000-0000-0000C8AE0000}"/>
    <cellStyle name="Verknüpfte Zelle 2 29 2 2 2 2" xfId="44341" xr:uid="{00000000-0005-0000-0000-0000C9AE0000}"/>
    <cellStyle name="Verknüpfte Zelle 2 29 2 2 2 2 2" xfId="44342" xr:uid="{00000000-0005-0000-0000-0000CAAE0000}"/>
    <cellStyle name="Verknüpfte Zelle 2 29 2 2 2 2 3" xfId="44343" xr:uid="{00000000-0005-0000-0000-0000CBAE0000}"/>
    <cellStyle name="Verknüpfte Zelle 2 29 2 2 2 3" xfId="44344" xr:uid="{00000000-0005-0000-0000-0000CCAE0000}"/>
    <cellStyle name="Verknüpfte Zelle 2 29 2 2 3" xfId="44345" xr:uid="{00000000-0005-0000-0000-0000CDAE0000}"/>
    <cellStyle name="Verknüpfte Zelle 2 29 2 2 4" xfId="44346" xr:uid="{00000000-0005-0000-0000-0000CEAE0000}"/>
    <cellStyle name="Verknüpfte Zelle 2 29 2 3" xfId="44347" xr:uid="{00000000-0005-0000-0000-0000CFAE0000}"/>
    <cellStyle name="Verknüpfte Zelle 2 29 2 3 2" xfId="44348" xr:uid="{00000000-0005-0000-0000-0000D0AE0000}"/>
    <cellStyle name="Verknüpfte Zelle 2 29 2 3 3" xfId="44349" xr:uid="{00000000-0005-0000-0000-0000D1AE0000}"/>
    <cellStyle name="Verknüpfte Zelle 2 29 2 4" xfId="44350" xr:uid="{00000000-0005-0000-0000-0000D2AE0000}"/>
    <cellStyle name="Verknüpfte Zelle 2 29 3" xfId="44351" xr:uid="{00000000-0005-0000-0000-0000D3AE0000}"/>
    <cellStyle name="Verknüpfte Zelle 2 29 3 2" xfId="44352" xr:uid="{00000000-0005-0000-0000-0000D4AE0000}"/>
    <cellStyle name="Verknüpfte Zelle 2 29 3 2 2" xfId="44353" xr:uid="{00000000-0005-0000-0000-0000D5AE0000}"/>
    <cellStyle name="Verknüpfte Zelle 2 29 3 2 3" xfId="44354" xr:uid="{00000000-0005-0000-0000-0000D6AE0000}"/>
    <cellStyle name="Verknüpfte Zelle 2 29 3 3" xfId="44355" xr:uid="{00000000-0005-0000-0000-0000D7AE0000}"/>
    <cellStyle name="Verknüpfte Zelle 2 29 4" xfId="44356" xr:uid="{00000000-0005-0000-0000-0000D8AE0000}"/>
    <cellStyle name="Verknüpfte Zelle 2 29 5" xfId="44357" xr:uid="{00000000-0005-0000-0000-0000D9AE0000}"/>
    <cellStyle name="Verknüpfte Zelle 2 3" xfId="44358" xr:uid="{00000000-0005-0000-0000-0000DAAE0000}"/>
    <cellStyle name="Verknüpfte Zelle 2 30" xfId="44359" xr:uid="{00000000-0005-0000-0000-0000DBAE0000}"/>
    <cellStyle name="Verknüpfte Zelle 2 30 2" xfId="44360" xr:uid="{00000000-0005-0000-0000-0000DCAE0000}"/>
    <cellStyle name="Verknüpfte Zelle 2 31" xfId="44361" xr:uid="{00000000-0005-0000-0000-0000DDAE0000}"/>
    <cellStyle name="Verknüpfte Zelle 2 31 2" xfId="44362" xr:uid="{00000000-0005-0000-0000-0000DEAE0000}"/>
    <cellStyle name="Verknüpfte Zelle 2 32" xfId="44363" xr:uid="{00000000-0005-0000-0000-0000DFAE0000}"/>
    <cellStyle name="Verknüpfte Zelle 2 32 2" xfId="44364" xr:uid="{00000000-0005-0000-0000-0000E0AE0000}"/>
    <cellStyle name="Verknüpfte Zelle 2 33" xfId="44365" xr:uid="{00000000-0005-0000-0000-0000E1AE0000}"/>
    <cellStyle name="Verknüpfte Zelle 2 33 2" xfId="44366" xr:uid="{00000000-0005-0000-0000-0000E2AE0000}"/>
    <cellStyle name="Verknüpfte Zelle 2 34" xfId="44367" xr:uid="{00000000-0005-0000-0000-0000E3AE0000}"/>
    <cellStyle name="Verknüpfte Zelle 2 34 2" xfId="44368" xr:uid="{00000000-0005-0000-0000-0000E4AE0000}"/>
    <cellStyle name="Verknüpfte Zelle 2 35" xfId="44369" xr:uid="{00000000-0005-0000-0000-0000E5AE0000}"/>
    <cellStyle name="Verknüpfte Zelle 2 35 2" xfId="44370" xr:uid="{00000000-0005-0000-0000-0000E6AE0000}"/>
    <cellStyle name="Verknüpfte Zelle 2 35 2 2" xfId="44371" xr:uid="{00000000-0005-0000-0000-0000E7AE0000}"/>
    <cellStyle name="Verknüpfte Zelle 2 35 2 2 2" xfId="44372" xr:uid="{00000000-0005-0000-0000-0000E8AE0000}"/>
    <cellStyle name="Verknüpfte Zelle 2 35 2 2 3" xfId="44373" xr:uid="{00000000-0005-0000-0000-0000E9AE0000}"/>
    <cellStyle name="Verknüpfte Zelle 2 35 2 3" xfId="44374" xr:uid="{00000000-0005-0000-0000-0000EAAE0000}"/>
    <cellStyle name="Verknüpfte Zelle 2 35 3" xfId="44375" xr:uid="{00000000-0005-0000-0000-0000EBAE0000}"/>
    <cellStyle name="Verknüpfte Zelle 2 35 4" xfId="44376" xr:uid="{00000000-0005-0000-0000-0000ECAE0000}"/>
    <cellStyle name="Verknüpfte Zelle 2 36" xfId="44377" xr:uid="{00000000-0005-0000-0000-0000EDAE0000}"/>
    <cellStyle name="Verknüpfte Zelle 2 36 2" xfId="44378" xr:uid="{00000000-0005-0000-0000-0000EEAE0000}"/>
    <cellStyle name="Verknüpfte Zelle 2 36 3" xfId="44379" xr:uid="{00000000-0005-0000-0000-0000EFAE0000}"/>
    <cellStyle name="Verknüpfte Zelle 2 37" xfId="44380" xr:uid="{00000000-0005-0000-0000-0000F0AE0000}"/>
    <cellStyle name="Verknüpfte Zelle 2 38" xfId="44381" xr:uid="{00000000-0005-0000-0000-0000F1AE0000}"/>
    <cellStyle name="Verknüpfte Zelle 2 39" xfId="44382" xr:uid="{00000000-0005-0000-0000-0000F2AE0000}"/>
    <cellStyle name="Verknüpfte Zelle 2 4" xfId="44383" xr:uid="{00000000-0005-0000-0000-0000F3AE0000}"/>
    <cellStyle name="Verknüpfte Zelle 2 40" xfId="44384" xr:uid="{00000000-0005-0000-0000-0000F4AE0000}"/>
    <cellStyle name="Verknüpfte Zelle 2 41" xfId="44385" xr:uid="{00000000-0005-0000-0000-0000F5AE0000}"/>
    <cellStyle name="Verknüpfte Zelle 2 42" xfId="44386" xr:uid="{00000000-0005-0000-0000-0000F6AE0000}"/>
    <cellStyle name="Verknüpfte Zelle 2 43" xfId="44387" xr:uid="{00000000-0005-0000-0000-0000F7AE0000}"/>
    <cellStyle name="Verknüpfte Zelle 2 44" xfId="44388" xr:uid="{00000000-0005-0000-0000-0000F8AE0000}"/>
    <cellStyle name="Verknüpfte Zelle 2 45" xfId="44389" xr:uid="{00000000-0005-0000-0000-0000F9AE0000}"/>
    <cellStyle name="Verknüpfte Zelle 2 46" xfId="44390" xr:uid="{00000000-0005-0000-0000-0000FAAE0000}"/>
    <cellStyle name="Verknüpfte Zelle 2 47" xfId="44391" xr:uid="{00000000-0005-0000-0000-0000FBAE0000}"/>
    <cellStyle name="Verknüpfte Zelle 2 48" xfId="44392" xr:uid="{00000000-0005-0000-0000-0000FCAE0000}"/>
    <cellStyle name="Verknüpfte Zelle 2 5" xfId="44393" xr:uid="{00000000-0005-0000-0000-0000FDAE0000}"/>
    <cellStyle name="Verknüpfte Zelle 2 6" xfId="44394" xr:uid="{00000000-0005-0000-0000-0000FEAE0000}"/>
    <cellStyle name="Verknüpfte Zelle 2 7" xfId="44395" xr:uid="{00000000-0005-0000-0000-0000FFAE0000}"/>
    <cellStyle name="Verknüpfte Zelle 2 8" xfId="44396" xr:uid="{00000000-0005-0000-0000-000000AF0000}"/>
    <cellStyle name="Verknüpfte Zelle 2 9" xfId="44397" xr:uid="{00000000-0005-0000-0000-000001AF0000}"/>
    <cellStyle name="Verknüpfte Zelle 20" xfId="44398" xr:uid="{00000000-0005-0000-0000-000002AF0000}"/>
    <cellStyle name="Verknüpfte Zelle 20 10" xfId="44399" xr:uid="{00000000-0005-0000-0000-000003AF0000}"/>
    <cellStyle name="Verknüpfte Zelle 20 11" xfId="44400" xr:uid="{00000000-0005-0000-0000-000004AF0000}"/>
    <cellStyle name="Verknüpfte Zelle 20 12" xfId="44401" xr:uid="{00000000-0005-0000-0000-000005AF0000}"/>
    <cellStyle name="Verknüpfte Zelle 20 13" xfId="44402" xr:uid="{00000000-0005-0000-0000-000006AF0000}"/>
    <cellStyle name="Verknüpfte Zelle 20 14" xfId="44403" xr:uid="{00000000-0005-0000-0000-000007AF0000}"/>
    <cellStyle name="Verknüpfte Zelle 20 15" xfId="44404" xr:uid="{00000000-0005-0000-0000-000008AF0000}"/>
    <cellStyle name="Verknüpfte Zelle 20 16" xfId="44405" xr:uid="{00000000-0005-0000-0000-000009AF0000}"/>
    <cellStyle name="Verknüpfte Zelle 20 17" xfId="44406" xr:uid="{00000000-0005-0000-0000-00000AAF0000}"/>
    <cellStyle name="Verknüpfte Zelle 20 18" xfId="44407" xr:uid="{00000000-0005-0000-0000-00000BAF0000}"/>
    <cellStyle name="Verknüpfte Zelle 20 2" xfId="44408" xr:uid="{00000000-0005-0000-0000-00000CAF0000}"/>
    <cellStyle name="Verknüpfte Zelle 20 3" xfId="44409" xr:uid="{00000000-0005-0000-0000-00000DAF0000}"/>
    <cellStyle name="Verknüpfte Zelle 20 4" xfId="44410" xr:uid="{00000000-0005-0000-0000-00000EAF0000}"/>
    <cellStyle name="Verknüpfte Zelle 20 5" xfId="44411" xr:uid="{00000000-0005-0000-0000-00000FAF0000}"/>
    <cellStyle name="Verknüpfte Zelle 20 6" xfId="44412" xr:uid="{00000000-0005-0000-0000-000010AF0000}"/>
    <cellStyle name="Verknüpfte Zelle 20 7" xfId="44413" xr:uid="{00000000-0005-0000-0000-000011AF0000}"/>
    <cellStyle name="Verknüpfte Zelle 20 8" xfId="44414" xr:uid="{00000000-0005-0000-0000-000012AF0000}"/>
    <cellStyle name="Verknüpfte Zelle 20 9" xfId="44415" xr:uid="{00000000-0005-0000-0000-000013AF0000}"/>
    <cellStyle name="Verknüpfte Zelle 21" xfId="44416" xr:uid="{00000000-0005-0000-0000-000014AF0000}"/>
    <cellStyle name="Verknüpfte Zelle 21 10" xfId="44417" xr:uid="{00000000-0005-0000-0000-000015AF0000}"/>
    <cellStyle name="Verknüpfte Zelle 21 11" xfId="44418" xr:uid="{00000000-0005-0000-0000-000016AF0000}"/>
    <cellStyle name="Verknüpfte Zelle 21 12" xfId="44419" xr:uid="{00000000-0005-0000-0000-000017AF0000}"/>
    <cellStyle name="Verknüpfte Zelle 21 13" xfId="44420" xr:uid="{00000000-0005-0000-0000-000018AF0000}"/>
    <cellStyle name="Verknüpfte Zelle 21 14" xfId="44421" xr:uid="{00000000-0005-0000-0000-000019AF0000}"/>
    <cellStyle name="Verknüpfte Zelle 21 15" xfId="44422" xr:uid="{00000000-0005-0000-0000-00001AAF0000}"/>
    <cellStyle name="Verknüpfte Zelle 21 16" xfId="44423" xr:uid="{00000000-0005-0000-0000-00001BAF0000}"/>
    <cellStyle name="Verknüpfte Zelle 21 17" xfId="44424" xr:uid="{00000000-0005-0000-0000-00001CAF0000}"/>
    <cellStyle name="Verknüpfte Zelle 21 18" xfId="44425" xr:uid="{00000000-0005-0000-0000-00001DAF0000}"/>
    <cellStyle name="Verknüpfte Zelle 21 2" xfId="44426" xr:uid="{00000000-0005-0000-0000-00001EAF0000}"/>
    <cellStyle name="Verknüpfte Zelle 21 3" xfId="44427" xr:uid="{00000000-0005-0000-0000-00001FAF0000}"/>
    <cellStyle name="Verknüpfte Zelle 21 4" xfId="44428" xr:uid="{00000000-0005-0000-0000-000020AF0000}"/>
    <cellStyle name="Verknüpfte Zelle 21 5" xfId="44429" xr:uid="{00000000-0005-0000-0000-000021AF0000}"/>
    <cellStyle name="Verknüpfte Zelle 21 6" xfId="44430" xr:uid="{00000000-0005-0000-0000-000022AF0000}"/>
    <cellStyle name="Verknüpfte Zelle 21 7" xfId="44431" xr:uid="{00000000-0005-0000-0000-000023AF0000}"/>
    <cellStyle name="Verknüpfte Zelle 21 8" xfId="44432" xr:uid="{00000000-0005-0000-0000-000024AF0000}"/>
    <cellStyle name="Verknüpfte Zelle 21 9" xfId="44433" xr:uid="{00000000-0005-0000-0000-000025AF0000}"/>
    <cellStyle name="Verknüpfte Zelle 22" xfId="44434" xr:uid="{00000000-0005-0000-0000-000026AF0000}"/>
    <cellStyle name="Verknüpfte Zelle 22 10" xfId="44435" xr:uid="{00000000-0005-0000-0000-000027AF0000}"/>
    <cellStyle name="Verknüpfte Zelle 22 11" xfId="44436" xr:uid="{00000000-0005-0000-0000-000028AF0000}"/>
    <cellStyle name="Verknüpfte Zelle 22 12" xfId="44437" xr:uid="{00000000-0005-0000-0000-000029AF0000}"/>
    <cellStyle name="Verknüpfte Zelle 22 13" xfId="44438" xr:uid="{00000000-0005-0000-0000-00002AAF0000}"/>
    <cellStyle name="Verknüpfte Zelle 22 14" xfId="44439" xr:uid="{00000000-0005-0000-0000-00002BAF0000}"/>
    <cellStyle name="Verknüpfte Zelle 22 15" xfId="44440" xr:uid="{00000000-0005-0000-0000-00002CAF0000}"/>
    <cellStyle name="Verknüpfte Zelle 22 16" xfId="44441" xr:uid="{00000000-0005-0000-0000-00002DAF0000}"/>
    <cellStyle name="Verknüpfte Zelle 22 17" xfId="44442" xr:uid="{00000000-0005-0000-0000-00002EAF0000}"/>
    <cellStyle name="Verknüpfte Zelle 22 18" xfId="44443" xr:uid="{00000000-0005-0000-0000-00002FAF0000}"/>
    <cellStyle name="Verknüpfte Zelle 22 2" xfId="44444" xr:uid="{00000000-0005-0000-0000-000030AF0000}"/>
    <cellStyle name="Verknüpfte Zelle 22 3" xfId="44445" xr:uid="{00000000-0005-0000-0000-000031AF0000}"/>
    <cellStyle name="Verknüpfte Zelle 22 4" xfId="44446" xr:uid="{00000000-0005-0000-0000-000032AF0000}"/>
    <cellStyle name="Verknüpfte Zelle 22 5" xfId="44447" xr:uid="{00000000-0005-0000-0000-000033AF0000}"/>
    <cellStyle name="Verknüpfte Zelle 22 6" xfId="44448" xr:uid="{00000000-0005-0000-0000-000034AF0000}"/>
    <cellStyle name="Verknüpfte Zelle 22 7" xfId="44449" xr:uid="{00000000-0005-0000-0000-000035AF0000}"/>
    <cellStyle name="Verknüpfte Zelle 22 8" xfId="44450" xr:uid="{00000000-0005-0000-0000-000036AF0000}"/>
    <cellStyle name="Verknüpfte Zelle 22 9" xfId="44451" xr:uid="{00000000-0005-0000-0000-000037AF0000}"/>
    <cellStyle name="Verknüpfte Zelle 23" xfId="44452" xr:uid="{00000000-0005-0000-0000-000038AF0000}"/>
    <cellStyle name="Verknüpfte Zelle 23 10" xfId="44453" xr:uid="{00000000-0005-0000-0000-000039AF0000}"/>
    <cellStyle name="Verknüpfte Zelle 23 11" xfId="44454" xr:uid="{00000000-0005-0000-0000-00003AAF0000}"/>
    <cellStyle name="Verknüpfte Zelle 23 12" xfId="44455" xr:uid="{00000000-0005-0000-0000-00003BAF0000}"/>
    <cellStyle name="Verknüpfte Zelle 23 13" xfId="44456" xr:uid="{00000000-0005-0000-0000-00003CAF0000}"/>
    <cellStyle name="Verknüpfte Zelle 23 14" xfId="44457" xr:uid="{00000000-0005-0000-0000-00003DAF0000}"/>
    <cellStyle name="Verknüpfte Zelle 23 15" xfId="44458" xr:uid="{00000000-0005-0000-0000-00003EAF0000}"/>
    <cellStyle name="Verknüpfte Zelle 23 16" xfId="44459" xr:uid="{00000000-0005-0000-0000-00003FAF0000}"/>
    <cellStyle name="Verknüpfte Zelle 23 17" xfId="44460" xr:uid="{00000000-0005-0000-0000-000040AF0000}"/>
    <cellStyle name="Verknüpfte Zelle 23 18" xfId="44461" xr:uid="{00000000-0005-0000-0000-000041AF0000}"/>
    <cellStyle name="Verknüpfte Zelle 23 2" xfId="44462" xr:uid="{00000000-0005-0000-0000-000042AF0000}"/>
    <cellStyle name="Verknüpfte Zelle 23 3" xfId="44463" xr:uid="{00000000-0005-0000-0000-000043AF0000}"/>
    <cellStyle name="Verknüpfte Zelle 23 4" xfId="44464" xr:uid="{00000000-0005-0000-0000-000044AF0000}"/>
    <cellStyle name="Verknüpfte Zelle 23 5" xfId="44465" xr:uid="{00000000-0005-0000-0000-000045AF0000}"/>
    <cellStyle name="Verknüpfte Zelle 23 6" xfId="44466" xr:uid="{00000000-0005-0000-0000-000046AF0000}"/>
    <cellStyle name="Verknüpfte Zelle 23 7" xfId="44467" xr:uid="{00000000-0005-0000-0000-000047AF0000}"/>
    <cellStyle name="Verknüpfte Zelle 23 8" xfId="44468" xr:uid="{00000000-0005-0000-0000-000048AF0000}"/>
    <cellStyle name="Verknüpfte Zelle 23 9" xfId="44469" xr:uid="{00000000-0005-0000-0000-000049AF0000}"/>
    <cellStyle name="Verknüpfte Zelle 24" xfId="44470" xr:uid="{00000000-0005-0000-0000-00004AAF0000}"/>
    <cellStyle name="Verknüpfte Zelle 24 10" xfId="44471" xr:uid="{00000000-0005-0000-0000-00004BAF0000}"/>
    <cellStyle name="Verknüpfte Zelle 24 11" xfId="44472" xr:uid="{00000000-0005-0000-0000-00004CAF0000}"/>
    <cellStyle name="Verknüpfte Zelle 24 12" xfId="44473" xr:uid="{00000000-0005-0000-0000-00004DAF0000}"/>
    <cellStyle name="Verknüpfte Zelle 24 13" xfId="44474" xr:uid="{00000000-0005-0000-0000-00004EAF0000}"/>
    <cellStyle name="Verknüpfte Zelle 24 14" xfId="44475" xr:uid="{00000000-0005-0000-0000-00004FAF0000}"/>
    <cellStyle name="Verknüpfte Zelle 24 15" xfId="44476" xr:uid="{00000000-0005-0000-0000-000050AF0000}"/>
    <cellStyle name="Verknüpfte Zelle 24 16" xfId="44477" xr:uid="{00000000-0005-0000-0000-000051AF0000}"/>
    <cellStyle name="Verknüpfte Zelle 24 17" xfId="44478" xr:uid="{00000000-0005-0000-0000-000052AF0000}"/>
    <cellStyle name="Verknüpfte Zelle 24 18" xfId="44479" xr:uid="{00000000-0005-0000-0000-000053AF0000}"/>
    <cellStyle name="Verknüpfte Zelle 24 2" xfId="44480" xr:uid="{00000000-0005-0000-0000-000054AF0000}"/>
    <cellStyle name="Verknüpfte Zelle 24 3" xfId="44481" xr:uid="{00000000-0005-0000-0000-000055AF0000}"/>
    <cellStyle name="Verknüpfte Zelle 24 4" xfId="44482" xr:uid="{00000000-0005-0000-0000-000056AF0000}"/>
    <cellStyle name="Verknüpfte Zelle 24 5" xfId="44483" xr:uid="{00000000-0005-0000-0000-000057AF0000}"/>
    <cellStyle name="Verknüpfte Zelle 24 6" xfId="44484" xr:uid="{00000000-0005-0000-0000-000058AF0000}"/>
    <cellStyle name="Verknüpfte Zelle 24 7" xfId="44485" xr:uid="{00000000-0005-0000-0000-000059AF0000}"/>
    <cellStyle name="Verknüpfte Zelle 24 8" xfId="44486" xr:uid="{00000000-0005-0000-0000-00005AAF0000}"/>
    <cellStyle name="Verknüpfte Zelle 24 9" xfId="44487" xr:uid="{00000000-0005-0000-0000-00005BAF0000}"/>
    <cellStyle name="Verknüpfte Zelle 25" xfId="44488" xr:uid="{00000000-0005-0000-0000-00005CAF0000}"/>
    <cellStyle name="Verknüpfte Zelle 25 10" xfId="44489" xr:uid="{00000000-0005-0000-0000-00005DAF0000}"/>
    <cellStyle name="Verknüpfte Zelle 25 11" xfId="44490" xr:uid="{00000000-0005-0000-0000-00005EAF0000}"/>
    <cellStyle name="Verknüpfte Zelle 25 12" xfId="44491" xr:uid="{00000000-0005-0000-0000-00005FAF0000}"/>
    <cellStyle name="Verknüpfte Zelle 25 13" xfId="44492" xr:uid="{00000000-0005-0000-0000-000060AF0000}"/>
    <cellStyle name="Verknüpfte Zelle 25 14" xfId="44493" xr:uid="{00000000-0005-0000-0000-000061AF0000}"/>
    <cellStyle name="Verknüpfte Zelle 25 15" xfId="44494" xr:uid="{00000000-0005-0000-0000-000062AF0000}"/>
    <cellStyle name="Verknüpfte Zelle 25 16" xfId="44495" xr:uid="{00000000-0005-0000-0000-000063AF0000}"/>
    <cellStyle name="Verknüpfte Zelle 25 17" xfId="44496" xr:uid="{00000000-0005-0000-0000-000064AF0000}"/>
    <cellStyle name="Verknüpfte Zelle 25 18" xfId="44497" xr:uid="{00000000-0005-0000-0000-000065AF0000}"/>
    <cellStyle name="Verknüpfte Zelle 25 2" xfId="44498" xr:uid="{00000000-0005-0000-0000-000066AF0000}"/>
    <cellStyle name="Verknüpfte Zelle 25 3" xfId="44499" xr:uid="{00000000-0005-0000-0000-000067AF0000}"/>
    <cellStyle name="Verknüpfte Zelle 25 4" xfId="44500" xr:uid="{00000000-0005-0000-0000-000068AF0000}"/>
    <cellStyle name="Verknüpfte Zelle 25 5" xfId="44501" xr:uid="{00000000-0005-0000-0000-000069AF0000}"/>
    <cellStyle name="Verknüpfte Zelle 25 6" xfId="44502" xr:uid="{00000000-0005-0000-0000-00006AAF0000}"/>
    <cellStyle name="Verknüpfte Zelle 25 7" xfId="44503" xr:uid="{00000000-0005-0000-0000-00006BAF0000}"/>
    <cellStyle name="Verknüpfte Zelle 25 8" xfId="44504" xr:uid="{00000000-0005-0000-0000-00006CAF0000}"/>
    <cellStyle name="Verknüpfte Zelle 25 9" xfId="44505" xr:uid="{00000000-0005-0000-0000-00006DAF0000}"/>
    <cellStyle name="Verknüpfte Zelle 26" xfId="44506" xr:uid="{00000000-0005-0000-0000-00006EAF0000}"/>
    <cellStyle name="Verknüpfte Zelle 26 10" xfId="44507" xr:uid="{00000000-0005-0000-0000-00006FAF0000}"/>
    <cellStyle name="Verknüpfte Zelle 26 11" xfId="44508" xr:uid="{00000000-0005-0000-0000-000070AF0000}"/>
    <cellStyle name="Verknüpfte Zelle 26 12" xfId="44509" xr:uid="{00000000-0005-0000-0000-000071AF0000}"/>
    <cellStyle name="Verknüpfte Zelle 26 13" xfId="44510" xr:uid="{00000000-0005-0000-0000-000072AF0000}"/>
    <cellStyle name="Verknüpfte Zelle 26 14" xfId="44511" xr:uid="{00000000-0005-0000-0000-000073AF0000}"/>
    <cellStyle name="Verknüpfte Zelle 26 15" xfId="44512" xr:uid="{00000000-0005-0000-0000-000074AF0000}"/>
    <cellStyle name="Verknüpfte Zelle 26 16" xfId="44513" xr:uid="{00000000-0005-0000-0000-000075AF0000}"/>
    <cellStyle name="Verknüpfte Zelle 26 17" xfId="44514" xr:uid="{00000000-0005-0000-0000-000076AF0000}"/>
    <cellStyle name="Verknüpfte Zelle 26 18" xfId="44515" xr:uid="{00000000-0005-0000-0000-000077AF0000}"/>
    <cellStyle name="Verknüpfte Zelle 26 2" xfId="44516" xr:uid="{00000000-0005-0000-0000-000078AF0000}"/>
    <cellStyle name="Verknüpfte Zelle 26 3" xfId="44517" xr:uid="{00000000-0005-0000-0000-000079AF0000}"/>
    <cellStyle name="Verknüpfte Zelle 26 4" xfId="44518" xr:uid="{00000000-0005-0000-0000-00007AAF0000}"/>
    <cellStyle name="Verknüpfte Zelle 26 5" xfId="44519" xr:uid="{00000000-0005-0000-0000-00007BAF0000}"/>
    <cellStyle name="Verknüpfte Zelle 26 6" xfId="44520" xr:uid="{00000000-0005-0000-0000-00007CAF0000}"/>
    <cellStyle name="Verknüpfte Zelle 26 7" xfId="44521" xr:uid="{00000000-0005-0000-0000-00007DAF0000}"/>
    <cellStyle name="Verknüpfte Zelle 26 8" xfId="44522" xr:uid="{00000000-0005-0000-0000-00007EAF0000}"/>
    <cellStyle name="Verknüpfte Zelle 26 9" xfId="44523" xr:uid="{00000000-0005-0000-0000-00007FAF0000}"/>
    <cellStyle name="Verknüpfte Zelle 27" xfId="44524" xr:uid="{00000000-0005-0000-0000-000080AF0000}"/>
    <cellStyle name="Verknüpfte Zelle 27 10" xfId="44525" xr:uid="{00000000-0005-0000-0000-000081AF0000}"/>
    <cellStyle name="Verknüpfte Zelle 27 11" xfId="44526" xr:uid="{00000000-0005-0000-0000-000082AF0000}"/>
    <cellStyle name="Verknüpfte Zelle 27 12" xfId="44527" xr:uid="{00000000-0005-0000-0000-000083AF0000}"/>
    <cellStyle name="Verknüpfte Zelle 27 13" xfId="44528" xr:uid="{00000000-0005-0000-0000-000084AF0000}"/>
    <cellStyle name="Verknüpfte Zelle 27 14" xfId="44529" xr:uid="{00000000-0005-0000-0000-000085AF0000}"/>
    <cellStyle name="Verknüpfte Zelle 27 15" xfId="44530" xr:uid="{00000000-0005-0000-0000-000086AF0000}"/>
    <cellStyle name="Verknüpfte Zelle 27 16" xfId="44531" xr:uid="{00000000-0005-0000-0000-000087AF0000}"/>
    <cellStyle name="Verknüpfte Zelle 27 17" xfId="44532" xr:uid="{00000000-0005-0000-0000-000088AF0000}"/>
    <cellStyle name="Verknüpfte Zelle 27 18" xfId="44533" xr:uid="{00000000-0005-0000-0000-000089AF0000}"/>
    <cellStyle name="Verknüpfte Zelle 27 2" xfId="44534" xr:uid="{00000000-0005-0000-0000-00008AAF0000}"/>
    <cellStyle name="Verknüpfte Zelle 27 3" xfId="44535" xr:uid="{00000000-0005-0000-0000-00008BAF0000}"/>
    <cellStyle name="Verknüpfte Zelle 27 4" xfId="44536" xr:uid="{00000000-0005-0000-0000-00008CAF0000}"/>
    <cellStyle name="Verknüpfte Zelle 27 5" xfId="44537" xr:uid="{00000000-0005-0000-0000-00008DAF0000}"/>
    <cellStyle name="Verknüpfte Zelle 27 6" xfId="44538" xr:uid="{00000000-0005-0000-0000-00008EAF0000}"/>
    <cellStyle name="Verknüpfte Zelle 27 7" xfId="44539" xr:uid="{00000000-0005-0000-0000-00008FAF0000}"/>
    <cellStyle name="Verknüpfte Zelle 27 8" xfId="44540" xr:uid="{00000000-0005-0000-0000-000090AF0000}"/>
    <cellStyle name="Verknüpfte Zelle 27 9" xfId="44541" xr:uid="{00000000-0005-0000-0000-000091AF0000}"/>
    <cellStyle name="Verknüpfte Zelle 28" xfId="44542" xr:uid="{00000000-0005-0000-0000-000092AF0000}"/>
    <cellStyle name="Verknüpfte Zelle 28 10" xfId="44543" xr:uid="{00000000-0005-0000-0000-000093AF0000}"/>
    <cellStyle name="Verknüpfte Zelle 28 11" xfId="44544" xr:uid="{00000000-0005-0000-0000-000094AF0000}"/>
    <cellStyle name="Verknüpfte Zelle 28 12" xfId="44545" xr:uid="{00000000-0005-0000-0000-000095AF0000}"/>
    <cellStyle name="Verknüpfte Zelle 28 13" xfId="44546" xr:uid="{00000000-0005-0000-0000-000096AF0000}"/>
    <cellStyle name="Verknüpfte Zelle 28 14" xfId="44547" xr:uid="{00000000-0005-0000-0000-000097AF0000}"/>
    <cellStyle name="Verknüpfte Zelle 28 15" xfId="44548" xr:uid="{00000000-0005-0000-0000-000098AF0000}"/>
    <cellStyle name="Verknüpfte Zelle 28 16" xfId="44549" xr:uid="{00000000-0005-0000-0000-000099AF0000}"/>
    <cellStyle name="Verknüpfte Zelle 28 17" xfId="44550" xr:uid="{00000000-0005-0000-0000-00009AAF0000}"/>
    <cellStyle name="Verknüpfte Zelle 28 18" xfId="44551" xr:uid="{00000000-0005-0000-0000-00009BAF0000}"/>
    <cellStyle name="Verknüpfte Zelle 28 2" xfId="44552" xr:uid="{00000000-0005-0000-0000-00009CAF0000}"/>
    <cellStyle name="Verknüpfte Zelle 28 3" xfId="44553" xr:uid="{00000000-0005-0000-0000-00009DAF0000}"/>
    <cellStyle name="Verknüpfte Zelle 28 4" xfId="44554" xr:uid="{00000000-0005-0000-0000-00009EAF0000}"/>
    <cellStyle name="Verknüpfte Zelle 28 5" xfId="44555" xr:uid="{00000000-0005-0000-0000-00009FAF0000}"/>
    <cellStyle name="Verknüpfte Zelle 28 6" xfId="44556" xr:uid="{00000000-0005-0000-0000-0000A0AF0000}"/>
    <cellStyle name="Verknüpfte Zelle 28 7" xfId="44557" xr:uid="{00000000-0005-0000-0000-0000A1AF0000}"/>
    <cellStyle name="Verknüpfte Zelle 28 8" xfId="44558" xr:uid="{00000000-0005-0000-0000-0000A2AF0000}"/>
    <cellStyle name="Verknüpfte Zelle 28 9" xfId="44559" xr:uid="{00000000-0005-0000-0000-0000A3AF0000}"/>
    <cellStyle name="Verknüpfte Zelle 29" xfId="44560" xr:uid="{00000000-0005-0000-0000-0000A4AF0000}"/>
    <cellStyle name="Verknüpfte Zelle 29 10" xfId="44561" xr:uid="{00000000-0005-0000-0000-0000A5AF0000}"/>
    <cellStyle name="Verknüpfte Zelle 29 11" xfId="44562" xr:uid="{00000000-0005-0000-0000-0000A6AF0000}"/>
    <cellStyle name="Verknüpfte Zelle 29 12" xfId="44563" xr:uid="{00000000-0005-0000-0000-0000A7AF0000}"/>
    <cellStyle name="Verknüpfte Zelle 29 13" xfId="44564" xr:uid="{00000000-0005-0000-0000-0000A8AF0000}"/>
    <cellStyle name="Verknüpfte Zelle 29 14" xfId="44565" xr:uid="{00000000-0005-0000-0000-0000A9AF0000}"/>
    <cellStyle name="Verknüpfte Zelle 29 15" xfId="44566" xr:uid="{00000000-0005-0000-0000-0000AAAF0000}"/>
    <cellStyle name="Verknüpfte Zelle 29 16" xfId="44567" xr:uid="{00000000-0005-0000-0000-0000ABAF0000}"/>
    <cellStyle name="Verknüpfte Zelle 29 17" xfId="44568" xr:uid="{00000000-0005-0000-0000-0000ACAF0000}"/>
    <cellStyle name="Verknüpfte Zelle 29 18" xfId="44569" xr:uid="{00000000-0005-0000-0000-0000ADAF0000}"/>
    <cellStyle name="Verknüpfte Zelle 29 2" xfId="44570" xr:uid="{00000000-0005-0000-0000-0000AEAF0000}"/>
    <cellStyle name="Verknüpfte Zelle 29 3" xfId="44571" xr:uid="{00000000-0005-0000-0000-0000AFAF0000}"/>
    <cellStyle name="Verknüpfte Zelle 29 4" xfId="44572" xr:uid="{00000000-0005-0000-0000-0000B0AF0000}"/>
    <cellStyle name="Verknüpfte Zelle 29 5" xfId="44573" xr:uid="{00000000-0005-0000-0000-0000B1AF0000}"/>
    <cellStyle name="Verknüpfte Zelle 29 6" xfId="44574" xr:uid="{00000000-0005-0000-0000-0000B2AF0000}"/>
    <cellStyle name="Verknüpfte Zelle 29 7" xfId="44575" xr:uid="{00000000-0005-0000-0000-0000B3AF0000}"/>
    <cellStyle name="Verknüpfte Zelle 29 8" xfId="44576" xr:uid="{00000000-0005-0000-0000-0000B4AF0000}"/>
    <cellStyle name="Verknüpfte Zelle 29 9" xfId="44577" xr:uid="{00000000-0005-0000-0000-0000B5AF0000}"/>
    <cellStyle name="Verknüpfte Zelle 3" xfId="44578" xr:uid="{00000000-0005-0000-0000-0000B6AF0000}"/>
    <cellStyle name="Verknüpfte Zelle 3 10" xfId="44579" xr:uid="{00000000-0005-0000-0000-0000B7AF0000}"/>
    <cellStyle name="Verknüpfte Zelle 3 11" xfId="44580" xr:uid="{00000000-0005-0000-0000-0000B8AF0000}"/>
    <cellStyle name="Verknüpfte Zelle 3 12" xfId="44581" xr:uid="{00000000-0005-0000-0000-0000B9AF0000}"/>
    <cellStyle name="Verknüpfte Zelle 3 13" xfId="44582" xr:uid="{00000000-0005-0000-0000-0000BAAF0000}"/>
    <cellStyle name="Verknüpfte Zelle 3 14" xfId="44583" xr:uid="{00000000-0005-0000-0000-0000BBAF0000}"/>
    <cellStyle name="Verknüpfte Zelle 3 15" xfId="44584" xr:uid="{00000000-0005-0000-0000-0000BCAF0000}"/>
    <cellStyle name="Verknüpfte Zelle 3 16" xfId="44585" xr:uid="{00000000-0005-0000-0000-0000BDAF0000}"/>
    <cellStyle name="Verknüpfte Zelle 3 17" xfId="44586" xr:uid="{00000000-0005-0000-0000-0000BEAF0000}"/>
    <cellStyle name="Verknüpfte Zelle 3 18" xfId="44587" xr:uid="{00000000-0005-0000-0000-0000BFAF0000}"/>
    <cellStyle name="Verknüpfte Zelle 3 19" xfId="44588" xr:uid="{00000000-0005-0000-0000-0000C0AF0000}"/>
    <cellStyle name="Verknüpfte Zelle 3 2" xfId="44589" xr:uid="{00000000-0005-0000-0000-0000C1AF0000}"/>
    <cellStyle name="Verknüpfte Zelle 3 20" xfId="44590" xr:uid="{00000000-0005-0000-0000-0000C2AF0000}"/>
    <cellStyle name="Verknüpfte Zelle 3 21" xfId="44591" xr:uid="{00000000-0005-0000-0000-0000C3AF0000}"/>
    <cellStyle name="Verknüpfte Zelle 3 22" xfId="44592" xr:uid="{00000000-0005-0000-0000-0000C4AF0000}"/>
    <cellStyle name="Verknüpfte Zelle 3 23" xfId="44593" xr:uid="{00000000-0005-0000-0000-0000C5AF0000}"/>
    <cellStyle name="Verknüpfte Zelle 3 24" xfId="44594" xr:uid="{00000000-0005-0000-0000-0000C6AF0000}"/>
    <cellStyle name="Verknüpfte Zelle 3 25" xfId="44595" xr:uid="{00000000-0005-0000-0000-0000C7AF0000}"/>
    <cellStyle name="Verknüpfte Zelle 3 26" xfId="44596" xr:uid="{00000000-0005-0000-0000-0000C8AF0000}"/>
    <cellStyle name="Verknüpfte Zelle 3 3" xfId="44597" xr:uid="{00000000-0005-0000-0000-0000C9AF0000}"/>
    <cellStyle name="Verknüpfte Zelle 3 4" xfId="44598" xr:uid="{00000000-0005-0000-0000-0000CAAF0000}"/>
    <cellStyle name="Verknüpfte Zelle 3 5" xfId="44599" xr:uid="{00000000-0005-0000-0000-0000CBAF0000}"/>
    <cellStyle name="Verknüpfte Zelle 3 6" xfId="44600" xr:uid="{00000000-0005-0000-0000-0000CCAF0000}"/>
    <cellStyle name="Verknüpfte Zelle 3 7" xfId="44601" xr:uid="{00000000-0005-0000-0000-0000CDAF0000}"/>
    <cellStyle name="Verknüpfte Zelle 3 8" xfId="44602" xr:uid="{00000000-0005-0000-0000-0000CEAF0000}"/>
    <cellStyle name="Verknüpfte Zelle 3 9" xfId="44603" xr:uid="{00000000-0005-0000-0000-0000CFAF0000}"/>
    <cellStyle name="Verknüpfte Zelle 30" xfId="44604" xr:uid="{00000000-0005-0000-0000-0000D0AF0000}"/>
    <cellStyle name="Verknüpfte Zelle 30 10" xfId="44605" xr:uid="{00000000-0005-0000-0000-0000D1AF0000}"/>
    <cellStyle name="Verknüpfte Zelle 30 11" xfId="44606" xr:uid="{00000000-0005-0000-0000-0000D2AF0000}"/>
    <cellStyle name="Verknüpfte Zelle 30 12" xfId="44607" xr:uid="{00000000-0005-0000-0000-0000D3AF0000}"/>
    <cellStyle name="Verknüpfte Zelle 30 13" xfId="44608" xr:uid="{00000000-0005-0000-0000-0000D4AF0000}"/>
    <cellStyle name="Verknüpfte Zelle 30 14" xfId="44609" xr:uid="{00000000-0005-0000-0000-0000D5AF0000}"/>
    <cellStyle name="Verknüpfte Zelle 30 15" xfId="44610" xr:uid="{00000000-0005-0000-0000-0000D6AF0000}"/>
    <cellStyle name="Verknüpfte Zelle 30 16" xfId="44611" xr:uid="{00000000-0005-0000-0000-0000D7AF0000}"/>
    <cellStyle name="Verknüpfte Zelle 30 17" xfId="44612" xr:uid="{00000000-0005-0000-0000-0000D8AF0000}"/>
    <cellStyle name="Verknüpfte Zelle 30 18" xfId="44613" xr:uid="{00000000-0005-0000-0000-0000D9AF0000}"/>
    <cellStyle name="Verknüpfte Zelle 30 2" xfId="44614" xr:uid="{00000000-0005-0000-0000-0000DAAF0000}"/>
    <cellStyle name="Verknüpfte Zelle 30 3" xfId="44615" xr:uid="{00000000-0005-0000-0000-0000DBAF0000}"/>
    <cellStyle name="Verknüpfte Zelle 30 4" xfId="44616" xr:uid="{00000000-0005-0000-0000-0000DCAF0000}"/>
    <cellStyle name="Verknüpfte Zelle 30 5" xfId="44617" xr:uid="{00000000-0005-0000-0000-0000DDAF0000}"/>
    <cellStyle name="Verknüpfte Zelle 30 6" xfId="44618" xr:uid="{00000000-0005-0000-0000-0000DEAF0000}"/>
    <cellStyle name="Verknüpfte Zelle 30 7" xfId="44619" xr:uid="{00000000-0005-0000-0000-0000DFAF0000}"/>
    <cellStyle name="Verknüpfte Zelle 30 8" xfId="44620" xr:uid="{00000000-0005-0000-0000-0000E0AF0000}"/>
    <cellStyle name="Verknüpfte Zelle 30 9" xfId="44621" xr:uid="{00000000-0005-0000-0000-0000E1AF0000}"/>
    <cellStyle name="Verknüpfte Zelle 31" xfId="44622" xr:uid="{00000000-0005-0000-0000-0000E2AF0000}"/>
    <cellStyle name="Verknüpfte Zelle 32" xfId="44623" xr:uid="{00000000-0005-0000-0000-0000E3AF0000}"/>
    <cellStyle name="Verknüpfte Zelle 33" xfId="44624" xr:uid="{00000000-0005-0000-0000-0000E4AF0000}"/>
    <cellStyle name="Verknüpfte Zelle 34" xfId="44625" xr:uid="{00000000-0005-0000-0000-0000E5AF0000}"/>
    <cellStyle name="Verknüpfte Zelle 35" xfId="44626" xr:uid="{00000000-0005-0000-0000-0000E6AF0000}"/>
    <cellStyle name="Verknüpfte Zelle 36" xfId="44627" xr:uid="{00000000-0005-0000-0000-0000E7AF0000}"/>
    <cellStyle name="Verknüpfte Zelle 37" xfId="44628" xr:uid="{00000000-0005-0000-0000-0000E8AF0000}"/>
    <cellStyle name="Verknüpfte Zelle 38" xfId="44629" xr:uid="{00000000-0005-0000-0000-0000E9AF0000}"/>
    <cellStyle name="Verknüpfte Zelle 39" xfId="44630" xr:uid="{00000000-0005-0000-0000-0000EAAF0000}"/>
    <cellStyle name="Verknüpfte Zelle 4" xfId="44631" xr:uid="{00000000-0005-0000-0000-0000EBAF0000}"/>
    <cellStyle name="Verknüpfte Zelle 4 10" xfId="44632" xr:uid="{00000000-0005-0000-0000-0000ECAF0000}"/>
    <cellStyle name="Verknüpfte Zelle 4 11" xfId="44633" xr:uid="{00000000-0005-0000-0000-0000EDAF0000}"/>
    <cellStyle name="Verknüpfte Zelle 4 12" xfId="44634" xr:uid="{00000000-0005-0000-0000-0000EEAF0000}"/>
    <cellStyle name="Verknüpfte Zelle 4 13" xfId="44635" xr:uid="{00000000-0005-0000-0000-0000EFAF0000}"/>
    <cellStyle name="Verknüpfte Zelle 4 14" xfId="44636" xr:uid="{00000000-0005-0000-0000-0000F0AF0000}"/>
    <cellStyle name="Verknüpfte Zelle 4 15" xfId="44637" xr:uid="{00000000-0005-0000-0000-0000F1AF0000}"/>
    <cellStyle name="Verknüpfte Zelle 4 16" xfId="44638" xr:uid="{00000000-0005-0000-0000-0000F2AF0000}"/>
    <cellStyle name="Verknüpfte Zelle 4 17" xfId="44639" xr:uid="{00000000-0005-0000-0000-0000F3AF0000}"/>
    <cellStyle name="Verknüpfte Zelle 4 18" xfId="44640" xr:uid="{00000000-0005-0000-0000-0000F4AF0000}"/>
    <cellStyle name="Verknüpfte Zelle 4 19" xfId="44641" xr:uid="{00000000-0005-0000-0000-0000F5AF0000}"/>
    <cellStyle name="Verknüpfte Zelle 4 2" xfId="44642" xr:uid="{00000000-0005-0000-0000-0000F6AF0000}"/>
    <cellStyle name="Verknüpfte Zelle 4 20" xfId="44643" xr:uid="{00000000-0005-0000-0000-0000F7AF0000}"/>
    <cellStyle name="Verknüpfte Zelle 4 21" xfId="44644" xr:uid="{00000000-0005-0000-0000-0000F8AF0000}"/>
    <cellStyle name="Verknüpfte Zelle 4 22" xfId="44645" xr:uid="{00000000-0005-0000-0000-0000F9AF0000}"/>
    <cellStyle name="Verknüpfte Zelle 4 23" xfId="44646" xr:uid="{00000000-0005-0000-0000-0000FAAF0000}"/>
    <cellStyle name="Verknüpfte Zelle 4 24" xfId="44647" xr:uid="{00000000-0005-0000-0000-0000FBAF0000}"/>
    <cellStyle name="Verknüpfte Zelle 4 25" xfId="44648" xr:uid="{00000000-0005-0000-0000-0000FCAF0000}"/>
    <cellStyle name="Verknüpfte Zelle 4 26" xfId="44649" xr:uid="{00000000-0005-0000-0000-0000FDAF0000}"/>
    <cellStyle name="Verknüpfte Zelle 4 3" xfId="44650" xr:uid="{00000000-0005-0000-0000-0000FEAF0000}"/>
    <cellStyle name="Verknüpfte Zelle 4 4" xfId="44651" xr:uid="{00000000-0005-0000-0000-0000FFAF0000}"/>
    <cellStyle name="Verknüpfte Zelle 4 5" xfId="44652" xr:uid="{00000000-0005-0000-0000-000000B00000}"/>
    <cellStyle name="Verknüpfte Zelle 4 6" xfId="44653" xr:uid="{00000000-0005-0000-0000-000001B00000}"/>
    <cellStyle name="Verknüpfte Zelle 4 7" xfId="44654" xr:uid="{00000000-0005-0000-0000-000002B00000}"/>
    <cellStyle name="Verknüpfte Zelle 4 8" xfId="44655" xr:uid="{00000000-0005-0000-0000-000003B00000}"/>
    <cellStyle name="Verknüpfte Zelle 4 9" xfId="44656" xr:uid="{00000000-0005-0000-0000-000004B00000}"/>
    <cellStyle name="Verknüpfte Zelle 40" xfId="44657" xr:uid="{00000000-0005-0000-0000-000005B00000}"/>
    <cellStyle name="Verknüpfte Zelle 41" xfId="44658" xr:uid="{00000000-0005-0000-0000-000006B00000}"/>
    <cellStyle name="Verknüpfte Zelle 42" xfId="44659" xr:uid="{00000000-0005-0000-0000-000007B00000}"/>
    <cellStyle name="Verknüpfte Zelle 43" xfId="44660" xr:uid="{00000000-0005-0000-0000-000008B00000}"/>
    <cellStyle name="Verknüpfte Zelle 44" xfId="44661" xr:uid="{00000000-0005-0000-0000-000009B00000}"/>
    <cellStyle name="Verknüpfte Zelle 45" xfId="44662" xr:uid="{00000000-0005-0000-0000-00000AB00000}"/>
    <cellStyle name="Verknüpfte Zelle 46" xfId="44663" xr:uid="{00000000-0005-0000-0000-00000BB00000}"/>
    <cellStyle name="Verknüpfte Zelle 47" xfId="44664" xr:uid="{00000000-0005-0000-0000-00000CB00000}"/>
    <cellStyle name="Verknüpfte Zelle 48" xfId="46245" xr:uid="{00000000-0005-0000-0000-00000DB00000}"/>
    <cellStyle name="Verknüpfte Zelle 5" xfId="44665" xr:uid="{00000000-0005-0000-0000-00000EB00000}"/>
    <cellStyle name="Verknüpfte Zelle 5 10" xfId="44666" xr:uid="{00000000-0005-0000-0000-00000FB00000}"/>
    <cellStyle name="Verknüpfte Zelle 5 11" xfId="44667" xr:uid="{00000000-0005-0000-0000-000010B00000}"/>
    <cellStyle name="Verknüpfte Zelle 5 12" xfId="44668" xr:uid="{00000000-0005-0000-0000-000011B00000}"/>
    <cellStyle name="Verknüpfte Zelle 5 13" xfId="44669" xr:uid="{00000000-0005-0000-0000-000012B00000}"/>
    <cellStyle name="Verknüpfte Zelle 5 14" xfId="44670" xr:uid="{00000000-0005-0000-0000-000013B00000}"/>
    <cellStyle name="Verknüpfte Zelle 5 15" xfId="44671" xr:uid="{00000000-0005-0000-0000-000014B00000}"/>
    <cellStyle name="Verknüpfte Zelle 5 16" xfId="44672" xr:uid="{00000000-0005-0000-0000-000015B00000}"/>
    <cellStyle name="Verknüpfte Zelle 5 17" xfId="44673" xr:uid="{00000000-0005-0000-0000-000016B00000}"/>
    <cellStyle name="Verknüpfte Zelle 5 18" xfId="44674" xr:uid="{00000000-0005-0000-0000-000017B00000}"/>
    <cellStyle name="Verknüpfte Zelle 5 19" xfId="44675" xr:uid="{00000000-0005-0000-0000-000018B00000}"/>
    <cellStyle name="Verknüpfte Zelle 5 2" xfId="44676" xr:uid="{00000000-0005-0000-0000-000019B00000}"/>
    <cellStyle name="Verknüpfte Zelle 5 3" xfId="44677" xr:uid="{00000000-0005-0000-0000-00001AB00000}"/>
    <cellStyle name="Verknüpfte Zelle 5 4" xfId="44678" xr:uid="{00000000-0005-0000-0000-00001BB00000}"/>
    <cellStyle name="Verknüpfte Zelle 5 5" xfId="44679" xr:uid="{00000000-0005-0000-0000-00001CB00000}"/>
    <cellStyle name="Verknüpfte Zelle 5 6" xfId="44680" xr:uid="{00000000-0005-0000-0000-00001DB00000}"/>
    <cellStyle name="Verknüpfte Zelle 5 7" xfId="44681" xr:uid="{00000000-0005-0000-0000-00001EB00000}"/>
    <cellStyle name="Verknüpfte Zelle 5 8" xfId="44682" xr:uid="{00000000-0005-0000-0000-00001FB00000}"/>
    <cellStyle name="Verknüpfte Zelle 5 9" xfId="44683" xr:uid="{00000000-0005-0000-0000-000020B00000}"/>
    <cellStyle name="Verknüpfte Zelle 6" xfId="44684" xr:uid="{00000000-0005-0000-0000-000021B00000}"/>
    <cellStyle name="Verknüpfte Zelle 6 10" xfId="44685" xr:uid="{00000000-0005-0000-0000-000022B00000}"/>
    <cellStyle name="Verknüpfte Zelle 6 11" xfId="44686" xr:uid="{00000000-0005-0000-0000-000023B00000}"/>
    <cellStyle name="Verknüpfte Zelle 6 12" xfId="44687" xr:uid="{00000000-0005-0000-0000-000024B00000}"/>
    <cellStyle name="Verknüpfte Zelle 6 13" xfId="44688" xr:uid="{00000000-0005-0000-0000-000025B00000}"/>
    <cellStyle name="Verknüpfte Zelle 6 14" xfId="44689" xr:uid="{00000000-0005-0000-0000-000026B00000}"/>
    <cellStyle name="Verknüpfte Zelle 6 15" xfId="44690" xr:uid="{00000000-0005-0000-0000-000027B00000}"/>
    <cellStyle name="Verknüpfte Zelle 6 16" xfId="44691" xr:uid="{00000000-0005-0000-0000-000028B00000}"/>
    <cellStyle name="Verknüpfte Zelle 6 17" xfId="44692" xr:uid="{00000000-0005-0000-0000-000029B00000}"/>
    <cellStyle name="Verknüpfte Zelle 6 18" xfId="44693" xr:uid="{00000000-0005-0000-0000-00002AB00000}"/>
    <cellStyle name="Verknüpfte Zelle 6 19" xfId="44694" xr:uid="{00000000-0005-0000-0000-00002BB00000}"/>
    <cellStyle name="Verknüpfte Zelle 6 2" xfId="44695" xr:uid="{00000000-0005-0000-0000-00002CB00000}"/>
    <cellStyle name="Verknüpfte Zelle 6 3" xfId="44696" xr:uid="{00000000-0005-0000-0000-00002DB00000}"/>
    <cellStyle name="Verknüpfte Zelle 6 4" xfId="44697" xr:uid="{00000000-0005-0000-0000-00002EB00000}"/>
    <cellStyle name="Verknüpfte Zelle 6 5" xfId="44698" xr:uid="{00000000-0005-0000-0000-00002FB00000}"/>
    <cellStyle name="Verknüpfte Zelle 6 6" xfId="44699" xr:uid="{00000000-0005-0000-0000-000030B00000}"/>
    <cellStyle name="Verknüpfte Zelle 6 7" xfId="44700" xr:uid="{00000000-0005-0000-0000-000031B00000}"/>
    <cellStyle name="Verknüpfte Zelle 6 8" xfId="44701" xr:uid="{00000000-0005-0000-0000-000032B00000}"/>
    <cellStyle name="Verknüpfte Zelle 6 9" xfId="44702" xr:uid="{00000000-0005-0000-0000-000033B00000}"/>
    <cellStyle name="Verknüpfte Zelle 7" xfId="44703" xr:uid="{00000000-0005-0000-0000-000034B00000}"/>
    <cellStyle name="Verknüpfte Zelle 7 10" xfId="44704" xr:uid="{00000000-0005-0000-0000-000035B00000}"/>
    <cellStyle name="Verknüpfte Zelle 7 11" xfId="44705" xr:uid="{00000000-0005-0000-0000-000036B00000}"/>
    <cellStyle name="Verknüpfte Zelle 7 12" xfId="44706" xr:uid="{00000000-0005-0000-0000-000037B00000}"/>
    <cellStyle name="Verknüpfte Zelle 7 13" xfId="44707" xr:uid="{00000000-0005-0000-0000-000038B00000}"/>
    <cellStyle name="Verknüpfte Zelle 7 14" xfId="44708" xr:uid="{00000000-0005-0000-0000-000039B00000}"/>
    <cellStyle name="Verknüpfte Zelle 7 15" xfId="44709" xr:uid="{00000000-0005-0000-0000-00003AB00000}"/>
    <cellStyle name="Verknüpfte Zelle 7 16" xfId="44710" xr:uid="{00000000-0005-0000-0000-00003BB00000}"/>
    <cellStyle name="Verknüpfte Zelle 7 17" xfId="44711" xr:uid="{00000000-0005-0000-0000-00003CB00000}"/>
    <cellStyle name="Verknüpfte Zelle 7 18" xfId="44712" xr:uid="{00000000-0005-0000-0000-00003DB00000}"/>
    <cellStyle name="Verknüpfte Zelle 7 19" xfId="44713" xr:uid="{00000000-0005-0000-0000-00003EB00000}"/>
    <cellStyle name="Verknüpfte Zelle 7 2" xfId="44714" xr:uid="{00000000-0005-0000-0000-00003FB00000}"/>
    <cellStyle name="Verknüpfte Zelle 7 3" xfId="44715" xr:uid="{00000000-0005-0000-0000-000040B00000}"/>
    <cellStyle name="Verknüpfte Zelle 7 4" xfId="44716" xr:uid="{00000000-0005-0000-0000-000041B00000}"/>
    <cellStyle name="Verknüpfte Zelle 7 5" xfId="44717" xr:uid="{00000000-0005-0000-0000-000042B00000}"/>
    <cellStyle name="Verknüpfte Zelle 7 6" xfId="44718" xr:uid="{00000000-0005-0000-0000-000043B00000}"/>
    <cellStyle name="Verknüpfte Zelle 7 7" xfId="44719" xr:uid="{00000000-0005-0000-0000-000044B00000}"/>
    <cellStyle name="Verknüpfte Zelle 7 8" xfId="44720" xr:uid="{00000000-0005-0000-0000-000045B00000}"/>
    <cellStyle name="Verknüpfte Zelle 7 9" xfId="44721" xr:uid="{00000000-0005-0000-0000-000046B00000}"/>
    <cellStyle name="Verknüpfte Zelle 8" xfId="44722" xr:uid="{00000000-0005-0000-0000-000047B00000}"/>
    <cellStyle name="Verknüpfte Zelle 8 10" xfId="44723" xr:uid="{00000000-0005-0000-0000-000048B00000}"/>
    <cellStyle name="Verknüpfte Zelle 8 11" xfId="44724" xr:uid="{00000000-0005-0000-0000-000049B00000}"/>
    <cellStyle name="Verknüpfte Zelle 8 12" xfId="44725" xr:uid="{00000000-0005-0000-0000-00004AB00000}"/>
    <cellStyle name="Verknüpfte Zelle 8 13" xfId="44726" xr:uid="{00000000-0005-0000-0000-00004BB00000}"/>
    <cellStyle name="Verknüpfte Zelle 8 14" xfId="44727" xr:uid="{00000000-0005-0000-0000-00004CB00000}"/>
    <cellStyle name="Verknüpfte Zelle 8 15" xfId="44728" xr:uid="{00000000-0005-0000-0000-00004DB00000}"/>
    <cellStyle name="Verknüpfte Zelle 8 16" xfId="44729" xr:uid="{00000000-0005-0000-0000-00004EB00000}"/>
    <cellStyle name="Verknüpfte Zelle 8 17" xfId="44730" xr:uid="{00000000-0005-0000-0000-00004FB00000}"/>
    <cellStyle name="Verknüpfte Zelle 8 18" xfId="44731" xr:uid="{00000000-0005-0000-0000-000050B00000}"/>
    <cellStyle name="Verknüpfte Zelle 8 19" xfId="44732" xr:uid="{00000000-0005-0000-0000-000051B00000}"/>
    <cellStyle name="Verknüpfte Zelle 8 2" xfId="44733" xr:uid="{00000000-0005-0000-0000-000052B00000}"/>
    <cellStyle name="Verknüpfte Zelle 8 3" xfId="44734" xr:uid="{00000000-0005-0000-0000-000053B00000}"/>
    <cellStyle name="Verknüpfte Zelle 8 4" xfId="44735" xr:uid="{00000000-0005-0000-0000-000054B00000}"/>
    <cellStyle name="Verknüpfte Zelle 8 5" xfId="44736" xr:uid="{00000000-0005-0000-0000-000055B00000}"/>
    <cellStyle name="Verknüpfte Zelle 8 6" xfId="44737" xr:uid="{00000000-0005-0000-0000-000056B00000}"/>
    <cellStyle name="Verknüpfte Zelle 8 7" xfId="44738" xr:uid="{00000000-0005-0000-0000-000057B00000}"/>
    <cellStyle name="Verknüpfte Zelle 8 8" xfId="44739" xr:uid="{00000000-0005-0000-0000-000058B00000}"/>
    <cellStyle name="Verknüpfte Zelle 8 9" xfId="44740" xr:uid="{00000000-0005-0000-0000-000059B00000}"/>
    <cellStyle name="Verknüpfte Zelle 9" xfId="44741" xr:uid="{00000000-0005-0000-0000-00005AB00000}"/>
    <cellStyle name="Verknüpfte Zelle 9 10" xfId="44742" xr:uid="{00000000-0005-0000-0000-00005BB00000}"/>
    <cellStyle name="Verknüpfte Zelle 9 11" xfId="44743" xr:uid="{00000000-0005-0000-0000-00005CB00000}"/>
    <cellStyle name="Verknüpfte Zelle 9 12" xfId="44744" xr:uid="{00000000-0005-0000-0000-00005DB00000}"/>
    <cellStyle name="Verknüpfte Zelle 9 13" xfId="44745" xr:uid="{00000000-0005-0000-0000-00005EB00000}"/>
    <cellStyle name="Verknüpfte Zelle 9 14" xfId="44746" xr:uid="{00000000-0005-0000-0000-00005FB00000}"/>
    <cellStyle name="Verknüpfte Zelle 9 15" xfId="44747" xr:uid="{00000000-0005-0000-0000-000060B00000}"/>
    <cellStyle name="Verknüpfte Zelle 9 16" xfId="44748" xr:uid="{00000000-0005-0000-0000-000061B00000}"/>
    <cellStyle name="Verknüpfte Zelle 9 17" xfId="44749" xr:uid="{00000000-0005-0000-0000-000062B00000}"/>
    <cellStyle name="Verknüpfte Zelle 9 18" xfId="44750" xr:uid="{00000000-0005-0000-0000-000063B00000}"/>
    <cellStyle name="Verknüpfte Zelle 9 19" xfId="44751" xr:uid="{00000000-0005-0000-0000-000064B00000}"/>
    <cellStyle name="Verknüpfte Zelle 9 2" xfId="44752" xr:uid="{00000000-0005-0000-0000-000065B00000}"/>
    <cellStyle name="Verknüpfte Zelle 9 3" xfId="44753" xr:uid="{00000000-0005-0000-0000-000066B00000}"/>
    <cellStyle name="Verknüpfte Zelle 9 4" xfId="44754" xr:uid="{00000000-0005-0000-0000-000067B00000}"/>
    <cellStyle name="Verknüpfte Zelle 9 5" xfId="44755" xr:uid="{00000000-0005-0000-0000-000068B00000}"/>
    <cellStyle name="Verknüpfte Zelle 9 6" xfId="44756" xr:uid="{00000000-0005-0000-0000-000069B00000}"/>
    <cellStyle name="Verknüpfte Zelle 9 7" xfId="44757" xr:uid="{00000000-0005-0000-0000-00006AB00000}"/>
    <cellStyle name="Verknüpfte Zelle 9 8" xfId="44758" xr:uid="{00000000-0005-0000-0000-00006BB00000}"/>
    <cellStyle name="Verknüpfte Zelle 9 9" xfId="44759" xr:uid="{00000000-0005-0000-0000-00006CB00000}"/>
    <cellStyle name="Waarschuwingstekst" xfId="44760" xr:uid="{00000000-0005-0000-0000-00006DB00000}"/>
    <cellStyle name="Währung" xfId="91" builtinId="4"/>
    <cellStyle name="Währung [0] 2" xfId="44761" xr:uid="{00000000-0005-0000-0000-00006FB00000}"/>
    <cellStyle name="Währung [0] 2 2" xfId="44762" xr:uid="{00000000-0005-0000-0000-000070B00000}"/>
    <cellStyle name="Währung [0] 2 3" xfId="44763" xr:uid="{00000000-0005-0000-0000-000071B00000}"/>
    <cellStyle name="Währung [0] 2 4" xfId="44764" xr:uid="{00000000-0005-0000-0000-000072B00000}"/>
    <cellStyle name="Währung [0] 3" xfId="44765" xr:uid="{00000000-0005-0000-0000-000073B00000}"/>
    <cellStyle name="Währung [0] 3 2" xfId="44766" xr:uid="{00000000-0005-0000-0000-000074B00000}"/>
    <cellStyle name="Währung [0] 3 3" xfId="44767" xr:uid="{00000000-0005-0000-0000-000075B00000}"/>
    <cellStyle name="Währung [0] 3 4" xfId="44768" xr:uid="{00000000-0005-0000-0000-000076B00000}"/>
    <cellStyle name="Währung [0] 4" xfId="44769" xr:uid="{00000000-0005-0000-0000-000077B00000}"/>
    <cellStyle name="Währung [0] 4 2" xfId="44770" xr:uid="{00000000-0005-0000-0000-000078B00000}"/>
    <cellStyle name="Währung [0] 4 3" xfId="44771" xr:uid="{00000000-0005-0000-0000-000079B00000}"/>
    <cellStyle name="Währung [0] 4 4" xfId="44772" xr:uid="{00000000-0005-0000-0000-00007AB00000}"/>
    <cellStyle name="Währung [0] 5" xfId="44773" xr:uid="{00000000-0005-0000-0000-00007BB00000}"/>
    <cellStyle name="Währung [0] 5 2" xfId="44774" xr:uid="{00000000-0005-0000-0000-00007CB00000}"/>
    <cellStyle name="Währung [0] 5 3" xfId="44775" xr:uid="{00000000-0005-0000-0000-00007DB00000}"/>
    <cellStyle name="Währung [0] 5 4" xfId="44776" xr:uid="{00000000-0005-0000-0000-00007EB00000}"/>
    <cellStyle name="Währung [0] 6" xfId="44777" xr:uid="{00000000-0005-0000-0000-00007FB00000}"/>
    <cellStyle name="Währung [0] 6 2" xfId="44778" xr:uid="{00000000-0005-0000-0000-000080B00000}"/>
    <cellStyle name="Währung [0] 6 3" xfId="44779" xr:uid="{00000000-0005-0000-0000-000081B00000}"/>
    <cellStyle name="Währung [0] 6 4" xfId="44780" xr:uid="{00000000-0005-0000-0000-000082B00000}"/>
    <cellStyle name="Währung [0] 7" xfId="44781" xr:uid="{00000000-0005-0000-0000-000083B00000}"/>
    <cellStyle name="Währung [0] 7 2" xfId="44782" xr:uid="{00000000-0005-0000-0000-000084B00000}"/>
    <cellStyle name="Währung [0] 7 3" xfId="44783" xr:uid="{00000000-0005-0000-0000-000085B00000}"/>
    <cellStyle name="Währung [0] 7 4" xfId="44784" xr:uid="{00000000-0005-0000-0000-000086B00000}"/>
    <cellStyle name="Währung [0] 8" xfId="44785" xr:uid="{00000000-0005-0000-0000-000087B00000}"/>
    <cellStyle name="Währung [0] 8 2" xfId="44786" xr:uid="{00000000-0005-0000-0000-000088B00000}"/>
    <cellStyle name="Währung [0] 8 3" xfId="44787" xr:uid="{00000000-0005-0000-0000-000089B00000}"/>
    <cellStyle name="Währung [0] 8 4" xfId="44788" xr:uid="{00000000-0005-0000-0000-00008AB00000}"/>
    <cellStyle name="Währung [0] 9" xfId="44789" xr:uid="{00000000-0005-0000-0000-00008BB00000}"/>
    <cellStyle name="Währung [0] 9 2" xfId="44790" xr:uid="{00000000-0005-0000-0000-00008CB00000}"/>
    <cellStyle name="Währung [0] 9 3" xfId="44791" xr:uid="{00000000-0005-0000-0000-00008DB00000}"/>
    <cellStyle name="Währung [0] 9 4" xfId="44792" xr:uid="{00000000-0005-0000-0000-00008EB00000}"/>
    <cellStyle name="Währung 10" xfId="44793" xr:uid="{00000000-0005-0000-0000-00008FB00000}"/>
    <cellStyle name="Währung 11" xfId="44794" xr:uid="{00000000-0005-0000-0000-000090B00000}"/>
    <cellStyle name="Währung 12" xfId="44795" xr:uid="{00000000-0005-0000-0000-000091B00000}"/>
    <cellStyle name="Währung 13" xfId="44796" xr:uid="{00000000-0005-0000-0000-000092B00000}"/>
    <cellStyle name="Währung 14" xfId="46298" xr:uid="{00000000-0005-0000-0000-000093B00000}"/>
    <cellStyle name="Währung 2" xfId="44797" xr:uid="{00000000-0005-0000-0000-000094B00000}"/>
    <cellStyle name="Währung 2 2" xfId="44798" xr:uid="{00000000-0005-0000-0000-000095B00000}"/>
    <cellStyle name="Währung 2 2 2" xfId="44799" xr:uid="{00000000-0005-0000-0000-000096B00000}"/>
    <cellStyle name="Währung 2 2 2 2" xfId="44800" xr:uid="{00000000-0005-0000-0000-000097B00000}"/>
    <cellStyle name="Währung 2 2 3" xfId="44801" xr:uid="{00000000-0005-0000-0000-000098B00000}"/>
    <cellStyle name="Währung 2 3" xfId="44802" xr:uid="{00000000-0005-0000-0000-000099B00000}"/>
    <cellStyle name="Währung 2 3 2" xfId="44803" xr:uid="{00000000-0005-0000-0000-00009AB00000}"/>
    <cellStyle name="Währung 2 4" xfId="44804" xr:uid="{00000000-0005-0000-0000-00009BB00000}"/>
    <cellStyle name="Währung 2 5" xfId="44805" xr:uid="{00000000-0005-0000-0000-00009CB00000}"/>
    <cellStyle name="Währung 3" xfId="44806" xr:uid="{00000000-0005-0000-0000-00009DB00000}"/>
    <cellStyle name="Währung 3 2" xfId="44807" xr:uid="{00000000-0005-0000-0000-00009EB00000}"/>
    <cellStyle name="Währung 3 3" xfId="44808" xr:uid="{00000000-0005-0000-0000-00009FB00000}"/>
    <cellStyle name="Währung 3 4" xfId="44809" xr:uid="{00000000-0005-0000-0000-0000A0B00000}"/>
    <cellStyle name="Währung 4" xfId="44810" xr:uid="{00000000-0005-0000-0000-0000A1B00000}"/>
    <cellStyle name="Währung 4 2" xfId="44811" xr:uid="{00000000-0005-0000-0000-0000A2B00000}"/>
    <cellStyle name="Währung 4 3" xfId="44812" xr:uid="{00000000-0005-0000-0000-0000A3B00000}"/>
    <cellStyle name="Währung 4 4" xfId="44813" xr:uid="{00000000-0005-0000-0000-0000A4B00000}"/>
    <cellStyle name="Währung 5" xfId="44814" xr:uid="{00000000-0005-0000-0000-0000A5B00000}"/>
    <cellStyle name="Währung 5 2" xfId="44815" xr:uid="{00000000-0005-0000-0000-0000A6B00000}"/>
    <cellStyle name="Währung 5 3" xfId="44816" xr:uid="{00000000-0005-0000-0000-0000A7B00000}"/>
    <cellStyle name="Währung 5 4" xfId="44817" xr:uid="{00000000-0005-0000-0000-0000A8B00000}"/>
    <cellStyle name="Währung 6" xfId="44818" xr:uid="{00000000-0005-0000-0000-0000A9B00000}"/>
    <cellStyle name="Währung 6 2" xfId="44819" xr:uid="{00000000-0005-0000-0000-0000AAB00000}"/>
    <cellStyle name="Währung 6 3" xfId="44820" xr:uid="{00000000-0005-0000-0000-0000ABB00000}"/>
    <cellStyle name="Währung 6 4" xfId="44821" xr:uid="{00000000-0005-0000-0000-0000ACB00000}"/>
    <cellStyle name="Währung 7" xfId="44822" xr:uid="{00000000-0005-0000-0000-0000ADB00000}"/>
    <cellStyle name="Währung 7 2" xfId="44823" xr:uid="{00000000-0005-0000-0000-0000AEB00000}"/>
    <cellStyle name="Währung 7 3" xfId="44824" xr:uid="{00000000-0005-0000-0000-0000AFB00000}"/>
    <cellStyle name="Währung 7 4" xfId="44825" xr:uid="{00000000-0005-0000-0000-0000B0B00000}"/>
    <cellStyle name="Währung 8" xfId="44826" xr:uid="{00000000-0005-0000-0000-0000B1B00000}"/>
    <cellStyle name="Währung 8 2" xfId="44827" xr:uid="{00000000-0005-0000-0000-0000B2B00000}"/>
    <cellStyle name="Währung 8 3" xfId="44828" xr:uid="{00000000-0005-0000-0000-0000B3B00000}"/>
    <cellStyle name="Währung 8 4" xfId="44829" xr:uid="{00000000-0005-0000-0000-0000B4B00000}"/>
    <cellStyle name="Währung 9" xfId="44830" xr:uid="{00000000-0005-0000-0000-0000B5B00000}"/>
    <cellStyle name="Währung 9 2" xfId="44831" xr:uid="{00000000-0005-0000-0000-0000B6B00000}"/>
    <cellStyle name="Währung 9 3" xfId="44832" xr:uid="{00000000-0005-0000-0000-0000B7B00000}"/>
    <cellStyle name="Währung 9 4" xfId="44833" xr:uid="{00000000-0005-0000-0000-0000B8B00000}"/>
    <cellStyle name="Warnender Text 10" xfId="44834" xr:uid="{00000000-0005-0000-0000-0000B9B00000}"/>
    <cellStyle name="Warnender Text 10 10" xfId="44835" xr:uid="{00000000-0005-0000-0000-0000BAB00000}"/>
    <cellStyle name="Warnender Text 10 11" xfId="44836" xr:uid="{00000000-0005-0000-0000-0000BBB00000}"/>
    <cellStyle name="Warnender Text 10 12" xfId="44837" xr:uid="{00000000-0005-0000-0000-0000BCB00000}"/>
    <cellStyle name="Warnender Text 10 13" xfId="44838" xr:uid="{00000000-0005-0000-0000-0000BDB00000}"/>
    <cellStyle name="Warnender Text 10 14" xfId="44839" xr:uid="{00000000-0005-0000-0000-0000BEB00000}"/>
    <cellStyle name="Warnender Text 10 15" xfId="44840" xr:uid="{00000000-0005-0000-0000-0000BFB00000}"/>
    <cellStyle name="Warnender Text 10 16" xfId="44841" xr:uid="{00000000-0005-0000-0000-0000C0B00000}"/>
    <cellStyle name="Warnender Text 10 17" xfId="44842" xr:uid="{00000000-0005-0000-0000-0000C1B00000}"/>
    <cellStyle name="Warnender Text 10 18" xfId="44843" xr:uid="{00000000-0005-0000-0000-0000C2B00000}"/>
    <cellStyle name="Warnender Text 10 2" xfId="44844" xr:uid="{00000000-0005-0000-0000-0000C3B00000}"/>
    <cellStyle name="Warnender Text 10 3" xfId="44845" xr:uid="{00000000-0005-0000-0000-0000C4B00000}"/>
    <cellStyle name="Warnender Text 10 4" xfId="44846" xr:uid="{00000000-0005-0000-0000-0000C5B00000}"/>
    <cellStyle name="Warnender Text 10 5" xfId="44847" xr:uid="{00000000-0005-0000-0000-0000C6B00000}"/>
    <cellStyle name="Warnender Text 10 6" xfId="44848" xr:uid="{00000000-0005-0000-0000-0000C7B00000}"/>
    <cellStyle name="Warnender Text 10 7" xfId="44849" xr:uid="{00000000-0005-0000-0000-0000C8B00000}"/>
    <cellStyle name="Warnender Text 10 8" xfId="44850" xr:uid="{00000000-0005-0000-0000-0000C9B00000}"/>
    <cellStyle name="Warnender Text 10 9" xfId="44851" xr:uid="{00000000-0005-0000-0000-0000CAB00000}"/>
    <cellStyle name="Warnender Text 11" xfId="44852" xr:uid="{00000000-0005-0000-0000-0000CBB00000}"/>
    <cellStyle name="Warnender Text 11 10" xfId="44853" xr:uid="{00000000-0005-0000-0000-0000CCB00000}"/>
    <cellStyle name="Warnender Text 11 11" xfId="44854" xr:uid="{00000000-0005-0000-0000-0000CDB00000}"/>
    <cellStyle name="Warnender Text 11 12" xfId="44855" xr:uid="{00000000-0005-0000-0000-0000CEB00000}"/>
    <cellStyle name="Warnender Text 11 13" xfId="44856" xr:uid="{00000000-0005-0000-0000-0000CFB00000}"/>
    <cellStyle name="Warnender Text 11 14" xfId="44857" xr:uid="{00000000-0005-0000-0000-0000D0B00000}"/>
    <cellStyle name="Warnender Text 11 15" xfId="44858" xr:uid="{00000000-0005-0000-0000-0000D1B00000}"/>
    <cellStyle name="Warnender Text 11 16" xfId="44859" xr:uid="{00000000-0005-0000-0000-0000D2B00000}"/>
    <cellStyle name="Warnender Text 11 17" xfId="44860" xr:uid="{00000000-0005-0000-0000-0000D3B00000}"/>
    <cellStyle name="Warnender Text 11 18" xfId="44861" xr:uid="{00000000-0005-0000-0000-0000D4B00000}"/>
    <cellStyle name="Warnender Text 11 2" xfId="44862" xr:uid="{00000000-0005-0000-0000-0000D5B00000}"/>
    <cellStyle name="Warnender Text 11 3" xfId="44863" xr:uid="{00000000-0005-0000-0000-0000D6B00000}"/>
    <cellStyle name="Warnender Text 11 4" xfId="44864" xr:uid="{00000000-0005-0000-0000-0000D7B00000}"/>
    <cellStyle name="Warnender Text 11 5" xfId="44865" xr:uid="{00000000-0005-0000-0000-0000D8B00000}"/>
    <cellStyle name="Warnender Text 11 6" xfId="44866" xr:uid="{00000000-0005-0000-0000-0000D9B00000}"/>
    <cellStyle name="Warnender Text 11 7" xfId="44867" xr:uid="{00000000-0005-0000-0000-0000DAB00000}"/>
    <cellStyle name="Warnender Text 11 8" xfId="44868" xr:uid="{00000000-0005-0000-0000-0000DBB00000}"/>
    <cellStyle name="Warnender Text 11 9" xfId="44869" xr:uid="{00000000-0005-0000-0000-0000DCB00000}"/>
    <cellStyle name="Warnender Text 12" xfId="44870" xr:uid="{00000000-0005-0000-0000-0000DDB00000}"/>
    <cellStyle name="Warnender Text 12 10" xfId="44871" xr:uid="{00000000-0005-0000-0000-0000DEB00000}"/>
    <cellStyle name="Warnender Text 12 11" xfId="44872" xr:uid="{00000000-0005-0000-0000-0000DFB00000}"/>
    <cellStyle name="Warnender Text 12 12" xfId="44873" xr:uid="{00000000-0005-0000-0000-0000E0B00000}"/>
    <cellStyle name="Warnender Text 12 13" xfId="44874" xr:uid="{00000000-0005-0000-0000-0000E1B00000}"/>
    <cellStyle name="Warnender Text 12 14" xfId="44875" xr:uid="{00000000-0005-0000-0000-0000E2B00000}"/>
    <cellStyle name="Warnender Text 12 15" xfId="44876" xr:uid="{00000000-0005-0000-0000-0000E3B00000}"/>
    <cellStyle name="Warnender Text 12 16" xfId="44877" xr:uid="{00000000-0005-0000-0000-0000E4B00000}"/>
    <cellStyle name="Warnender Text 12 17" xfId="44878" xr:uid="{00000000-0005-0000-0000-0000E5B00000}"/>
    <cellStyle name="Warnender Text 12 18" xfId="44879" xr:uid="{00000000-0005-0000-0000-0000E6B00000}"/>
    <cellStyle name="Warnender Text 12 2" xfId="44880" xr:uid="{00000000-0005-0000-0000-0000E7B00000}"/>
    <cellStyle name="Warnender Text 12 3" xfId="44881" xr:uid="{00000000-0005-0000-0000-0000E8B00000}"/>
    <cellStyle name="Warnender Text 12 4" xfId="44882" xr:uid="{00000000-0005-0000-0000-0000E9B00000}"/>
    <cellStyle name="Warnender Text 12 5" xfId="44883" xr:uid="{00000000-0005-0000-0000-0000EAB00000}"/>
    <cellStyle name="Warnender Text 12 6" xfId="44884" xr:uid="{00000000-0005-0000-0000-0000EBB00000}"/>
    <cellStyle name="Warnender Text 12 7" xfId="44885" xr:uid="{00000000-0005-0000-0000-0000ECB00000}"/>
    <cellStyle name="Warnender Text 12 8" xfId="44886" xr:uid="{00000000-0005-0000-0000-0000EDB00000}"/>
    <cellStyle name="Warnender Text 12 9" xfId="44887" xr:uid="{00000000-0005-0000-0000-0000EEB00000}"/>
    <cellStyle name="Warnender Text 13" xfId="44888" xr:uid="{00000000-0005-0000-0000-0000EFB00000}"/>
    <cellStyle name="Warnender Text 13 10" xfId="44889" xr:uid="{00000000-0005-0000-0000-0000F0B00000}"/>
    <cellStyle name="Warnender Text 13 11" xfId="44890" xr:uid="{00000000-0005-0000-0000-0000F1B00000}"/>
    <cellStyle name="Warnender Text 13 12" xfId="44891" xr:uid="{00000000-0005-0000-0000-0000F2B00000}"/>
    <cellStyle name="Warnender Text 13 13" xfId="44892" xr:uid="{00000000-0005-0000-0000-0000F3B00000}"/>
    <cellStyle name="Warnender Text 13 14" xfId="44893" xr:uid="{00000000-0005-0000-0000-0000F4B00000}"/>
    <cellStyle name="Warnender Text 13 15" xfId="44894" xr:uid="{00000000-0005-0000-0000-0000F5B00000}"/>
    <cellStyle name="Warnender Text 13 16" xfId="44895" xr:uid="{00000000-0005-0000-0000-0000F6B00000}"/>
    <cellStyle name="Warnender Text 13 17" xfId="44896" xr:uid="{00000000-0005-0000-0000-0000F7B00000}"/>
    <cellStyle name="Warnender Text 13 18" xfId="44897" xr:uid="{00000000-0005-0000-0000-0000F8B00000}"/>
    <cellStyle name="Warnender Text 13 2" xfId="44898" xr:uid="{00000000-0005-0000-0000-0000F9B00000}"/>
    <cellStyle name="Warnender Text 13 3" xfId="44899" xr:uid="{00000000-0005-0000-0000-0000FAB00000}"/>
    <cellStyle name="Warnender Text 13 4" xfId="44900" xr:uid="{00000000-0005-0000-0000-0000FBB00000}"/>
    <cellStyle name="Warnender Text 13 5" xfId="44901" xr:uid="{00000000-0005-0000-0000-0000FCB00000}"/>
    <cellStyle name="Warnender Text 13 6" xfId="44902" xr:uid="{00000000-0005-0000-0000-0000FDB00000}"/>
    <cellStyle name="Warnender Text 13 7" xfId="44903" xr:uid="{00000000-0005-0000-0000-0000FEB00000}"/>
    <cellStyle name="Warnender Text 13 8" xfId="44904" xr:uid="{00000000-0005-0000-0000-0000FFB00000}"/>
    <cellStyle name="Warnender Text 13 9" xfId="44905" xr:uid="{00000000-0005-0000-0000-000000B10000}"/>
    <cellStyle name="Warnender Text 14" xfId="44906" xr:uid="{00000000-0005-0000-0000-000001B10000}"/>
    <cellStyle name="Warnender Text 14 10" xfId="44907" xr:uid="{00000000-0005-0000-0000-000002B10000}"/>
    <cellStyle name="Warnender Text 14 11" xfId="44908" xr:uid="{00000000-0005-0000-0000-000003B10000}"/>
    <cellStyle name="Warnender Text 14 12" xfId="44909" xr:uid="{00000000-0005-0000-0000-000004B10000}"/>
    <cellStyle name="Warnender Text 14 13" xfId="44910" xr:uid="{00000000-0005-0000-0000-000005B10000}"/>
    <cellStyle name="Warnender Text 14 14" xfId="44911" xr:uid="{00000000-0005-0000-0000-000006B10000}"/>
    <cellStyle name="Warnender Text 14 15" xfId="44912" xr:uid="{00000000-0005-0000-0000-000007B10000}"/>
    <cellStyle name="Warnender Text 14 16" xfId="44913" xr:uid="{00000000-0005-0000-0000-000008B10000}"/>
    <cellStyle name="Warnender Text 14 17" xfId="44914" xr:uid="{00000000-0005-0000-0000-000009B10000}"/>
    <cellStyle name="Warnender Text 14 18" xfId="44915" xr:uid="{00000000-0005-0000-0000-00000AB10000}"/>
    <cellStyle name="Warnender Text 14 2" xfId="44916" xr:uid="{00000000-0005-0000-0000-00000BB10000}"/>
    <cellStyle name="Warnender Text 14 3" xfId="44917" xr:uid="{00000000-0005-0000-0000-00000CB10000}"/>
    <cellStyle name="Warnender Text 14 4" xfId="44918" xr:uid="{00000000-0005-0000-0000-00000DB10000}"/>
    <cellStyle name="Warnender Text 14 5" xfId="44919" xr:uid="{00000000-0005-0000-0000-00000EB10000}"/>
    <cellStyle name="Warnender Text 14 6" xfId="44920" xr:uid="{00000000-0005-0000-0000-00000FB10000}"/>
    <cellStyle name="Warnender Text 14 7" xfId="44921" xr:uid="{00000000-0005-0000-0000-000010B10000}"/>
    <cellStyle name="Warnender Text 14 8" xfId="44922" xr:uid="{00000000-0005-0000-0000-000011B10000}"/>
    <cellStyle name="Warnender Text 14 9" xfId="44923" xr:uid="{00000000-0005-0000-0000-000012B10000}"/>
    <cellStyle name="Warnender Text 15" xfId="44924" xr:uid="{00000000-0005-0000-0000-000013B10000}"/>
    <cellStyle name="Warnender Text 15 10" xfId="44925" xr:uid="{00000000-0005-0000-0000-000014B10000}"/>
    <cellStyle name="Warnender Text 15 11" xfId="44926" xr:uid="{00000000-0005-0000-0000-000015B10000}"/>
    <cellStyle name="Warnender Text 15 12" xfId="44927" xr:uid="{00000000-0005-0000-0000-000016B10000}"/>
    <cellStyle name="Warnender Text 15 13" xfId="44928" xr:uid="{00000000-0005-0000-0000-000017B10000}"/>
    <cellStyle name="Warnender Text 15 14" xfId="44929" xr:uid="{00000000-0005-0000-0000-000018B10000}"/>
    <cellStyle name="Warnender Text 15 15" xfId="44930" xr:uid="{00000000-0005-0000-0000-000019B10000}"/>
    <cellStyle name="Warnender Text 15 16" xfId="44931" xr:uid="{00000000-0005-0000-0000-00001AB10000}"/>
    <cellStyle name="Warnender Text 15 17" xfId="44932" xr:uid="{00000000-0005-0000-0000-00001BB10000}"/>
    <cellStyle name="Warnender Text 15 18" xfId="44933" xr:uid="{00000000-0005-0000-0000-00001CB10000}"/>
    <cellStyle name="Warnender Text 15 2" xfId="44934" xr:uid="{00000000-0005-0000-0000-00001DB10000}"/>
    <cellStyle name="Warnender Text 15 3" xfId="44935" xr:uid="{00000000-0005-0000-0000-00001EB10000}"/>
    <cellStyle name="Warnender Text 15 4" xfId="44936" xr:uid="{00000000-0005-0000-0000-00001FB10000}"/>
    <cellStyle name="Warnender Text 15 5" xfId="44937" xr:uid="{00000000-0005-0000-0000-000020B10000}"/>
    <cellStyle name="Warnender Text 15 6" xfId="44938" xr:uid="{00000000-0005-0000-0000-000021B10000}"/>
    <cellStyle name="Warnender Text 15 7" xfId="44939" xr:uid="{00000000-0005-0000-0000-000022B10000}"/>
    <cellStyle name="Warnender Text 15 8" xfId="44940" xr:uid="{00000000-0005-0000-0000-000023B10000}"/>
    <cellStyle name="Warnender Text 15 9" xfId="44941" xr:uid="{00000000-0005-0000-0000-000024B10000}"/>
    <cellStyle name="Warnender Text 16" xfId="44942" xr:uid="{00000000-0005-0000-0000-000025B10000}"/>
    <cellStyle name="Warnender Text 16 10" xfId="44943" xr:uid="{00000000-0005-0000-0000-000026B10000}"/>
    <cellStyle name="Warnender Text 16 11" xfId="44944" xr:uid="{00000000-0005-0000-0000-000027B10000}"/>
    <cellStyle name="Warnender Text 16 12" xfId="44945" xr:uid="{00000000-0005-0000-0000-000028B10000}"/>
    <cellStyle name="Warnender Text 16 13" xfId="44946" xr:uid="{00000000-0005-0000-0000-000029B10000}"/>
    <cellStyle name="Warnender Text 16 14" xfId="44947" xr:uid="{00000000-0005-0000-0000-00002AB10000}"/>
    <cellStyle name="Warnender Text 16 15" xfId="44948" xr:uid="{00000000-0005-0000-0000-00002BB10000}"/>
    <cellStyle name="Warnender Text 16 16" xfId="44949" xr:uid="{00000000-0005-0000-0000-00002CB10000}"/>
    <cellStyle name="Warnender Text 16 17" xfId="44950" xr:uid="{00000000-0005-0000-0000-00002DB10000}"/>
    <cellStyle name="Warnender Text 16 18" xfId="44951" xr:uid="{00000000-0005-0000-0000-00002EB10000}"/>
    <cellStyle name="Warnender Text 16 2" xfId="44952" xr:uid="{00000000-0005-0000-0000-00002FB10000}"/>
    <cellStyle name="Warnender Text 16 3" xfId="44953" xr:uid="{00000000-0005-0000-0000-000030B10000}"/>
    <cellStyle name="Warnender Text 16 4" xfId="44954" xr:uid="{00000000-0005-0000-0000-000031B10000}"/>
    <cellStyle name="Warnender Text 16 5" xfId="44955" xr:uid="{00000000-0005-0000-0000-000032B10000}"/>
    <cellStyle name="Warnender Text 16 6" xfId="44956" xr:uid="{00000000-0005-0000-0000-000033B10000}"/>
    <cellStyle name="Warnender Text 16 7" xfId="44957" xr:uid="{00000000-0005-0000-0000-000034B10000}"/>
    <cellStyle name="Warnender Text 16 8" xfId="44958" xr:uid="{00000000-0005-0000-0000-000035B10000}"/>
    <cellStyle name="Warnender Text 16 9" xfId="44959" xr:uid="{00000000-0005-0000-0000-000036B10000}"/>
    <cellStyle name="Warnender Text 17" xfId="44960" xr:uid="{00000000-0005-0000-0000-000037B10000}"/>
    <cellStyle name="Warnender Text 17 10" xfId="44961" xr:uid="{00000000-0005-0000-0000-000038B10000}"/>
    <cellStyle name="Warnender Text 17 11" xfId="44962" xr:uid="{00000000-0005-0000-0000-000039B10000}"/>
    <cellStyle name="Warnender Text 17 12" xfId="44963" xr:uid="{00000000-0005-0000-0000-00003AB10000}"/>
    <cellStyle name="Warnender Text 17 13" xfId="44964" xr:uid="{00000000-0005-0000-0000-00003BB10000}"/>
    <cellStyle name="Warnender Text 17 14" xfId="44965" xr:uid="{00000000-0005-0000-0000-00003CB10000}"/>
    <cellStyle name="Warnender Text 17 15" xfId="44966" xr:uid="{00000000-0005-0000-0000-00003DB10000}"/>
    <cellStyle name="Warnender Text 17 16" xfId="44967" xr:uid="{00000000-0005-0000-0000-00003EB10000}"/>
    <cellStyle name="Warnender Text 17 17" xfId="44968" xr:uid="{00000000-0005-0000-0000-00003FB10000}"/>
    <cellStyle name="Warnender Text 17 18" xfId="44969" xr:uid="{00000000-0005-0000-0000-000040B10000}"/>
    <cellStyle name="Warnender Text 17 2" xfId="44970" xr:uid="{00000000-0005-0000-0000-000041B10000}"/>
    <cellStyle name="Warnender Text 17 3" xfId="44971" xr:uid="{00000000-0005-0000-0000-000042B10000}"/>
    <cellStyle name="Warnender Text 17 4" xfId="44972" xr:uid="{00000000-0005-0000-0000-000043B10000}"/>
    <cellStyle name="Warnender Text 17 5" xfId="44973" xr:uid="{00000000-0005-0000-0000-000044B10000}"/>
    <cellStyle name="Warnender Text 17 6" xfId="44974" xr:uid="{00000000-0005-0000-0000-000045B10000}"/>
    <cellStyle name="Warnender Text 17 7" xfId="44975" xr:uid="{00000000-0005-0000-0000-000046B10000}"/>
    <cellStyle name="Warnender Text 17 8" xfId="44976" xr:uid="{00000000-0005-0000-0000-000047B10000}"/>
    <cellStyle name="Warnender Text 17 9" xfId="44977" xr:uid="{00000000-0005-0000-0000-000048B10000}"/>
    <cellStyle name="Warnender Text 18" xfId="44978" xr:uid="{00000000-0005-0000-0000-000049B10000}"/>
    <cellStyle name="Warnender Text 18 10" xfId="44979" xr:uid="{00000000-0005-0000-0000-00004AB10000}"/>
    <cellStyle name="Warnender Text 18 11" xfId="44980" xr:uid="{00000000-0005-0000-0000-00004BB10000}"/>
    <cellStyle name="Warnender Text 18 12" xfId="44981" xr:uid="{00000000-0005-0000-0000-00004CB10000}"/>
    <cellStyle name="Warnender Text 18 13" xfId="44982" xr:uid="{00000000-0005-0000-0000-00004DB10000}"/>
    <cellStyle name="Warnender Text 18 14" xfId="44983" xr:uid="{00000000-0005-0000-0000-00004EB10000}"/>
    <cellStyle name="Warnender Text 18 15" xfId="44984" xr:uid="{00000000-0005-0000-0000-00004FB10000}"/>
    <cellStyle name="Warnender Text 18 16" xfId="44985" xr:uid="{00000000-0005-0000-0000-000050B10000}"/>
    <cellStyle name="Warnender Text 18 17" xfId="44986" xr:uid="{00000000-0005-0000-0000-000051B10000}"/>
    <cellStyle name="Warnender Text 18 18" xfId="44987" xr:uid="{00000000-0005-0000-0000-000052B10000}"/>
    <cellStyle name="Warnender Text 18 2" xfId="44988" xr:uid="{00000000-0005-0000-0000-000053B10000}"/>
    <cellStyle name="Warnender Text 18 3" xfId="44989" xr:uid="{00000000-0005-0000-0000-000054B10000}"/>
    <cellStyle name="Warnender Text 18 4" xfId="44990" xr:uid="{00000000-0005-0000-0000-000055B10000}"/>
    <cellStyle name="Warnender Text 18 5" xfId="44991" xr:uid="{00000000-0005-0000-0000-000056B10000}"/>
    <cellStyle name="Warnender Text 18 6" xfId="44992" xr:uid="{00000000-0005-0000-0000-000057B10000}"/>
    <cellStyle name="Warnender Text 18 7" xfId="44993" xr:uid="{00000000-0005-0000-0000-000058B10000}"/>
    <cellStyle name="Warnender Text 18 8" xfId="44994" xr:uid="{00000000-0005-0000-0000-000059B10000}"/>
    <cellStyle name="Warnender Text 18 9" xfId="44995" xr:uid="{00000000-0005-0000-0000-00005AB10000}"/>
    <cellStyle name="Warnender Text 19" xfId="44996" xr:uid="{00000000-0005-0000-0000-00005BB10000}"/>
    <cellStyle name="Warnender Text 19 2" xfId="44997" xr:uid="{00000000-0005-0000-0000-00005CB10000}"/>
    <cellStyle name="Warnender Text 2" xfId="90" xr:uid="{00000000-0005-0000-0000-00005DB10000}"/>
    <cellStyle name="Warnender Text 2 10" xfId="44998" xr:uid="{00000000-0005-0000-0000-00005EB10000}"/>
    <cellStyle name="Warnender Text 2 11" xfId="44999" xr:uid="{00000000-0005-0000-0000-00005FB10000}"/>
    <cellStyle name="Warnender Text 2 12" xfId="45000" xr:uid="{00000000-0005-0000-0000-000060B10000}"/>
    <cellStyle name="Warnender Text 2 13" xfId="45001" xr:uid="{00000000-0005-0000-0000-000061B10000}"/>
    <cellStyle name="Warnender Text 2 14" xfId="45002" xr:uid="{00000000-0005-0000-0000-000062B10000}"/>
    <cellStyle name="Warnender Text 2 15" xfId="45003" xr:uid="{00000000-0005-0000-0000-000063B10000}"/>
    <cellStyle name="Warnender Text 2 16" xfId="45004" xr:uid="{00000000-0005-0000-0000-000064B10000}"/>
    <cellStyle name="Warnender Text 2 17" xfId="45005" xr:uid="{00000000-0005-0000-0000-000065B10000}"/>
    <cellStyle name="Warnender Text 2 18" xfId="45006" xr:uid="{00000000-0005-0000-0000-000066B10000}"/>
    <cellStyle name="Warnender Text 2 19" xfId="45007" xr:uid="{00000000-0005-0000-0000-000067B10000}"/>
    <cellStyle name="Warnender Text 2 2" xfId="45008" xr:uid="{00000000-0005-0000-0000-000068B10000}"/>
    <cellStyle name="Warnender Text 2 2 2" xfId="45009" xr:uid="{00000000-0005-0000-0000-000069B10000}"/>
    <cellStyle name="Warnender Text 2 2 2 2" xfId="45010" xr:uid="{00000000-0005-0000-0000-00006AB10000}"/>
    <cellStyle name="Warnender Text 2 2 2 2 2" xfId="45011" xr:uid="{00000000-0005-0000-0000-00006BB10000}"/>
    <cellStyle name="Warnender Text 2 2 2 2 3" xfId="45012" xr:uid="{00000000-0005-0000-0000-00006CB10000}"/>
    <cellStyle name="Warnender Text 2 2 2 3" xfId="45013" xr:uid="{00000000-0005-0000-0000-00006DB10000}"/>
    <cellStyle name="Warnender Text 2 2 3" xfId="45014" xr:uid="{00000000-0005-0000-0000-00006EB10000}"/>
    <cellStyle name="Warnender Text 2 3" xfId="45015" xr:uid="{00000000-0005-0000-0000-00006FB10000}"/>
    <cellStyle name="Warnender Text 2 4" xfId="45016" xr:uid="{00000000-0005-0000-0000-000070B10000}"/>
    <cellStyle name="Warnender Text 2 5" xfId="45017" xr:uid="{00000000-0005-0000-0000-000071B10000}"/>
    <cellStyle name="Warnender Text 2 6" xfId="45018" xr:uid="{00000000-0005-0000-0000-000072B10000}"/>
    <cellStyle name="Warnender Text 2 7" xfId="45019" xr:uid="{00000000-0005-0000-0000-000073B10000}"/>
    <cellStyle name="Warnender Text 2 8" xfId="45020" xr:uid="{00000000-0005-0000-0000-000074B10000}"/>
    <cellStyle name="Warnender Text 2 9" xfId="45021" xr:uid="{00000000-0005-0000-0000-000075B10000}"/>
    <cellStyle name="Warnender Text 20" xfId="45022" xr:uid="{00000000-0005-0000-0000-000076B10000}"/>
    <cellStyle name="Warnender Text 20 2" xfId="45023" xr:uid="{00000000-0005-0000-0000-000077B10000}"/>
    <cellStyle name="Warnender Text 21" xfId="45024" xr:uid="{00000000-0005-0000-0000-000078B10000}"/>
    <cellStyle name="Warnender Text 22" xfId="45025" xr:uid="{00000000-0005-0000-0000-000079B10000}"/>
    <cellStyle name="Warnender Text 23" xfId="45026" xr:uid="{00000000-0005-0000-0000-00007AB10000}"/>
    <cellStyle name="Warnender Text 24" xfId="45027" xr:uid="{00000000-0005-0000-0000-00007BB10000}"/>
    <cellStyle name="Warnender Text 25" xfId="45028" xr:uid="{00000000-0005-0000-0000-00007CB10000}"/>
    <cellStyle name="Warnender Text 26" xfId="45029" xr:uid="{00000000-0005-0000-0000-00007DB10000}"/>
    <cellStyle name="Warnender Text 27" xfId="45030" xr:uid="{00000000-0005-0000-0000-00007EB10000}"/>
    <cellStyle name="Warnender Text 28" xfId="45031" xr:uid="{00000000-0005-0000-0000-00007FB10000}"/>
    <cellStyle name="Warnender Text 29" xfId="45032" xr:uid="{00000000-0005-0000-0000-000080B10000}"/>
    <cellStyle name="Warnender Text 3" xfId="45033" xr:uid="{00000000-0005-0000-0000-000081B10000}"/>
    <cellStyle name="Warnender Text 3 10" xfId="45034" xr:uid="{00000000-0005-0000-0000-000082B10000}"/>
    <cellStyle name="Warnender Text 3 11" xfId="45035" xr:uid="{00000000-0005-0000-0000-000083B10000}"/>
    <cellStyle name="Warnender Text 3 12" xfId="45036" xr:uid="{00000000-0005-0000-0000-000084B10000}"/>
    <cellStyle name="Warnender Text 3 13" xfId="45037" xr:uid="{00000000-0005-0000-0000-000085B10000}"/>
    <cellStyle name="Warnender Text 3 14" xfId="45038" xr:uid="{00000000-0005-0000-0000-000086B10000}"/>
    <cellStyle name="Warnender Text 3 15" xfId="45039" xr:uid="{00000000-0005-0000-0000-000087B10000}"/>
    <cellStyle name="Warnender Text 3 16" xfId="45040" xr:uid="{00000000-0005-0000-0000-000088B10000}"/>
    <cellStyle name="Warnender Text 3 17" xfId="45041" xr:uid="{00000000-0005-0000-0000-000089B10000}"/>
    <cellStyle name="Warnender Text 3 18" xfId="45042" xr:uid="{00000000-0005-0000-0000-00008AB10000}"/>
    <cellStyle name="Warnender Text 3 2" xfId="45043" xr:uid="{00000000-0005-0000-0000-00008BB10000}"/>
    <cellStyle name="Warnender Text 3 3" xfId="45044" xr:uid="{00000000-0005-0000-0000-00008CB10000}"/>
    <cellStyle name="Warnender Text 3 4" xfId="45045" xr:uid="{00000000-0005-0000-0000-00008DB10000}"/>
    <cellStyle name="Warnender Text 3 5" xfId="45046" xr:uid="{00000000-0005-0000-0000-00008EB10000}"/>
    <cellStyle name="Warnender Text 3 6" xfId="45047" xr:uid="{00000000-0005-0000-0000-00008FB10000}"/>
    <cellStyle name="Warnender Text 3 7" xfId="45048" xr:uid="{00000000-0005-0000-0000-000090B10000}"/>
    <cellStyle name="Warnender Text 3 8" xfId="45049" xr:uid="{00000000-0005-0000-0000-000091B10000}"/>
    <cellStyle name="Warnender Text 3 9" xfId="45050" xr:uid="{00000000-0005-0000-0000-000092B10000}"/>
    <cellStyle name="Warnender Text 30" xfId="45051" xr:uid="{00000000-0005-0000-0000-000093B10000}"/>
    <cellStyle name="Warnender Text 31" xfId="45052" xr:uid="{00000000-0005-0000-0000-000094B10000}"/>
    <cellStyle name="Warnender Text 32" xfId="45053" xr:uid="{00000000-0005-0000-0000-000095B10000}"/>
    <cellStyle name="Warnender Text 33" xfId="45054" xr:uid="{00000000-0005-0000-0000-000096B10000}"/>
    <cellStyle name="Warnender Text 34" xfId="45055" xr:uid="{00000000-0005-0000-0000-000097B10000}"/>
    <cellStyle name="Warnender Text 35" xfId="45056" xr:uid="{00000000-0005-0000-0000-000098B10000}"/>
    <cellStyle name="Warnender Text 36" xfId="46246" xr:uid="{00000000-0005-0000-0000-000099B10000}"/>
    <cellStyle name="Warnender Text 4" xfId="45057" xr:uid="{00000000-0005-0000-0000-00009AB10000}"/>
    <cellStyle name="Warnender Text 4 10" xfId="45058" xr:uid="{00000000-0005-0000-0000-00009BB10000}"/>
    <cellStyle name="Warnender Text 4 11" xfId="45059" xr:uid="{00000000-0005-0000-0000-00009CB10000}"/>
    <cellStyle name="Warnender Text 4 12" xfId="45060" xr:uid="{00000000-0005-0000-0000-00009DB10000}"/>
    <cellStyle name="Warnender Text 4 13" xfId="45061" xr:uid="{00000000-0005-0000-0000-00009EB10000}"/>
    <cellStyle name="Warnender Text 4 14" xfId="45062" xr:uid="{00000000-0005-0000-0000-00009FB10000}"/>
    <cellStyle name="Warnender Text 4 15" xfId="45063" xr:uid="{00000000-0005-0000-0000-0000A0B10000}"/>
    <cellStyle name="Warnender Text 4 16" xfId="45064" xr:uid="{00000000-0005-0000-0000-0000A1B10000}"/>
    <cellStyle name="Warnender Text 4 17" xfId="45065" xr:uid="{00000000-0005-0000-0000-0000A2B10000}"/>
    <cellStyle name="Warnender Text 4 18" xfId="45066" xr:uid="{00000000-0005-0000-0000-0000A3B10000}"/>
    <cellStyle name="Warnender Text 4 2" xfId="45067" xr:uid="{00000000-0005-0000-0000-0000A4B10000}"/>
    <cellStyle name="Warnender Text 4 3" xfId="45068" xr:uid="{00000000-0005-0000-0000-0000A5B10000}"/>
    <cellStyle name="Warnender Text 4 4" xfId="45069" xr:uid="{00000000-0005-0000-0000-0000A6B10000}"/>
    <cellStyle name="Warnender Text 4 5" xfId="45070" xr:uid="{00000000-0005-0000-0000-0000A7B10000}"/>
    <cellStyle name="Warnender Text 4 6" xfId="45071" xr:uid="{00000000-0005-0000-0000-0000A8B10000}"/>
    <cellStyle name="Warnender Text 4 7" xfId="45072" xr:uid="{00000000-0005-0000-0000-0000A9B10000}"/>
    <cellStyle name="Warnender Text 4 8" xfId="45073" xr:uid="{00000000-0005-0000-0000-0000AAB10000}"/>
    <cellStyle name="Warnender Text 4 9" xfId="45074" xr:uid="{00000000-0005-0000-0000-0000ABB10000}"/>
    <cellStyle name="Warnender Text 5" xfId="45075" xr:uid="{00000000-0005-0000-0000-0000ACB10000}"/>
    <cellStyle name="Warnender Text 5 10" xfId="45076" xr:uid="{00000000-0005-0000-0000-0000ADB10000}"/>
    <cellStyle name="Warnender Text 5 11" xfId="45077" xr:uid="{00000000-0005-0000-0000-0000AEB10000}"/>
    <cellStyle name="Warnender Text 5 12" xfId="45078" xr:uid="{00000000-0005-0000-0000-0000AFB10000}"/>
    <cellStyle name="Warnender Text 5 13" xfId="45079" xr:uid="{00000000-0005-0000-0000-0000B0B10000}"/>
    <cellStyle name="Warnender Text 5 14" xfId="45080" xr:uid="{00000000-0005-0000-0000-0000B1B10000}"/>
    <cellStyle name="Warnender Text 5 15" xfId="45081" xr:uid="{00000000-0005-0000-0000-0000B2B10000}"/>
    <cellStyle name="Warnender Text 5 16" xfId="45082" xr:uid="{00000000-0005-0000-0000-0000B3B10000}"/>
    <cellStyle name="Warnender Text 5 17" xfId="45083" xr:uid="{00000000-0005-0000-0000-0000B4B10000}"/>
    <cellStyle name="Warnender Text 5 18" xfId="45084" xr:uid="{00000000-0005-0000-0000-0000B5B10000}"/>
    <cellStyle name="Warnender Text 5 2" xfId="45085" xr:uid="{00000000-0005-0000-0000-0000B6B10000}"/>
    <cellStyle name="Warnender Text 5 3" xfId="45086" xr:uid="{00000000-0005-0000-0000-0000B7B10000}"/>
    <cellStyle name="Warnender Text 5 4" xfId="45087" xr:uid="{00000000-0005-0000-0000-0000B8B10000}"/>
    <cellStyle name="Warnender Text 5 5" xfId="45088" xr:uid="{00000000-0005-0000-0000-0000B9B10000}"/>
    <cellStyle name="Warnender Text 5 6" xfId="45089" xr:uid="{00000000-0005-0000-0000-0000BAB10000}"/>
    <cellStyle name="Warnender Text 5 7" xfId="45090" xr:uid="{00000000-0005-0000-0000-0000BBB10000}"/>
    <cellStyle name="Warnender Text 5 8" xfId="45091" xr:uid="{00000000-0005-0000-0000-0000BCB10000}"/>
    <cellStyle name="Warnender Text 5 9" xfId="45092" xr:uid="{00000000-0005-0000-0000-0000BDB10000}"/>
    <cellStyle name="Warnender Text 6" xfId="45093" xr:uid="{00000000-0005-0000-0000-0000BEB10000}"/>
    <cellStyle name="Warnender Text 6 10" xfId="45094" xr:uid="{00000000-0005-0000-0000-0000BFB10000}"/>
    <cellStyle name="Warnender Text 6 11" xfId="45095" xr:uid="{00000000-0005-0000-0000-0000C0B10000}"/>
    <cellStyle name="Warnender Text 6 12" xfId="45096" xr:uid="{00000000-0005-0000-0000-0000C1B10000}"/>
    <cellStyle name="Warnender Text 6 13" xfId="45097" xr:uid="{00000000-0005-0000-0000-0000C2B10000}"/>
    <cellStyle name="Warnender Text 6 14" xfId="45098" xr:uid="{00000000-0005-0000-0000-0000C3B10000}"/>
    <cellStyle name="Warnender Text 6 15" xfId="45099" xr:uid="{00000000-0005-0000-0000-0000C4B10000}"/>
    <cellStyle name="Warnender Text 6 16" xfId="45100" xr:uid="{00000000-0005-0000-0000-0000C5B10000}"/>
    <cellStyle name="Warnender Text 6 17" xfId="45101" xr:uid="{00000000-0005-0000-0000-0000C6B10000}"/>
    <cellStyle name="Warnender Text 6 18" xfId="45102" xr:uid="{00000000-0005-0000-0000-0000C7B10000}"/>
    <cellStyle name="Warnender Text 6 2" xfId="45103" xr:uid="{00000000-0005-0000-0000-0000C8B10000}"/>
    <cellStyle name="Warnender Text 6 3" xfId="45104" xr:uid="{00000000-0005-0000-0000-0000C9B10000}"/>
    <cellStyle name="Warnender Text 6 4" xfId="45105" xr:uid="{00000000-0005-0000-0000-0000CAB10000}"/>
    <cellStyle name="Warnender Text 6 5" xfId="45106" xr:uid="{00000000-0005-0000-0000-0000CBB10000}"/>
    <cellStyle name="Warnender Text 6 6" xfId="45107" xr:uid="{00000000-0005-0000-0000-0000CCB10000}"/>
    <cellStyle name="Warnender Text 6 7" xfId="45108" xr:uid="{00000000-0005-0000-0000-0000CDB10000}"/>
    <cellStyle name="Warnender Text 6 8" xfId="45109" xr:uid="{00000000-0005-0000-0000-0000CEB10000}"/>
    <cellStyle name="Warnender Text 6 9" xfId="45110" xr:uid="{00000000-0005-0000-0000-0000CFB10000}"/>
    <cellStyle name="Warnender Text 7" xfId="45111" xr:uid="{00000000-0005-0000-0000-0000D0B10000}"/>
    <cellStyle name="Warnender Text 7 10" xfId="45112" xr:uid="{00000000-0005-0000-0000-0000D1B10000}"/>
    <cellStyle name="Warnender Text 7 11" xfId="45113" xr:uid="{00000000-0005-0000-0000-0000D2B10000}"/>
    <cellStyle name="Warnender Text 7 12" xfId="45114" xr:uid="{00000000-0005-0000-0000-0000D3B10000}"/>
    <cellStyle name="Warnender Text 7 13" xfId="45115" xr:uid="{00000000-0005-0000-0000-0000D4B10000}"/>
    <cellStyle name="Warnender Text 7 14" xfId="45116" xr:uid="{00000000-0005-0000-0000-0000D5B10000}"/>
    <cellStyle name="Warnender Text 7 15" xfId="45117" xr:uid="{00000000-0005-0000-0000-0000D6B10000}"/>
    <cellStyle name="Warnender Text 7 16" xfId="45118" xr:uid="{00000000-0005-0000-0000-0000D7B10000}"/>
    <cellStyle name="Warnender Text 7 17" xfId="45119" xr:uid="{00000000-0005-0000-0000-0000D8B10000}"/>
    <cellStyle name="Warnender Text 7 18" xfId="45120" xr:uid="{00000000-0005-0000-0000-0000D9B10000}"/>
    <cellStyle name="Warnender Text 7 2" xfId="45121" xr:uid="{00000000-0005-0000-0000-0000DAB10000}"/>
    <cellStyle name="Warnender Text 7 3" xfId="45122" xr:uid="{00000000-0005-0000-0000-0000DBB10000}"/>
    <cellStyle name="Warnender Text 7 4" xfId="45123" xr:uid="{00000000-0005-0000-0000-0000DCB10000}"/>
    <cellStyle name="Warnender Text 7 5" xfId="45124" xr:uid="{00000000-0005-0000-0000-0000DDB10000}"/>
    <cellStyle name="Warnender Text 7 6" xfId="45125" xr:uid="{00000000-0005-0000-0000-0000DEB10000}"/>
    <cellStyle name="Warnender Text 7 7" xfId="45126" xr:uid="{00000000-0005-0000-0000-0000DFB10000}"/>
    <cellStyle name="Warnender Text 7 8" xfId="45127" xr:uid="{00000000-0005-0000-0000-0000E0B10000}"/>
    <cellStyle name="Warnender Text 7 9" xfId="45128" xr:uid="{00000000-0005-0000-0000-0000E1B10000}"/>
    <cellStyle name="Warnender Text 8" xfId="45129" xr:uid="{00000000-0005-0000-0000-0000E2B10000}"/>
    <cellStyle name="Warnender Text 8 10" xfId="45130" xr:uid="{00000000-0005-0000-0000-0000E3B10000}"/>
    <cellStyle name="Warnender Text 8 11" xfId="45131" xr:uid="{00000000-0005-0000-0000-0000E4B10000}"/>
    <cellStyle name="Warnender Text 8 12" xfId="45132" xr:uid="{00000000-0005-0000-0000-0000E5B10000}"/>
    <cellStyle name="Warnender Text 8 13" xfId="45133" xr:uid="{00000000-0005-0000-0000-0000E6B10000}"/>
    <cellStyle name="Warnender Text 8 14" xfId="45134" xr:uid="{00000000-0005-0000-0000-0000E7B10000}"/>
    <cellStyle name="Warnender Text 8 15" xfId="45135" xr:uid="{00000000-0005-0000-0000-0000E8B10000}"/>
    <cellStyle name="Warnender Text 8 16" xfId="45136" xr:uid="{00000000-0005-0000-0000-0000E9B10000}"/>
    <cellStyle name="Warnender Text 8 17" xfId="45137" xr:uid="{00000000-0005-0000-0000-0000EAB10000}"/>
    <cellStyle name="Warnender Text 8 18" xfId="45138" xr:uid="{00000000-0005-0000-0000-0000EBB10000}"/>
    <cellStyle name="Warnender Text 8 2" xfId="45139" xr:uid="{00000000-0005-0000-0000-0000ECB10000}"/>
    <cellStyle name="Warnender Text 8 3" xfId="45140" xr:uid="{00000000-0005-0000-0000-0000EDB10000}"/>
    <cellStyle name="Warnender Text 8 4" xfId="45141" xr:uid="{00000000-0005-0000-0000-0000EEB10000}"/>
    <cellStyle name="Warnender Text 8 5" xfId="45142" xr:uid="{00000000-0005-0000-0000-0000EFB10000}"/>
    <cellStyle name="Warnender Text 8 6" xfId="45143" xr:uid="{00000000-0005-0000-0000-0000F0B10000}"/>
    <cellStyle name="Warnender Text 8 7" xfId="45144" xr:uid="{00000000-0005-0000-0000-0000F1B10000}"/>
    <cellStyle name="Warnender Text 8 8" xfId="45145" xr:uid="{00000000-0005-0000-0000-0000F2B10000}"/>
    <cellStyle name="Warnender Text 8 9" xfId="45146" xr:uid="{00000000-0005-0000-0000-0000F3B10000}"/>
    <cellStyle name="Warnender Text 9" xfId="45147" xr:uid="{00000000-0005-0000-0000-0000F4B10000}"/>
    <cellStyle name="Warnender Text 9 10" xfId="45148" xr:uid="{00000000-0005-0000-0000-0000F5B10000}"/>
    <cellStyle name="Warnender Text 9 11" xfId="45149" xr:uid="{00000000-0005-0000-0000-0000F6B10000}"/>
    <cellStyle name="Warnender Text 9 12" xfId="45150" xr:uid="{00000000-0005-0000-0000-0000F7B10000}"/>
    <cellStyle name="Warnender Text 9 13" xfId="45151" xr:uid="{00000000-0005-0000-0000-0000F8B10000}"/>
    <cellStyle name="Warnender Text 9 14" xfId="45152" xr:uid="{00000000-0005-0000-0000-0000F9B10000}"/>
    <cellStyle name="Warnender Text 9 15" xfId="45153" xr:uid="{00000000-0005-0000-0000-0000FAB10000}"/>
    <cellStyle name="Warnender Text 9 16" xfId="45154" xr:uid="{00000000-0005-0000-0000-0000FBB10000}"/>
    <cellStyle name="Warnender Text 9 17" xfId="45155" xr:uid="{00000000-0005-0000-0000-0000FCB10000}"/>
    <cellStyle name="Warnender Text 9 18" xfId="45156" xr:uid="{00000000-0005-0000-0000-0000FDB10000}"/>
    <cellStyle name="Warnender Text 9 2" xfId="45157" xr:uid="{00000000-0005-0000-0000-0000FEB10000}"/>
    <cellStyle name="Warnender Text 9 3" xfId="45158" xr:uid="{00000000-0005-0000-0000-0000FFB10000}"/>
    <cellStyle name="Warnender Text 9 4" xfId="45159" xr:uid="{00000000-0005-0000-0000-000000B20000}"/>
    <cellStyle name="Warnender Text 9 5" xfId="45160" xr:uid="{00000000-0005-0000-0000-000001B20000}"/>
    <cellStyle name="Warnender Text 9 6" xfId="45161" xr:uid="{00000000-0005-0000-0000-000002B20000}"/>
    <cellStyle name="Warnender Text 9 7" xfId="45162" xr:uid="{00000000-0005-0000-0000-000003B20000}"/>
    <cellStyle name="Warnender Text 9 8" xfId="45163" xr:uid="{00000000-0005-0000-0000-000004B20000}"/>
    <cellStyle name="Warnender Text 9 9" xfId="45164" xr:uid="{00000000-0005-0000-0000-000005B20000}"/>
    <cellStyle name="Warning Text" xfId="45165" xr:uid="{00000000-0005-0000-0000-000006B20000}"/>
    <cellStyle name="Warning Text 2" xfId="45166" xr:uid="{00000000-0005-0000-0000-000007B20000}"/>
    <cellStyle name="Warning Text 3" xfId="45167" xr:uid="{00000000-0005-0000-0000-000008B20000}"/>
    <cellStyle name="Warning Text 4" xfId="45168" xr:uid="{00000000-0005-0000-0000-000009B20000}"/>
    <cellStyle name="Weiser" xfId="45169" xr:uid="{00000000-0005-0000-0000-00000AB20000}"/>
    <cellStyle name="Weiser 2" xfId="45170" xr:uid="{00000000-0005-0000-0000-00000BB20000}"/>
    <cellStyle name="Weiser 3" xfId="45171" xr:uid="{00000000-0005-0000-0000-00000CB20000}"/>
    <cellStyle name="YYYY" xfId="45172" xr:uid="{00000000-0005-0000-0000-00000DB20000}"/>
    <cellStyle name="YYYYP" xfId="45173" xr:uid="{00000000-0005-0000-0000-00000EB20000}"/>
    <cellStyle name="Zelle überprüfen 10" xfId="45174" xr:uid="{00000000-0005-0000-0000-00000FB20000}"/>
    <cellStyle name="Zelle überprüfen 10 10" xfId="45175" xr:uid="{00000000-0005-0000-0000-000010B20000}"/>
    <cellStyle name="Zelle überprüfen 10 11" xfId="45176" xr:uid="{00000000-0005-0000-0000-000011B20000}"/>
    <cellStyle name="Zelle überprüfen 10 12" xfId="45177" xr:uid="{00000000-0005-0000-0000-000012B20000}"/>
    <cellStyle name="Zelle überprüfen 10 13" xfId="45178" xr:uid="{00000000-0005-0000-0000-000013B20000}"/>
    <cellStyle name="Zelle überprüfen 10 14" xfId="45179" xr:uid="{00000000-0005-0000-0000-000014B20000}"/>
    <cellStyle name="Zelle überprüfen 10 15" xfId="45180" xr:uid="{00000000-0005-0000-0000-000015B20000}"/>
    <cellStyle name="Zelle überprüfen 10 16" xfId="45181" xr:uid="{00000000-0005-0000-0000-000016B20000}"/>
    <cellStyle name="Zelle überprüfen 10 17" xfId="45182" xr:uid="{00000000-0005-0000-0000-000017B20000}"/>
    <cellStyle name="Zelle überprüfen 10 18" xfId="45183" xr:uid="{00000000-0005-0000-0000-000018B20000}"/>
    <cellStyle name="Zelle überprüfen 10 19" xfId="45184" xr:uid="{00000000-0005-0000-0000-000019B20000}"/>
    <cellStyle name="Zelle überprüfen 10 2" xfId="45185" xr:uid="{00000000-0005-0000-0000-00001AB20000}"/>
    <cellStyle name="Zelle überprüfen 10 3" xfId="45186" xr:uid="{00000000-0005-0000-0000-00001BB20000}"/>
    <cellStyle name="Zelle überprüfen 10 4" xfId="45187" xr:uid="{00000000-0005-0000-0000-00001CB20000}"/>
    <cellStyle name="Zelle überprüfen 10 5" xfId="45188" xr:uid="{00000000-0005-0000-0000-00001DB20000}"/>
    <cellStyle name="Zelle überprüfen 10 6" xfId="45189" xr:uid="{00000000-0005-0000-0000-00001EB20000}"/>
    <cellStyle name="Zelle überprüfen 10 7" xfId="45190" xr:uid="{00000000-0005-0000-0000-00001FB20000}"/>
    <cellStyle name="Zelle überprüfen 10 8" xfId="45191" xr:uid="{00000000-0005-0000-0000-000020B20000}"/>
    <cellStyle name="Zelle überprüfen 10 9" xfId="45192" xr:uid="{00000000-0005-0000-0000-000021B20000}"/>
    <cellStyle name="Zelle überprüfen 11" xfId="45193" xr:uid="{00000000-0005-0000-0000-000022B20000}"/>
    <cellStyle name="Zelle überprüfen 11 10" xfId="45194" xr:uid="{00000000-0005-0000-0000-000023B20000}"/>
    <cellStyle name="Zelle überprüfen 11 11" xfId="45195" xr:uid="{00000000-0005-0000-0000-000024B20000}"/>
    <cellStyle name="Zelle überprüfen 11 12" xfId="45196" xr:uid="{00000000-0005-0000-0000-000025B20000}"/>
    <cellStyle name="Zelle überprüfen 11 13" xfId="45197" xr:uid="{00000000-0005-0000-0000-000026B20000}"/>
    <cellStyle name="Zelle überprüfen 11 14" xfId="45198" xr:uid="{00000000-0005-0000-0000-000027B20000}"/>
    <cellStyle name="Zelle überprüfen 11 15" xfId="45199" xr:uid="{00000000-0005-0000-0000-000028B20000}"/>
    <cellStyle name="Zelle überprüfen 11 16" xfId="45200" xr:uid="{00000000-0005-0000-0000-000029B20000}"/>
    <cellStyle name="Zelle überprüfen 11 17" xfId="45201" xr:uid="{00000000-0005-0000-0000-00002AB20000}"/>
    <cellStyle name="Zelle überprüfen 11 18" xfId="45202" xr:uid="{00000000-0005-0000-0000-00002BB20000}"/>
    <cellStyle name="Zelle überprüfen 11 19" xfId="45203" xr:uid="{00000000-0005-0000-0000-00002CB20000}"/>
    <cellStyle name="Zelle überprüfen 11 2" xfId="45204" xr:uid="{00000000-0005-0000-0000-00002DB20000}"/>
    <cellStyle name="Zelle überprüfen 11 3" xfId="45205" xr:uid="{00000000-0005-0000-0000-00002EB20000}"/>
    <cellStyle name="Zelle überprüfen 11 4" xfId="45206" xr:uid="{00000000-0005-0000-0000-00002FB20000}"/>
    <cellStyle name="Zelle überprüfen 11 5" xfId="45207" xr:uid="{00000000-0005-0000-0000-000030B20000}"/>
    <cellStyle name="Zelle überprüfen 11 6" xfId="45208" xr:uid="{00000000-0005-0000-0000-000031B20000}"/>
    <cellStyle name="Zelle überprüfen 11 7" xfId="45209" xr:uid="{00000000-0005-0000-0000-000032B20000}"/>
    <cellStyle name="Zelle überprüfen 11 8" xfId="45210" xr:uid="{00000000-0005-0000-0000-000033B20000}"/>
    <cellStyle name="Zelle überprüfen 11 9" xfId="45211" xr:uid="{00000000-0005-0000-0000-000034B20000}"/>
    <cellStyle name="Zelle überprüfen 12" xfId="45212" xr:uid="{00000000-0005-0000-0000-000035B20000}"/>
    <cellStyle name="Zelle überprüfen 12 10" xfId="45213" xr:uid="{00000000-0005-0000-0000-000036B20000}"/>
    <cellStyle name="Zelle überprüfen 12 11" xfId="45214" xr:uid="{00000000-0005-0000-0000-000037B20000}"/>
    <cellStyle name="Zelle überprüfen 12 12" xfId="45215" xr:uid="{00000000-0005-0000-0000-000038B20000}"/>
    <cellStyle name="Zelle überprüfen 12 13" xfId="45216" xr:uid="{00000000-0005-0000-0000-000039B20000}"/>
    <cellStyle name="Zelle überprüfen 12 14" xfId="45217" xr:uid="{00000000-0005-0000-0000-00003AB20000}"/>
    <cellStyle name="Zelle überprüfen 12 15" xfId="45218" xr:uid="{00000000-0005-0000-0000-00003BB20000}"/>
    <cellStyle name="Zelle überprüfen 12 16" xfId="45219" xr:uid="{00000000-0005-0000-0000-00003CB20000}"/>
    <cellStyle name="Zelle überprüfen 12 17" xfId="45220" xr:uid="{00000000-0005-0000-0000-00003DB20000}"/>
    <cellStyle name="Zelle überprüfen 12 18" xfId="45221" xr:uid="{00000000-0005-0000-0000-00003EB20000}"/>
    <cellStyle name="Zelle überprüfen 12 19" xfId="45222" xr:uid="{00000000-0005-0000-0000-00003FB20000}"/>
    <cellStyle name="Zelle überprüfen 12 2" xfId="45223" xr:uid="{00000000-0005-0000-0000-000040B20000}"/>
    <cellStyle name="Zelle überprüfen 12 3" xfId="45224" xr:uid="{00000000-0005-0000-0000-000041B20000}"/>
    <cellStyle name="Zelle überprüfen 12 4" xfId="45225" xr:uid="{00000000-0005-0000-0000-000042B20000}"/>
    <cellStyle name="Zelle überprüfen 12 5" xfId="45226" xr:uid="{00000000-0005-0000-0000-000043B20000}"/>
    <cellStyle name="Zelle überprüfen 12 6" xfId="45227" xr:uid="{00000000-0005-0000-0000-000044B20000}"/>
    <cellStyle name="Zelle überprüfen 12 7" xfId="45228" xr:uid="{00000000-0005-0000-0000-000045B20000}"/>
    <cellStyle name="Zelle überprüfen 12 8" xfId="45229" xr:uid="{00000000-0005-0000-0000-000046B20000}"/>
    <cellStyle name="Zelle überprüfen 12 9" xfId="45230" xr:uid="{00000000-0005-0000-0000-000047B20000}"/>
    <cellStyle name="Zelle überprüfen 13" xfId="45231" xr:uid="{00000000-0005-0000-0000-000048B20000}"/>
    <cellStyle name="Zelle überprüfen 13 10" xfId="45232" xr:uid="{00000000-0005-0000-0000-000049B20000}"/>
    <cellStyle name="Zelle überprüfen 13 11" xfId="45233" xr:uid="{00000000-0005-0000-0000-00004AB20000}"/>
    <cellStyle name="Zelle überprüfen 13 12" xfId="45234" xr:uid="{00000000-0005-0000-0000-00004BB20000}"/>
    <cellStyle name="Zelle überprüfen 13 13" xfId="45235" xr:uid="{00000000-0005-0000-0000-00004CB20000}"/>
    <cellStyle name="Zelle überprüfen 13 14" xfId="45236" xr:uid="{00000000-0005-0000-0000-00004DB20000}"/>
    <cellStyle name="Zelle überprüfen 13 15" xfId="45237" xr:uid="{00000000-0005-0000-0000-00004EB20000}"/>
    <cellStyle name="Zelle überprüfen 13 16" xfId="45238" xr:uid="{00000000-0005-0000-0000-00004FB20000}"/>
    <cellStyle name="Zelle überprüfen 13 17" xfId="45239" xr:uid="{00000000-0005-0000-0000-000050B20000}"/>
    <cellStyle name="Zelle überprüfen 13 18" xfId="45240" xr:uid="{00000000-0005-0000-0000-000051B20000}"/>
    <cellStyle name="Zelle überprüfen 13 19" xfId="45241" xr:uid="{00000000-0005-0000-0000-000052B20000}"/>
    <cellStyle name="Zelle überprüfen 13 2" xfId="45242" xr:uid="{00000000-0005-0000-0000-000053B20000}"/>
    <cellStyle name="Zelle überprüfen 13 3" xfId="45243" xr:uid="{00000000-0005-0000-0000-000054B20000}"/>
    <cellStyle name="Zelle überprüfen 13 4" xfId="45244" xr:uid="{00000000-0005-0000-0000-000055B20000}"/>
    <cellStyle name="Zelle überprüfen 13 5" xfId="45245" xr:uid="{00000000-0005-0000-0000-000056B20000}"/>
    <cellStyle name="Zelle überprüfen 13 6" xfId="45246" xr:uid="{00000000-0005-0000-0000-000057B20000}"/>
    <cellStyle name="Zelle überprüfen 13 7" xfId="45247" xr:uid="{00000000-0005-0000-0000-000058B20000}"/>
    <cellStyle name="Zelle überprüfen 13 8" xfId="45248" xr:uid="{00000000-0005-0000-0000-000059B20000}"/>
    <cellStyle name="Zelle überprüfen 13 9" xfId="45249" xr:uid="{00000000-0005-0000-0000-00005AB20000}"/>
    <cellStyle name="Zelle überprüfen 14" xfId="45250" xr:uid="{00000000-0005-0000-0000-00005BB20000}"/>
    <cellStyle name="Zelle überprüfen 14 10" xfId="45251" xr:uid="{00000000-0005-0000-0000-00005CB20000}"/>
    <cellStyle name="Zelle überprüfen 14 11" xfId="45252" xr:uid="{00000000-0005-0000-0000-00005DB20000}"/>
    <cellStyle name="Zelle überprüfen 14 12" xfId="45253" xr:uid="{00000000-0005-0000-0000-00005EB20000}"/>
    <cellStyle name="Zelle überprüfen 14 13" xfId="45254" xr:uid="{00000000-0005-0000-0000-00005FB20000}"/>
    <cellStyle name="Zelle überprüfen 14 14" xfId="45255" xr:uid="{00000000-0005-0000-0000-000060B20000}"/>
    <cellStyle name="Zelle überprüfen 14 15" xfId="45256" xr:uid="{00000000-0005-0000-0000-000061B20000}"/>
    <cellStyle name="Zelle überprüfen 14 16" xfId="45257" xr:uid="{00000000-0005-0000-0000-000062B20000}"/>
    <cellStyle name="Zelle überprüfen 14 17" xfId="45258" xr:uid="{00000000-0005-0000-0000-000063B20000}"/>
    <cellStyle name="Zelle überprüfen 14 18" xfId="45259" xr:uid="{00000000-0005-0000-0000-000064B20000}"/>
    <cellStyle name="Zelle überprüfen 14 19" xfId="45260" xr:uid="{00000000-0005-0000-0000-000065B20000}"/>
    <cellStyle name="Zelle überprüfen 14 2" xfId="45261" xr:uid="{00000000-0005-0000-0000-000066B20000}"/>
    <cellStyle name="Zelle überprüfen 14 3" xfId="45262" xr:uid="{00000000-0005-0000-0000-000067B20000}"/>
    <cellStyle name="Zelle überprüfen 14 4" xfId="45263" xr:uid="{00000000-0005-0000-0000-000068B20000}"/>
    <cellStyle name="Zelle überprüfen 14 5" xfId="45264" xr:uid="{00000000-0005-0000-0000-000069B20000}"/>
    <cellStyle name="Zelle überprüfen 14 6" xfId="45265" xr:uid="{00000000-0005-0000-0000-00006AB20000}"/>
    <cellStyle name="Zelle überprüfen 14 7" xfId="45266" xr:uid="{00000000-0005-0000-0000-00006BB20000}"/>
    <cellStyle name="Zelle überprüfen 14 8" xfId="45267" xr:uid="{00000000-0005-0000-0000-00006CB20000}"/>
    <cellStyle name="Zelle überprüfen 14 9" xfId="45268" xr:uid="{00000000-0005-0000-0000-00006DB20000}"/>
    <cellStyle name="Zelle überprüfen 15" xfId="45269" xr:uid="{00000000-0005-0000-0000-00006EB20000}"/>
    <cellStyle name="Zelle überprüfen 15 10" xfId="45270" xr:uid="{00000000-0005-0000-0000-00006FB20000}"/>
    <cellStyle name="Zelle überprüfen 15 11" xfId="45271" xr:uid="{00000000-0005-0000-0000-000070B20000}"/>
    <cellStyle name="Zelle überprüfen 15 12" xfId="45272" xr:uid="{00000000-0005-0000-0000-000071B20000}"/>
    <cellStyle name="Zelle überprüfen 15 13" xfId="45273" xr:uid="{00000000-0005-0000-0000-000072B20000}"/>
    <cellStyle name="Zelle überprüfen 15 14" xfId="45274" xr:uid="{00000000-0005-0000-0000-000073B20000}"/>
    <cellStyle name="Zelle überprüfen 15 15" xfId="45275" xr:uid="{00000000-0005-0000-0000-000074B20000}"/>
    <cellStyle name="Zelle überprüfen 15 16" xfId="45276" xr:uid="{00000000-0005-0000-0000-000075B20000}"/>
    <cellStyle name="Zelle überprüfen 15 17" xfId="45277" xr:uid="{00000000-0005-0000-0000-000076B20000}"/>
    <cellStyle name="Zelle überprüfen 15 18" xfId="45278" xr:uid="{00000000-0005-0000-0000-000077B20000}"/>
    <cellStyle name="Zelle überprüfen 15 2" xfId="45279" xr:uid="{00000000-0005-0000-0000-000078B20000}"/>
    <cellStyle name="Zelle überprüfen 15 3" xfId="45280" xr:uid="{00000000-0005-0000-0000-000079B20000}"/>
    <cellStyle name="Zelle überprüfen 15 4" xfId="45281" xr:uid="{00000000-0005-0000-0000-00007AB20000}"/>
    <cellStyle name="Zelle überprüfen 15 5" xfId="45282" xr:uid="{00000000-0005-0000-0000-00007BB20000}"/>
    <cellStyle name="Zelle überprüfen 15 6" xfId="45283" xr:uid="{00000000-0005-0000-0000-00007CB20000}"/>
    <cellStyle name="Zelle überprüfen 15 7" xfId="45284" xr:uid="{00000000-0005-0000-0000-00007DB20000}"/>
    <cellStyle name="Zelle überprüfen 15 8" xfId="45285" xr:uid="{00000000-0005-0000-0000-00007EB20000}"/>
    <cellStyle name="Zelle überprüfen 15 9" xfId="45286" xr:uid="{00000000-0005-0000-0000-00007FB20000}"/>
    <cellStyle name="Zelle überprüfen 16" xfId="45287" xr:uid="{00000000-0005-0000-0000-000080B20000}"/>
    <cellStyle name="Zelle überprüfen 16 10" xfId="45288" xr:uid="{00000000-0005-0000-0000-000081B20000}"/>
    <cellStyle name="Zelle überprüfen 16 11" xfId="45289" xr:uid="{00000000-0005-0000-0000-000082B20000}"/>
    <cellStyle name="Zelle überprüfen 16 12" xfId="45290" xr:uid="{00000000-0005-0000-0000-000083B20000}"/>
    <cellStyle name="Zelle überprüfen 16 13" xfId="45291" xr:uid="{00000000-0005-0000-0000-000084B20000}"/>
    <cellStyle name="Zelle überprüfen 16 14" xfId="45292" xr:uid="{00000000-0005-0000-0000-000085B20000}"/>
    <cellStyle name="Zelle überprüfen 16 15" xfId="45293" xr:uid="{00000000-0005-0000-0000-000086B20000}"/>
    <cellStyle name="Zelle überprüfen 16 16" xfId="45294" xr:uid="{00000000-0005-0000-0000-000087B20000}"/>
    <cellStyle name="Zelle überprüfen 16 17" xfId="45295" xr:uid="{00000000-0005-0000-0000-000088B20000}"/>
    <cellStyle name="Zelle überprüfen 16 18" xfId="45296" xr:uid="{00000000-0005-0000-0000-000089B20000}"/>
    <cellStyle name="Zelle überprüfen 16 2" xfId="45297" xr:uid="{00000000-0005-0000-0000-00008AB20000}"/>
    <cellStyle name="Zelle überprüfen 16 3" xfId="45298" xr:uid="{00000000-0005-0000-0000-00008BB20000}"/>
    <cellStyle name="Zelle überprüfen 16 4" xfId="45299" xr:uid="{00000000-0005-0000-0000-00008CB20000}"/>
    <cellStyle name="Zelle überprüfen 16 5" xfId="45300" xr:uid="{00000000-0005-0000-0000-00008DB20000}"/>
    <cellStyle name="Zelle überprüfen 16 6" xfId="45301" xr:uid="{00000000-0005-0000-0000-00008EB20000}"/>
    <cellStyle name="Zelle überprüfen 16 7" xfId="45302" xr:uid="{00000000-0005-0000-0000-00008FB20000}"/>
    <cellStyle name="Zelle überprüfen 16 8" xfId="45303" xr:uid="{00000000-0005-0000-0000-000090B20000}"/>
    <cellStyle name="Zelle überprüfen 16 9" xfId="45304" xr:uid="{00000000-0005-0000-0000-000091B20000}"/>
    <cellStyle name="Zelle überprüfen 17" xfId="45305" xr:uid="{00000000-0005-0000-0000-000092B20000}"/>
    <cellStyle name="Zelle überprüfen 17 10" xfId="45306" xr:uid="{00000000-0005-0000-0000-000093B20000}"/>
    <cellStyle name="Zelle überprüfen 17 11" xfId="45307" xr:uid="{00000000-0005-0000-0000-000094B20000}"/>
    <cellStyle name="Zelle überprüfen 17 12" xfId="45308" xr:uid="{00000000-0005-0000-0000-000095B20000}"/>
    <cellStyle name="Zelle überprüfen 17 13" xfId="45309" xr:uid="{00000000-0005-0000-0000-000096B20000}"/>
    <cellStyle name="Zelle überprüfen 17 14" xfId="45310" xr:uid="{00000000-0005-0000-0000-000097B20000}"/>
    <cellStyle name="Zelle überprüfen 17 15" xfId="45311" xr:uid="{00000000-0005-0000-0000-000098B20000}"/>
    <cellStyle name="Zelle überprüfen 17 16" xfId="45312" xr:uid="{00000000-0005-0000-0000-000099B20000}"/>
    <cellStyle name="Zelle überprüfen 17 17" xfId="45313" xr:uid="{00000000-0005-0000-0000-00009AB20000}"/>
    <cellStyle name="Zelle überprüfen 17 18" xfId="45314" xr:uid="{00000000-0005-0000-0000-00009BB20000}"/>
    <cellStyle name="Zelle überprüfen 17 2" xfId="45315" xr:uid="{00000000-0005-0000-0000-00009CB20000}"/>
    <cellStyle name="Zelle überprüfen 17 3" xfId="45316" xr:uid="{00000000-0005-0000-0000-00009DB20000}"/>
    <cellStyle name="Zelle überprüfen 17 4" xfId="45317" xr:uid="{00000000-0005-0000-0000-00009EB20000}"/>
    <cellStyle name="Zelle überprüfen 17 5" xfId="45318" xr:uid="{00000000-0005-0000-0000-00009FB20000}"/>
    <cellStyle name="Zelle überprüfen 17 6" xfId="45319" xr:uid="{00000000-0005-0000-0000-0000A0B20000}"/>
    <cellStyle name="Zelle überprüfen 17 7" xfId="45320" xr:uid="{00000000-0005-0000-0000-0000A1B20000}"/>
    <cellStyle name="Zelle überprüfen 17 8" xfId="45321" xr:uid="{00000000-0005-0000-0000-0000A2B20000}"/>
    <cellStyle name="Zelle überprüfen 17 9" xfId="45322" xr:uid="{00000000-0005-0000-0000-0000A3B20000}"/>
    <cellStyle name="Zelle überprüfen 18" xfId="45323" xr:uid="{00000000-0005-0000-0000-0000A4B20000}"/>
    <cellStyle name="Zelle überprüfen 18 10" xfId="45324" xr:uid="{00000000-0005-0000-0000-0000A5B20000}"/>
    <cellStyle name="Zelle überprüfen 18 11" xfId="45325" xr:uid="{00000000-0005-0000-0000-0000A6B20000}"/>
    <cellStyle name="Zelle überprüfen 18 12" xfId="45326" xr:uid="{00000000-0005-0000-0000-0000A7B20000}"/>
    <cellStyle name="Zelle überprüfen 18 13" xfId="45327" xr:uid="{00000000-0005-0000-0000-0000A8B20000}"/>
    <cellStyle name="Zelle überprüfen 18 14" xfId="45328" xr:uid="{00000000-0005-0000-0000-0000A9B20000}"/>
    <cellStyle name="Zelle überprüfen 18 15" xfId="45329" xr:uid="{00000000-0005-0000-0000-0000AAB20000}"/>
    <cellStyle name="Zelle überprüfen 18 16" xfId="45330" xr:uid="{00000000-0005-0000-0000-0000ABB20000}"/>
    <cellStyle name="Zelle überprüfen 18 17" xfId="45331" xr:uid="{00000000-0005-0000-0000-0000ACB20000}"/>
    <cellStyle name="Zelle überprüfen 18 18" xfId="45332" xr:uid="{00000000-0005-0000-0000-0000ADB20000}"/>
    <cellStyle name="Zelle überprüfen 18 2" xfId="45333" xr:uid="{00000000-0005-0000-0000-0000AEB20000}"/>
    <cellStyle name="Zelle überprüfen 18 3" xfId="45334" xr:uid="{00000000-0005-0000-0000-0000AFB20000}"/>
    <cellStyle name="Zelle überprüfen 18 4" xfId="45335" xr:uid="{00000000-0005-0000-0000-0000B0B20000}"/>
    <cellStyle name="Zelle überprüfen 18 5" xfId="45336" xr:uid="{00000000-0005-0000-0000-0000B1B20000}"/>
    <cellStyle name="Zelle überprüfen 18 6" xfId="45337" xr:uid="{00000000-0005-0000-0000-0000B2B20000}"/>
    <cellStyle name="Zelle überprüfen 18 7" xfId="45338" xr:uid="{00000000-0005-0000-0000-0000B3B20000}"/>
    <cellStyle name="Zelle überprüfen 18 8" xfId="45339" xr:uid="{00000000-0005-0000-0000-0000B4B20000}"/>
    <cellStyle name="Zelle überprüfen 18 9" xfId="45340" xr:uid="{00000000-0005-0000-0000-0000B5B20000}"/>
    <cellStyle name="Zelle überprüfen 19" xfId="45341" xr:uid="{00000000-0005-0000-0000-0000B6B20000}"/>
    <cellStyle name="Zelle überprüfen 19 10" xfId="45342" xr:uid="{00000000-0005-0000-0000-0000B7B20000}"/>
    <cellStyle name="Zelle überprüfen 19 11" xfId="45343" xr:uid="{00000000-0005-0000-0000-0000B8B20000}"/>
    <cellStyle name="Zelle überprüfen 19 12" xfId="45344" xr:uid="{00000000-0005-0000-0000-0000B9B20000}"/>
    <cellStyle name="Zelle überprüfen 19 13" xfId="45345" xr:uid="{00000000-0005-0000-0000-0000BAB20000}"/>
    <cellStyle name="Zelle überprüfen 19 14" xfId="45346" xr:uid="{00000000-0005-0000-0000-0000BBB20000}"/>
    <cellStyle name="Zelle überprüfen 19 15" xfId="45347" xr:uid="{00000000-0005-0000-0000-0000BCB20000}"/>
    <cellStyle name="Zelle überprüfen 19 16" xfId="45348" xr:uid="{00000000-0005-0000-0000-0000BDB20000}"/>
    <cellStyle name="Zelle überprüfen 19 17" xfId="45349" xr:uid="{00000000-0005-0000-0000-0000BEB20000}"/>
    <cellStyle name="Zelle überprüfen 19 18" xfId="45350" xr:uid="{00000000-0005-0000-0000-0000BFB20000}"/>
    <cellStyle name="Zelle überprüfen 19 2" xfId="45351" xr:uid="{00000000-0005-0000-0000-0000C0B20000}"/>
    <cellStyle name="Zelle überprüfen 19 3" xfId="45352" xr:uid="{00000000-0005-0000-0000-0000C1B20000}"/>
    <cellStyle name="Zelle überprüfen 19 4" xfId="45353" xr:uid="{00000000-0005-0000-0000-0000C2B20000}"/>
    <cellStyle name="Zelle überprüfen 19 5" xfId="45354" xr:uid="{00000000-0005-0000-0000-0000C3B20000}"/>
    <cellStyle name="Zelle überprüfen 19 6" xfId="45355" xr:uid="{00000000-0005-0000-0000-0000C4B20000}"/>
    <cellStyle name="Zelle überprüfen 19 7" xfId="45356" xr:uid="{00000000-0005-0000-0000-0000C5B20000}"/>
    <cellStyle name="Zelle überprüfen 19 8" xfId="45357" xr:uid="{00000000-0005-0000-0000-0000C6B20000}"/>
    <cellStyle name="Zelle überprüfen 19 9" xfId="45358" xr:uid="{00000000-0005-0000-0000-0000C7B20000}"/>
    <cellStyle name="Zelle überprüfen 2" xfId="33" xr:uid="{00000000-0005-0000-0000-0000C8B20000}"/>
    <cellStyle name="Zelle überprüfen 2 10" xfId="45359" xr:uid="{00000000-0005-0000-0000-0000C9B20000}"/>
    <cellStyle name="Zelle überprüfen 2 11" xfId="45360" xr:uid="{00000000-0005-0000-0000-0000CAB20000}"/>
    <cellStyle name="Zelle überprüfen 2 12" xfId="45361" xr:uid="{00000000-0005-0000-0000-0000CBB20000}"/>
    <cellStyle name="Zelle überprüfen 2 13" xfId="45362" xr:uid="{00000000-0005-0000-0000-0000CCB20000}"/>
    <cellStyle name="Zelle überprüfen 2 14" xfId="45363" xr:uid="{00000000-0005-0000-0000-0000CDB20000}"/>
    <cellStyle name="Zelle überprüfen 2 15" xfId="45364" xr:uid="{00000000-0005-0000-0000-0000CEB20000}"/>
    <cellStyle name="Zelle überprüfen 2 15 10" xfId="45365" xr:uid="{00000000-0005-0000-0000-0000CFB20000}"/>
    <cellStyle name="Zelle überprüfen 2 15 11" xfId="45366" xr:uid="{00000000-0005-0000-0000-0000D0B20000}"/>
    <cellStyle name="Zelle überprüfen 2 15 12" xfId="45367" xr:uid="{00000000-0005-0000-0000-0000D1B20000}"/>
    <cellStyle name="Zelle überprüfen 2 15 13" xfId="45368" xr:uid="{00000000-0005-0000-0000-0000D2B20000}"/>
    <cellStyle name="Zelle überprüfen 2 15 14" xfId="45369" xr:uid="{00000000-0005-0000-0000-0000D3B20000}"/>
    <cellStyle name="Zelle überprüfen 2 15 15" xfId="45370" xr:uid="{00000000-0005-0000-0000-0000D4B20000}"/>
    <cellStyle name="Zelle überprüfen 2 15 16" xfId="45371" xr:uid="{00000000-0005-0000-0000-0000D5B20000}"/>
    <cellStyle name="Zelle überprüfen 2 15 17" xfId="45372" xr:uid="{00000000-0005-0000-0000-0000D6B20000}"/>
    <cellStyle name="Zelle überprüfen 2 15 18" xfId="45373" xr:uid="{00000000-0005-0000-0000-0000D7B20000}"/>
    <cellStyle name="Zelle überprüfen 2 15 2" xfId="45374" xr:uid="{00000000-0005-0000-0000-0000D8B20000}"/>
    <cellStyle name="Zelle überprüfen 2 15 2 10" xfId="45375" xr:uid="{00000000-0005-0000-0000-0000D9B20000}"/>
    <cellStyle name="Zelle überprüfen 2 15 2 11" xfId="45376" xr:uid="{00000000-0005-0000-0000-0000DAB20000}"/>
    <cellStyle name="Zelle überprüfen 2 15 2 12" xfId="45377" xr:uid="{00000000-0005-0000-0000-0000DBB20000}"/>
    <cellStyle name="Zelle überprüfen 2 15 2 13" xfId="45378" xr:uid="{00000000-0005-0000-0000-0000DCB20000}"/>
    <cellStyle name="Zelle überprüfen 2 15 2 14" xfId="45379" xr:uid="{00000000-0005-0000-0000-0000DDB20000}"/>
    <cellStyle name="Zelle überprüfen 2 15 2 15" xfId="45380" xr:uid="{00000000-0005-0000-0000-0000DEB20000}"/>
    <cellStyle name="Zelle überprüfen 2 15 2 16" xfId="45381" xr:uid="{00000000-0005-0000-0000-0000DFB20000}"/>
    <cellStyle name="Zelle überprüfen 2 15 2 17" xfId="45382" xr:uid="{00000000-0005-0000-0000-0000E0B20000}"/>
    <cellStyle name="Zelle überprüfen 2 15 2 18" xfId="45383" xr:uid="{00000000-0005-0000-0000-0000E1B20000}"/>
    <cellStyle name="Zelle überprüfen 2 15 2 2" xfId="45384" xr:uid="{00000000-0005-0000-0000-0000E2B20000}"/>
    <cellStyle name="Zelle überprüfen 2 15 2 2 2" xfId="45385" xr:uid="{00000000-0005-0000-0000-0000E3B20000}"/>
    <cellStyle name="Zelle überprüfen 2 15 2 2 2 2" xfId="45386" xr:uid="{00000000-0005-0000-0000-0000E4B20000}"/>
    <cellStyle name="Zelle überprüfen 2 15 2 2 2 2 2" xfId="45387" xr:uid="{00000000-0005-0000-0000-0000E5B20000}"/>
    <cellStyle name="Zelle überprüfen 2 15 2 2 2 2 2 2" xfId="45388" xr:uid="{00000000-0005-0000-0000-0000E6B20000}"/>
    <cellStyle name="Zelle überprüfen 2 15 2 2 2 2 2 3" xfId="45389" xr:uid="{00000000-0005-0000-0000-0000E7B20000}"/>
    <cellStyle name="Zelle überprüfen 2 15 2 2 2 2 3" xfId="45390" xr:uid="{00000000-0005-0000-0000-0000E8B20000}"/>
    <cellStyle name="Zelle überprüfen 2 15 2 2 2 3" xfId="45391" xr:uid="{00000000-0005-0000-0000-0000E9B20000}"/>
    <cellStyle name="Zelle überprüfen 2 15 2 2 2 4" xfId="45392" xr:uid="{00000000-0005-0000-0000-0000EAB20000}"/>
    <cellStyle name="Zelle überprüfen 2 15 2 2 3" xfId="45393" xr:uid="{00000000-0005-0000-0000-0000EBB20000}"/>
    <cellStyle name="Zelle überprüfen 2 15 2 2 3 2" xfId="45394" xr:uid="{00000000-0005-0000-0000-0000ECB20000}"/>
    <cellStyle name="Zelle überprüfen 2 15 2 2 3 3" xfId="45395" xr:uid="{00000000-0005-0000-0000-0000EDB20000}"/>
    <cellStyle name="Zelle überprüfen 2 15 2 2 4" xfId="45396" xr:uid="{00000000-0005-0000-0000-0000EEB20000}"/>
    <cellStyle name="Zelle überprüfen 2 15 2 3" xfId="45397" xr:uid="{00000000-0005-0000-0000-0000EFB20000}"/>
    <cellStyle name="Zelle überprüfen 2 15 2 4" xfId="45398" xr:uid="{00000000-0005-0000-0000-0000F0B20000}"/>
    <cellStyle name="Zelle überprüfen 2 15 2 5" xfId="45399" xr:uid="{00000000-0005-0000-0000-0000F1B20000}"/>
    <cellStyle name="Zelle überprüfen 2 15 2 5 2" xfId="45400" xr:uid="{00000000-0005-0000-0000-0000F2B20000}"/>
    <cellStyle name="Zelle überprüfen 2 15 2 5 2 2" xfId="45401" xr:uid="{00000000-0005-0000-0000-0000F3B20000}"/>
    <cellStyle name="Zelle überprüfen 2 15 2 5 2 3" xfId="45402" xr:uid="{00000000-0005-0000-0000-0000F4B20000}"/>
    <cellStyle name="Zelle überprüfen 2 15 2 5 3" xfId="45403" xr:uid="{00000000-0005-0000-0000-0000F5B20000}"/>
    <cellStyle name="Zelle überprüfen 2 15 2 6" xfId="45404" xr:uid="{00000000-0005-0000-0000-0000F6B20000}"/>
    <cellStyle name="Zelle überprüfen 2 15 2 7" xfId="45405" xr:uid="{00000000-0005-0000-0000-0000F7B20000}"/>
    <cellStyle name="Zelle überprüfen 2 15 2 8" xfId="45406" xr:uid="{00000000-0005-0000-0000-0000F8B20000}"/>
    <cellStyle name="Zelle überprüfen 2 15 2 9" xfId="45407" xr:uid="{00000000-0005-0000-0000-0000F9B20000}"/>
    <cellStyle name="Zelle überprüfen 2 15 3" xfId="45408" xr:uid="{00000000-0005-0000-0000-0000FAB20000}"/>
    <cellStyle name="Zelle überprüfen 2 15 3 2" xfId="45409" xr:uid="{00000000-0005-0000-0000-0000FBB20000}"/>
    <cellStyle name="Zelle überprüfen 2 15 3 2 2" xfId="45410" xr:uid="{00000000-0005-0000-0000-0000FCB20000}"/>
    <cellStyle name="Zelle überprüfen 2 15 3 2 2 2" xfId="45411" xr:uid="{00000000-0005-0000-0000-0000FDB20000}"/>
    <cellStyle name="Zelle überprüfen 2 15 3 2 2 2 2" xfId="45412" xr:uid="{00000000-0005-0000-0000-0000FEB20000}"/>
    <cellStyle name="Zelle überprüfen 2 15 3 2 2 2 3" xfId="45413" xr:uid="{00000000-0005-0000-0000-0000FFB20000}"/>
    <cellStyle name="Zelle überprüfen 2 15 3 2 2 3" xfId="45414" xr:uid="{00000000-0005-0000-0000-000000B30000}"/>
    <cellStyle name="Zelle überprüfen 2 15 3 2 3" xfId="45415" xr:uid="{00000000-0005-0000-0000-000001B30000}"/>
    <cellStyle name="Zelle überprüfen 2 15 3 2 4" xfId="45416" xr:uid="{00000000-0005-0000-0000-000002B30000}"/>
    <cellStyle name="Zelle überprüfen 2 15 3 3" xfId="45417" xr:uid="{00000000-0005-0000-0000-000003B30000}"/>
    <cellStyle name="Zelle überprüfen 2 15 3 3 2" xfId="45418" xr:uid="{00000000-0005-0000-0000-000004B30000}"/>
    <cellStyle name="Zelle überprüfen 2 15 3 3 3" xfId="45419" xr:uid="{00000000-0005-0000-0000-000005B30000}"/>
    <cellStyle name="Zelle überprüfen 2 15 3 4" xfId="45420" xr:uid="{00000000-0005-0000-0000-000006B30000}"/>
    <cellStyle name="Zelle überprüfen 2 15 4" xfId="45421" xr:uid="{00000000-0005-0000-0000-000007B30000}"/>
    <cellStyle name="Zelle überprüfen 2 15 5" xfId="45422" xr:uid="{00000000-0005-0000-0000-000008B30000}"/>
    <cellStyle name="Zelle überprüfen 2 15 5 2" xfId="45423" xr:uid="{00000000-0005-0000-0000-000009B30000}"/>
    <cellStyle name="Zelle überprüfen 2 15 5 2 2" xfId="45424" xr:uid="{00000000-0005-0000-0000-00000AB30000}"/>
    <cellStyle name="Zelle überprüfen 2 15 5 2 3" xfId="45425" xr:uid="{00000000-0005-0000-0000-00000BB30000}"/>
    <cellStyle name="Zelle überprüfen 2 15 5 3" xfId="45426" xr:uid="{00000000-0005-0000-0000-00000CB30000}"/>
    <cellStyle name="Zelle überprüfen 2 15 6" xfId="45427" xr:uid="{00000000-0005-0000-0000-00000DB30000}"/>
    <cellStyle name="Zelle überprüfen 2 15 7" xfId="45428" xr:uid="{00000000-0005-0000-0000-00000EB30000}"/>
    <cellStyle name="Zelle überprüfen 2 15 8" xfId="45429" xr:uid="{00000000-0005-0000-0000-00000FB30000}"/>
    <cellStyle name="Zelle überprüfen 2 15 9" xfId="45430" xr:uid="{00000000-0005-0000-0000-000010B30000}"/>
    <cellStyle name="Zelle überprüfen 2 16" xfId="45431" xr:uid="{00000000-0005-0000-0000-000011B30000}"/>
    <cellStyle name="Zelle überprüfen 2 17" xfId="45432" xr:uid="{00000000-0005-0000-0000-000012B30000}"/>
    <cellStyle name="Zelle überprüfen 2 18" xfId="45433" xr:uid="{00000000-0005-0000-0000-000013B30000}"/>
    <cellStyle name="Zelle überprüfen 2 19" xfId="45434" xr:uid="{00000000-0005-0000-0000-000014B30000}"/>
    <cellStyle name="Zelle überprüfen 2 2" xfId="45435" xr:uid="{00000000-0005-0000-0000-000015B30000}"/>
    <cellStyle name="Zelle überprüfen 2 2 2" xfId="45436" xr:uid="{00000000-0005-0000-0000-000016B30000}"/>
    <cellStyle name="Zelle überprüfen 2 2 2 2" xfId="45437" xr:uid="{00000000-0005-0000-0000-000017B30000}"/>
    <cellStyle name="Zelle überprüfen 2 2 2 2 2" xfId="45438" xr:uid="{00000000-0005-0000-0000-000018B30000}"/>
    <cellStyle name="Zelle überprüfen 2 2 2 2 3" xfId="45439" xr:uid="{00000000-0005-0000-0000-000019B30000}"/>
    <cellStyle name="Zelle überprüfen 2 2 2 3" xfId="45440" xr:uid="{00000000-0005-0000-0000-00001AB30000}"/>
    <cellStyle name="Zelle überprüfen 2 2 3" xfId="45441" xr:uid="{00000000-0005-0000-0000-00001BB30000}"/>
    <cellStyle name="Zelle überprüfen 2 20" xfId="45442" xr:uid="{00000000-0005-0000-0000-00001CB30000}"/>
    <cellStyle name="Zelle überprüfen 2 21" xfId="45443" xr:uid="{00000000-0005-0000-0000-00001DB30000}"/>
    <cellStyle name="Zelle überprüfen 2 22" xfId="45444" xr:uid="{00000000-0005-0000-0000-00001EB30000}"/>
    <cellStyle name="Zelle überprüfen 2 23" xfId="45445" xr:uid="{00000000-0005-0000-0000-00001FB30000}"/>
    <cellStyle name="Zelle überprüfen 2 24" xfId="45446" xr:uid="{00000000-0005-0000-0000-000020B30000}"/>
    <cellStyle name="Zelle überprüfen 2 25" xfId="45447" xr:uid="{00000000-0005-0000-0000-000021B30000}"/>
    <cellStyle name="Zelle überprüfen 2 26" xfId="45448" xr:uid="{00000000-0005-0000-0000-000022B30000}"/>
    <cellStyle name="Zelle überprüfen 2 27" xfId="45449" xr:uid="{00000000-0005-0000-0000-000023B30000}"/>
    <cellStyle name="Zelle überprüfen 2 28" xfId="45450" xr:uid="{00000000-0005-0000-0000-000024B30000}"/>
    <cellStyle name="Zelle überprüfen 2 28 10" xfId="45451" xr:uid="{00000000-0005-0000-0000-000025B30000}"/>
    <cellStyle name="Zelle überprüfen 2 28 10 2" xfId="45452" xr:uid="{00000000-0005-0000-0000-000026B30000}"/>
    <cellStyle name="Zelle überprüfen 2 28 10 3" xfId="45453" xr:uid="{00000000-0005-0000-0000-000027B30000}"/>
    <cellStyle name="Zelle überprüfen 2 28 11" xfId="45454" xr:uid="{00000000-0005-0000-0000-000028B30000}"/>
    <cellStyle name="Zelle überprüfen 2 28 2" xfId="45455" xr:uid="{00000000-0005-0000-0000-000029B30000}"/>
    <cellStyle name="Zelle überprüfen 2 28 2 2" xfId="45456" xr:uid="{00000000-0005-0000-0000-00002AB30000}"/>
    <cellStyle name="Zelle überprüfen 2 28 2 2 2" xfId="45457" xr:uid="{00000000-0005-0000-0000-00002BB30000}"/>
    <cellStyle name="Zelle überprüfen 2 28 2 2 2 2" xfId="45458" xr:uid="{00000000-0005-0000-0000-00002CB30000}"/>
    <cellStyle name="Zelle überprüfen 2 28 2 2 2 2 2" xfId="45459" xr:uid="{00000000-0005-0000-0000-00002DB30000}"/>
    <cellStyle name="Zelle überprüfen 2 28 2 2 2 2 2 2" xfId="45460" xr:uid="{00000000-0005-0000-0000-00002EB30000}"/>
    <cellStyle name="Zelle überprüfen 2 28 2 2 2 2 2 3" xfId="45461" xr:uid="{00000000-0005-0000-0000-00002FB30000}"/>
    <cellStyle name="Zelle überprüfen 2 28 2 2 2 2 3" xfId="45462" xr:uid="{00000000-0005-0000-0000-000030B30000}"/>
    <cellStyle name="Zelle überprüfen 2 28 2 2 2 3" xfId="45463" xr:uid="{00000000-0005-0000-0000-000031B30000}"/>
    <cellStyle name="Zelle überprüfen 2 28 2 2 2 4" xfId="45464" xr:uid="{00000000-0005-0000-0000-000032B30000}"/>
    <cellStyle name="Zelle überprüfen 2 28 2 2 3" xfId="45465" xr:uid="{00000000-0005-0000-0000-000033B30000}"/>
    <cellStyle name="Zelle überprüfen 2 28 2 2 3 2" xfId="45466" xr:uid="{00000000-0005-0000-0000-000034B30000}"/>
    <cellStyle name="Zelle überprüfen 2 28 2 2 3 3" xfId="45467" xr:uid="{00000000-0005-0000-0000-000035B30000}"/>
    <cellStyle name="Zelle überprüfen 2 28 2 2 4" xfId="45468" xr:uid="{00000000-0005-0000-0000-000036B30000}"/>
    <cellStyle name="Zelle überprüfen 2 28 2 3" xfId="45469" xr:uid="{00000000-0005-0000-0000-000037B30000}"/>
    <cellStyle name="Zelle überprüfen 2 28 2 3 2" xfId="45470" xr:uid="{00000000-0005-0000-0000-000038B30000}"/>
    <cellStyle name="Zelle überprüfen 2 28 2 3 2 2" xfId="45471" xr:uid="{00000000-0005-0000-0000-000039B30000}"/>
    <cellStyle name="Zelle überprüfen 2 28 2 3 2 3" xfId="45472" xr:uid="{00000000-0005-0000-0000-00003AB30000}"/>
    <cellStyle name="Zelle überprüfen 2 28 2 3 3" xfId="45473" xr:uid="{00000000-0005-0000-0000-00003BB30000}"/>
    <cellStyle name="Zelle überprüfen 2 28 2 4" xfId="45474" xr:uid="{00000000-0005-0000-0000-00003CB30000}"/>
    <cellStyle name="Zelle überprüfen 2 28 2 5" xfId="45475" xr:uid="{00000000-0005-0000-0000-00003DB30000}"/>
    <cellStyle name="Zelle überprüfen 2 28 3" xfId="45476" xr:uid="{00000000-0005-0000-0000-00003EB30000}"/>
    <cellStyle name="Zelle überprüfen 2 28 4" xfId="45477" xr:uid="{00000000-0005-0000-0000-00003FB30000}"/>
    <cellStyle name="Zelle überprüfen 2 28 5" xfId="45478" xr:uid="{00000000-0005-0000-0000-000040B30000}"/>
    <cellStyle name="Zelle überprüfen 2 28 6" xfId="45479" xr:uid="{00000000-0005-0000-0000-000041B30000}"/>
    <cellStyle name="Zelle überprüfen 2 28 7" xfId="45480" xr:uid="{00000000-0005-0000-0000-000042B30000}"/>
    <cellStyle name="Zelle überprüfen 2 28 8" xfId="45481" xr:uid="{00000000-0005-0000-0000-000043B30000}"/>
    <cellStyle name="Zelle überprüfen 2 28 9" xfId="45482" xr:uid="{00000000-0005-0000-0000-000044B30000}"/>
    <cellStyle name="Zelle überprüfen 2 28 9 2" xfId="45483" xr:uid="{00000000-0005-0000-0000-000045B30000}"/>
    <cellStyle name="Zelle überprüfen 2 28 9 2 2" xfId="45484" xr:uid="{00000000-0005-0000-0000-000046B30000}"/>
    <cellStyle name="Zelle überprüfen 2 28 9 2 2 2" xfId="45485" xr:uid="{00000000-0005-0000-0000-000047B30000}"/>
    <cellStyle name="Zelle überprüfen 2 28 9 2 2 3" xfId="45486" xr:uid="{00000000-0005-0000-0000-000048B30000}"/>
    <cellStyle name="Zelle überprüfen 2 28 9 2 3" xfId="45487" xr:uid="{00000000-0005-0000-0000-000049B30000}"/>
    <cellStyle name="Zelle überprüfen 2 28 9 3" xfId="45488" xr:uid="{00000000-0005-0000-0000-00004AB30000}"/>
    <cellStyle name="Zelle überprüfen 2 28 9 4" xfId="45489" xr:uid="{00000000-0005-0000-0000-00004BB30000}"/>
    <cellStyle name="Zelle überprüfen 2 29" xfId="45490" xr:uid="{00000000-0005-0000-0000-00004CB30000}"/>
    <cellStyle name="Zelle überprüfen 2 29 2" xfId="45491" xr:uid="{00000000-0005-0000-0000-00004DB30000}"/>
    <cellStyle name="Zelle überprüfen 2 29 2 2" xfId="45492" xr:uid="{00000000-0005-0000-0000-00004EB30000}"/>
    <cellStyle name="Zelle überprüfen 2 29 2 2 2" xfId="45493" xr:uid="{00000000-0005-0000-0000-00004FB30000}"/>
    <cellStyle name="Zelle überprüfen 2 29 2 2 2 2" xfId="45494" xr:uid="{00000000-0005-0000-0000-000050B30000}"/>
    <cellStyle name="Zelle überprüfen 2 29 2 2 2 2 2" xfId="45495" xr:uid="{00000000-0005-0000-0000-000051B30000}"/>
    <cellStyle name="Zelle überprüfen 2 29 2 2 2 2 3" xfId="45496" xr:uid="{00000000-0005-0000-0000-000052B30000}"/>
    <cellStyle name="Zelle überprüfen 2 29 2 2 2 3" xfId="45497" xr:uid="{00000000-0005-0000-0000-000053B30000}"/>
    <cellStyle name="Zelle überprüfen 2 29 2 2 3" xfId="45498" xr:uid="{00000000-0005-0000-0000-000054B30000}"/>
    <cellStyle name="Zelle überprüfen 2 29 2 2 4" xfId="45499" xr:uid="{00000000-0005-0000-0000-000055B30000}"/>
    <cellStyle name="Zelle überprüfen 2 29 2 3" xfId="45500" xr:uid="{00000000-0005-0000-0000-000056B30000}"/>
    <cellStyle name="Zelle überprüfen 2 29 2 3 2" xfId="45501" xr:uid="{00000000-0005-0000-0000-000057B30000}"/>
    <cellStyle name="Zelle überprüfen 2 29 2 3 3" xfId="45502" xr:uid="{00000000-0005-0000-0000-000058B30000}"/>
    <cellStyle name="Zelle überprüfen 2 29 2 4" xfId="45503" xr:uid="{00000000-0005-0000-0000-000059B30000}"/>
    <cellStyle name="Zelle überprüfen 2 29 3" xfId="45504" xr:uid="{00000000-0005-0000-0000-00005AB30000}"/>
    <cellStyle name="Zelle überprüfen 2 29 3 2" xfId="45505" xr:uid="{00000000-0005-0000-0000-00005BB30000}"/>
    <cellStyle name="Zelle überprüfen 2 29 3 2 2" xfId="45506" xr:uid="{00000000-0005-0000-0000-00005CB30000}"/>
    <cellStyle name="Zelle überprüfen 2 29 3 2 3" xfId="45507" xr:uid="{00000000-0005-0000-0000-00005DB30000}"/>
    <cellStyle name="Zelle überprüfen 2 29 3 3" xfId="45508" xr:uid="{00000000-0005-0000-0000-00005EB30000}"/>
    <cellStyle name="Zelle überprüfen 2 29 4" xfId="45509" xr:uid="{00000000-0005-0000-0000-00005FB30000}"/>
    <cellStyle name="Zelle überprüfen 2 29 5" xfId="45510" xr:uid="{00000000-0005-0000-0000-000060B30000}"/>
    <cellStyle name="Zelle überprüfen 2 3" xfId="45511" xr:uid="{00000000-0005-0000-0000-000061B30000}"/>
    <cellStyle name="Zelle überprüfen 2 30" xfId="45512" xr:uid="{00000000-0005-0000-0000-000062B30000}"/>
    <cellStyle name="Zelle überprüfen 2 30 2" xfId="45513" xr:uid="{00000000-0005-0000-0000-000063B30000}"/>
    <cellStyle name="Zelle überprüfen 2 31" xfId="45514" xr:uid="{00000000-0005-0000-0000-000064B30000}"/>
    <cellStyle name="Zelle überprüfen 2 31 2" xfId="45515" xr:uid="{00000000-0005-0000-0000-000065B30000}"/>
    <cellStyle name="Zelle überprüfen 2 32" xfId="45516" xr:uid="{00000000-0005-0000-0000-000066B30000}"/>
    <cellStyle name="Zelle überprüfen 2 32 2" xfId="45517" xr:uid="{00000000-0005-0000-0000-000067B30000}"/>
    <cellStyle name="Zelle überprüfen 2 33" xfId="45518" xr:uid="{00000000-0005-0000-0000-000068B30000}"/>
    <cellStyle name="Zelle überprüfen 2 33 2" xfId="45519" xr:uid="{00000000-0005-0000-0000-000069B30000}"/>
    <cellStyle name="Zelle überprüfen 2 34" xfId="45520" xr:uid="{00000000-0005-0000-0000-00006AB30000}"/>
    <cellStyle name="Zelle überprüfen 2 34 2" xfId="45521" xr:uid="{00000000-0005-0000-0000-00006BB30000}"/>
    <cellStyle name="Zelle überprüfen 2 35" xfId="45522" xr:uid="{00000000-0005-0000-0000-00006CB30000}"/>
    <cellStyle name="Zelle überprüfen 2 35 2" xfId="45523" xr:uid="{00000000-0005-0000-0000-00006DB30000}"/>
    <cellStyle name="Zelle überprüfen 2 35 2 2" xfId="45524" xr:uid="{00000000-0005-0000-0000-00006EB30000}"/>
    <cellStyle name="Zelle überprüfen 2 35 2 2 2" xfId="45525" xr:uid="{00000000-0005-0000-0000-00006FB30000}"/>
    <cellStyle name="Zelle überprüfen 2 35 2 2 3" xfId="45526" xr:uid="{00000000-0005-0000-0000-000070B30000}"/>
    <cellStyle name="Zelle überprüfen 2 35 2 3" xfId="45527" xr:uid="{00000000-0005-0000-0000-000071B30000}"/>
    <cellStyle name="Zelle überprüfen 2 35 3" xfId="45528" xr:uid="{00000000-0005-0000-0000-000072B30000}"/>
    <cellStyle name="Zelle überprüfen 2 35 4" xfId="45529" xr:uid="{00000000-0005-0000-0000-000073B30000}"/>
    <cellStyle name="Zelle überprüfen 2 36" xfId="45530" xr:uid="{00000000-0005-0000-0000-000074B30000}"/>
    <cellStyle name="Zelle überprüfen 2 36 2" xfId="45531" xr:uid="{00000000-0005-0000-0000-000075B30000}"/>
    <cellStyle name="Zelle überprüfen 2 36 3" xfId="45532" xr:uid="{00000000-0005-0000-0000-000076B30000}"/>
    <cellStyle name="Zelle überprüfen 2 37" xfId="45533" xr:uid="{00000000-0005-0000-0000-000077B30000}"/>
    <cellStyle name="Zelle überprüfen 2 38" xfId="45534" xr:uid="{00000000-0005-0000-0000-000078B30000}"/>
    <cellStyle name="Zelle überprüfen 2 39" xfId="45535" xr:uid="{00000000-0005-0000-0000-000079B30000}"/>
    <cellStyle name="Zelle überprüfen 2 4" xfId="45536" xr:uid="{00000000-0005-0000-0000-00007AB30000}"/>
    <cellStyle name="Zelle überprüfen 2 40" xfId="45537" xr:uid="{00000000-0005-0000-0000-00007BB30000}"/>
    <cellStyle name="Zelle überprüfen 2 41" xfId="45538" xr:uid="{00000000-0005-0000-0000-00007CB30000}"/>
    <cellStyle name="Zelle überprüfen 2 42" xfId="45539" xr:uid="{00000000-0005-0000-0000-00007DB30000}"/>
    <cellStyle name="Zelle überprüfen 2 43" xfId="45540" xr:uid="{00000000-0005-0000-0000-00007EB30000}"/>
    <cellStyle name="Zelle überprüfen 2 44" xfId="45541" xr:uid="{00000000-0005-0000-0000-00007FB30000}"/>
    <cellStyle name="Zelle überprüfen 2 45" xfId="45542" xr:uid="{00000000-0005-0000-0000-000080B30000}"/>
    <cellStyle name="Zelle überprüfen 2 46" xfId="45543" xr:uid="{00000000-0005-0000-0000-000081B30000}"/>
    <cellStyle name="Zelle überprüfen 2 47" xfId="45544" xr:uid="{00000000-0005-0000-0000-000082B30000}"/>
    <cellStyle name="Zelle überprüfen 2 48" xfId="45545" xr:uid="{00000000-0005-0000-0000-000083B30000}"/>
    <cellStyle name="Zelle überprüfen 2 5" xfId="45546" xr:uid="{00000000-0005-0000-0000-000084B30000}"/>
    <cellStyle name="Zelle überprüfen 2 6" xfId="45547" xr:uid="{00000000-0005-0000-0000-000085B30000}"/>
    <cellStyle name="Zelle überprüfen 2 7" xfId="45548" xr:uid="{00000000-0005-0000-0000-000086B30000}"/>
    <cellStyle name="Zelle überprüfen 2 8" xfId="45549" xr:uid="{00000000-0005-0000-0000-000087B30000}"/>
    <cellStyle name="Zelle überprüfen 2 9" xfId="45550" xr:uid="{00000000-0005-0000-0000-000088B30000}"/>
    <cellStyle name="Zelle überprüfen 20" xfId="45551" xr:uid="{00000000-0005-0000-0000-000089B30000}"/>
    <cellStyle name="Zelle überprüfen 20 10" xfId="45552" xr:uid="{00000000-0005-0000-0000-00008AB30000}"/>
    <cellStyle name="Zelle überprüfen 20 11" xfId="45553" xr:uid="{00000000-0005-0000-0000-00008BB30000}"/>
    <cellStyle name="Zelle überprüfen 20 12" xfId="45554" xr:uid="{00000000-0005-0000-0000-00008CB30000}"/>
    <cellStyle name="Zelle überprüfen 20 13" xfId="45555" xr:uid="{00000000-0005-0000-0000-00008DB30000}"/>
    <cellStyle name="Zelle überprüfen 20 14" xfId="45556" xr:uid="{00000000-0005-0000-0000-00008EB30000}"/>
    <cellStyle name="Zelle überprüfen 20 15" xfId="45557" xr:uid="{00000000-0005-0000-0000-00008FB30000}"/>
    <cellStyle name="Zelle überprüfen 20 16" xfId="45558" xr:uid="{00000000-0005-0000-0000-000090B30000}"/>
    <cellStyle name="Zelle überprüfen 20 17" xfId="45559" xr:uid="{00000000-0005-0000-0000-000091B30000}"/>
    <cellStyle name="Zelle überprüfen 20 18" xfId="45560" xr:uid="{00000000-0005-0000-0000-000092B30000}"/>
    <cellStyle name="Zelle überprüfen 20 2" xfId="45561" xr:uid="{00000000-0005-0000-0000-000093B30000}"/>
    <cellStyle name="Zelle überprüfen 20 3" xfId="45562" xr:uid="{00000000-0005-0000-0000-000094B30000}"/>
    <cellStyle name="Zelle überprüfen 20 4" xfId="45563" xr:uid="{00000000-0005-0000-0000-000095B30000}"/>
    <cellStyle name="Zelle überprüfen 20 5" xfId="45564" xr:uid="{00000000-0005-0000-0000-000096B30000}"/>
    <cellStyle name="Zelle überprüfen 20 6" xfId="45565" xr:uid="{00000000-0005-0000-0000-000097B30000}"/>
    <cellStyle name="Zelle überprüfen 20 7" xfId="45566" xr:uid="{00000000-0005-0000-0000-000098B30000}"/>
    <cellStyle name="Zelle überprüfen 20 8" xfId="45567" xr:uid="{00000000-0005-0000-0000-000099B30000}"/>
    <cellStyle name="Zelle überprüfen 20 9" xfId="45568" xr:uid="{00000000-0005-0000-0000-00009AB30000}"/>
    <cellStyle name="Zelle überprüfen 21" xfId="45569" xr:uid="{00000000-0005-0000-0000-00009BB30000}"/>
    <cellStyle name="Zelle überprüfen 21 10" xfId="45570" xr:uid="{00000000-0005-0000-0000-00009CB30000}"/>
    <cellStyle name="Zelle überprüfen 21 11" xfId="45571" xr:uid="{00000000-0005-0000-0000-00009DB30000}"/>
    <cellStyle name="Zelle überprüfen 21 12" xfId="45572" xr:uid="{00000000-0005-0000-0000-00009EB30000}"/>
    <cellStyle name="Zelle überprüfen 21 13" xfId="45573" xr:uid="{00000000-0005-0000-0000-00009FB30000}"/>
    <cellStyle name="Zelle überprüfen 21 14" xfId="45574" xr:uid="{00000000-0005-0000-0000-0000A0B30000}"/>
    <cellStyle name="Zelle überprüfen 21 15" xfId="45575" xr:uid="{00000000-0005-0000-0000-0000A1B30000}"/>
    <cellStyle name="Zelle überprüfen 21 16" xfId="45576" xr:uid="{00000000-0005-0000-0000-0000A2B30000}"/>
    <cellStyle name="Zelle überprüfen 21 17" xfId="45577" xr:uid="{00000000-0005-0000-0000-0000A3B30000}"/>
    <cellStyle name="Zelle überprüfen 21 18" xfId="45578" xr:uid="{00000000-0005-0000-0000-0000A4B30000}"/>
    <cellStyle name="Zelle überprüfen 21 2" xfId="45579" xr:uid="{00000000-0005-0000-0000-0000A5B30000}"/>
    <cellStyle name="Zelle überprüfen 21 3" xfId="45580" xr:uid="{00000000-0005-0000-0000-0000A6B30000}"/>
    <cellStyle name="Zelle überprüfen 21 4" xfId="45581" xr:uid="{00000000-0005-0000-0000-0000A7B30000}"/>
    <cellStyle name="Zelle überprüfen 21 5" xfId="45582" xr:uid="{00000000-0005-0000-0000-0000A8B30000}"/>
    <cellStyle name="Zelle überprüfen 21 6" xfId="45583" xr:uid="{00000000-0005-0000-0000-0000A9B30000}"/>
    <cellStyle name="Zelle überprüfen 21 7" xfId="45584" xr:uid="{00000000-0005-0000-0000-0000AAB30000}"/>
    <cellStyle name="Zelle überprüfen 21 8" xfId="45585" xr:uid="{00000000-0005-0000-0000-0000ABB30000}"/>
    <cellStyle name="Zelle überprüfen 21 9" xfId="45586" xr:uid="{00000000-0005-0000-0000-0000ACB30000}"/>
    <cellStyle name="Zelle überprüfen 22" xfId="45587" xr:uid="{00000000-0005-0000-0000-0000ADB30000}"/>
    <cellStyle name="Zelle überprüfen 22 10" xfId="45588" xr:uid="{00000000-0005-0000-0000-0000AEB30000}"/>
    <cellStyle name="Zelle überprüfen 22 11" xfId="45589" xr:uid="{00000000-0005-0000-0000-0000AFB30000}"/>
    <cellStyle name="Zelle überprüfen 22 12" xfId="45590" xr:uid="{00000000-0005-0000-0000-0000B0B30000}"/>
    <cellStyle name="Zelle überprüfen 22 13" xfId="45591" xr:uid="{00000000-0005-0000-0000-0000B1B30000}"/>
    <cellStyle name="Zelle überprüfen 22 14" xfId="45592" xr:uid="{00000000-0005-0000-0000-0000B2B30000}"/>
    <cellStyle name="Zelle überprüfen 22 15" xfId="45593" xr:uid="{00000000-0005-0000-0000-0000B3B30000}"/>
    <cellStyle name="Zelle überprüfen 22 16" xfId="45594" xr:uid="{00000000-0005-0000-0000-0000B4B30000}"/>
    <cellStyle name="Zelle überprüfen 22 17" xfId="45595" xr:uid="{00000000-0005-0000-0000-0000B5B30000}"/>
    <cellStyle name="Zelle überprüfen 22 18" xfId="45596" xr:uid="{00000000-0005-0000-0000-0000B6B30000}"/>
    <cellStyle name="Zelle überprüfen 22 2" xfId="45597" xr:uid="{00000000-0005-0000-0000-0000B7B30000}"/>
    <cellStyle name="Zelle überprüfen 22 3" xfId="45598" xr:uid="{00000000-0005-0000-0000-0000B8B30000}"/>
    <cellStyle name="Zelle überprüfen 22 4" xfId="45599" xr:uid="{00000000-0005-0000-0000-0000B9B30000}"/>
    <cellStyle name="Zelle überprüfen 22 5" xfId="45600" xr:uid="{00000000-0005-0000-0000-0000BAB30000}"/>
    <cellStyle name="Zelle überprüfen 22 6" xfId="45601" xr:uid="{00000000-0005-0000-0000-0000BBB30000}"/>
    <cellStyle name="Zelle überprüfen 22 7" xfId="45602" xr:uid="{00000000-0005-0000-0000-0000BCB30000}"/>
    <cellStyle name="Zelle überprüfen 22 8" xfId="45603" xr:uid="{00000000-0005-0000-0000-0000BDB30000}"/>
    <cellStyle name="Zelle überprüfen 22 9" xfId="45604" xr:uid="{00000000-0005-0000-0000-0000BEB30000}"/>
    <cellStyle name="Zelle überprüfen 23" xfId="45605" xr:uid="{00000000-0005-0000-0000-0000BFB30000}"/>
    <cellStyle name="Zelle überprüfen 23 10" xfId="45606" xr:uid="{00000000-0005-0000-0000-0000C0B30000}"/>
    <cellStyle name="Zelle überprüfen 23 11" xfId="45607" xr:uid="{00000000-0005-0000-0000-0000C1B30000}"/>
    <cellStyle name="Zelle überprüfen 23 12" xfId="45608" xr:uid="{00000000-0005-0000-0000-0000C2B30000}"/>
    <cellStyle name="Zelle überprüfen 23 13" xfId="45609" xr:uid="{00000000-0005-0000-0000-0000C3B30000}"/>
    <cellStyle name="Zelle überprüfen 23 14" xfId="45610" xr:uid="{00000000-0005-0000-0000-0000C4B30000}"/>
    <cellStyle name="Zelle überprüfen 23 15" xfId="45611" xr:uid="{00000000-0005-0000-0000-0000C5B30000}"/>
    <cellStyle name="Zelle überprüfen 23 16" xfId="45612" xr:uid="{00000000-0005-0000-0000-0000C6B30000}"/>
    <cellStyle name="Zelle überprüfen 23 17" xfId="45613" xr:uid="{00000000-0005-0000-0000-0000C7B30000}"/>
    <cellStyle name="Zelle überprüfen 23 18" xfId="45614" xr:uid="{00000000-0005-0000-0000-0000C8B30000}"/>
    <cellStyle name="Zelle überprüfen 23 2" xfId="45615" xr:uid="{00000000-0005-0000-0000-0000C9B30000}"/>
    <cellStyle name="Zelle überprüfen 23 3" xfId="45616" xr:uid="{00000000-0005-0000-0000-0000CAB30000}"/>
    <cellStyle name="Zelle überprüfen 23 4" xfId="45617" xr:uid="{00000000-0005-0000-0000-0000CBB30000}"/>
    <cellStyle name="Zelle überprüfen 23 5" xfId="45618" xr:uid="{00000000-0005-0000-0000-0000CCB30000}"/>
    <cellStyle name="Zelle überprüfen 23 6" xfId="45619" xr:uid="{00000000-0005-0000-0000-0000CDB30000}"/>
    <cellStyle name="Zelle überprüfen 23 7" xfId="45620" xr:uid="{00000000-0005-0000-0000-0000CEB30000}"/>
    <cellStyle name="Zelle überprüfen 23 8" xfId="45621" xr:uid="{00000000-0005-0000-0000-0000CFB30000}"/>
    <cellStyle name="Zelle überprüfen 23 9" xfId="45622" xr:uid="{00000000-0005-0000-0000-0000D0B30000}"/>
    <cellStyle name="Zelle überprüfen 24" xfId="45623" xr:uid="{00000000-0005-0000-0000-0000D1B30000}"/>
    <cellStyle name="Zelle überprüfen 24 10" xfId="45624" xr:uid="{00000000-0005-0000-0000-0000D2B30000}"/>
    <cellStyle name="Zelle überprüfen 24 11" xfId="45625" xr:uid="{00000000-0005-0000-0000-0000D3B30000}"/>
    <cellStyle name="Zelle überprüfen 24 12" xfId="45626" xr:uid="{00000000-0005-0000-0000-0000D4B30000}"/>
    <cellStyle name="Zelle überprüfen 24 13" xfId="45627" xr:uid="{00000000-0005-0000-0000-0000D5B30000}"/>
    <cellStyle name="Zelle überprüfen 24 14" xfId="45628" xr:uid="{00000000-0005-0000-0000-0000D6B30000}"/>
    <cellStyle name="Zelle überprüfen 24 15" xfId="45629" xr:uid="{00000000-0005-0000-0000-0000D7B30000}"/>
    <cellStyle name="Zelle überprüfen 24 16" xfId="45630" xr:uid="{00000000-0005-0000-0000-0000D8B30000}"/>
    <cellStyle name="Zelle überprüfen 24 17" xfId="45631" xr:uid="{00000000-0005-0000-0000-0000D9B30000}"/>
    <cellStyle name="Zelle überprüfen 24 18" xfId="45632" xr:uid="{00000000-0005-0000-0000-0000DAB30000}"/>
    <cellStyle name="Zelle überprüfen 24 2" xfId="45633" xr:uid="{00000000-0005-0000-0000-0000DBB30000}"/>
    <cellStyle name="Zelle überprüfen 24 3" xfId="45634" xr:uid="{00000000-0005-0000-0000-0000DCB30000}"/>
    <cellStyle name="Zelle überprüfen 24 4" xfId="45635" xr:uid="{00000000-0005-0000-0000-0000DDB30000}"/>
    <cellStyle name="Zelle überprüfen 24 5" xfId="45636" xr:uid="{00000000-0005-0000-0000-0000DEB30000}"/>
    <cellStyle name="Zelle überprüfen 24 6" xfId="45637" xr:uid="{00000000-0005-0000-0000-0000DFB30000}"/>
    <cellStyle name="Zelle überprüfen 24 7" xfId="45638" xr:uid="{00000000-0005-0000-0000-0000E0B30000}"/>
    <cellStyle name="Zelle überprüfen 24 8" xfId="45639" xr:uid="{00000000-0005-0000-0000-0000E1B30000}"/>
    <cellStyle name="Zelle überprüfen 24 9" xfId="45640" xr:uid="{00000000-0005-0000-0000-0000E2B30000}"/>
    <cellStyle name="Zelle überprüfen 25" xfId="45641" xr:uid="{00000000-0005-0000-0000-0000E3B30000}"/>
    <cellStyle name="Zelle überprüfen 25 10" xfId="45642" xr:uid="{00000000-0005-0000-0000-0000E4B30000}"/>
    <cellStyle name="Zelle überprüfen 25 11" xfId="45643" xr:uid="{00000000-0005-0000-0000-0000E5B30000}"/>
    <cellStyle name="Zelle überprüfen 25 12" xfId="45644" xr:uid="{00000000-0005-0000-0000-0000E6B30000}"/>
    <cellStyle name="Zelle überprüfen 25 13" xfId="45645" xr:uid="{00000000-0005-0000-0000-0000E7B30000}"/>
    <cellStyle name="Zelle überprüfen 25 14" xfId="45646" xr:uid="{00000000-0005-0000-0000-0000E8B30000}"/>
    <cellStyle name="Zelle überprüfen 25 15" xfId="45647" xr:uid="{00000000-0005-0000-0000-0000E9B30000}"/>
    <cellStyle name="Zelle überprüfen 25 16" xfId="45648" xr:uid="{00000000-0005-0000-0000-0000EAB30000}"/>
    <cellStyle name="Zelle überprüfen 25 17" xfId="45649" xr:uid="{00000000-0005-0000-0000-0000EBB30000}"/>
    <cellStyle name="Zelle überprüfen 25 18" xfId="45650" xr:uid="{00000000-0005-0000-0000-0000ECB30000}"/>
    <cellStyle name="Zelle überprüfen 25 2" xfId="45651" xr:uid="{00000000-0005-0000-0000-0000EDB30000}"/>
    <cellStyle name="Zelle überprüfen 25 3" xfId="45652" xr:uid="{00000000-0005-0000-0000-0000EEB30000}"/>
    <cellStyle name="Zelle überprüfen 25 4" xfId="45653" xr:uid="{00000000-0005-0000-0000-0000EFB30000}"/>
    <cellStyle name="Zelle überprüfen 25 5" xfId="45654" xr:uid="{00000000-0005-0000-0000-0000F0B30000}"/>
    <cellStyle name="Zelle überprüfen 25 6" xfId="45655" xr:uid="{00000000-0005-0000-0000-0000F1B30000}"/>
    <cellStyle name="Zelle überprüfen 25 7" xfId="45656" xr:uid="{00000000-0005-0000-0000-0000F2B30000}"/>
    <cellStyle name="Zelle überprüfen 25 8" xfId="45657" xr:uid="{00000000-0005-0000-0000-0000F3B30000}"/>
    <cellStyle name="Zelle überprüfen 25 9" xfId="45658" xr:uid="{00000000-0005-0000-0000-0000F4B30000}"/>
    <cellStyle name="Zelle überprüfen 26" xfId="45659" xr:uid="{00000000-0005-0000-0000-0000F5B30000}"/>
    <cellStyle name="Zelle überprüfen 26 10" xfId="45660" xr:uid="{00000000-0005-0000-0000-0000F6B30000}"/>
    <cellStyle name="Zelle überprüfen 26 11" xfId="45661" xr:uid="{00000000-0005-0000-0000-0000F7B30000}"/>
    <cellStyle name="Zelle überprüfen 26 12" xfId="45662" xr:uid="{00000000-0005-0000-0000-0000F8B30000}"/>
    <cellStyle name="Zelle überprüfen 26 13" xfId="45663" xr:uid="{00000000-0005-0000-0000-0000F9B30000}"/>
    <cellStyle name="Zelle überprüfen 26 14" xfId="45664" xr:uid="{00000000-0005-0000-0000-0000FAB30000}"/>
    <cellStyle name="Zelle überprüfen 26 15" xfId="45665" xr:uid="{00000000-0005-0000-0000-0000FBB30000}"/>
    <cellStyle name="Zelle überprüfen 26 16" xfId="45666" xr:uid="{00000000-0005-0000-0000-0000FCB30000}"/>
    <cellStyle name="Zelle überprüfen 26 17" xfId="45667" xr:uid="{00000000-0005-0000-0000-0000FDB30000}"/>
    <cellStyle name="Zelle überprüfen 26 18" xfId="45668" xr:uid="{00000000-0005-0000-0000-0000FEB30000}"/>
    <cellStyle name="Zelle überprüfen 26 2" xfId="45669" xr:uid="{00000000-0005-0000-0000-0000FFB30000}"/>
    <cellStyle name="Zelle überprüfen 26 3" xfId="45670" xr:uid="{00000000-0005-0000-0000-000000B40000}"/>
    <cellStyle name="Zelle überprüfen 26 4" xfId="45671" xr:uid="{00000000-0005-0000-0000-000001B40000}"/>
    <cellStyle name="Zelle überprüfen 26 5" xfId="45672" xr:uid="{00000000-0005-0000-0000-000002B40000}"/>
    <cellStyle name="Zelle überprüfen 26 6" xfId="45673" xr:uid="{00000000-0005-0000-0000-000003B40000}"/>
    <cellStyle name="Zelle überprüfen 26 7" xfId="45674" xr:uid="{00000000-0005-0000-0000-000004B40000}"/>
    <cellStyle name="Zelle überprüfen 26 8" xfId="45675" xr:uid="{00000000-0005-0000-0000-000005B40000}"/>
    <cellStyle name="Zelle überprüfen 26 9" xfId="45676" xr:uid="{00000000-0005-0000-0000-000006B40000}"/>
    <cellStyle name="Zelle überprüfen 27" xfId="45677" xr:uid="{00000000-0005-0000-0000-000007B40000}"/>
    <cellStyle name="Zelle überprüfen 27 10" xfId="45678" xr:uid="{00000000-0005-0000-0000-000008B40000}"/>
    <cellStyle name="Zelle überprüfen 27 11" xfId="45679" xr:uid="{00000000-0005-0000-0000-000009B40000}"/>
    <cellStyle name="Zelle überprüfen 27 12" xfId="45680" xr:uid="{00000000-0005-0000-0000-00000AB40000}"/>
    <cellStyle name="Zelle überprüfen 27 13" xfId="45681" xr:uid="{00000000-0005-0000-0000-00000BB40000}"/>
    <cellStyle name="Zelle überprüfen 27 14" xfId="45682" xr:uid="{00000000-0005-0000-0000-00000CB40000}"/>
    <cellStyle name="Zelle überprüfen 27 15" xfId="45683" xr:uid="{00000000-0005-0000-0000-00000DB40000}"/>
    <cellStyle name="Zelle überprüfen 27 16" xfId="45684" xr:uid="{00000000-0005-0000-0000-00000EB40000}"/>
    <cellStyle name="Zelle überprüfen 27 17" xfId="45685" xr:uid="{00000000-0005-0000-0000-00000FB40000}"/>
    <cellStyle name="Zelle überprüfen 27 18" xfId="45686" xr:uid="{00000000-0005-0000-0000-000010B40000}"/>
    <cellStyle name="Zelle überprüfen 27 2" xfId="45687" xr:uid="{00000000-0005-0000-0000-000011B40000}"/>
    <cellStyle name="Zelle überprüfen 27 3" xfId="45688" xr:uid="{00000000-0005-0000-0000-000012B40000}"/>
    <cellStyle name="Zelle überprüfen 27 4" xfId="45689" xr:uid="{00000000-0005-0000-0000-000013B40000}"/>
    <cellStyle name="Zelle überprüfen 27 5" xfId="45690" xr:uid="{00000000-0005-0000-0000-000014B40000}"/>
    <cellStyle name="Zelle überprüfen 27 6" xfId="45691" xr:uid="{00000000-0005-0000-0000-000015B40000}"/>
    <cellStyle name="Zelle überprüfen 27 7" xfId="45692" xr:uid="{00000000-0005-0000-0000-000016B40000}"/>
    <cellStyle name="Zelle überprüfen 27 8" xfId="45693" xr:uid="{00000000-0005-0000-0000-000017B40000}"/>
    <cellStyle name="Zelle überprüfen 27 9" xfId="45694" xr:uid="{00000000-0005-0000-0000-000018B40000}"/>
    <cellStyle name="Zelle überprüfen 28" xfId="45695" xr:uid="{00000000-0005-0000-0000-000019B40000}"/>
    <cellStyle name="Zelle überprüfen 28 10" xfId="45696" xr:uid="{00000000-0005-0000-0000-00001AB40000}"/>
    <cellStyle name="Zelle überprüfen 28 11" xfId="45697" xr:uid="{00000000-0005-0000-0000-00001BB40000}"/>
    <cellStyle name="Zelle überprüfen 28 12" xfId="45698" xr:uid="{00000000-0005-0000-0000-00001CB40000}"/>
    <cellStyle name="Zelle überprüfen 28 13" xfId="45699" xr:uid="{00000000-0005-0000-0000-00001DB40000}"/>
    <cellStyle name="Zelle überprüfen 28 14" xfId="45700" xr:uid="{00000000-0005-0000-0000-00001EB40000}"/>
    <cellStyle name="Zelle überprüfen 28 15" xfId="45701" xr:uid="{00000000-0005-0000-0000-00001FB40000}"/>
    <cellStyle name="Zelle überprüfen 28 16" xfId="45702" xr:uid="{00000000-0005-0000-0000-000020B40000}"/>
    <cellStyle name="Zelle überprüfen 28 17" xfId="45703" xr:uid="{00000000-0005-0000-0000-000021B40000}"/>
    <cellStyle name="Zelle überprüfen 28 18" xfId="45704" xr:uid="{00000000-0005-0000-0000-000022B40000}"/>
    <cellStyle name="Zelle überprüfen 28 2" xfId="45705" xr:uid="{00000000-0005-0000-0000-000023B40000}"/>
    <cellStyle name="Zelle überprüfen 28 3" xfId="45706" xr:uid="{00000000-0005-0000-0000-000024B40000}"/>
    <cellStyle name="Zelle überprüfen 28 4" xfId="45707" xr:uid="{00000000-0005-0000-0000-000025B40000}"/>
    <cellStyle name="Zelle überprüfen 28 5" xfId="45708" xr:uid="{00000000-0005-0000-0000-000026B40000}"/>
    <cellStyle name="Zelle überprüfen 28 6" xfId="45709" xr:uid="{00000000-0005-0000-0000-000027B40000}"/>
    <cellStyle name="Zelle überprüfen 28 7" xfId="45710" xr:uid="{00000000-0005-0000-0000-000028B40000}"/>
    <cellStyle name="Zelle überprüfen 28 8" xfId="45711" xr:uid="{00000000-0005-0000-0000-000029B40000}"/>
    <cellStyle name="Zelle überprüfen 28 9" xfId="45712" xr:uid="{00000000-0005-0000-0000-00002AB40000}"/>
    <cellStyle name="Zelle überprüfen 29" xfId="45713" xr:uid="{00000000-0005-0000-0000-00002BB40000}"/>
    <cellStyle name="Zelle überprüfen 29 10" xfId="45714" xr:uid="{00000000-0005-0000-0000-00002CB40000}"/>
    <cellStyle name="Zelle überprüfen 29 11" xfId="45715" xr:uid="{00000000-0005-0000-0000-00002DB40000}"/>
    <cellStyle name="Zelle überprüfen 29 12" xfId="45716" xr:uid="{00000000-0005-0000-0000-00002EB40000}"/>
    <cellStyle name="Zelle überprüfen 29 13" xfId="45717" xr:uid="{00000000-0005-0000-0000-00002FB40000}"/>
    <cellStyle name="Zelle überprüfen 29 14" xfId="45718" xr:uid="{00000000-0005-0000-0000-000030B40000}"/>
    <cellStyle name="Zelle überprüfen 29 15" xfId="45719" xr:uid="{00000000-0005-0000-0000-000031B40000}"/>
    <cellStyle name="Zelle überprüfen 29 16" xfId="45720" xr:uid="{00000000-0005-0000-0000-000032B40000}"/>
    <cellStyle name="Zelle überprüfen 29 17" xfId="45721" xr:uid="{00000000-0005-0000-0000-000033B40000}"/>
    <cellStyle name="Zelle überprüfen 29 18" xfId="45722" xr:uid="{00000000-0005-0000-0000-000034B40000}"/>
    <cellStyle name="Zelle überprüfen 29 2" xfId="45723" xr:uid="{00000000-0005-0000-0000-000035B40000}"/>
    <cellStyle name="Zelle überprüfen 29 3" xfId="45724" xr:uid="{00000000-0005-0000-0000-000036B40000}"/>
    <cellStyle name="Zelle überprüfen 29 4" xfId="45725" xr:uid="{00000000-0005-0000-0000-000037B40000}"/>
    <cellStyle name="Zelle überprüfen 29 5" xfId="45726" xr:uid="{00000000-0005-0000-0000-000038B40000}"/>
    <cellStyle name="Zelle überprüfen 29 6" xfId="45727" xr:uid="{00000000-0005-0000-0000-000039B40000}"/>
    <cellStyle name="Zelle überprüfen 29 7" xfId="45728" xr:uid="{00000000-0005-0000-0000-00003AB40000}"/>
    <cellStyle name="Zelle überprüfen 29 8" xfId="45729" xr:uid="{00000000-0005-0000-0000-00003BB40000}"/>
    <cellStyle name="Zelle überprüfen 29 9" xfId="45730" xr:uid="{00000000-0005-0000-0000-00003CB40000}"/>
    <cellStyle name="Zelle überprüfen 3" xfId="45731" xr:uid="{00000000-0005-0000-0000-00003DB40000}"/>
    <cellStyle name="Zelle überprüfen 3 10" xfId="45732" xr:uid="{00000000-0005-0000-0000-00003EB40000}"/>
    <cellStyle name="Zelle überprüfen 3 11" xfId="45733" xr:uid="{00000000-0005-0000-0000-00003FB40000}"/>
    <cellStyle name="Zelle überprüfen 3 12" xfId="45734" xr:uid="{00000000-0005-0000-0000-000040B40000}"/>
    <cellStyle name="Zelle überprüfen 3 13" xfId="45735" xr:uid="{00000000-0005-0000-0000-000041B40000}"/>
    <cellStyle name="Zelle überprüfen 3 14" xfId="45736" xr:uid="{00000000-0005-0000-0000-000042B40000}"/>
    <cellStyle name="Zelle überprüfen 3 15" xfId="45737" xr:uid="{00000000-0005-0000-0000-000043B40000}"/>
    <cellStyle name="Zelle überprüfen 3 16" xfId="45738" xr:uid="{00000000-0005-0000-0000-000044B40000}"/>
    <cellStyle name="Zelle überprüfen 3 17" xfId="45739" xr:uid="{00000000-0005-0000-0000-000045B40000}"/>
    <cellStyle name="Zelle überprüfen 3 18" xfId="45740" xr:uid="{00000000-0005-0000-0000-000046B40000}"/>
    <cellStyle name="Zelle überprüfen 3 19" xfId="45741" xr:uid="{00000000-0005-0000-0000-000047B40000}"/>
    <cellStyle name="Zelle überprüfen 3 2" xfId="45742" xr:uid="{00000000-0005-0000-0000-000048B40000}"/>
    <cellStyle name="Zelle überprüfen 3 20" xfId="45743" xr:uid="{00000000-0005-0000-0000-000049B40000}"/>
    <cellStyle name="Zelle überprüfen 3 21" xfId="45744" xr:uid="{00000000-0005-0000-0000-00004AB40000}"/>
    <cellStyle name="Zelle überprüfen 3 22" xfId="45745" xr:uid="{00000000-0005-0000-0000-00004BB40000}"/>
    <cellStyle name="Zelle überprüfen 3 23" xfId="45746" xr:uid="{00000000-0005-0000-0000-00004CB40000}"/>
    <cellStyle name="Zelle überprüfen 3 24" xfId="45747" xr:uid="{00000000-0005-0000-0000-00004DB40000}"/>
    <cellStyle name="Zelle überprüfen 3 25" xfId="45748" xr:uid="{00000000-0005-0000-0000-00004EB40000}"/>
    <cellStyle name="Zelle überprüfen 3 26" xfId="45749" xr:uid="{00000000-0005-0000-0000-00004FB40000}"/>
    <cellStyle name="Zelle überprüfen 3 3" xfId="45750" xr:uid="{00000000-0005-0000-0000-000050B40000}"/>
    <cellStyle name="Zelle überprüfen 3 4" xfId="45751" xr:uid="{00000000-0005-0000-0000-000051B40000}"/>
    <cellStyle name="Zelle überprüfen 3 5" xfId="45752" xr:uid="{00000000-0005-0000-0000-000052B40000}"/>
    <cellStyle name="Zelle überprüfen 3 6" xfId="45753" xr:uid="{00000000-0005-0000-0000-000053B40000}"/>
    <cellStyle name="Zelle überprüfen 3 7" xfId="45754" xr:uid="{00000000-0005-0000-0000-000054B40000}"/>
    <cellStyle name="Zelle überprüfen 3 8" xfId="45755" xr:uid="{00000000-0005-0000-0000-000055B40000}"/>
    <cellStyle name="Zelle überprüfen 3 9" xfId="45756" xr:uid="{00000000-0005-0000-0000-000056B40000}"/>
    <cellStyle name="Zelle überprüfen 30" xfId="45757" xr:uid="{00000000-0005-0000-0000-000057B40000}"/>
    <cellStyle name="Zelle überprüfen 30 10" xfId="45758" xr:uid="{00000000-0005-0000-0000-000058B40000}"/>
    <cellStyle name="Zelle überprüfen 30 11" xfId="45759" xr:uid="{00000000-0005-0000-0000-000059B40000}"/>
    <cellStyle name="Zelle überprüfen 30 12" xfId="45760" xr:uid="{00000000-0005-0000-0000-00005AB40000}"/>
    <cellStyle name="Zelle überprüfen 30 13" xfId="45761" xr:uid="{00000000-0005-0000-0000-00005BB40000}"/>
    <cellStyle name="Zelle überprüfen 30 14" xfId="45762" xr:uid="{00000000-0005-0000-0000-00005CB40000}"/>
    <cellStyle name="Zelle überprüfen 30 15" xfId="45763" xr:uid="{00000000-0005-0000-0000-00005DB40000}"/>
    <cellStyle name="Zelle überprüfen 30 16" xfId="45764" xr:uid="{00000000-0005-0000-0000-00005EB40000}"/>
    <cellStyle name="Zelle überprüfen 30 17" xfId="45765" xr:uid="{00000000-0005-0000-0000-00005FB40000}"/>
    <cellStyle name="Zelle überprüfen 30 18" xfId="45766" xr:uid="{00000000-0005-0000-0000-000060B40000}"/>
    <cellStyle name="Zelle überprüfen 30 2" xfId="45767" xr:uid="{00000000-0005-0000-0000-000061B40000}"/>
    <cellStyle name="Zelle überprüfen 30 3" xfId="45768" xr:uid="{00000000-0005-0000-0000-000062B40000}"/>
    <cellStyle name="Zelle überprüfen 30 4" xfId="45769" xr:uid="{00000000-0005-0000-0000-000063B40000}"/>
    <cellStyle name="Zelle überprüfen 30 5" xfId="45770" xr:uid="{00000000-0005-0000-0000-000064B40000}"/>
    <cellStyle name="Zelle überprüfen 30 6" xfId="45771" xr:uid="{00000000-0005-0000-0000-000065B40000}"/>
    <cellStyle name="Zelle überprüfen 30 7" xfId="45772" xr:uid="{00000000-0005-0000-0000-000066B40000}"/>
    <cellStyle name="Zelle überprüfen 30 8" xfId="45773" xr:uid="{00000000-0005-0000-0000-000067B40000}"/>
    <cellStyle name="Zelle überprüfen 30 9" xfId="45774" xr:uid="{00000000-0005-0000-0000-000068B40000}"/>
    <cellStyle name="Zelle überprüfen 31" xfId="45775" xr:uid="{00000000-0005-0000-0000-000069B40000}"/>
    <cellStyle name="Zelle überprüfen 32" xfId="45776" xr:uid="{00000000-0005-0000-0000-00006AB40000}"/>
    <cellStyle name="Zelle überprüfen 33" xfId="45777" xr:uid="{00000000-0005-0000-0000-00006BB40000}"/>
    <cellStyle name="Zelle überprüfen 34" xfId="45778" xr:uid="{00000000-0005-0000-0000-00006CB40000}"/>
    <cellStyle name="Zelle überprüfen 35" xfId="45779" xr:uid="{00000000-0005-0000-0000-00006DB40000}"/>
    <cellStyle name="Zelle überprüfen 36" xfId="45780" xr:uid="{00000000-0005-0000-0000-00006EB40000}"/>
    <cellStyle name="Zelle überprüfen 37" xfId="45781" xr:uid="{00000000-0005-0000-0000-00006FB40000}"/>
    <cellStyle name="Zelle überprüfen 38" xfId="45782" xr:uid="{00000000-0005-0000-0000-000070B40000}"/>
    <cellStyle name="Zelle überprüfen 39" xfId="45783" xr:uid="{00000000-0005-0000-0000-000071B40000}"/>
    <cellStyle name="Zelle überprüfen 4" xfId="45784" xr:uid="{00000000-0005-0000-0000-000072B40000}"/>
    <cellStyle name="Zelle überprüfen 4 10" xfId="45785" xr:uid="{00000000-0005-0000-0000-000073B40000}"/>
    <cellStyle name="Zelle überprüfen 4 11" xfId="45786" xr:uid="{00000000-0005-0000-0000-000074B40000}"/>
    <cellStyle name="Zelle überprüfen 4 12" xfId="45787" xr:uid="{00000000-0005-0000-0000-000075B40000}"/>
    <cellStyle name="Zelle überprüfen 4 13" xfId="45788" xr:uid="{00000000-0005-0000-0000-000076B40000}"/>
    <cellStyle name="Zelle überprüfen 4 14" xfId="45789" xr:uid="{00000000-0005-0000-0000-000077B40000}"/>
    <cellStyle name="Zelle überprüfen 4 15" xfId="45790" xr:uid="{00000000-0005-0000-0000-000078B40000}"/>
    <cellStyle name="Zelle überprüfen 4 16" xfId="45791" xr:uid="{00000000-0005-0000-0000-000079B40000}"/>
    <cellStyle name="Zelle überprüfen 4 17" xfId="45792" xr:uid="{00000000-0005-0000-0000-00007AB40000}"/>
    <cellStyle name="Zelle überprüfen 4 18" xfId="45793" xr:uid="{00000000-0005-0000-0000-00007BB40000}"/>
    <cellStyle name="Zelle überprüfen 4 19" xfId="45794" xr:uid="{00000000-0005-0000-0000-00007CB40000}"/>
    <cellStyle name="Zelle überprüfen 4 2" xfId="45795" xr:uid="{00000000-0005-0000-0000-00007DB40000}"/>
    <cellStyle name="Zelle überprüfen 4 20" xfId="45796" xr:uid="{00000000-0005-0000-0000-00007EB40000}"/>
    <cellStyle name="Zelle überprüfen 4 21" xfId="45797" xr:uid="{00000000-0005-0000-0000-00007FB40000}"/>
    <cellStyle name="Zelle überprüfen 4 22" xfId="45798" xr:uid="{00000000-0005-0000-0000-000080B40000}"/>
    <cellStyle name="Zelle überprüfen 4 23" xfId="45799" xr:uid="{00000000-0005-0000-0000-000081B40000}"/>
    <cellStyle name="Zelle überprüfen 4 24" xfId="45800" xr:uid="{00000000-0005-0000-0000-000082B40000}"/>
    <cellStyle name="Zelle überprüfen 4 25" xfId="45801" xr:uid="{00000000-0005-0000-0000-000083B40000}"/>
    <cellStyle name="Zelle überprüfen 4 26" xfId="45802" xr:uid="{00000000-0005-0000-0000-000084B40000}"/>
    <cellStyle name="Zelle überprüfen 4 3" xfId="45803" xr:uid="{00000000-0005-0000-0000-000085B40000}"/>
    <cellStyle name="Zelle überprüfen 4 4" xfId="45804" xr:uid="{00000000-0005-0000-0000-000086B40000}"/>
    <cellStyle name="Zelle überprüfen 4 5" xfId="45805" xr:uid="{00000000-0005-0000-0000-000087B40000}"/>
    <cellStyle name="Zelle überprüfen 4 6" xfId="45806" xr:uid="{00000000-0005-0000-0000-000088B40000}"/>
    <cellStyle name="Zelle überprüfen 4 7" xfId="45807" xr:uid="{00000000-0005-0000-0000-000089B40000}"/>
    <cellStyle name="Zelle überprüfen 4 8" xfId="45808" xr:uid="{00000000-0005-0000-0000-00008AB40000}"/>
    <cellStyle name="Zelle überprüfen 4 9" xfId="45809" xr:uid="{00000000-0005-0000-0000-00008BB40000}"/>
    <cellStyle name="Zelle überprüfen 40" xfId="45810" xr:uid="{00000000-0005-0000-0000-00008CB40000}"/>
    <cellStyle name="Zelle überprüfen 41" xfId="45811" xr:uid="{00000000-0005-0000-0000-00008DB40000}"/>
    <cellStyle name="Zelle überprüfen 42" xfId="45812" xr:uid="{00000000-0005-0000-0000-00008EB40000}"/>
    <cellStyle name="Zelle überprüfen 43" xfId="45813" xr:uid="{00000000-0005-0000-0000-00008FB40000}"/>
    <cellStyle name="Zelle überprüfen 44" xfId="45814" xr:uid="{00000000-0005-0000-0000-000090B40000}"/>
    <cellStyle name="Zelle überprüfen 45" xfId="45815" xr:uid="{00000000-0005-0000-0000-000091B40000}"/>
    <cellStyle name="Zelle überprüfen 46" xfId="45816" xr:uid="{00000000-0005-0000-0000-000092B40000}"/>
    <cellStyle name="Zelle überprüfen 47" xfId="45817" xr:uid="{00000000-0005-0000-0000-000093B40000}"/>
    <cellStyle name="Zelle überprüfen 48" xfId="46247" xr:uid="{00000000-0005-0000-0000-000094B40000}"/>
    <cellStyle name="Zelle überprüfen 5" xfId="45818" xr:uid="{00000000-0005-0000-0000-000095B40000}"/>
    <cellStyle name="Zelle überprüfen 5 10" xfId="45819" xr:uid="{00000000-0005-0000-0000-000096B40000}"/>
    <cellStyle name="Zelle überprüfen 5 11" xfId="45820" xr:uid="{00000000-0005-0000-0000-000097B40000}"/>
    <cellStyle name="Zelle überprüfen 5 12" xfId="45821" xr:uid="{00000000-0005-0000-0000-000098B40000}"/>
    <cellStyle name="Zelle überprüfen 5 13" xfId="45822" xr:uid="{00000000-0005-0000-0000-000099B40000}"/>
    <cellStyle name="Zelle überprüfen 5 14" xfId="45823" xr:uid="{00000000-0005-0000-0000-00009AB40000}"/>
    <cellStyle name="Zelle überprüfen 5 15" xfId="45824" xr:uid="{00000000-0005-0000-0000-00009BB40000}"/>
    <cellStyle name="Zelle überprüfen 5 16" xfId="45825" xr:uid="{00000000-0005-0000-0000-00009CB40000}"/>
    <cellStyle name="Zelle überprüfen 5 17" xfId="45826" xr:uid="{00000000-0005-0000-0000-00009DB40000}"/>
    <cellStyle name="Zelle überprüfen 5 18" xfId="45827" xr:uid="{00000000-0005-0000-0000-00009EB40000}"/>
    <cellStyle name="Zelle überprüfen 5 19" xfId="45828" xr:uid="{00000000-0005-0000-0000-00009FB40000}"/>
    <cellStyle name="Zelle überprüfen 5 2" xfId="45829" xr:uid="{00000000-0005-0000-0000-0000A0B40000}"/>
    <cellStyle name="Zelle überprüfen 5 3" xfId="45830" xr:uid="{00000000-0005-0000-0000-0000A1B40000}"/>
    <cellStyle name="Zelle überprüfen 5 4" xfId="45831" xr:uid="{00000000-0005-0000-0000-0000A2B40000}"/>
    <cellStyle name="Zelle überprüfen 5 5" xfId="45832" xr:uid="{00000000-0005-0000-0000-0000A3B40000}"/>
    <cellStyle name="Zelle überprüfen 5 6" xfId="45833" xr:uid="{00000000-0005-0000-0000-0000A4B40000}"/>
    <cellStyle name="Zelle überprüfen 5 7" xfId="45834" xr:uid="{00000000-0005-0000-0000-0000A5B40000}"/>
    <cellStyle name="Zelle überprüfen 5 8" xfId="45835" xr:uid="{00000000-0005-0000-0000-0000A6B40000}"/>
    <cellStyle name="Zelle überprüfen 5 9" xfId="45836" xr:uid="{00000000-0005-0000-0000-0000A7B40000}"/>
    <cellStyle name="Zelle überprüfen 6" xfId="45837" xr:uid="{00000000-0005-0000-0000-0000A8B40000}"/>
    <cellStyle name="Zelle überprüfen 6 10" xfId="45838" xr:uid="{00000000-0005-0000-0000-0000A9B40000}"/>
    <cellStyle name="Zelle überprüfen 6 11" xfId="45839" xr:uid="{00000000-0005-0000-0000-0000AAB40000}"/>
    <cellStyle name="Zelle überprüfen 6 12" xfId="45840" xr:uid="{00000000-0005-0000-0000-0000ABB40000}"/>
    <cellStyle name="Zelle überprüfen 6 13" xfId="45841" xr:uid="{00000000-0005-0000-0000-0000ACB40000}"/>
    <cellStyle name="Zelle überprüfen 6 14" xfId="45842" xr:uid="{00000000-0005-0000-0000-0000ADB40000}"/>
    <cellStyle name="Zelle überprüfen 6 15" xfId="45843" xr:uid="{00000000-0005-0000-0000-0000AEB40000}"/>
    <cellStyle name="Zelle überprüfen 6 16" xfId="45844" xr:uid="{00000000-0005-0000-0000-0000AFB40000}"/>
    <cellStyle name="Zelle überprüfen 6 17" xfId="45845" xr:uid="{00000000-0005-0000-0000-0000B0B40000}"/>
    <cellStyle name="Zelle überprüfen 6 18" xfId="45846" xr:uid="{00000000-0005-0000-0000-0000B1B40000}"/>
    <cellStyle name="Zelle überprüfen 6 19" xfId="45847" xr:uid="{00000000-0005-0000-0000-0000B2B40000}"/>
    <cellStyle name="Zelle überprüfen 6 2" xfId="45848" xr:uid="{00000000-0005-0000-0000-0000B3B40000}"/>
    <cellStyle name="Zelle überprüfen 6 3" xfId="45849" xr:uid="{00000000-0005-0000-0000-0000B4B40000}"/>
    <cellStyle name="Zelle überprüfen 6 4" xfId="45850" xr:uid="{00000000-0005-0000-0000-0000B5B40000}"/>
    <cellStyle name="Zelle überprüfen 6 5" xfId="45851" xr:uid="{00000000-0005-0000-0000-0000B6B40000}"/>
    <cellStyle name="Zelle überprüfen 6 6" xfId="45852" xr:uid="{00000000-0005-0000-0000-0000B7B40000}"/>
    <cellStyle name="Zelle überprüfen 6 7" xfId="45853" xr:uid="{00000000-0005-0000-0000-0000B8B40000}"/>
    <cellStyle name="Zelle überprüfen 6 8" xfId="45854" xr:uid="{00000000-0005-0000-0000-0000B9B40000}"/>
    <cellStyle name="Zelle überprüfen 6 9" xfId="45855" xr:uid="{00000000-0005-0000-0000-0000BAB40000}"/>
    <cellStyle name="Zelle überprüfen 7" xfId="45856" xr:uid="{00000000-0005-0000-0000-0000BBB40000}"/>
    <cellStyle name="Zelle überprüfen 7 10" xfId="45857" xr:uid="{00000000-0005-0000-0000-0000BCB40000}"/>
    <cellStyle name="Zelle überprüfen 7 11" xfId="45858" xr:uid="{00000000-0005-0000-0000-0000BDB40000}"/>
    <cellStyle name="Zelle überprüfen 7 12" xfId="45859" xr:uid="{00000000-0005-0000-0000-0000BEB40000}"/>
    <cellStyle name="Zelle überprüfen 7 13" xfId="45860" xr:uid="{00000000-0005-0000-0000-0000BFB40000}"/>
    <cellStyle name="Zelle überprüfen 7 14" xfId="45861" xr:uid="{00000000-0005-0000-0000-0000C0B40000}"/>
    <cellStyle name="Zelle überprüfen 7 15" xfId="45862" xr:uid="{00000000-0005-0000-0000-0000C1B40000}"/>
    <cellStyle name="Zelle überprüfen 7 16" xfId="45863" xr:uid="{00000000-0005-0000-0000-0000C2B40000}"/>
    <cellStyle name="Zelle überprüfen 7 17" xfId="45864" xr:uid="{00000000-0005-0000-0000-0000C3B40000}"/>
    <cellStyle name="Zelle überprüfen 7 18" xfId="45865" xr:uid="{00000000-0005-0000-0000-0000C4B40000}"/>
    <cellStyle name="Zelle überprüfen 7 19" xfId="45866" xr:uid="{00000000-0005-0000-0000-0000C5B40000}"/>
    <cellStyle name="Zelle überprüfen 7 2" xfId="45867" xr:uid="{00000000-0005-0000-0000-0000C6B40000}"/>
    <cellStyle name="Zelle überprüfen 7 3" xfId="45868" xr:uid="{00000000-0005-0000-0000-0000C7B40000}"/>
    <cellStyle name="Zelle überprüfen 7 4" xfId="45869" xr:uid="{00000000-0005-0000-0000-0000C8B40000}"/>
    <cellStyle name="Zelle überprüfen 7 5" xfId="45870" xr:uid="{00000000-0005-0000-0000-0000C9B40000}"/>
    <cellStyle name="Zelle überprüfen 7 6" xfId="45871" xr:uid="{00000000-0005-0000-0000-0000CAB40000}"/>
    <cellStyle name="Zelle überprüfen 7 7" xfId="45872" xr:uid="{00000000-0005-0000-0000-0000CBB40000}"/>
    <cellStyle name="Zelle überprüfen 7 8" xfId="45873" xr:uid="{00000000-0005-0000-0000-0000CCB40000}"/>
    <cellStyle name="Zelle überprüfen 7 9" xfId="45874" xr:uid="{00000000-0005-0000-0000-0000CDB40000}"/>
    <cellStyle name="Zelle überprüfen 8" xfId="45875" xr:uid="{00000000-0005-0000-0000-0000CEB40000}"/>
    <cellStyle name="Zelle überprüfen 8 10" xfId="45876" xr:uid="{00000000-0005-0000-0000-0000CFB40000}"/>
    <cellStyle name="Zelle überprüfen 8 11" xfId="45877" xr:uid="{00000000-0005-0000-0000-0000D0B40000}"/>
    <cellStyle name="Zelle überprüfen 8 12" xfId="45878" xr:uid="{00000000-0005-0000-0000-0000D1B40000}"/>
    <cellStyle name="Zelle überprüfen 8 13" xfId="45879" xr:uid="{00000000-0005-0000-0000-0000D2B40000}"/>
    <cellStyle name="Zelle überprüfen 8 14" xfId="45880" xr:uid="{00000000-0005-0000-0000-0000D3B40000}"/>
    <cellStyle name="Zelle überprüfen 8 15" xfId="45881" xr:uid="{00000000-0005-0000-0000-0000D4B40000}"/>
    <cellStyle name="Zelle überprüfen 8 16" xfId="45882" xr:uid="{00000000-0005-0000-0000-0000D5B40000}"/>
    <cellStyle name="Zelle überprüfen 8 17" xfId="45883" xr:uid="{00000000-0005-0000-0000-0000D6B40000}"/>
    <cellStyle name="Zelle überprüfen 8 18" xfId="45884" xr:uid="{00000000-0005-0000-0000-0000D7B40000}"/>
    <cellStyle name="Zelle überprüfen 8 19" xfId="45885" xr:uid="{00000000-0005-0000-0000-0000D8B40000}"/>
    <cellStyle name="Zelle überprüfen 8 2" xfId="45886" xr:uid="{00000000-0005-0000-0000-0000D9B40000}"/>
    <cellStyle name="Zelle überprüfen 8 3" xfId="45887" xr:uid="{00000000-0005-0000-0000-0000DAB40000}"/>
    <cellStyle name="Zelle überprüfen 8 4" xfId="45888" xr:uid="{00000000-0005-0000-0000-0000DBB40000}"/>
    <cellStyle name="Zelle überprüfen 8 5" xfId="45889" xr:uid="{00000000-0005-0000-0000-0000DCB40000}"/>
    <cellStyle name="Zelle überprüfen 8 6" xfId="45890" xr:uid="{00000000-0005-0000-0000-0000DDB40000}"/>
    <cellStyle name="Zelle überprüfen 8 7" xfId="45891" xr:uid="{00000000-0005-0000-0000-0000DEB40000}"/>
    <cellStyle name="Zelle überprüfen 8 8" xfId="45892" xr:uid="{00000000-0005-0000-0000-0000DFB40000}"/>
    <cellStyle name="Zelle überprüfen 8 9" xfId="45893" xr:uid="{00000000-0005-0000-0000-0000E0B40000}"/>
    <cellStyle name="Zelle überprüfen 9" xfId="45894" xr:uid="{00000000-0005-0000-0000-0000E1B40000}"/>
    <cellStyle name="Zelle überprüfen 9 10" xfId="45895" xr:uid="{00000000-0005-0000-0000-0000E2B40000}"/>
    <cellStyle name="Zelle überprüfen 9 11" xfId="45896" xr:uid="{00000000-0005-0000-0000-0000E3B40000}"/>
    <cellStyle name="Zelle überprüfen 9 12" xfId="45897" xr:uid="{00000000-0005-0000-0000-0000E4B40000}"/>
    <cellStyle name="Zelle überprüfen 9 13" xfId="45898" xr:uid="{00000000-0005-0000-0000-0000E5B40000}"/>
    <cellStyle name="Zelle überprüfen 9 14" xfId="45899" xr:uid="{00000000-0005-0000-0000-0000E6B40000}"/>
    <cellStyle name="Zelle überprüfen 9 15" xfId="45900" xr:uid="{00000000-0005-0000-0000-0000E7B40000}"/>
    <cellStyle name="Zelle überprüfen 9 16" xfId="45901" xr:uid="{00000000-0005-0000-0000-0000E8B40000}"/>
    <cellStyle name="Zelle überprüfen 9 17" xfId="45902" xr:uid="{00000000-0005-0000-0000-0000E9B40000}"/>
    <cellStyle name="Zelle überprüfen 9 18" xfId="45903" xr:uid="{00000000-0005-0000-0000-0000EAB40000}"/>
    <cellStyle name="Zelle überprüfen 9 19" xfId="45904" xr:uid="{00000000-0005-0000-0000-0000EBB40000}"/>
    <cellStyle name="Zelle überprüfen 9 2" xfId="45905" xr:uid="{00000000-0005-0000-0000-0000ECB40000}"/>
    <cellStyle name="Zelle überprüfen 9 3" xfId="45906" xr:uid="{00000000-0005-0000-0000-0000EDB40000}"/>
    <cellStyle name="Zelle überprüfen 9 4" xfId="45907" xr:uid="{00000000-0005-0000-0000-0000EEB40000}"/>
    <cellStyle name="Zelle überprüfen 9 5" xfId="45908" xr:uid="{00000000-0005-0000-0000-0000EFB40000}"/>
    <cellStyle name="Zelle überprüfen 9 6" xfId="45909" xr:uid="{00000000-0005-0000-0000-0000F0B40000}"/>
    <cellStyle name="Zelle überprüfen 9 7" xfId="45910" xr:uid="{00000000-0005-0000-0000-0000F1B40000}"/>
    <cellStyle name="Zelle überprüfen 9 8" xfId="45911" xr:uid="{00000000-0005-0000-0000-0000F2B40000}"/>
    <cellStyle name="Zelle überprüfen 9 9" xfId="45912" xr:uid="{00000000-0005-0000-0000-0000F3B4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34" Type="http://schemas.openxmlformats.org/officeDocument/2006/relationships/theme" Target="theme/theme1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sharedStrings" Target="sharedStrings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styles" Target="styles.xml"/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Data!$D$77</c:f>
              <c:strCache>
                <c:ptCount val="1"/>
                <c:pt idx="0">
                  <c:v>on time delivery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Data!$S$4:$CK$4</c:f>
              <c:numCache>
                <c:formatCode>mmm\-yy</c:formatCode>
                <c:ptCount val="12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Data!$S$79:$AD$79</c:f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9359888"/>
        <c:axId val="349354792"/>
      </c:barChart>
      <c:lineChart>
        <c:grouping val="standard"/>
        <c:varyColors val="0"/>
        <c:ser>
          <c:idx val="1"/>
          <c:order val="1"/>
          <c:tx>
            <c:strRef>
              <c:f>Data!$D$78</c:f>
              <c:strCache>
                <c:ptCount val="1"/>
                <c:pt idx="0">
                  <c:v>Goal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val>
            <c:numRef>
              <c:f>Data!$S$78:$CK$78</c:f>
            </c:numRef>
          </c:val>
          <c:smooth val="0"/>
          <c:extLst>
            <c:ext xmlns:c16="http://schemas.microsoft.com/office/drawing/2014/chart" uri="{C3380CC4-5D6E-409C-BE32-E72D297353CC}">
              <c16:uniqueId val="{00000000-337E-4CF9-8AE2-98E3F6470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9888"/>
        <c:axId val="349354792"/>
      </c:lineChart>
      <c:catAx>
        <c:axId val="349359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4792"/>
        <c:crosses val="autoZero"/>
        <c:auto val="1"/>
        <c:lblAlgn val="ctr"/>
        <c:lblOffset val="100"/>
        <c:noMultiLvlLbl val="1"/>
      </c:catAx>
      <c:valAx>
        <c:axId val="349354792"/>
        <c:scaling>
          <c:orientation val="minMax"/>
          <c:max val="1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Data!$D$82</c:f>
              <c:strCache>
                <c:ptCount val="1"/>
                <c:pt idx="0">
                  <c:v>Through put time factory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Data!$S$4:$CK$4</c:f>
              <c:numCache>
                <c:formatCode>mmm\-yy</c:formatCode>
                <c:ptCount val="12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Data!$S$84:$CK$84</c:f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9360672"/>
        <c:axId val="349357928"/>
      </c:barChart>
      <c:lineChart>
        <c:grouping val="standard"/>
        <c:varyColors val="0"/>
        <c:ser>
          <c:idx val="1"/>
          <c:order val="1"/>
          <c:tx>
            <c:strRef>
              <c:f>Data!$D$83</c:f>
              <c:strCache>
                <c:ptCount val="1"/>
                <c:pt idx="0">
                  <c:v>Goal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val>
            <c:numRef>
              <c:f>Data!$S$83:$CK$83</c:f>
            </c:numRef>
          </c:val>
          <c:smooth val="0"/>
          <c:extLst>
            <c:ext xmlns:c16="http://schemas.microsoft.com/office/drawing/2014/chart" uri="{C3380CC4-5D6E-409C-BE32-E72D297353CC}">
              <c16:uniqueId val="{00000000-AC28-46F7-B589-E33ABAFB5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60672"/>
        <c:axId val="349357928"/>
      </c:lineChart>
      <c:catAx>
        <c:axId val="3493606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7928"/>
        <c:crosses val="autoZero"/>
        <c:auto val="1"/>
        <c:lblAlgn val="ctr"/>
        <c:lblOffset val="100"/>
        <c:noMultiLvlLbl val="1"/>
      </c:catAx>
      <c:valAx>
        <c:axId val="34935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Data!$D$87</c:f>
              <c:strCache>
                <c:ptCount val="1"/>
                <c:pt idx="0">
                  <c:v>Through put time engineering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Data!$S$4:$CK$4</c:f>
              <c:numCache>
                <c:formatCode>mmm\-yy</c:formatCode>
                <c:ptCount val="12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Data!$S$89:$CK$89</c:f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9358712"/>
        <c:axId val="349356360"/>
      </c:barChart>
      <c:lineChart>
        <c:grouping val="standard"/>
        <c:varyColors val="0"/>
        <c:ser>
          <c:idx val="1"/>
          <c:order val="1"/>
          <c:tx>
            <c:strRef>
              <c:f>Data!$D$88</c:f>
              <c:strCache>
                <c:ptCount val="1"/>
                <c:pt idx="0">
                  <c:v>Goal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val>
            <c:numRef>
              <c:f>Data!$S$88:$CK$88</c:f>
            </c:numRef>
          </c:val>
          <c:smooth val="0"/>
          <c:extLst>
            <c:ext xmlns:c16="http://schemas.microsoft.com/office/drawing/2014/chart" uri="{C3380CC4-5D6E-409C-BE32-E72D297353CC}">
              <c16:uniqueId val="{00000000-F976-45AC-8F0D-74BCBCC58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8712"/>
        <c:axId val="349356360"/>
      </c:lineChart>
      <c:catAx>
        <c:axId val="34935871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6360"/>
        <c:crosses val="autoZero"/>
        <c:auto val="1"/>
        <c:lblAlgn val="ctr"/>
        <c:lblOffset val="100"/>
        <c:noMultiLvlLbl val="1"/>
      </c:catAx>
      <c:valAx>
        <c:axId val="34935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442492474617777E-2"/>
          <c:y val="7.7575757575757576E-2"/>
          <c:w val="0.92747269595399162"/>
          <c:h val="0.79491576728793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Data!$D$110</c:f>
              <c:strCache>
                <c:ptCount val="1"/>
                <c:pt idx="0">
                  <c:v>Actual (w/o Temps)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Data!$S$110:$AAX$110</c:f>
              <c:numCache>
                <c:formatCode>0%</c:formatCode>
                <c:ptCount val="648"/>
                <c:pt idx="0">
                  <c:v>0.81866518637430896</c:v>
                </c:pt>
                <c:pt idx="1">
                  <c:v>0.80548064768165328</c:v>
                </c:pt>
                <c:pt idx="2">
                  <c:v>0.87864296577257273</c:v>
                </c:pt>
                <c:pt idx="3">
                  <c:v>0.88481319760815158</c:v>
                </c:pt>
                <c:pt idx="4">
                  <c:v>0.967913313288566</c:v>
                </c:pt>
                <c:pt idx="5">
                  <c:v>0.96007504959908263</c:v>
                </c:pt>
                <c:pt idx="6">
                  <c:v>0.90939215560970077</c:v>
                </c:pt>
                <c:pt idx="7">
                  <c:v>0.52190290772601744</c:v>
                </c:pt>
                <c:pt idx="8">
                  <c:v>0.74322368719152698</c:v>
                </c:pt>
                <c:pt idx="9">
                  <c:v>0.79746970185101473</c:v>
                </c:pt>
                <c:pt idx="10">
                  <c:v>0.88471801902260006</c:v>
                </c:pt>
                <c:pt idx="11">
                  <c:v>0.69480883422266504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ser>
          <c:idx val="2"/>
          <c:order val="2"/>
          <c:tx>
            <c:strRef>
              <c:f>Data!$D$113</c:f>
              <c:strCache>
                <c:ptCount val="1"/>
                <c:pt idx="0">
                  <c:v>Actual YTD (w/o Temps)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"/>
                    <a:satMod val="300000"/>
                  </a:schemeClr>
                </a:gs>
                <a:gs pos="34000">
                  <a:schemeClr val="accent3">
                    <a:tint val="13500"/>
                    <a:satMod val="250000"/>
                  </a:schemeClr>
                </a:gs>
                <a:gs pos="100000">
                  <a:schemeClr val="accent3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62000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Data!$S$113:$AAX$113</c:f>
              <c:numCache>
                <c:formatCode>0%</c:formatCode>
                <c:ptCount val="648"/>
                <c:pt idx="0">
                  <c:v>0.81622830717988115</c:v>
                </c:pt>
                <c:pt idx="1">
                  <c:v>0.81564828196444206</c:v>
                </c:pt>
                <c:pt idx="2">
                  <c:v>0.82560326680043361</c:v>
                </c:pt>
                <c:pt idx="3">
                  <c:v>0.83844909172717386</c:v>
                </c:pt>
                <c:pt idx="4">
                  <c:v>0.87570453918610625</c:v>
                </c:pt>
                <c:pt idx="5">
                  <c:v>0.89155433268649131</c:v>
                </c:pt>
                <c:pt idx="6">
                  <c:v>0.90939215560970077</c:v>
                </c:pt>
                <c:pt idx="7">
                  <c:v>0.84775336768504261</c:v>
                </c:pt>
                <c:pt idx="8">
                  <c:v>0.81652790586737944</c:v>
                </c:pt>
                <c:pt idx="9">
                  <c:v>0.81167943164346013</c:v>
                </c:pt>
                <c:pt idx="10">
                  <c:v>0.83882199979560546</c:v>
                </c:pt>
                <c:pt idx="11">
                  <c:v>0.78829963138361558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D-436A-B57D-F16C24F5F2A1}"/>
            </c:ext>
          </c:extLst>
        </c:ser>
        <c:ser>
          <c:idx val="4"/>
          <c:order val="4"/>
          <c:tx>
            <c:strRef>
              <c:f>Data!$D$114</c:f>
              <c:strCache>
                <c:ptCount val="1"/>
                <c:pt idx="0">
                  <c:v>Average LTM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5">
                    <a:tint val="10000"/>
                    <a:satMod val="300000"/>
                  </a:schemeClr>
                </a:gs>
                <a:gs pos="34000">
                  <a:schemeClr val="accent5">
                    <a:tint val="13500"/>
                    <a:satMod val="250000"/>
                  </a:schemeClr>
                </a:gs>
                <a:gs pos="100000">
                  <a:schemeClr val="accent5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Data!$S$114:$AD$114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6AD-436A-B57D-F16C24F5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9357536"/>
        <c:axId val="349363416"/>
        <c:extLst/>
      </c:barChart>
      <c:lineChart>
        <c:grouping val="standard"/>
        <c:varyColors val="0"/>
        <c:ser>
          <c:idx val="1"/>
          <c:order val="1"/>
          <c:tx>
            <c:strRef>
              <c:f>Data!$D$108</c:f>
              <c:strCache>
                <c:ptCount val="1"/>
                <c:pt idx="0">
                  <c:v>Budget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Data!$S$108:$AAX$108</c:f>
              <c:numCache>
                <c:formatCode>0%</c:formatCode>
                <c:ptCount val="648"/>
                <c:pt idx="0">
                  <c:v>0.79446710155481937</c:v>
                </c:pt>
                <c:pt idx="1">
                  <c:v>0.82252674457809594</c:v>
                </c:pt>
                <c:pt idx="2">
                  <c:v>0.75820485327843623</c:v>
                </c:pt>
                <c:pt idx="3">
                  <c:v>0.86150734564703901</c:v>
                </c:pt>
                <c:pt idx="4">
                  <c:v>0.75209676872120146</c:v>
                </c:pt>
                <c:pt idx="5">
                  <c:v>0.63123808122080682</c:v>
                </c:pt>
                <c:pt idx="6">
                  <c:v>0.82599161652171638</c:v>
                </c:pt>
                <c:pt idx="7">
                  <c:v>0.83102239721956372</c:v>
                </c:pt>
                <c:pt idx="8">
                  <c:v>0.80129282909423694</c:v>
                </c:pt>
                <c:pt idx="9">
                  <c:v>0.7744120591073409</c:v>
                </c:pt>
                <c:pt idx="10">
                  <c:v>0.78853146143095276</c:v>
                </c:pt>
                <c:pt idx="11">
                  <c:v>0.75931774032451405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6AD-436A-B57D-F16C24F5F2A1}"/>
            </c:ext>
          </c:extLst>
        </c:ser>
        <c:ser>
          <c:idx val="3"/>
          <c:order val="3"/>
          <c:tx>
            <c:strRef>
              <c:f>Data!$D$111</c:f>
              <c:strCache>
                <c:ptCount val="1"/>
                <c:pt idx="0">
                  <c:v>Budget YTD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4">
                      <a:tint val="10000"/>
                      <a:satMod val="300000"/>
                    </a:schemeClr>
                  </a:gs>
                  <a:gs pos="34000">
                    <a:schemeClr val="accent4">
                      <a:tint val="13500"/>
                      <a:satMod val="250000"/>
                    </a:schemeClr>
                  </a:gs>
                  <a:gs pos="100000">
                    <a:schemeClr val="accent4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Data!$S$111:$AD$111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6AD-436A-B57D-F16C24F5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7536"/>
        <c:axId val="349363416"/>
        <c:extLst/>
      </c:lineChart>
      <c:dateAx>
        <c:axId val="3493575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63416"/>
        <c:crosses val="autoZero"/>
        <c:auto val="1"/>
        <c:lblOffset val="100"/>
        <c:baseTimeUnit val="months"/>
      </c:dateAx>
      <c:valAx>
        <c:axId val="349363416"/>
        <c:scaling>
          <c:orientation val="minMax"/>
          <c:max val="1.2"/>
          <c:min val="0"/>
        </c:scaling>
        <c:delete val="1"/>
        <c:axPos val="l"/>
        <c:numFmt formatCode="0%" sourceLinked="1"/>
        <c:majorTickMark val="none"/>
        <c:minorTickMark val="in"/>
        <c:tickLblPos val="nextTo"/>
        <c:crossAx val="349357536"/>
        <c:crosses val="autoZero"/>
        <c:crossBetween val="between"/>
        <c:minorUnit val="0.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22177219037396"/>
          <c:y val="5.2521124427017179E-3"/>
          <c:w val="0.57941567724658205"/>
          <c:h val="0.10251771653543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442492474617777E-2"/>
          <c:y val="7.7575757575757576E-2"/>
          <c:w val="0.92747269595399162"/>
          <c:h val="0.815639426563610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Data!$D$117</c:f>
              <c:strCache>
                <c:ptCount val="1"/>
                <c:pt idx="0">
                  <c:v>personnel spendings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Data!$S$119:$AAX$119</c:f>
              <c:numCache>
                <c:formatCode>#,##0</c:formatCode>
                <c:ptCount val="648"/>
                <c:pt idx="0">
                  <c:v>32.07891</c:v>
                </c:pt>
                <c:pt idx="1">
                  <c:v>31.64256</c:v>
                </c:pt>
                <c:pt idx="2">
                  <c:v>31.87189</c:v>
                </c:pt>
                <c:pt idx="3">
                  <c:v>31.700020000000002</c:v>
                </c:pt>
                <c:pt idx="4">
                  <c:v>39.344269999999995</c:v>
                </c:pt>
                <c:pt idx="5">
                  <c:v>48.45093</c:v>
                </c:pt>
                <c:pt idx="6">
                  <c:v>32.915990000000001</c:v>
                </c:pt>
                <c:pt idx="7">
                  <c:v>33.551169999999999</c:v>
                </c:pt>
                <c:pt idx="8">
                  <c:v>29.726939999999999</c:v>
                </c:pt>
                <c:pt idx="9">
                  <c:v>34.571339999999999</c:v>
                </c:pt>
                <c:pt idx="10">
                  <c:v>34.845669999999998</c:v>
                </c:pt>
                <c:pt idx="11">
                  <c:v>37.061699999999995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ser>
          <c:idx val="5"/>
          <c:order val="2"/>
          <c:tx>
            <c:strRef>
              <c:f>Data!$D$100</c:f>
              <c:strCache>
                <c:ptCount val="1"/>
                <c:pt idx="0">
                  <c:v>thereof cost Temp FTE (Actual)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Data!$S$100:$AAX$100</c:f>
              <c:numCache>
                <c:formatCode>#,##0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3-4773-98AA-667DB7447769}"/>
            </c:ext>
          </c:extLst>
        </c:ser>
        <c:ser>
          <c:idx val="2"/>
          <c:order val="3"/>
          <c:tx>
            <c:strRef>
              <c:f>Data!$D$121</c:f>
              <c:strCache>
                <c:ptCount val="1"/>
                <c:pt idx="0">
                  <c:v>Actual YTD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3">
                    <a:tint val="10000"/>
                    <a:satMod val="300000"/>
                  </a:schemeClr>
                </a:gs>
                <a:gs pos="34000">
                  <a:schemeClr val="accent3">
                    <a:tint val="13500"/>
                    <a:satMod val="250000"/>
                  </a:schemeClr>
                </a:gs>
                <a:gs pos="100000">
                  <a:schemeClr val="accent3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Data!$S$121:$AD$121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A6B-4C84-A3CE-CCBF6C66AE46}"/>
            </c:ext>
          </c:extLst>
        </c:ser>
        <c:ser>
          <c:idx val="4"/>
          <c:order val="5"/>
          <c:tx>
            <c:strRef>
              <c:f>Data!$D$122</c:f>
              <c:strCache>
                <c:ptCount val="1"/>
                <c:pt idx="0">
                  <c:v>Average LTM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5">
                    <a:tint val="10000"/>
                    <a:satMod val="300000"/>
                  </a:schemeClr>
                </a:gs>
                <a:gs pos="34000">
                  <a:schemeClr val="accent5">
                    <a:tint val="13500"/>
                    <a:satMod val="250000"/>
                  </a:schemeClr>
                </a:gs>
                <a:gs pos="100000">
                  <a:schemeClr val="accent5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Data!$S$122:$AD$122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A6B-4C84-A3CE-CCBF6C66AE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349356752"/>
        <c:axId val="349355576"/>
        <c:extLst/>
      </c:barChart>
      <c:lineChart>
        <c:grouping val="standard"/>
        <c:varyColors val="0"/>
        <c:ser>
          <c:idx val="1"/>
          <c:order val="1"/>
          <c:tx>
            <c:strRef>
              <c:f>Data!$D$123</c:f>
              <c:strCache>
                <c:ptCount val="1"/>
                <c:pt idx="0">
                  <c:v>Budget (incl. Temps)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dLbls>
            <c:delete val="1"/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Data!$S$123:$AAX$123</c:f>
              <c:numCache>
                <c:formatCode>#,##0</c:formatCode>
                <c:ptCount val="648"/>
                <c:pt idx="0">
                  <c:v>27.291430000000002</c:v>
                </c:pt>
                <c:pt idx="1">
                  <c:v>27.291430000000002</c:v>
                </c:pt>
                <c:pt idx="2">
                  <c:v>27.291430000000002</c:v>
                </c:pt>
                <c:pt idx="3">
                  <c:v>27.291430000000002</c:v>
                </c:pt>
                <c:pt idx="4">
                  <c:v>27.291430000000002</c:v>
                </c:pt>
                <c:pt idx="5">
                  <c:v>27.291430000000002</c:v>
                </c:pt>
                <c:pt idx="6">
                  <c:v>32.564189999999996</c:v>
                </c:pt>
                <c:pt idx="7">
                  <c:v>32.632629999999999</c:v>
                </c:pt>
                <c:pt idx="8">
                  <c:v>33.193580000000004</c:v>
                </c:pt>
                <c:pt idx="9">
                  <c:v>33.393470000000001</c:v>
                </c:pt>
                <c:pt idx="10">
                  <c:v>33.327800000000003</c:v>
                </c:pt>
                <c:pt idx="11">
                  <c:v>33.320300000000003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B-4C84-A3CE-CCBF6C66AE46}"/>
            </c:ext>
          </c:extLst>
        </c:ser>
        <c:ser>
          <c:idx val="3"/>
          <c:order val="4"/>
          <c:tx>
            <c:strRef>
              <c:f>Data!$D$120</c:f>
              <c:strCache>
                <c:ptCount val="1"/>
                <c:pt idx="0">
                  <c:v>Budget YTD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4">
                      <a:tint val="10000"/>
                      <a:satMod val="300000"/>
                    </a:schemeClr>
                  </a:gs>
                  <a:gs pos="34000">
                    <a:schemeClr val="accent4">
                      <a:tint val="13500"/>
                      <a:satMod val="250000"/>
                    </a:schemeClr>
                  </a:gs>
                  <a:gs pos="100000">
                    <a:schemeClr val="accent4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Data!$S$120:$AD$120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A6B-4C84-A3CE-CCBF6C66AE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49356752"/>
        <c:axId val="349355576"/>
        <c:extLst/>
      </c:lineChart>
      <c:dateAx>
        <c:axId val="3493567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5576"/>
        <c:crosses val="autoZero"/>
        <c:auto val="1"/>
        <c:lblOffset val="100"/>
        <c:baseTimeUnit val="months"/>
      </c:dateAx>
      <c:valAx>
        <c:axId val="349355576"/>
        <c:scaling>
          <c:orientation val="minMax"/>
          <c:max val="60"/>
          <c:min val="0"/>
        </c:scaling>
        <c:delete val="0"/>
        <c:axPos val="l"/>
        <c:numFmt formatCode="#,##0" sourceLinked="0"/>
        <c:majorTickMark val="in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6752"/>
        <c:crosses val="autoZero"/>
        <c:crossBetween val="between"/>
        <c:majorUnit val="30"/>
        <c:minorUnit val="3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8680796850766819E-2"/>
          <c:y val="9.8064954519481717E-2"/>
          <c:w val="0.81306268452594999"/>
          <c:h val="0.10016999220243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442492474617777E-2"/>
          <c:y val="7.7575757575757576E-2"/>
          <c:w val="0.92747269595399162"/>
          <c:h val="0.786769613441809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Data!$D$134</c:f>
              <c:strCache>
                <c:ptCount val="1"/>
                <c:pt idx="0">
                  <c:v>FTE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Data!$S$134:$AAX$134</c:f>
              <c:numCache>
                <c:formatCode>0</c:formatCode>
                <c:ptCount val="648"/>
                <c:pt idx="0">
                  <c:v>59</c:v>
                </c:pt>
                <c:pt idx="1">
                  <c:v>60</c:v>
                </c:pt>
                <c:pt idx="2">
                  <c:v>59</c:v>
                </c:pt>
                <c:pt idx="3">
                  <c:v>59</c:v>
                </c:pt>
                <c:pt idx="4">
                  <c:v>57</c:v>
                </c:pt>
                <c:pt idx="5">
                  <c:v>57</c:v>
                </c:pt>
                <c:pt idx="6">
                  <c:v>57</c:v>
                </c:pt>
                <c:pt idx="7">
                  <c:v>55</c:v>
                </c:pt>
                <c:pt idx="8">
                  <c:v>52</c:v>
                </c:pt>
                <c:pt idx="9">
                  <c:v>52</c:v>
                </c:pt>
                <c:pt idx="10">
                  <c:v>51</c:v>
                </c:pt>
                <c:pt idx="1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ser>
          <c:idx val="2"/>
          <c:order val="1"/>
          <c:tx>
            <c:strRef>
              <c:f>Data!$D$135</c:f>
              <c:strCache>
                <c:ptCount val="1"/>
                <c:pt idx="0">
                  <c:v>Temp FTE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"/>
                    <a:satMod val="300000"/>
                  </a:schemeClr>
                </a:gs>
                <a:gs pos="34000">
                  <a:schemeClr val="accent3">
                    <a:tint val="13500"/>
                    <a:satMod val="250000"/>
                  </a:schemeClr>
                </a:gs>
                <a:gs pos="100000">
                  <a:schemeClr val="accent3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Data!$S$135:$AAX$135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2-4EDF-B1DA-37B75AA39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49362632"/>
        <c:axId val="349361064"/>
      </c:barChart>
      <c:lineChart>
        <c:grouping val="standard"/>
        <c:varyColors val="0"/>
        <c:ser>
          <c:idx val="1"/>
          <c:order val="2"/>
          <c:tx>
            <c:strRef>
              <c:f>Data!$D$130</c:f>
              <c:strCache>
                <c:ptCount val="1"/>
                <c:pt idx="0">
                  <c:v>Budget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Data!$S$130:$AAX$130</c:f>
              <c:numCache>
                <c:formatCode>_-* #,##0\ _€_-;\-* #,##0\ _€_-;_-* "-"??\ _€_-;_-@_-</c:formatCode>
                <c:ptCount val="648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63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63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5-4C08-AAF8-2DCE1ECA9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62632"/>
        <c:axId val="349361064"/>
        <c:extLst/>
      </c:lineChart>
      <c:dateAx>
        <c:axId val="3493626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61064"/>
        <c:crosses val="autoZero"/>
        <c:auto val="1"/>
        <c:lblOffset val="100"/>
        <c:baseTimeUnit val="months"/>
      </c:dateAx>
      <c:valAx>
        <c:axId val="349361064"/>
        <c:scaling>
          <c:orientation val="minMax"/>
          <c:max val="80"/>
          <c:min val="0"/>
        </c:scaling>
        <c:delete val="0"/>
        <c:axPos val="l"/>
        <c:numFmt formatCode="0" sourceLinked="1"/>
        <c:majorTickMark val="out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62632"/>
        <c:crosses val="autoZero"/>
        <c:crossBetween val="between"/>
        <c:majorUnit val="15"/>
        <c:minorUnit val="1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026675377368222"/>
          <c:y val="0"/>
          <c:w val="0.41946649245263556"/>
          <c:h val="0.10251771653543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Data!$D$158</c:f>
              <c:strCache>
                <c:ptCount val="1"/>
                <c:pt idx="0">
                  <c:v>Actual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Data!$S$158:$CK$158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0.95</c:v>
                </c:pt>
                <c:pt idx="3">
                  <c:v>0.96</c:v>
                </c:pt>
                <c:pt idx="4">
                  <c:v>1</c:v>
                </c:pt>
                <c:pt idx="5">
                  <c:v>0.97560000000000002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9353224"/>
        <c:axId val="349352832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3224"/>
        <c:axId val="3493528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Data!$D$157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>
                    <a:outerShdw blurRad="63500" dist="25400" dir="14700000" algn="t" rotWithShape="0">
                      <a:srgbClr val="000000">
                        <a:alpha val="50000"/>
                      </a:srgbClr>
                    </a:outerShdw>
                  </a:effectLst>
                </c:spPr>
                <c:marker>
                  <c:symbol val="circle"/>
                  <c:size val="4"/>
                  <c:spPr>
                    <a:gradFill rotWithShape="1">
                      <a:gsLst>
                        <a:gs pos="0">
                          <a:schemeClr val="accent2">
                            <a:tint val="10000"/>
                            <a:satMod val="300000"/>
                          </a:schemeClr>
                        </a:gs>
                        <a:gs pos="34000">
                          <a:schemeClr val="accent2">
                            <a:tint val="13500"/>
                            <a:satMod val="250000"/>
                          </a:schemeClr>
                        </a:gs>
                        <a:gs pos="100000">
                          <a:schemeClr val="accent2">
                            <a:tint val="60000"/>
                            <a:satMod val="200000"/>
                          </a:schemeClr>
                        </a:gs>
                      </a:gsLst>
                      <a:path path="circle">
                        <a:fillToRect l="50000" t="155000" r="50000" b="-55000"/>
                      </a:path>
                    </a:gradFill>
                    <a:ln w="9525" cap="flat" cmpd="sng" algn="ctr">
                      <a:solidFill>
                        <a:schemeClr val="accent2">
                          <a:shade val="95000"/>
                        </a:schemeClr>
                      </a:solidFill>
                      <a:round/>
                    </a:ln>
                    <a:effectLst>
                      <a:outerShdw blurRad="63500" dist="25400" dir="14700000" algn="t" rotWithShape="0">
                        <a:srgbClr val="000000">
                          <a:alpha val="50000"/>
                        </a:srgbClr>
                      </a:outerShdw>
                    </a:effectLst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Data!$S$157:$AAX$157</c15:sqref>
                        </c15:formulaRef>
                      </c:ext>
                    </c:extLst>
                    <c:numCache>
                      <c:formatCode>0%</c:formatCode>
                      <c:ptCount val="648"/>
                      <c:pt idx="0">
                        <c:v>0.95</c:v>
                      </c:pt>
                      <c:pt idx="1">
                        <c:v>0.95</c:v>
                      </c:pt>
                      <c:pt idx="2">
                        <c:v>0.95</c:v>
                      </c:pt>
                      <c:pt idx="3">
                        <c:v>0.95</c:v>
                      </c:pt>
                      <c:pt idx="4">
                        <c:v>0.95</c:v>
                      </c:pt>
                      <c:pt idx="5">
                        <c:v>0.95</c:v>
                      </c:pt>
                      <c:pt idx="6">
                        <c:v>0.95</c:v>
                      </c:pt>
                      <c:pt idx="7">
                        <c:v>0.95</c:v>
                      </c:pt>
                      <c:pt idx="8">
                        <c:v>0.95</c:v>
                      </c:pt>
                      <c:pt idx="9">
                        <c:v>0.95</c:v>
                      </c:pt>
                      <c:pt idx="10">
                        <c:v>0.95</c:v>
                      </c:pt>
                      <c:pt idx="11">
                        <c:v>0.95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18-4B3E-9BA0-836A3E5C3ED9}"/>
                  </c:ext>
                </c:extLst>
              </c15:ser>
            </c15:filteredLineSeries>
          </c:ext>
        </c:extLst>
      </c:lineChart>
      <c:dateAx>
        <c:axId val="3493532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2832"/>
        <c:crosses val="autoZero"/>
        <c:auto val="1"/>
        <c:lblOffset val="100"/>
        <c:baseTimeUnit val="months"/>
      </c:dateAx>
      <c:valAx>
        <c:axId val="349352832"/>
        <c:scaling>
          <c:orientation val="minMax"/>
          <c:max val="1.1900000000000002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crossAx val="34935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6999334955363397"/>
          <c:y val="1.0223106719241912E-3"/>
          <c:w val="0.47930073552785385"/>
          <c:h val="7.3987511231791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Data!$D$165</c:f>
              <c:strCache>
                <c:ptCount val="1"/>
                <c:pt idx="0">
                  <c:v>First pass yield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Data!$S$165:$AAX$165</c:f>
              <c:numCache>
                <c:formatCode>0%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0.95</c:v>
                </c:pt>
                <c:pt idx="3">
                  <c:v>0.96</c:v>
                </c:pt>
                <c:pt idx="4">
                  <c:v>1</c:v>
                </c:pt>
                <c:pt idx="5">
                  <c:v>0.97560000000000002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9352048"/>
        <c:axId val="349351656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2048"/>
        <c:axId val="34935165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Data!$D$164</c15:sqref>
                        </c15:formulaRef>
                      </c:ext>
                    </c:extLst>
                    <c:strCache>
                      <c:ptCount val="1"/>
                      <c:pt idx="0">
                        <c:v>Goal First pass yield</c:v>
                      </c:pt>
                    </c:strCache>
                  </c:strRef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>
                    <a:outerShdw blurRad="63500" dist="25400" dir="14700000" algn="t" rotWithShape="0">
                      <a:srgbClr val="000000">
                        <a:alpha val="50000"/>
                      </a:srgbClr>
                    </a:outerShdw>
                  </a:effectLst>
                </c:spPr>
                <c:marker>
                  <c:symbol val="circle"/>
                  <c:size val="4"/>
                  <c:spPr>
                    <a:gradFill rotWithShape="1">
                      <a:gsLst>
                        <a:gs pos="0">
                          <a:schemeClr val="accent2">
                            <a:tint val="10000"/>
                            <a:satMod val="300000"/>
                          </a:schemeClr>
                        </a:gs>
                        <a:gs pos="34000">
                          <a:schemeClr val="accent2">
                            <a:tint val="13500"/>
                            <a:satMod val="250000"/>
                          </a:schemeClr>
                        </a:gs>
                        <a:gs pos="100000">
                          <a:schemeClr val="accent2">
                            <a:tint val="60000"/>
                            <a:satMod val="200000"/>
                          </a:schemeClr>
                        </a:gs>
                      </a:gsLst>
                      <a:path path="circle">
                        <a:fillToRect l="50000" t="155000" r="50000" b="-55000"/>
                      </a:path>
                    </a:gradFill>
                    <a:ln w="9525" cap="flat" cmpd="sng" algn="ctr">
                      <a:solidFill>
                        <a:schemeClr val="accent2">
                          <a:shade val="95000"/>
                        </a:schemeClr>
                      </a:solidFill>
                      <a:round/>
                    </a:ln>
                    <a:effectLst>
                      <a:outerShdw blurRad="63500" dist="25400" dir="14700000" algn="t" rotWithShape="0">
                        <a:srgbClr val="000000">
                          <a:alpha val="50000"/>
                        </a:srgbClr>
                      </a:outerShdw>
                    </a:effectLst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Data!$S$164:$CK$164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0.95</c:v>
                      </c:pt>
                      <c:pt idx="1">
                        <c:v>0.95</c:v>
                      </c:pt>
                      <c:pt idx="2">
                        <c:v>0.95</c:v>
                      </c:pt>
                      <c:pt idx="3">
                        <c:v>0.95</c:v>
                      </c:pt>
                      <c:pt idx="4">
                        <c:v>0.95</c:v>
                      </c:pt>
                      <c:pt idx="5">
                        <c:v>0.95</c:v>
                      </c:pt>
                      <c:pt idx="6">
                        <c:v>0.95</c:v>
                      </c:pt>
                      <c:pt idx="7">
                        <c:v>0.95</c:v>
                      </c:pt>
                      <c:pt idx="8">
                        <c:v>0.95</c:v>
                      </c:pt>
                      <c:pt idx="9">
                        <c:v>0.95</c:v>
                      </c:pt>
                      <c:pt idx="10">
                        <c:v>0.95</c:v>
                      </c:pt>
                      <c:pt idx="11">
                        <c:v>0.95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EC4-4B96-B0EE-7AB442705B0F}"/>
                  </c:ext>
                </c:extLst>
              </c15:ser>
            </c15:filteredLineSeries>
          </c:ext>
        </c:extLst>
      </c:lineChart>
      <c:dateAx>
        <c:axId val="3493520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1656"/>
        <c:crosses val="autoZero"/>
        <c:auto val="1"/>
        <c:lblOffset val="100"/>
        <c:baseTimeUnit val="months"/>
      </c:dateAx>
      <c:valAx>
        <c:axId val="349351656"/>
        <c:scaling>
          <c:orientation val="minMax"/>
          <c:max val="1.1900000000000002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4935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474145586891299"/>
          <c:y val="8.6485741775149184E-4"/>
          <c:w val="0.58677504464617303"/>
          <c:h val="4.995318036648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79330283498577E-2"/>
          <c:y val="3.8223315177627837E-2"/>
          <c:w val="0.92747269595399162"/>
          <c:h val="0.83419021713194941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Data!$D$174</c:f>
              <c:strCache>
                <c:ptCount val="1"/>
                <c:pt idx="0">
                  <c:v>Failure Costs - ext.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"/>
                    <a:satMod val="300000"/>
                  </a:schemeClr>
                </a:gs>
                <a:gs pos="34000">
                  <a:schemeClr val="accent3">
                    <a:tint val="13500"/>
                    <a:satMod val="250000"/>
                  </a:schemeClr>
                </a:gs>
                <a:gs pos="100000">
                  <a:schemeClr val="accent3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Data!$S$174:$AAX$174</c:f>
              <c:numCache>
                <c:formatCode>_-* #,##0\ _€_-;\-* #,##0\ _€_-;_-* "-"??\ _€_-;_-@_-</c:formatCode>
                <c:ptCount val="648"/>
                <c:pt idx="0">
                  <c:v>0.25461</c:v>
                </c:pt>
                <c:pt idx="1">
                  <c:v>3.4529999999999998E-2</c:v>
                </c:pt>
                <c:pt idx="2">
                  <c:v>0.105</c:v>
                </c:pt>
                <c:pt idx="3">
                  <c:v>1.2498199999999999</c:v>
                </c:pt>
                <c:pt idx="4">
                  <c:v>0</c:v>
                </c:pt>
                <c:pt idx="5">
                  <c:v>2.286</c:v>
                </c:pt>
                <c:pt idx="6">
                  <c:v>6.8729999999999999E-2</c:v>
                </c:pt>
                <c:pt idx="7">
                  <c:v>0</c:v>
                </c:pt>
                <c:pt idx="8">
                  <c:v>0</c:v>
                </c:pt>
                <c:pt idx="9">
                  <c:v>0.40799999999999997</c:v>
                </c:pt>
                <c:pt idx="10">
                  <c:v>0.108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8-4188-B9B6-D2AE9A379461}"/>
            </c:ext>
          </c:extLst>
        </c:ser>
        <c:ser>
          <c:idx val="0"/>
          <c:order val="1"/>
          <c:tx>
            <c:strRef>
              <c:f>Data!$D$176</c:f>
              <c:strCache>
                <c:ptCount val="1"/>
                <c:pt idx="0">
                  <c:v>Failure Costs - int.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Data!$S$176:$AAX$176</c:f>
              <c:numCache>
                <c:formatCode>_-* #,##0\ _€_-;\-* #,##0\ _€_-;_-* "-"??\ _€_-;_-@_-</c:formatCode>
                <c:ptCount val="648"/>
                <c:pt idx="0">
                  <c:v>10.757459999999998</c:v>
                </c:pt>
                <c:pt idx="1">
                  <c:v>0</c:v>
                </c:pt>
                <c:pt idx="2">
                  <c:v>4.4999999999999998E-2</c:v>
                </c:pt>
                <c:pt idx="3">
                  <c:v>3.5926799999999997</c:v>
                </c:pt>
                <c:pt idx="4">
                  <c:v>0</c:v>
                </c:pt>
                <c:pt idx="5">
                  <c:v>0.15484000000000001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ser>
          <c:idx val="3"/>
          <c:order val="2"/>
          <c:tx>
            <c:strRef>
              <c:f>Data!$D$178</c:f>
              <c:strCache>
                <c:ptCount val="1"/>
                <c:pt idx="0">
                  <c:v>Int. + Ext. Refunds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tint val="10000"/>
                    <a:satMod val="300000"/>
                  </a:schemeClr>
                </a:gs>
                <a:gs pos="34000">
                  <a:schemeClr val="accent4">
                    <a:tint val="13500"/>
                    <a:satMod val="250000"/>
                  </a:schemeClr>
                </a:gs>
                <a:gs pos="100000">
                  <a:schemeClr val="accent4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Data!$S$178:$AD$178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168-4188-B9B6-D2AE9A37946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9350872"/>
        <c:axId val="349350480"/>
        <c:extLst/>
      </c:barChart>
      <c:dateAx>
        <c:axId val="3493508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0480"/>
        <c:crosses val="autoZero"/>
        <c:auto val="1"/>
        <c:lblOffset val="100"/>
        <c:baseTimeUnit val="months"/>
      </c:dateAx>
      <c:valAx>
        <c:axId val="349350480"/>
        <c:scaling>
          <c:orientation val="minMax"/>
          <c:max val="11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5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26674036155848"/>
          <c:y val="5.2875527903668888E-2"/>
          <c:w val="0.58771289424573281"/>
          <c:h val="0.105667438221506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150953731245211E-2"/>
          <c:y val="4.8597038516245313E-2"/>
          <c:w val="0.92747269595399162"/>
          <c:h val="0.83419021713194941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Data!$D$239</c:f>
              <c:strCache>
                <c:ptCount val="1"/>
                <c:pt idx="0">
                  <c:v>Prepayments received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Data!$S$241:$AAX$241</c:f>
              <c:numCache>
                <c:formatCode>_-* #,##0\ _€_-;\-* #,##0\ _€_-;_-* "-"??\ _€_-;_-@_-</c:formatCode>
                <c:ptCount val="648"/>
                <c:pt idx="0">
                  <c:v>-105.81578000000002</c:v>
                </c:pt>
                <c:pt idx="1">
                  <c:v>-95.503389999999968</c:v>
                </c:pt>
                <c:pt idx="2">
                  <c:v>-158.00944000000004</c:v>
                </c:pt>
                <c:pt idx="3">
                  <c:v>-163.70764000000003</c:v>
                </c:pt>
                <c:pt idx="4">
                  <c:v>-109.28435000000002</c:v>
                </c:pt>
                <c:pt idx="5">
                  <c:v>-272.61811</c:v>
                </c:pt>
                <c:pt idx="6">
                  <c:v>-56.544340000000005</c:v>
                </c:pt>
                <c:pt idx="7">
                  <c:v>-102.70256000000001</c:v>
                </c:pt>
                <c:pt idx="8">
                  <c:v>-196.68896999999998</c:v>
                </c:pt>
                <c:pt idx="9">
                  <c:v>-36.285840000000007</c:v>
                </c:pt>
                <c:pt idx="10">
                  <c:v>-101.57956000000004</c:v>
                </c:pt>
                <c:pt idx="11">
                  <c:v>-171.15069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B-4951-937A-F17DE00E978F}"/>
            </c:ext>
          </c:extLst>
        </c:ser>
        <c:ser>
          <c:idx val="2"/>
          <c:order val="1"/>
          <c:tx>
            <c:strRef>
              <c:f>Data!$D$221</c:f>
              <c:strCache>
                <c:ptCount val="1"/>
                <c:pt idx="0">
                  <c:v>Unfinished goods (WIP)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Data!$S$223:$AAX$223</c:f>
              <c:numCache>
                <c:formatCode>_-* #,##0\ _€_-;\-* #,##0\ _€_-;_-* "-"??\ _€_-;_-@_-</c:formatCode>
                <c:ptCount val="648"/>
                <c:pt idx="0">
                  <c:v>272.37664000000001</c:v>
                </c:pt>
                <c:pt idx="1">
                  <c:v>176.99115</c:v>
                </c:pt>
                <c:pt idx="2">
                  <c:v>294.50989000000004</c:v>
                </c:pt>
                <c:pt idx="3">
                  <c:v>267.18096999999995</c:v>
                </c:pt>
                <c:pt idx="4">
                  <c:v>352.10820000000001</c:v>
                </c:pt>
                <c:pt idx="5">
                  <c:v>18.353570000000001</c:v>
                </c:pt>
                <c:pt idx="6">
                  <c:v>207.00262000000001</c:v>
                </c:pt>
                <c:pt idx="7">
                  <c:v>58.254719999999999</c:v>
                </c:pt>
                <c:pt idx="8">
                  <c:v>193.11035999999999</c:v>
                </c:pt>
                <c:pt idx="9">
                  <c:v>63.839330000000004</c:v>
                </c:pt>
                <c:pt idx="10">
                  <c:v>100.0758</c:v>
                </c:pt>
                <c:pt idx="11">
                  <c:v>101.43836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FAE-4E3F-922B-3C39B7439664}"/>
            </c:ext>
          </c:extLst>
        </c:ser>
        <c:ser>
          <c:idx val="0"/>
          <c:order val="2"/>
          <c:tx>
            <c:strRef>
              <c:f>Data!$D$215</c:f>
              <c:strCache>
                <c:ptCount val="1"/>
                <c:pt idx="0">
                  <c:v>Raw Actual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Data!$S$215:$AAX$215</c:f>
              <c:numCache>
                <c:formatCode>_-* #,##0\ _€_-;\-* #,##0\ _€_-;_-* "-"??\ _€_-;_-@_-</c:formatCode>
                <c:ptCount val="648"/>
                <c:pt idx="0">
                  <c:v>1300.7400299999999</c:v>
                </c:pt>
                <c:pt idx="1">
                  <c:v>1657.0989299999999</c:v>
                </c:pt>
                <c:pt idx="2">
                  <c:v>1606.5973799999999</c:v>
                </c:pt>
                <c:pt idx="3">
                  <c:v>1830.5426</c:v>
                </c:pt>
                <c:pt idx="4">
                  <c:v>1618.8955100000001</c:v>
                </c:pt>
                <c:pt idx="5">
                  <c:v>1510.1563700000002</c:v>
                </c:pt>
                <c:pt idx="6">
                  <c:v>1206.6361299999999</c:v>
                </c:pt>
                <c:pt idx="7">
                  <c:v>1293.35322</c:v>
                </c:pt>
                <c:pt idx="8">
                  <c:v>1002.66248</c:v>
                </c:pt>
                <c:pt idx="9">
                  <c:v>1665.8268999999998</c:v>
                </c:pt>
                <c:pt idx="10">
                  <c:v>1890.5603799999999</c:v>
                </c:pt>
                <c:pt idx="11">
                  <c:v>1725.1133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BAD-8E63-99F1D0FC316C}"/>
            </c:ext>
          </c:extLst>
        </c:ser>
        <c:ser>
          <c:idx val="3"/>
          <c:order val="3"/>
          <c:tx>
            <c:strRef>
              <c:f>Data!$D$227</c:f>
              <c:strCache>
                <c:ptCount val="1"/>
                <c:pt idx="0">
                  <c:v>Finished goods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tint val="10000"/>
                    <a:satMod val="300000"/>
                  </a:schemeClr>
                </a:gs>
                <a:gs pos="34000">
                  <a:schemeClr val="accent4">
                    <a:tint val="13500"/>
                    <a:satMod val="250000"/>
                  </a:schemeClr>
                </a:gs>
                <a:gs pos="100000">
                  <a:schemeClr val="accent4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Data!$S$229:$AAX$229</c:f>
              <c:numCache>
                <c:formatCode>_-* #,##0\ _€_-;\-* #,##0\ _€_-;_-* "-"??\ _€_-;_-@_-</c:formatCode>
                <c:ptCount val="648"/>
                <c:pt idx="0">
                  <c:v>421.66113999999999</c:v>
                </c:pt>
                <c:pt idx="1">
                  <c:v>550.70929999999998</c:v>
                </c:pt>
                <c:pt idx="2">
                  <c:v>969.07925999999998</c:v>
                </c:pt>
                <c:pt idx="3">
                  <c:v>521.85879</c:v>
                </c:pt>
                <c:pt idx="4">
                  <c:v>786.51355999999998</c:v>
                </c:pt>
                <c:pt idx="5">
                  <c:v>274.93962999999997</c:v>
                </c:pt>
                <c:pt idx="6">
                  <c:v>482.15753000000001</c:v>
                </c:pt>
                <c:pt idx="7">
                  <c:v>412.40166000000005</c:v>
                </c:pt>
                <c:pt idx="8">
                  <c:v>479.65109000000001</c:v>
                </c:pt>
                <c:pt idx="9">
                  <c:v>261.21970999999996</c:v>
                </c:pt>
                <c:pt idx="10">
                  <c:v>983.73260000000005</c:v>
                </c:pt>
                <c:pt idx="11">
                  <c:v>686.24759999999992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FAE-4E3F-922B-3C39B74396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349349696"/>
        <c:axId val="349349304"/>
      </c:barChart>
      <c:lineChart>
        <c:grouping val="standard"/>
        <c:varyColors val="0"/>
        <c:ser>
          <c:idx val="1"/>
          <c:order val="4"/>
          <c:tx>
            <c:strRef>
              <c:f>Data!$D$234</c:f>
              <c:strCache>
                <c:ptCount val="1"/>
                <c:pt idx="0">
                  <c:v>Sum RAW+WIP+FG DIO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Data!$S$234:$AAX$234</c:f>
              <c:numCache>
                <c:formatCode>_-* #,##0\ _€_-;\-* #,##0\ _€_-;_-* "-"??\ _€_-;_-@_-</c:formatCode>
                <c:ptCount val="648"/>
                <c:pt idx="0">
                  <c:v>143.85834291066567</c:v>
                </c:pt>
                <c:pt idx="1">
                  <c:v>161.97840560637496</c:v>
                </c:pt>
                <c:pt idx="2">
                  <c:v>146.89786586177431</c:v>
                </c:pt>
                <c:pt idx="3">
                  <c:v>132.70615135640904</c:v>
                </c:pt>
                <c:pt idx="4">
                  <c:v>94.356076412845894</c:v>
                </c:pt>
                <c:pt idx="5">
                  <c:v>56.135070031829642</c:v>
                </c:pt>
                <c:pt idx="6">
                  <c:v>56.797627390777649</c:v>
                </c:pt>
                <c:pt idx="7">
                  <c:v>54.529851212124989</c:v>
                </c:pt>
                <c:pt idx="8">
                  <c:v>49.760113092351702</c:v>
                </c:pt>
                <c:pt idx="9">
                  <c:v>57.459586868558098</c:v>
                </c:pt>
                <c:pt idx="10">
                  <c:v>85.466940973772807</c:v>
                </c:pt>
                <c:pt idx="11">
                  <c:v>59.528244360045313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5-40BF-B191-2848C0DB43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5559528"/>
        <c:axId val="795568712"/>
      </c:lineChart>
      <c:dateAx>
        <c:axId val="34934969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49304"/>
        <c:crosses val="autoZero"/>
        <c:auto val="1"/>
        <c:lblOffset val="100"/>
        <c:baseTimeUnit val="months"/>
      </c:dateAx>
      <c:valAx>
        <c:axId val="349349304"/>
        <c:scaling>
          <c:orientation val="minMax"/>
          <c:max val="3200"/>
          <c:min val="-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" sourceLinked="0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49696"/>
        <c:crosses val="autoZero"/>
        <c:crossBetween val="between"/>
        <c:majorUnit val="300"/>
        <c:minorUnit val="300"/>
      </c:valAx>
      <c:valAx>
        <c:axId val="795568712"/>
        <c:scaling>
          <c:orientation val="minMax"/>
          <c:max val="280"/>
          <c:min val="0"/>
        </c:scaling>
        <c:delete val="0"/>
        <c:axPos val="r"/>
        <c:numFmt formatCode="_-* #,##0\ _€_-;\-* #,##0\ _€_-;_-* &quot;-&quot;??\ _€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95559528"/>
        <c:crosses val="max"/>
        <c:crossBetween val="between"/>
        <c:majorUnit val="40"/>
      </c:valAx>
      <c:dateAx>
        <c:axId val="7955595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9556871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ayout>
        <c:manualLayout>
          <c:xMode val="edge"/>
          <c:yMode val="edge"/>
          <c:x val="8.6275825870523667E-2"/>
          <c:y val="0"/>
          <c:w val="0.78120765964533401"/>
          <c:h val="0.12241397092265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942742073433352E-2"/>
          <c:y val="6.7100198296978886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Data!$D$191</c:f>
              <c:strCache>
                <c:ptCount val="1"/>
                <c:pt idx="0">
                  <c:v>TWC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Data!$S$193:$AAX$193</c:f>
              <c:numCache>
                <c:formatCode>_-* #,##0\ _€_-;\-* #,##0\ _€_-;_-* "-"??\ _€_-;_-@_-</c:formatCode>
                <c:ptCount val="648"/>
                <c:pt idx="0">
                  <c:v>1021.2988500000009</c:v>
                </c:pt>
                <c:pt idx="1">
                  <c:v>1124.5518499999994</c:v>
                </c:pt>
                <c:pt idx="2">
                  <c:v>787.16602000000034</c:v>
                </c:pt>
                <c:pt idx="3">
                  <c:v>989.9913500000016</c:v>
                </c:pt>
                <c:pt idx="4">
                  <c:v>882.92432999999971</c:v>
                </c:pt>
                <c:pt idx="5">
                  <c:v>572.74243999999942</c:v>
                </c:pt>
                <c:pt idx="6">
                  <c:v>199.24378000000016</c:v>
                </c:pt>
                <c:pt idx="7">
                  <c:v>517.9197300000003</c:v>
                </c:pt>
                <c:pt idx="8">
                  <c:v>565.08717000000001</c:v>
                </c:pt>
                <c:pt idx="9">
                  <c:v>354.56539999999995</c:v>
                </c:pt>
                <c:pt idx="10">
                  <c:v>-13.502580000000222</c:v>
                </c:pt>
                <c:pt idx="11">
                  <c:v>-473.28494000000006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1-40C9-BB2C-0A182FD5FB5C}"/>
            </c:ext>
          </c:extLst>
        </c:ser>
        <c:ser>
          <c:idx val="1"/>
          <c:order val="1"/>
          <c:tx>
            <c:strRef>
              <c:f>Data!$D$192</c:f>
              <c:strCache>
                <c:ptCount val="1"/>
                <c:pt idx="0">
                  <c:v>Budget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"/>
                    <a:satMod val="300000"/>
                  </a:schemeClr>
                </a:gs>
                <a:gs pos="34000">
                  <a:schemeClr val="accent2">
                    <a:tint val="13500"/>
                    <a:satMod val="250000"/>
                  </a:schemeClr>
                </a:gs>
                <a:gs pos="100000">
                  <a:schemeClr val="accent2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Data!$S$192:$AAX$192</c:f>
              <c:numCache>
                <c:formatCode>_-* #,##0\ _€_-;\-* #,##0\ _€_-;_-* "-"??\ _€_-;_-@_-</c:formatCode>
                <c:ptCount val="648"/>
                <c:pt idx="0">
                  <c:v>1912.5554199999999</c:v>
                </c:pt>
                <c:pt idx="1">
                  <c:v>1754.4960599999997</c:v>
                </c:pt>
                <c:pt idx="2">
                  <c:v>1661.6641600000005</c:v>
                </c:pt>
                <c:pt idx="3">
                  <c:v>2332.4050799999995</c:v>
                </c:pt>
                <c:pt idx="4">
                  <c:v>2451.1020900000003</c:v>
                </c:pt>
                <c:pt idx="5">
                  <c:v>2526.7401300000001</c:v>
                </c:pt>
                <c:pt idx="6">
                  <c:v>1666.5825900000007</c:v>
                </c:pt>
                <c:pt idx="7">
                  <c:v>1646.9336599999995</c:v>
                </c:pt>
                <c:pt idx="8">
                  <c:v>1828.4435899999996</c:v>
                </c:pt>
                <c:pt idx="9">
                  <c:v>1984.8652300000006</c:v>
                </c:pt>
                <c:pt idx="10">
                  <c:v>2081.2295899999999</c:v>
                </c:pt>
                <c:pt idx="11">
                  <c:v>2257.1888400000007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1-40C9-BB2C-0A182FD5FB5C}"/>
            </c:ext>
          </c:extLst>
        </c:ser>
        <c:ser>
          <c:idx val="5"/>
          <c:order val="5"/>
          <c:tx>
            <c:v>Dummy2</c:v>
          </c:tx>
          <c:spPr>
            <a:gradFill rotWithShape="1">
              <a:gsLst>
                <a:gs pos="0">
                  <a:schemeClr val="accent6">
                    <a:tint val="10000"/>
                    <a:satMod val="300000"/>
                  </a:schemeClr>
                </a:gs>
                <a:gs pos="34000">
                  <a:schemeClr val="accent6">
                    <a:tint val="13500"/>
                    <a:satMod val="250000"/>
                  </a:schemeClr>
                </a:gs>
                <a:gs pos="100000">
                  <a:schemeClr val="accent6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Data!$S$2:$AAL$2</c:f>
              <c:numCache>
                <c:formatCode>General</c:formatCode>
                <c:ptCount val="636"/>
              </c:numCache>
            </c:numRef>
          </c:val>
          <c:extLst>
            <c:ext xmlns:c16="http://schemas.microsoft.com/office/drawing/2014/chart" uri="{C3380CC4-5D6E-409C-BE32-E72D297353CC}">
              <c16:uniqueId val="{00000001-8822-4FC4-8985-012146778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9348520"/>
        <c:axId val="349348128"/>
      </c:barChart>
      <c:barChart>
        <c:barDir val="col"/>
        <c:grouping val="clustered"/>
        <c:varyColors val="0"/>
        <c:ser>
          <c:idx val="4"/>
          <c:order val="4"/>
          <c:tx>
            <c:v>Dummy</c:v>
          </c:tx>
          <c:spPr>
            <a:gradFill rotWithShape="1">
              <a:gsLst>
                <a:gs pos="0">
                  <a:schemeClr val="accent5">
                    <a:tint val="10000"/>
                    <a:satMod val="300000"/>
                  </a:schemeClr>
                </a:gs>
                <a:gs pos="34000">
                  <a:schemeClr val="accent5">
                    <a:tint val="13500"/>
                    <a:satMod val="250000"/>
                  </a:schemeClr>
                </a:gs>
                <a:gs pos="100000">
                  <a:schemeClr val="accent5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Data!$S$3:$CK$3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439F-41C1-94C0-D477A567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overlap val="100"/>
        <c:axId val="744922800"/>
        <c:axId val="744921160"/>
      </c:barChart>
      <c:lineChart>
        <c:grouping val="standard"/>
        <c:varyColors val="0"/>
        <c:ser>
          <c:idx val="2"/>
          <c:order val="2"/>
          <c:tx>
            <c:strRef>
              <c:f>Data!$D$194</c:f>
              <c:strCache>
                <c:ptCount val="1"/>
                <c:pt idx="0">
                  <c:v>TWC % of Sales (Budget)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Data!$S$194:$AAX$194</c:f>
              <c:numCache>
                <c:formatCode>0%</c:formatCode>
                <c:ptCount val="648"/>
                <c:pt idx="0">
                  <c:v>0.11855044460846666</c:v>
                </c:pt>
                <c:pt idx="1">
                  <c:v>0.1151772348447061</c:v>
                </c:pt>
                <c:pt idx="2">
                  <c:v>0.11425839446809009</c:v>
                </c:pt>
                <c:pt idx="3">
                  <c:v>0.16835196949992109</c:v>
                </c:pt>
                <c:pt idx="4">
                  <c:v>0.17798935236955926</c:v>
                </c:pt>
                <c:pt idx="5">
                  <c:v>0.18616426809282388</c:v>
                </c:pt>
                <c:pt idx="6">
                  <c:v>0.12257022671841192</c:v>
                </c:pt>
                <c:pt idx="7">
                  <c:v>0.12248127024746866</c:v>
                </c:pt>
                <c:pt idx="8">
                  <c:v>0.13493538608801922</c:v>
                </c:pt>
                <c:pt idx="9">
                  <c:v>0.14259717235737873</c:v>
                </c:pt>
                <c:pt idx="10">
                  <c:v>0.14459612504193581</c:v>
                </c:pt>
                <c:pt idx="11">
                  <c:v>0.15044156547342449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F-41C1-94C0-D477A567AF0E}"/>
            </c:ext>
          </c:extLst>
        </c:ser>
        <c:ser>
          <c:idx val="3"/>
          <c:order val="3"/>
          <c:tx>
            <c:strRef>
              <c:f>Data!$D$195</c:f>
              <c:strCache>
                <c:ptCount val="1"/>
                <c:pt idx="0">
                  <c:v>TWC % of Sales (Actual)</c:v>
                </c:pt>
              </c:strCache>
            </c:strRef>
          </c:tx>
          <c:spPr>
            <a:ln w="15875" cap="rnd">
              <a:solidFill>
                <a:schemeClr val="bg1">
                  <a:lumMod val="8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4">
                      <a:tint val="10000"/>
                      <a:satMod val="300000"/>
                    </a:schemeClr>
                  </a:gs>
                  <a:gs pos="34000">
                    <a:schemeClr val="accent4">
                      <a:tint val="13500"/>
                      <a:satMod val="250000"/>
                    </a:schemeClr>
                  </a:gs>
                  <a:gs pos="100000">
                    <a:schemeClr val="accent4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Data!$S$195:$AAX$195</c:f>
              <c:numCache>
                <c:formatCode>0%</c:formatCode>
                <c:ptCount val="648"/>
                <c:pt idx="0">
                  <c:v>0.14259624335756696</c:v>
                </c:pt>
                <c:pt idx="1">
                  <c:v>0.15091938953110057</c:v>
                </c:pt>
                <c:pt idx="2">
                  <c:v>9.6619702771192986E-2</c:v>
                </c:pt>
                <c:pt idx="3">
                  <c:v>0.10064192737098855</c:v>
                </c:pt>
                <c:pt idx="4">
                  <c:v>8.5265389323192928E-2</c:v>
                </c:pt>
                <c:pt idx="5">
                  <c:v>5.1965132116498468E-2</c:v>
                </c:pt>
                <c:pt idx="6">
                  <c:v>1.8198871274512887E-2</c:v>
                </c:pt>
                <c:pt idx="7">
                  <c:v>4.7098041801861903E-2</c:v>
                </c:pt>
                <c:pt idx="8">
                  <c:v>5.5065689441017904E-2</c:v>
                </c:pt>
                <c:pt idx="9">
                  <c:v>3.3955192000992625E-2</c:v>
                </c:pt>
                <c:pt idx="10">
                  <c:v>-1.2149441657754801E-3</c:v>
                </c:pt>
                <c:pt idx="11">
                  <c:v>-3.6935484965929029E-2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F-41C1-94C0-D477A567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922800"/>
        <c:axId val="744921160"/>
      </c:lineChart>
      <c:dateAx>
        <c:axId val="3493485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48128"/>
        <c:crosses val="autoZero"/>
        <c:auto val="1"/>
        <c:lblOffset val="100"/>
        <c:baseTimeUnit val="months"/>
      </c:dateAx>
      <c:valAx>
        <c:axId val="349348128"/>
        <c:scaling>
          <c:orientation val="minMax"/>
          <c:max val="3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49348520"/>
        <c:crosses val="autoZero"/>
        <c:crossBetween val="between"/>
      </c:valAx>
      <c:valAx>
        <c:axId val="744921160"/>
        <c:scaling>
          <c:orientation val="minMax"/>
          <c:max val="0.4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44922800"/>
        <c:crosses val="max"/>
        <c:crossBetween val="between"/>
        <c:majorUnit val="0.1"/>
      </c:valAx>
      <c:dateAx>
        <c:axId val="74492280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492116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1016838907861269"/>
          <c:y val="1.03998670730678E-2"/>
          <c:w val="0.88983161092138729"/>
          <c:h val="8.34446377138550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Data!$D$197</c:f>
              <c:strCache>
                <c:ptCount val="1"/>
                <c:pt idx="0">
                  <c:v>Trade receivables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Data!$S$199:$AAX$199</c:f>
              <c:numCache>
                <c:formatCode>_-* #,##0\ _€_-;\-* #,##0\ _€_-;_-* "-"??\ _€_-;_-@_-</c:formatCode>
                <c:ptCount val="648"/>
                <c:pt idx="0">
                  <c:v>3084.4302400000001</c:v>
                </c:pt>
                <c:pt idx="1">
                  <c:v>2548.8934100000001</c:v>
                </c:pt>
                <c:pt idx="2">
                  <c:v>2417.7282700000001</c:v>
                </c:pt>
                <c:pt idx="3">
                  <c:v>3551.3145600000003</c:v>
                </c:pt>
                <c:pt idx="4">
                  <c:v>3978.8124199999997</c:v>
                </c:pt>
                <c:pt idx="5">
                  <c:v>4841.5687099999996</c:v>
                </c:pt>
                <c:pt idx="6">
                  <c:v>3682.2232100000001</c:v>
                </c:pt>
                <c:pt idx="7">
                  <c:v>3135.1264900000001</c:v>
                </c:pt>
                <c:pt idx="8">
                  <c:v>2520.3399399999998</c:v>
                </c:pt>
                <c:pt idx="9">
                  <c:v>2813.9157599999999</c:v>
                </c:pt>
                <c:pt idx="10">
                  <c:v>2727.9157099999998</c:v>
                </c:pt>
                <c:pt idx="11">
                  <c:v>3571.7040200000001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8-4CA6-A00D-DEDE63C09E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61730136"/>
        <c:axId val="361730920"/>
      </c:barChart>
      <c:lineChart>
        <c:grouping val="standard"/>
        <c:varyColors val="0"/>
        <c:ser>
          <c:idx val="1"/>
          <c:order val="1"/>
          <c:tx>
            <c:strRef>
              <c:f>Data!$D$198</c:f>
              <c:strCache>
                <c:ptCount val="1"/>
                <c:pt idx="0">
                  <c:v>Budget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Data!$S$198:$AD$198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8C8-4CA6-A00D-DEDE63C09E75}"/>
            </c:ext>
          </c:extLst>
        </c:ser>
        <c:ser>
          <c:idx val="2"/>
          <c:order val="2"/>
          <c:tx>
            <c:strRef>
              <c:f>Data!$D$200</c:f>
              <c:strCache>
                <c:ptCount val="1"/>
                <c:pt idx="0">
                  <c:v>TAR DSO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3">
                      <a:tint val="10000"/>
                      <a:satMod val="300000"/>
                    </a:schemeClr>
                  </a:gs>
                  <a:gs pos="34000">
                    <a:schemeClr val="accent3">
                      <a:tint val="13500"/>
                      <a:satMod val="250000"/>
                    </a:schemeClr>
                  </a:gs>
                  <a:gs pos="100000">
                    <a:schemeClr val="accent3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Data!$S$200:$AAX$200</c:f>
              <c:numCache>
                <c:formatCode>_-* #,##0\ _€_-;\-* #,##0\ _€_-;_-* "-"??\ _€_-;_-@_-</c:formatCode>
                <c:ptCount val="648"/>
                <c:pt idx="0">
                  <c:v>157.18932834371114</c:v>
                </c:pt>
                <c:pt idx="1">
                  <c:v>124.85619463186298</c:v>
                </c:pt>
                <c:pt idx="2">
                  <c:v>108.31777036380755</c:v>
                </c:pt>
                <c:pt idx="3">
                  <c:v>131.77394614301889</c:v>
                </c:pt>
                <c:pt idx="4">
                  <c:v>140.24766013965009</c:v>
                </c:pt>
                <c:pt idx="5">
                  <c:v>160.33621770404019</c:v>
                </c:pt>
                <c:pt idx="6">
                  <c:v>122.7616328300284</c:v>
                </c:pt>
                <c:pt idx="7">
                  <c:v>104.06107959094885</c:v>
                </c:pt>
                <c:pt idx="8">
                  <c:v>89.643255559968381</c:v>
                </c:pt>
                <c:pt idx="9">
                  <c:v>98.358929595155004</c:v>
                </c:pt>
                <c:pt idx="10">
                  <c:v>89.590791238117333</c:v>
                </c:pt>
                <c:pt idx="11">
                  <c:v>101.7394644940789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9-4479-8CB8-00EB49EA2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729744"/>
        <c:axId val="361730528"/>
        <c:extLst/>
      </c:lineChart>
      <c:dateAx>
        <c:axId val="3617301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1730920"/>
        <c:crosses val="autoZero"/>
        <c:auto val="1"/>
        <c:lblOffset val="100"/>
        <c:baseTimeUnit val="months"/>
      </c:dateAx>
      <c:valAx>
        <c:axId val="361730920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" sourceLinked="0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1730136"/>
        <c:crosses val="autoZero"/>
        <c:crossBetween val="between"/>
        <c:minorUnit val="500"/>
      </c:valAx>
      <c:valAx>
        <c:axId val="361730528"/>
        <c:scaling>
          <c:orientation val="minMax"/>
          <c:max val="22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1729744"/>
        <c:crosses val="max"/>
        <c:crossBetween val="between"/>
      </c:valAx>
      <c:dateAx>
        <c:axId val="3617297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617305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639036473700466"/>
          <c:y val="0"/>
          <c:w val="0.37066648498670246"/>
          <c:h val="8.344466445403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3.5786455325979953E-2"/>
          <c:w val="0.92747269595399162"/>
          <c:h val="0.8481010613068280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5725344"/>
        <c:axId val="455726520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Data!$D$195</c15:sqref>
                        </c15:formulaRef>
                      </c:ext>
                    </c:extLst>
                    <c:strCache>
                      <c:ptCount val="1"/>
                      <c:pt idx="0">
                        <c:v>TWC % of Sales (Actual)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tint val="10000"/>
                          <a:satMod val="300000"/>
                        </a:schemeClr>
                      </a:gs>
                      <a:gs pos="34000">
                        <a:schemeClr val="accent3">
                          <a:tint val="13500"/>
                          <a:satMod val="250000"/>
                        </a:schemeClr>
                      </a:gs>
                      <a:gs pos="100000">
                        <a:schemeClr val="accent3">
                          <a:tint val="60000"/>
                          <a:satMod val="200000"/>
                        </a:schemeClr>
                      </a:gs>
                    </a:gsLst>
                    <a:path path="circle">
                      <a:fillToRect l="50000" t="155000" r="50000" b="-55000"/>
                    </a:path>
                  </a:gradFill>
                  <a:ln w="9525" cap="flat" cmpd="sng" algn="ctr">
                    <a:solidFill>
                      <a:schemeClr val="accent3">
                        <a:shade val="95000"/>
                      </a:schemeClr>
                    </a:solidFill>
                    <a:round/>
                  </a:ln>
                  <a:effectLst>
                    <a:outerShdw blurRad="63500" dist="25400" dir="14700000" algn="t" rotWithShape="0">
                      <a:srgbClr val="000000">
                        <a:alpha val="50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LID4096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Data!$S$4:$CK$4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44378</c:v>
                      </c:pt>
                      <c:pt idx="1">
                        <c:v>44409</c:v>
                      </c:pt>
                      <c:pt idx="2">
                        <c:v>44440</c:v>
                      </c:pt>
                      <c:pt idx="3">
                        <c:v>44470</c:v>
                      </c:pt>
                      <c:pt idx="4">
                        <c:v>44501</c:v>
                      </c:pt>
                      <c:pt idx="5">
                        <c:v>44531</c:v>
                      </c:pt>
                      <c:pt idx="6">
                        <c:v>44562</c:v>
                      </c:pt>
                      <c:pt idx="7">
                        <c:v>44593</c:v>
                      </c:pt>
                      <c:pt idx="8">
                        <c:v>44621</c:v>
                      </c:pt>
                      <c:pt idx="9">
                        <c:v>44652</c:v>
                      </c:pt>
                      <c:pt idx="10">
                        <c:v>44682</c:v>
                      </c:pt>
                      <c:pt idx="11">
                        <c:v>44713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Data!$S$195:$CK$195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0.14259624335756696</c:v>
                      </c:pt>
                      <c:pt idx="1">
                        <c:v>0.15091938953110057</c:v>
                      </c:pt>
                      <c:pt idx="2">
                        <c:v>9.6619702771192986E-2</c:v>
                      </c:pt>
                      <c:pt idx="3">
                        <c:v>0.10064192737098855</c:v>
                      </c:pt>
                      <c:pt idx="4">
                        <c:v>8.5265389323192928E-2</c:v>
                      </c:pt>
                      <c:pt idx="5">
                        <c:v>5.1965132116498468E-2</c:v>
                      </c:pt>
                      <c:pt idx="6">
                        <c:v>1.8198871274512887E-2</c:v>
                      </c:pt>
                      <c:pt idx="7">
                        <c:v>4.7098041801861903E-2</c:v>
                      </c:pt>
                      <c:pt idx="8">
                        <c:v>5.5065689441017904E-2</c:v>
                      </c:pt>
                      <c:pt idx="9">
                        <c:v>3.3955192000992625E-2</c:v>
                      </c:pt>
                      <c:pt idx="10">
                        <c:v>-1.2149441657754801E-3</c:v>
                      </c:pt>
                      <c:pt idx="11">
                        <c:v>-3.6935484965929029E-2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319-4219-9045-1BFF16BC2FB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725344"/>
        <c:axId val="455726520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Data!$D$194</c15:sqref>
                        </c15:formulaRef>
                      </c:ext>
                    </c:extLst>
                    <c:strCache>
                      <c:ptCount val="1"/>
                      <c:pt idx="0">
                        <c:v>TWC % of Sales (Budget)</c:v>
                      </c:pt>
                    </c:strCache>
                  </c:strRef>
                </c:tx>
                <c:spPr>
                  <a:ln w="15875" cap="rnd">
                    <a:solidFill>
                      <a:schemeClr val="accent4"/>
                    </a:solidFill>
                    <a:round/>
                  </a:ln>
                  <a:effectLst>
                    <a:outerShdw blurRad="63500" dist="25400" dir="14700000" algn="t" rotWithShape="0">
                      <a:srgbClr val="000000">
                        <a:alpha val="50000"/>
                      </a:srgbClr>
                    </a:outerShdw>
                  </a:effectLst>
                </c:spPr>
                <c:marker>
                  <c:symbol val="circle"/>
                  <c:size val="4"/>
                  <c:spPr>
                    <a:gradFill rotWithShape="1">
                      <a:gsLst>
                        <a:gs pos="0">
                          <a:schemeClr val="accent4">
                            <a:tint val="10000"/>
                            <a:satMod val="300000"/>
                          </a:schemeClr>
                        </a:gs>
                        <a:gs pos="34000">
                          <a:schemeClr val="accent4">
                            <a:tint val="13500"/>
                            <a:satMod val="250000"/>
                          </a:schemeClr>
                        </a:gs>
                        <a:gs pos="100000">
                          <a:schemeClr val="accent4">
                            <a:tint val="60000"/>
                            <a:satMod val="200000"/>
                          </a:schemeClr>
                        </a:gs>
                      </a:gsLst>
                      <a:path path="circle">
                        <a:fillToRect l="50000" t="155000" r="50000" b="-55000"/>
                      </a:path>
                    </a:gradFill>
                    <a:ln w="9525" cap="flat" cmpd="sng" algn="ctr">
                      <a:solidFill>
                        <a:schemeClr val="accent4">
                          <a:shade val="95000"/>
                        </a:schemeClr>
                      </a:solidFill>
                      <a:round/>
                    </a:ln>
                    <a:effectLst>
                      <a:outerShdw blurRad="63500" dist="25400" dir="14700000" algn="t" rotWithShape="0">
                        <a:srgbClr val="000000">
                          <a:alpha val="50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LID4096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Data!$S$4:$CK$4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44378</c:v>
                      </c:pt>
                      <c:pt idx="1">
                        <c:v>44409</c:v>
                      </c:pt>
                      <c:pt idx="2">
                        <c:v>44440</c:v>
                      </c:pt>
                      <c:pt idx="3">
                        <c:v>44470</c:v>
                      </c:pt>
                      <c:pt idx="4">
                        <c:v>44501</c:v>
                      </c:pt>
                      <c:pt idx="5">
                        <c:v>44531</c:v>
                      </c:pt>
                      <c:pt idx="6">
                        <c:v>44562</c:v>
                      </c:pt>
                      <c:pt idx="7">
                        <c:v>44593</c:v>
                      </c:pt>
                      <c:pt idx="8">
                        <c:v>44621</c:v>
                      </c:pt>
                      <c:pt idx="9">
                        <c:v>44652</c:v>
                      </c:pt>
                      <c:pt idx="10">
                        <c:v>44682</c:v>
                      </c:pt>
                      <c:pt idx="11">
                        <c:v>44713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Data!$S$194:$CK$194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0.11855044460846666</c:v>
                      </c:pt>
                      <c:pt idx="1">
                        <c:v>0.1151772348447061</c:v>
                      </c:pt>
                      <c:pt idx="2">
                        <c:v>0.11425839446809009</c:v>
                      </c:pt>
                      <c:pt idx="3">
                        <c:v>0.16835196949992109</c:v>
                      </c:pt>
                      <c:pt idx="4">
                        <c:v>0.17798935236955926</c:v>
                      </c:pt>
                      <c:pt idx="5">
                        <c:v>0.18616426809282388</c:v>
                      </c:pt>
                      <c:pt idx="6">
                        <c:v>0.12257022671841192</c:v>
                      </c:pt>
                      <c:pt idx="7">
                        <c:v>0.12248127024746866</c:v>
                      </c:pt>
                      <c:pt idx="8">
                        <c:v>0.13493538608801922</c:v>
                      </c:pt>
                      <c:pt idx="9">
                        <c:v>0.14259717235737873</c:v>
                      </c:pt>
                      <c:pt idx="10">
                        <c:v>0.14459612504193581</c:v>
                      </c:pt>
                      <c:pt idx="11">
                        <c:v>0.15044156547342449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19-4219-9045-1BFF16BC2FB3}"/>
                  </c:ext>
                </c:extLst>
              </c15:ser>
            </c15:filteredLineSeries>
          </c:ext>
        </c:extLst>
      </c:lineChart>
      <c:catAx>
        <c:axId val="45572534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55726520"/>
        <c:crosses val="autoZero"/>
        <c:auto val="1"/>
        <c:lblAlgn val="ctr"/>
        <c:lblOffset val="100"/>
        <c:noMultiLvlLbl val="1"/>
      </c:catAx>
      <c:valAx>
        <c:axId val="455726520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5572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184711379653403E-2"/>
          <c:y val="3.8995796452305671E-2"/>
          <c:w val="0.92747269595399162"/>
          <c:h val="0.80534917151579777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Data!$D$186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"/>
                    <a:satMod val="300000"/>
                  </a:schemeClr>
                </a:gs>
                <a:gs pos="34000">
                  <a:schemeClr val="accent3">
                    <a:tint val="13500"/>
                    <a:satMod val="250000"/>
                  </a:schemeClr>
                </a:gs>
                <a:gs pos="100000">
                  <a:schemeClr val="accent3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Data!$S$188:$AAX$188</c:f>
              <c:numCache>
                <c:formatCode>#,##0</c:formatCode>
                <c:ptCount val="648"/>
                <c:pt idx="0">
                  <c:v>936.38893000000007</c:v>
                </c:pt>
                <c:pt idx="1">
                  <c:v>371.13569000000001</c:v>
                </c:pt>
                <c:pt idx="2">
                  <c:v>755.81820999999991</c:v>
                </c:pt>
                <c:pt idx="3">
                  <c:v>1735.04276</c:v>
                </c:pt>
                <c:pt idx="4">
                  <c:v>1115.46327</c:v>
                </c:pt>
                <c:pt idx="5">
                  <c:v>1900.0390600000001</c:v>
                </c:pt>
                <c:pt idx="6">
                  <c:v>530.05518999999993</c:v>
                </c:pt>
                <c:pt idx="7">
                  <c:v>539.77124000000003</c:v>
                </c:pt>
                <c:pt idx="8">
                  <c:v>744.15046999999993</c:v>
                </c:pt>
                <c:pt idx="9">
                  <c:v>1040.31899</c:v>
                </c:pt>
                <c:pt idx="10">
                  <c:v>673.07417000000009</c:v>
                </c:pt>
                <c:pt idx="11">
                  <c:v>2472.5697099999998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B-4E88-9A17-351303797B64}"/>
            </c:ext>
          </c:extLst>
        </c:ser>
        <c:ser>
          <c:idx val="1"/>
          <c:order val="2"/>
          <c:tx>
            <c:strRef>
              <c:f>Data!$D$9</c:f>
              <c:strCache>
                <c:ptCount val="1"/>
                <c:pt idx="0">
                  <c:v>OI Actual (€)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Data!$S$9:$AAX$9</c:f>
              <c:numCache>
                <c:formatCode>#,##0</c:formatCode>
                <c:ptCount val="648"/>
                <c:pt idx="0">
                  <c:v>661.59077000000002</c:v>
                </c:pt>
                <c:pt idx="1">
                  <c:v>322.33401000000003</c:v>
                </c:pt>
                <c:pt idx="2">
                  <c:v>67.2988</c:v>
                </c:pt>
                <c:pt idx="3">
                  <c:v>2547.0621599999999</c:v>
                </c:pt>
                <c:pt idx="4">
                  <c:v>663.47640000000001</c:v>
                </c:pt>
                <c:pt idx="5">
                  <c:v>1528.87275</c:v>
                </c:pt>
                <c:pt idx="6">
                  <c:v>1276.5455099999999</c:v>
                </c:pt>
                <c:pt idx="7">
                  <c:v>464.31344999999999</c:v>
                </c:pt>
                <c:pt idx="8">
                  <c:v>1043.74747</c:v>
                </c:pt>
                <c:pt idx="9">
                  <c:v>406.29462000000001</c:v>
                </c:pt>
                <c:pt idx="10">
                  <c:v>2715.7889300000002</c:v>
                </c:pt>
                <c:pt idx="11">
                  <c:v>2348.3878300000001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3B-4487-B798-D255F134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8450976"/>
        <c:axId val="618451760"/>
      </c:barChart>
      <c:lineChart>
        <c:grouping val="standard"/>
        <c:varyColors val="0"/>
        <c:ser>
          <c:idx val="3"/>
          <c:order val="3"/>
          <c:tx>
            <c:strRef>
              <c:f>Data!$D$187</c:f>
              <c:strCache>
                <c:ptCount val="1"/>
                <c:pt idx="0">
                  <c:v>Sales Budget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Data!$S$187:$AAX$187</c:f>
              <c:numCache>
                <c:formatCode>#,##0</c:formatCode>
                <c:ptCount val="648"/>
                <c:pt idx="0">
                  <c:v>812.84606999999994</c:v>
                </c:pt>
                <c:pt idx="1">
                  <c:v>836.10188000000005</c:v>
                </c:pt>
                <c:pt idx="2">
                  <c:v>1140.6423</c:v>
                </c:pt>
                <c:pt idx="3">
                  <c:v>975.63677000000007</c:v>
                </c:pt>
                <c:pt idx="4">
                  <c:v>1559.24695</c:v>
                </c:pt>
                <c:pt idx="5">
                  <c:v>1231.45072</c:v>
                </c:pt>
                <c:pt idx="6">
                  <c:v>745.27777000000003</c:v>
                </c:pt>
                <c:pt idx="7">
                  <c:v>882.16665999999998</c:v>
                </c:pt>
                <c:pt idx="8">
                  <c:v>2004.05555</c:v>
                </c:pt>
                <c:pt idx="9">
                  <c:v>1698</c:v>
                </c:pt>
                <c:pt idx="10">
                  <c:v>1566.6666599999999</c:v>
                </c:pt>
                <c:pt idx="11">
                  <c:v>1551.6666599999999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7-4FE5-9FB5-72C8BEC6554E}"/>
            </c:ext>
          </c:extLst>
        </c:ser>
        <c:ser>
          <c:idx val="4"/>
          <c:order val="4"/>
          <c:tx>
            <c:strRef>
              <c:f>Data!$D$7</c:f>
              <c:strCache>
                <c:ptCount val="1"/>
                <c:pt idx="0">
                  <c:v>OI Budget (€)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Data!$S$7:$AAX$7</c:f>
              <c:numCache>
                <c:formatCode>#,##0</c:formatCode>
                <c:ptCount val="648"/>
                <c:pt idx="0">
                  <c:v>537.09856000000002</c:v>
                </c:pt>
                <c:pt idx="1">
                  <c:v>688.81506000000002</c:v>
                </c:pt>
                <c:pt idx="2">
                  <c:v>1561.4617900000001</c:v>
                </c:pt>
                <c:pt idx="3">
                  <c:v>0</c:v>
                </c:pt>
                <c:pt idx="4">
                  <c:v>276.85492999999997</c:v>
                </c:pt>
                <c:pt idx="5">
                  <c:v>0</c:v>
                </c:pt>
                <c:pt idx="6">
                  <c:v>1256.1111100000001</c:v>
                </c:pt>
                <c:pt idx="7">
                  <c:v>2149.1111099999998</c:v>
                </c:pt>
                <c:pt idx="8">
                  <c:v>1534.6666699999998</c:v>
                </c:pt>
                <c:pt idx="9">
                  <c:v>1131.3333300000002</c:v>
                </c:pt>
                <c:pt idx="10">
                  <c:v>849.33332999999993</c:v>
                </c:pt>
                <c:pt idx="11">
                  <c:v>1444.6666699999998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7-4FE5-9FB5-72C8BEC65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450976"/>
        <c:axId val="618451760"/>
      </c:lineChart>
      <c:lineChart>
        <c:grouping val="standard"/>
        <c:varyColors val="0"/>
        <c:ser>
          <c:idx val="0"/>
          <c:order val="0"/>
          <c:tx>
            <c:strRef>
              <c:f>Data!$D$20</c:f>
              <c:strCache>
                <c:ptCount val="1"/>
                <c:pt idx="0">
                  <c:v>Book 2 Bill (3m AVG)</c:v>
                </c:pt>
              </c:strCache>
            </c:strRef>
          </c:tx>
          <c:spPr>
            <a:ln w="15875" cap="rnd">
              <a:solidFill>
                <a:srgbClr val="C00000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Data!$S$20:$AAX$20</c:f>
              <c:numCache>
                <c:formatCode>#,##0.0</c:formatCode>
                <c:ptCount val="648"/>
                <c:pt idx="0">
                  <c:v>2.1477242079166721</c:v>
                </c:pt>
                <c:pt idx="1">
                  <c:v>1.0751444536185906</c:v>
                </c:pt>
                <c:pt idx="2">
                  <c:v>0.50947596527136507</c:v>
                </c:pt>
                <c:pt idx="3">
                  <c:v>1.0261000688938611</c:v>
                </c:pt>
                <c:pt idx="4">
                  <c:v>0.90891365885614328</c:v>
                </c:pt>
                <c:pt idx="5">
                  <c:v>0.99765631526718124</c:v>
                </c:pt>
                <c:pt idx="6">
                  <c:v>0.97837777004954629</c:v>
                </c:pt>
                <c:pt idx="7">
                  <c:v>1.1009696301094094</c:v>
                </c:pt>
                <c:pt idx="8">
                  <c:v>1.5350837323231623</c:v>
                </c:pt>
                <c:pt idx="9">
                  <c:v>0.8236477142836367</c:v>
                </c:pt>
                <c:pt idx="10">
                  <c:v>1.6951198624294614</c:v>
                </c:pt>
                <c:pt idx="11">
                  <c:v>1.3068609421277551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B-4487-B798-D255F134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454504"/>
        <c:axId val="618454112"/>
      </c:lineChart>
      <c:dateAx>
        <c:axId val="6184509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451760"/>
        <c:crosses val="autoZero"/>
        <c:auto val="1"/>
        <c:lblOffset val="100"/>
        <c:baseTimeUnit val="months"/>
      </c:dateAx>
      <c:valAx>
        <c:axId val="618451760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" sourceLinked="0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450976"/>
        <c:crosses val="autoZero"/>
        <c:crossBetween val="between"/>
        <c:minorUnit val="500"/>
      </c:valAx>
      <c:valAx>
        <c:axId val="618454112"/>
        <c:scaling>
          <c:orientation val="minMax"/>
          <c:max val="3"/>
          <c:min val="0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454504"/>
        <c:crosses val="max"/>
        <c:crossBetween val="between"/>
      </c:valAx>
      <c:dateAx>
        <c:axId val="6184545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61845411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ayout>
        <c:manualLayout>
          <c:xMode val="edge"/>
          <c:yMode val="edge"/>
          <c:x val="6.3548259506818708E-2"/>
          <c:y val="0"/>
          <c:w val="0.87683543544318587"/>
          <c:h val="9.7710720522744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60580172582E-2"/>
          <c:y val="3.8030314960629918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Data!$D$44</c:f>
              <c:strCache>
                <c:ptCount val="1"/>
                <c:pt idx="0">
                  <c:v>Sales / Sales MVA - Actual in € / kVA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Data!$S$44:$AAX$44</c:f>
              <c:numCache>
                <c:formatCode>#,##0</c:formatCode>
                <c:ptCount val="648"/>
                <c:pt idx="0">
                  <c:v>10.336559554034663</c:v>
                </c:pt>
                <c:pt idx="1">
                  <c:v>10.513758923512748</c:v>
                </c:pt>
                <c:pt idx="2">
                  <c:v>10.751325889046941</c:v>
                </c:pt>
                <c:pt idx="3">
                  <c:v>13.016074718679668</c:v>
                </c:pt>
                <c:pt idx="4">
                  <c:v>17.082132771822359</c:v>
                </c:pt>
                <c:pt idx="5">
                  <c:v>16.061192392223163</c:v>
                </c:pt>
                <c:pt idx="6">
                  <c:v>16.58495588235294</c:v>
                </c:pt>
                <c:pt idx="7">
                  <c:v>21.941920325203252</c:v>
                </c:pt>
                <c:pt idx="8">
                  <c:v>19.378918489583331</c:v>
                </c:pt>
                <c:pt idx="9">
                  <c:v>12.717836063569683</c:v>
                </c:pt>
                <c:pt idx="10">
                  <c:v>34.079704810126586</c:v>
                </c:pt>
                <c:pt idx="11">
                  <c:v>16.549998058902272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F-4736-AC15-E1DFA654DE6C}"/>
            </c:ext>
          </c:extLst>
        </c:ser>
        <c:ser>
          <c:idx val="1"/>
          <c:order val="1"/>
          <c:tx>
            <c:strRef>
              <c:f>Data!$D$23</c:f>
              <c:strCache>
                <c:ptCount val="1"/>
                <c:pt idx="0">
                  <c:v>OI / OI MVA Actual in € / kVA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Data!$S$23:$AAX$23</c:f>
              <c:numCache>
                <c:formatCode>#,##0</c:formatCode>
                <c:ptCount val="648"/>
                <c:pt idx="0">
                  <c:v>22.053025666666667</c:v>
                </c:pt>
                <c:pt idx="1">
                  <c:v>8.660236700698551</c:v>
                </c:pt>
                <c:pt idx="2">
                  <c:v>21.364698412698413</c:v>
                </c:pt>
                <c:pt idx="3">
                  <c:v>10.089372786690435</c:v>
                </c:pt>
                <c:pt idx="4">
                  <c:v>24.126414545454544</c:v>
                </c:pt>
                <c:pt idx="5">
                  <c:v>21.903621060171922</c:v>
                </c:pt>
                <c:pt idx="6">
                  <c:v>22.395535263157893</c:v>
                </c:pt>
                <c:pt idx="7">
                  <c:v>18.208370588235294</c:v>
                </c:pt>
                <c:pt idx="8">
                  <c:v>28.793033655172415</c:v>
                </c:pt>
                <c:pt idx="9">
                  <c:v>17.859104175824175</c:v>
                </c:pt>
                <c:pt idx="10">
                  <c:v>11.610897520307825</c:v>
                </c:pt>
                <c:pt idx="11">
                  <c:v>14.181085929951692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0-49D4-8128-9E3E936B02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18452544"/>
        <c:axId val="335368808"/>
      </c:barChart>
      <c:dateAx>
        <c:axId val="61845254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35368808"/>
        <c:crosses val="autoZero"/>
        <c:auto val="1"/>
        <c:lblOffset val="100"/>
        <c:baseTimeUnit val="months"/>
      </c:dateAx>
      <c:valAx>
        <c:axId val="335368808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452544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3758402924540741E-2"/>
          <c:y val="3.3648063211425654E-2"/>
          <c:w val="0.727700186801023"/>
          <c:h val="9.85577887507219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Data!$D$72</c:f>
              <c:strCache>
                <c:ptCount val="1"/>
                <c:pt idx="0">
                  <c:v>Hit Rate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Data!$S$4:$CK$4</c:f>
              <c:numCache>
                <c:formatCode>mmm\-yy</c:formatCode>
                <c:ptCount val="12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Data!$S$74:$CK$74</c:f>
            </c:numRef>
          </c:val>
          <c:extLst>
            <c:ext xmlns:c16="http://schemas.microsoft.com/office/drawing/2014/chart" uri="{C3380CC4-5D6E-409C-BE32-E72D297353CC}">
              <c16:uniqueId val="{00000000-1365-4B46-A748-772FEA3E0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5369200"/>
        <c:axId val="335369984"/>
      </c:barChart>
      <c:lineChart>
        <c:grouping val="standard"/>
        <c:varyColors val="0"/>
        <c:ser>
          <c:idx val="1"/>
          <c:order val="1"/>
          <c:tx>
            <c:strRef>
              <c:f>Data!$D$73</c:f>
              <c:strCache>
                <c:ptCount val="1"/>
                <c:pt idx="0">
                  <c:v>Goal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Data!$S$73:$CK$73</c:f>
            </c:numRef>
          </c:val>
          <c:smooth val="0"/>
          <c:extLst>
            <c:ext xmlns:c16="http://schemas.microsoft.com/office/drawing/2014/chart" uri="{C3380CC4-5D6E-409C-BE32-E72D297353CC}">
              <c16:uniqueId val="{00000001-1365-4B46-A748-772FEA3E0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369200"/>
        <c:axId val="335369984"/>
      </c:lineChart>
      <c:catAx>
        <c:axId val="3353692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35369984"/>
        <c:crosses val="autoZero"/>
        <c:auto val="1"/>
        <c:lblAlgn val="ctr"/>
        <c:lblOffset val="100"/>
        <c:noMultiLvlLbl val="1"/>
      </c:catAx>
      <c:valAx>
        <c:axId val="335369984"/>
        <c:scaling>
          <c:orientation val="minMax"/>
          <c:max val="0.7500000000000001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35369200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Data!$D$137</c:f>
              <c:strCache>
                <c:ptCount val="1"/>
                <c:pt idx="0">
                  <c:v>total output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Data!$S$139:$AAX$139</c:f>
              <c:numCache>
                <c:formatCode>#,##0</c:formatCode>
                <c:ptCount val="648"/>
                <c:pt idx="0">
                  <c:v>966.47574999999995</c:v>
                </c:pt>
                <c:pt idx="1">
                  <c:v>270.50635</c:v>
                </c:pt>
                <c:pt idx="2">
                  <c:v>940.77125999999998</c:v>
                </c:pt>
                <c:pt idx="3">
                  <c:v>1649.40554</c:v>
                </c:pt>
                <c:pt idx="4">
                  <c:v>3071.6911</c:v>
                </c:pt>
                <c:pt idx="5">
                  <c:v>2469.10313</c:v>
                </c:pt>
                <c:pt idx="6">
                  <c:v>941.08066000000008</c:v>
                </c:pt>
                <c:pt idx="7">
                  <c:v>178.01746</c:v>
                </c:pt>
                <c:pt idx="8">
                  <c:v>476.70320000000004</c:v>
                </c:pt>
                <c:pt idx="9">
                  <c:v>544.50026000000003</c:v>
                </c:pt>
                <c:pt idx="10">
                  <c:v>1265.7586100000001</c:v>
                </c:pt>
                <c:pt idx="11">
                  <c:v>1840.6328000000001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B-48AB-8AF5-6485D7B7F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40493272"/>
        <c:axId val="360467912"/>
      </c:barChart>
      <c:lineChart>
        <c:grouping val="standard"/>
        <c:varyColors val="0"/>
        <c:ser>
          <c:idx val="1"/>
          <c:order val="1"/>
          <c:tx>
            <c:strRef>
              <c:f>Data!$D$138</c:f>
              <c:strCache>
                <c:ptCount val="1"/>
                <c:pt idx="0">
                  <c:v>Budget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Data!$S$138:$AAX$138</c:f>
              <c:numCache>
                <c:formatCode>#,##0</c:formatCode>
                <c:ptCount val="648"/>
                <c:pt idx="0">
                  <c:v>826.79956000000004</c:v>
                </c:pt>
                <c:pt idx="1">
                  <c:v>1018.82613</c:v>
                </c:pt>
                <c:pt idx="2">
                  <c:v>1041.6389799999999</c:v>
                </c:pt>
                <c:pt idx="3">
                  <c:v>1325.80288</c:v>
                </c:pt>
                <c:pt idx="4">
                  <c:v>1362.5692099999999</c:v>
                </c:pt>
                <c:pt idx="5">
                  <c:v>958.2724300000001</c:v>
                </c:pt>
                <c:pt idx="6">
                  <c:v>745.27777000000003</c:v>
                </c:pt>
                <c:pt idx="7">
                  <c:v>898.12666000000002</c:v>
                </c:pt>
                <c:pt idx="8">
                  <c:v>1909.5795500000002</c:v>
                </c:pt>
                <c:pt idx="9">
                  <c:v>1666.3920000000001</c:v>
                </c:pt>
                <c:pt idx="10">
                  <c:v>1518.25866</c:v>
                </c:pt>
                <c:pt idx="11">
                  <c:v>1500.6186599999999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A-4B14-ADE2-ECB219A1B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493272"/>
        <c:axId val="360467912"/>
      </c:lineChart>
      <c:dateAx>
        <c:axId val="2404932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0467912"/>
        <c:crosses val="autoZero"/>
        <c:auto val="1"/>
        <c:lblOffset val="100"/>
        <c:baseTimeUnit val="months"/>
      </c:dateAx>
      <c:valAx>
        <c:axId val="360467912"/>
        <c:scaling>
          <c:orientation val="minMax"/>
          <c:max val="3200"/>
          <c:min val="0"/>
        </c:scaling>
        <c:delete val="0"/>
        <c:axPos val="l"/>
        <c:numFmt formatCode="#,##0.0," sourceLinked="0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493272"/>
        <c:crosses val="autoZero"/>
        <c:crossBetween val="between"/>
        <c:majorUnit val="300"/>
        <c:minorUnit val="3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215642162089384E-2"/>
          <c:y val="5.325920204098276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4"/>
          <c:order val="4"/>
          <c:tx>
            <c:v>Dummy</c:v>
          </c:tx>
          <c:spPr>
            <a:gradFill rotWithShape="1">
              <a:gsLst>
                <a:gs pos="0">
                  <a:schemeClr val="accent5">
                    <a:tint val="10000"/>
                    <a:satMod val="300000"/>
                  </a:schemeClr>
                </a:gs>
                <a:gs pos="34000">
                  <a:schemeClr val="accent5">
                    <a:tint val="13500"/>
                    <a:satMod val="250000"/>
                  </a:schemeClr>
                </a:gs>
                <a:gs pos="100000">
                  <a:schemeClr val="accent5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Data!$S$71:$AAX$71</c:f>
              <c:numCache>
                <c:formatCode>General</c:formatCode>
                <c:ptCount val="648"/>
              </c:numCache>
            </c:numRef>
          </c:val>
          <c:extLst>
            <c:ext xmlns:c16="http://schemas.microsoft.com/office/drawing/2014/chart" uri="{C3380CC4-5D6E-409C-BE32-E72D297353CC}">
              <c16:uniqueId val="{00000004-2969-47A0-BF9C-7BB2967AA316}"/>
            </c:ext>
          </c:extLst>
        </c:ser>
        <c:ser>
          <c:idx val="0"/>
          <c:order val="0"/>
          <c:tx>
            <c:strRef>
              <c:f>Data!$D$32</c:f>
              <c:strCache>
                <c:ptCount val="1"/>
                <c:pt idx="0">
                  <c:v>MVA (produced) - Actual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Data!$S$32:$AAX$32</c:f>
              <c:numCache>
                <c:formatCode>#,##0</c:formatCode>
                <c:ptCount val="648"/>
                <c:pt idx="0">
                  <c:v>90.59</c:v>
                </c:pt>
                <c:pt idx="1">
                  <c:v>44.449999999999996</c:v>
                </c:pt>
                <c:pt idx="2">
                  <c:v>113.05</c:v>
                </c:pt>
                <c:pt idx="3">
                  <c:v>200.45000000000002</c:v>
                </c:pt>
                <c:pt idx="4">
                  <c:v>128.35</c:v>
                </c:pt>
                <c:pt idx="5">
                  <c:v>156</c:v>
                </c:pt>
                <c:pt idx="6">
                  <c:v>60.46</c:v>
                </c:pt>
                <c:pt idx="7">
                  <c:v>32.6</c:v>
                </c:pt>
                <c:pt idx="8">
                  <c:v>52.099999999999994</c:v>
                </c:pt>
                <c:pt idx="9">
                  <c:v>102.05</c:v>
                </c:pt>
                <c:pt idx="10">
                  <c:v>44</c:v>
                </c:pt>
                <c:pt idx="11">
                  <c:v>219.8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9-47A0-BF9C-7BB2967AA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03030992"/>
        <c:axId val="203031384"/>
      </c:barChart>
      <c:barChart>
        <c:barDir val="col"/>
        <c:grouping val="clustered"/>
        <c:varyColors val="0"/>
        <c:ser>
          <c:idx val="2"/>
          <c:order val="2"/>
          <c:tx>
            <c:strRef>
              <c:f>Data!$D$40</c:f>
              <c:strCache>
                <c:ptCount val="1"/>
                <c:pt idx="0">
                  <c:v>Units (produced) - Actual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"/>
                    <a:satMod val="300000"/>
                  </a:schemeClr>
                </a:gs>
                <a:gs pos="34000">
                  <a:schemeClr val="accent3">
                    <a:tint val="13500"/>
                    <a:satMod val="250000"/>
                  </a:schemeClr>
                </a:gs>
                <a:gs pos="100000">
                  <a:schemeClr val="accent3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Data!$S$40:$AAX$40</c:f>
              <c:numCache>
                <c:formatCode>#,##0</c:formatCode>
                <c:ptCount val="648"/>
                <c:pt idx="0">
                  <c:v>42</c:v>
                </c:pt>
                <c:pt idx="1">
                  <c:v>26</c:v>
                </c:pt>
                <c:pt idx="2">
                  <c:v>71</c:v>
                </c:pt>
                <c:pt idx="3">
                  <c:v>121</c:v>
                </c:pt>
                <c:pt idx="4">
                  <c:v>79</c:v>
                </c:pt>
                <c:pt idx="5">
                  <c:v>95</c:v>
                </c:pt>
                <c:pt idx="6">
                  <c:v>51</c:v>
                </c:pt>
                <c:pt idx="7">
                  <c:v>26</c:v>
                </c:pt>
                <c:pt idx="8">
                  <c:v>37</c:v>
                </c:pt>
                <c:pt idx="9">
                  <c:v>57</c:v>
                </c:pt>
                <c:pt idx="10">
                  <c:v>9</c:v>
                </c:pt>
                <c:pt idx="1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9-47A0-BF9C-7BB2967AA316}"/>
            </c:ext>
          </c:extLst>
        </c:ser>
        <c:ser>
          <c:idx val="5"/>
          <c:order val="5"/>
          <c:tx>
            <c:v>Dummy</c:v>
          </c:tx>
          <c:spPr>
            <a:gradFill rotWithShape="1">
              <a:gsLst>
                <a:gs pos="0">
                  <a:schemeClr val="accent6">
                    <a:tint val="10000"/>
                    <a:satMod val="300000"/>
                  </a:schemeClr>
                </a:gs>
                <a:gs pos="34000">
                  <a:schemeClr val="accent6">
                    <a:tint val="13500"/>
                    <a:satMod val="250000"/>
                  </a:schemeClr>
                </a:gs>
                <a:gs pos="100000">
                  <a:schemeClr val="accent6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Data!$AE$3:$CK$3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0-C7FD-4BB3-8B26-E1AD13AC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4768144"/>
        <c:axId val="1094763880"/>
      </c:barChart>
      <c:lineChart>
        <c:grouping val="standard"/>
        <c:varyColors val="0"/>
        <c:ser>
          <c:idx val="1"/>
          <c:order val="1"/>
          <c:tx>
            <c:strRef>
              <c:f>Data!$D$28</c:f>
              <c:strCache>
                <c:ptCount val="1"/>
                <c:pt idx="0">
                  <c:v>MVA (produced) - Budget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Data!$S$28:$AAX$28</c:f>
              <c:numCache>
                <c:formatCode>#,##0</c:formatCode>
                <c:ptCount val="648"/>
                <c:pt idx="0">
                  <c:v>90.25</c:v>
                </c:pt>
                <c:pt idx="1">
                  <c:v>92.75</c:v>
                </c:pt>
                <c:pt idx="2">
                  <c:v>122.5</c:v>
                </c:pt>
                <c:pt idx="3">
                  <c:v>92.75</c:v>
                </c:pt>
                <c:pt idx="4">
                  <c:v>118.75</c:v>
                </c:pt>
                <c:pt idx="5">
                  <c:v>111</c:v>
                </c:pt>
                <c:pt idx="6">
                  <c:v>81.5</c:v>
                </c:pt>
                <c:pt idx="7">
                  <c:v>73.150000000000006</c:v>
                </c:pt>
                <c:pt idx="8">
                  <c:v>159.55000000000001</c:v>
                </c:pt>
                <c:pt idx="9">
                  <c:v>139.05000000000001</c:v>
                </c:pt>
                <c:pt idx="10">
                  <c:v>125.5</c:v>
                </c:pt>
                <c:pt idx="11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9-47A0-BF9C-7BB2967AA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030992"/>
        <c:axId val="203031384"/>
      </c:lineChart>
      <c:lineChart>
        <c:grouping val="standard"/>
        <c:varyColors val="0"/>
        <c:ser>
          <c:idx val="3"/>
          <c:order val="3"/>
          <c:tx>
            <c:strRef>
              <c:f>Data!$D$36</c:f>
              <c:strCache>
                <c:ptCount val="1"/>
                <c:pt idx="0">
                  <c:v>Units (produced) - Budget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4">
                      <a:tint val="10000"/>
                      <a:satMod val="300000"/>
                    </a:schemeClr>
                  </a:gs>
                  <a:gs pos="34000">
                    <a:schemeClr val="accent4">
                      <a:tint val="13500"/>
                      <a:satMod val="250000"/>
                    </a:schemeClr>
                  </a:gs>
                  <a:gs pos="100000">
                    <a:schemeClr val="accent4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Data!$S$36:$AAX$36</c:f>
              <c:numCache>
                <c:formatCode>#,##0</c:formatCode>
                <c:ptCount val="648"/>
                <c:pt idx="0">
                  <c:v>42</c:v>
                </c:pt>
                <c:pt idx="1">
                  <c:v>42</c:v>
                </c:pt>
                <c:pt idx="2">
                  <c:v>56</c:v>
                </c:pt>
                <c:pt idx="3">
                  <c:v>42</c:v>
                </c:pt>
                <c:pt idx="4">
                  <c:v>55</c:v>
                </c:pt>
                <c:pt idx="5">
                  <c:v>49</c:v>
                </c:pt>
                <c:pt idx="6">
                  <c:v>35</c:v>
                </c:pt>
                <c:pt idx="7">
                  <c:v>32</c:v>
                </c:pt>
                <c:pt idx="8">
                  <c:v>64</c:v>
                </c:pt>
                <c:pt idx="9">
                  <c:v>53</c:v>
                </c:pt>
                <c:pt idx="10">
                  <c:v>37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69-47A0-BF9C-7BB2967AA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768144"/>
        <c:axId val="1094763880"/>
      </c:lineChart>
      <c:dateAx>
        <c:axId val="2030309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03031384"/>
        <c:crosses val="autoZero"/>
        <c:auto val="1"/>
        <c:lblOffset val="100"/>
        <c:baseTimeUnit val="months"/>
      </c:dateAx>
      <c:valAx>
        <c:axId val="203031384"/>
        <c:scaling>
          <c:orientation val="minMax"/>
          <c:max val="25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03030992"/>
        <c:crosses val="autoZero"/>
        <c:crossBetween val="between"/>
      </c:valAx>
      <c:valAx>
        <c:axId val="1094763880"/>
        <c:scaling>
          <c:orientation val="minMax"/>
          <c:max val="14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94768144"/>
        <c:crosses val="max"/>
        <c:crossBetween val="between"/>
        <c:majorUnit val="10"/>
      </c:valAx>
      <c:dateAx>
        <c:axId val="10947681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09476388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ayout>
        <c:manualLayout>
          <c:xMode val="edge"/>
          <c:yMode val="edge"/>
          <c:x val="0.13269413146373785"/>
          <c:y val="6.6268360997704626E-2"/>
          <c:w val="0.74380927929935381"/>
          <c:h val="9.5680170760789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344943113212362E-2"/>
          <c:y val="8.8703700474881159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4"/>
          <c:order val="4"/>
          <c:tx>
            <c:v>Dummy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'Chart 12 - MVA Prod. outlook'!$AL$1:$AW$1</c:f>
              <c:numCache>
                <c:formatCode>mmm\-yy</c:formatCode>
                <c:ptCount val="12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</c:numCache>
            </c:numRef>
          </c:cat>
          <c:val>
            <c:numRef>
              <c:f>'Chart 12 - MVA Prod. outlook'!$B$6:$M$6</c:f>
            </c:numRef>
          </c:val>
          <c:extLst>
            <c:ext xmlns:c16="http://schemas.microsoft.com/office/drawing/2014/chart" uri="{C3380CC4-5D6E-409C-BE32-E72D297353CC}">
              <c16:uniqueId val="{00000004-7093-466D-909B-DFC2AD8A8AE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237401920"/>
        <c:axId val="237402312"/>
      </c:barChart>
      <c:barChart>
        <c:barDir val="col"/>
        <c:grouping val="clustered"/>
        <c:varyColors val="0"/>
        <c:ser>
          <c:idx val="2"/>
          <c:order val="2"/>
          <c:tx>
            <c:strRef>
              <c:f>'Chart 12 - MVA Prod. outlook'!$A$5</c:f>
              <c:strCache>
                <c:ptCount val="1"/>
                <c:pt idx="0">
                  <c:v>Units (produced) - Actual YTD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'Chart 12 - MVA Prod. outlook'!$AX$1:$BI$1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'Chart 12 - MVA Prod. outlook'!$AX$5:$BI$5</c:f>
              <c:numCache>
                <c:formatCode>#,##0</c:formatCode>
                <c:ptCount val="12"/>
                <c:pt idx="0">
                  <c:v>51</c:v>
                </c:pt>
                <c:pt idx="1">
                  <c:v>77</c:v>
                </c:pt>
                <c:pt idx="2">
                  <c:v>114</c:v>
                </c:pt>
                <c:pt idx="3">
                  <c:v>171</c:v>
                </c:pt>
                <c:pt idx="4">
                  <c:v>180</c:v>
                </c:pt>
                <c:pt idx="5">
                  <c:v>228</c:v>
                </c:pt>
                <c:pt idx="6">
                  <c:v>228</c:v>
                </c:pt>
                <c:pt idx="7">
                  <c:v>228</c:v>
                </c:pt>
                <c:pt idx="8">
                  <c:v>228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93-466D-909B-DFC2AD8A8AEA}"/>
            </c:ext>
          </c:extLst>
        </c:ser>
        <c:ser>
          <c:idx val="5"/>
          <c:order val="5"/>
          <c:tx>
            <c:v>Dummy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'Chart 12 - MVA Prod. outlook'!$AX$1:$BI$1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'Chart 12 - MVA Prod. outlook'!$AX$8:$BI$8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979C-4ABE-993C-1A0CE18A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100"/>
        <c:axId val="237401920"/>
        <c:axId val="237402312"/>
      </c:barChart>
      <c:barChart>
        <c:barDir val="col"/>
        <c:grouping val="clustered"/>
        <c:varyColors val="0"/>
        <c:ser>
          <c:idx val="6"/>
          <c:order val="6"/>
          <c:tx>
            <c:v>Dummy2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'Chart 12 - MVA Prod. outlook'!$AX$1:$BI$1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'Chart 12 - MVA Prod. outlook'!$AX$12:$BI$12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979C-4ABE-993C-1A0CE18A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0064367"/>
        <c:axId val="1360056463"/>
      </c:barChart>
      <c:barChart>
        <c:barDir val="col"/>
        <c:grouping val="clustered"/>
        <c:varyColors val="0"/>
        <c:ser>
          <c:idx val="0"/>
          <c:order val="0"/>
          <c:tx>
            <c:strRef>
              <c:f>'Chart 12 - MVA Prod. outlook'!$A$3</c:f>
              <c:strCache>
                <c:ptCount val="1"/>
                <c:pt idx="0">
                  <c:v>MVA (produced) - Actual YTD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620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'Chart 12 - MVA Prod. outlook'!$AX$1:$BI$1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'Chart 12 - MVA Prod. outlook'!$AX$3:$BI$3</c:f>
              <c:numCache>
                <c:formatCode>#,##0</c:formatCode>
                <c:ptCount val="12"/>
                <c:pt idx="0">
                  <c:v>60.46</c:v>
                </c:pt>
                <c:pt idx="1">
                  <c:v>93.06</c:v>
                </c:pt>
                <c:pt idx="2">
                  <c:v>145.16</c:v>
                </c:pt>
                <c:pt idx="3">
                  <c:v>247.20999999999998</c:v>
                </c:pt>
                <c:pt idx="4">
                  <c:v>291.20999999999998</c:v>
                </c:pt>
                <c:pt idx="5">
                  <c:v>511.01</c:v>
                </c:pt>
                <c:pt idx="6">
                  <c:v>511.01</c:v>
                </c:pt>
                <c:pt idx="7">
                  <c:v>511.01</c:v>
                </c:pt>
                <c:pt idx="8">
                  <c:v>511.01</c:v>
                </c:pt>
                <c:pt idx="9">
                  <c:v>511.01</c:v>
                </c:pt>
                <c:pt idx="10">
                  <c:v>511.01</c:v>
                </c:pt>
                <c:pt idx="11">
                  <c:v>511.01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3-466D-909B-DFC2AD8A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0"/>
        <c:overlap val="100"/>
        <c:axId val="1360064367"/>
        <c:axId val="1360056463"/>
      </c:barChart>
      <c:lineChart>
        <c:grouping val="standard"/>
        <c:varyColors val="0"/>
        <c:ser>
          <c:idx val="1"/>
          <c:order val="1"/>
          <c:tx>
            <c:strRef>
              <c:f>'Chart 12 - MVA Prod. outlook'!$A$2</c:f>
              <c:strCache>
                <c:ptCount val="1"/>
                <c:pt idx="0">
                  <c:v>MVA (produced) - Budget YTD</c:v>
                </c:pt>
              </c:strCache>
            </c:strRef>
          </c:tx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'Chart 12 - MVA Prod. outlook'!$AX$1:$BI$1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'Chart 12 - MVA Prod. outlook'!$AX$2:$BI$2</c:f>
              <c:numCache>
                <c:formatCode>#,##0</c:formatCode>
                <c:ptCount val="12"/>
                <c:pt idx="0">
                  <c:v>81.5</c:v>
                </c:pt>
                <c:pt idx="1">
                  <c:v>154.65</c:v>
                </c:pt>
                <c:pt idx="2">
                  <c:v>314.20000000000005</c:v>
                </c:pt>
                <c:pt idx="3">
                  <c:v>453.25000000000006</c:v>
                </c:pt>
                <c:pt idx="4">
                  <c:v>578.75</c:v>
                </c:pt>
                <c:pt idx="5">
                  <c:v>712.75</c:v>
                </c:pt>
                <c:pt idx="6">
                  <c:v>834.35</c:v>
                </c:pt>
                <c:pt idx="7">
                  <c:v>949.95</c:v>
                </c:pt>
                <c:pt idx="8">
                  <c:v>1074.1500000000001</c:v>
                </c:pt>
                <c:pt idx="9">
                  <c:v>1161.5500000000002</c:v>
                </c:pt>
                <c:pt idx="10">
                  <c:v>1260.9000000000001</c:v>
                </c:pt>
                <c:pt idx="11">
                  <c:v>1380.6000000000001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3-466D-909B-DFC2AD8A8AEA}"/>
            </c:ext>
          </c:extLst>
        </c:ser>
        <c:ser>
          <c:idx val="3"/>
          <c:order val="3"/>
          <c:tx>
            <c:strRef>
              <c:f>'Chart 12 - MVA Prod. outlook'!$A$4</c:f>
              <c:strCache>
                <c:ptCount val="1"/>
                <c:pt idx="0">
                  <c:v>Units (produced) - Budget YTD</c:v>
                </c:pt>
              </c:strCache>
            </c:strRef>
          </c:tx>
          <c:marker>
            <c:symbol val="circle"/>
            <c:size val="4"/>
            <c:spPr>
              <a:gradFill rotWithShape="1">
                <a:gsLst>
                  <a:gs pos="0">
                    <a:schemeClr val="accent4">
                      <a:tint val="10000"/>
                      <a:satMod val="300000"/>
                    </a:schemeClr>
                  </a:gs>
                  <a:gs pos="34000">
                    <a:schemeClr val="accent4">
                      <a:tint val="13500"/>
                      <a:satMod val="250000"/>
                    </a:schemeClr>
                  </a:gs>
                  <a:gs pos="100000">
                    <a:schemeClr val="accent4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dLbls>
            <c:delete val="1"/>
          </c:dLbls>
          <c:cat>
            <c:numRef>
              <c:f>'Chart 12 - MVA Prod. outlook'!$AX$1:$BI$1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'Chart 12 - MVA Prod. outlook'!$AX$4:$BI$4</c:f>
              <c:numCache>
                <c:formatCode>#,##0</c:formatCode>
                <c:ptCount val="12"/>
                <c:pt idx="0">
                  <c:v>35</c:v>
                </c:pt>
                <c:pt idx="1">
                  <c:v>67</c:v>
                </c:pt>
                <c:pt idx="2">
                  <c:v>131</c:v>
                </c:pt>
                <c:pt idx="3">
                  <c:v>184</c:v>
                </c:pt>
                <c:pt idx="4">
                  <c:v>221</c:v>
                </c:pt>
                <c:pt idx="5">
                  <c:v>269</c:v>
                </c:pt>
                <c:pt idx="6">
                  <c:v>307</c:v>
                </c:pt>
                <c:pt idx="7">
                  <c:v>347</c:v>
                </c:pt>
                <c:pt idx="8">
                  <c:v>386</c:v>
                </c:pt>
                <c:pt idx="9">
                  <c:v>426</c:v>
                </c:pt>
                <c:pt idx="10">
                  <c:v>460</c:v>
                </c:pt>
                <c:pt idx="11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93-466D-909B-DFC2AD8A8AE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60064367"/>
        <c:axId val="1360056463"/>
      </c:lineChart>
      <c:dateAx>
        <c:axId val="2374019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37402312"/>
        <c:crosses val="autoZero"/>
        <c:auto val="1"/>
        <c:lblOffset val="100"/>
        <c:baseTimeUnit val="months"/>
      </c:dateAx>
      <c:valAx>
        <c:axId val="237402312"/>
        <c:scaling>
          <c:orientation val="minMax"/>
          <c:max val="660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37401920"/>
        <c:crosses val="autoZero"/>
        <c:crossBetween val="between"/>
      </c:valAx>
      <c:valAx>
        <c:axId val="1360056463"/>
        <c:scaling>
          <c:orientation val="minMax"/>
          <c:max val="1400"/>
        </c:scaling>
        <c:delete val="0"/>
        <c:axPos val="r"/>
        <c:numFmt formatCode="General" sourceLinked="1"/>
        <c:majorTickMark val="out"/>
        <c:minorTickMark val="none"/>
        <c:tickLblPos val="nextTo"/>
        <c:crossAx val="1360064367"/>
        <c:crosses val="max"/>
        <c:crossBetween val="between"/>
      </c:valAx>
      <c:dateAx>
        <c:axId val="1360064367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60056463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legendEntry>
      <c:layout>
        <c:manualLayout>
          <c:xMode val="edge"/>
          <c:yMode val="edge"/>
          <c:x val="0.17336480672097412"/>
          <c:y val="2.3038041790453406E-2"/>
          <c:w val="0.82663519937881746"/>
          <c:h val="0.12684597116020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149692072804619E-2"/>
          <c:y val="6.3030127317609708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Data!$D$69</c:f>
              <c:strCache>
                <c:ptCount val="1"/>
                <c:pt idx="0">
                  <c:v>Total hours / MVA (prod)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Data!$S$69:$AAX$69</c:f>
              <c:numCache>
                <c:formatCode>0</c:formatCode>
                <c:ptCount val="648"/>
                <c:pt idx="0">
                  <c:v>77.149795783199025</c:v>
                </c:pt>
                <c:pt idx="1">
                  <c:v>153.94825646794152</c:v>
                </c:pt>
                <c:pt idx="2">
                  <c:v>61.963732861565681</c:v>
                </c:pt>
                <c:pt idx="3">
                  <c:v>40.773260164629583</c:v>
                </c:pt>
                <c:pt idx="4">
                  <c:v>67.413322945072068</c:v>
                </c:pt>
                <c:pt idx="5">
                  <c:v>57.17307692307692</c:v>
                </c:pt>
                <c:pt idx="6">
                  <c:v>101.54647700959312</c:v>
                </c:pt>
                <c:pt idx="7">
                  <c:v>202.60736196319019</c:v>
                </c:pt>
                <c:pt idx="8">
                  <c:v>153.16314779270635</c:v>
                </c:pt>
                <c:pt idx="9">
                  <c:v>73.405193532582075</c:v>
                </c:pt>
                <c:pt idx="10">
                  <c:v>183.82954545454547</c:v>
                </c:pt>
                <c:pt idx="11">
                  <c:v>45.748407643312099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3-4C4D-839A-D2FFAE4FBDC0}"/>
            </c:ext>
          </c:extLst>
        </c:ser>
        <c:ser>
          <c:idx val="1"/>
          <c:order val="1"/>
          <c:tx>
            <c:strRef>
              <c:f>Data!$D$70</c:f>
              <c:strCache>
                <c:ptCount val="1"/>
                <c:pt idx="0">
                  <c:v>Total hours / Unit (prod)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"/>
                    <a:satMod val="300000"/>
                  </a:schemeClr>
                </a:gs>
                <a:gs pos="34000">
                  <a:schemeClr val="accent2">
                    <a:tint val="13500"/>
                    <a:satMod val="250000"/>
                  </a:schemeClr>
                </a:gs>
                <a:gs pos="100000">
                  <a:schemeClr val="accent2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Data!$S$70:$AAX$70</c:f>
              <c:numCache>
                <c:formatCode>0</c:formatCode>
                <c:ptCount val="648"/>
                <c:pt idx="0">
                  <c:v>166.4047619047619</c:v>
                </c:pt>
                <c:pt idx="1">
                  <c:v>263.19230769230768</c:v>
                </c:pt>
                <c:pt idx="2">
                  <c:v>98.661971830985919</c:v>
                </c:pt>
                <c:pt idx="3">
                  <c:v>67.545454545454547</c:v>
                </c:pt>
                <c:pt idx="4">
                  <c:v>109.5253164556962</c:v>
                </c:pt>
                <c:pt idx="5">
                  <c:v>93.884210526315783</c:v>
                </c:pt>
                <c:pt idx="6">
                  <c:v>120.38235294117646</c:v>
                </c:pt>
                <c:pt idx="7">
                  <c:v>254.03846153846155</c:v>
                </c:pt>
                <c:pt idx="8">
                  <c:v>215.67027027027027</c:v>
                </c:pt>
                <c:pt idx="9">
                  <c:v>131.42105263157896</c:v>
                </c:pt>
                <c:pt idx="10">
                  <c:v>898.72222222222217</c:v>
                </c:pt>
                <c:pt idx="11">
                  <c:v>209.48958333333334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53-4C4D-839A-D2FFAE4FBD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18451368"/>
        <c:axId val="618452152"/>
      </c:barChart>
      <c:dateAx>
        <c:axId val="6184513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452152"/>
        <c:crosses val="autoZero"/>
        <c:auto val="1"/>
        <c:lblOffset val="100"/>
        <c:baseTimeUnit val="months"/>
      </c:dateAx>
      <c:valAx>
        <c:axId val="618452152"/>
        <c:scaling>
          <c:orientation val="minMax"/>
          <c:max val="3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451368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276175755919289E-2"/>
          <c:y val="6.3511456489651397E-2"/>
          <c:w val="0.56055677354056233"/>
          <c:h val="8.6071829709366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70299917103843E-2"/>
          <c:y val="6.3030303030303034E-2"/>
          <c:w val="0.92747269595399162"/>
          <c:h val="0.83419021713194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Data!$D$205</c:f>
              <c:strCache>
                <c:ptCount val="1"/>
                <c:pt idx="0">
                  <c:v>Trade payables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"/>
                    <a:satMod val="300000"/>
                  </a:schemeClr>
                </a:gs>
                <a:gs pos="34000">
                  <a:schemeClr val="accent1">
                    <a:tint val="13500"/>
                    <a:satMod val="250000"/>
                  </a:schemeClr>
                </a:gs>
                <a:gs pos="100000">
                  <a:schemeClr val="accent1">
                    <a:tint val="60000"/>
                    <a:satMod val="200000"/>
                  </a:schemeClr>
                </a:gs>
              </a:gsLst>
              <a:path path="circle">
                <a:fillToRect l="50000" t="155000" r="50000" b="-55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invertIfNegative val="0"/>
          <c:dLbls>
            <c:numFmt formatCode="#,##0.0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Data!$S$207:$AAX$207</c:f>
              <c:numCache>
                <c:formatCode>_-* #,##0\ _€_-;\-* #,##0\ _€_-;_-* "-"??\ _€_-;_-@_-</c:formatCode>
                <c:ptCount val="648"/>
                <c:pt idx="0">
                  <c:v>3952.0934200000002</c:v>
                </c:pt>
                <c:pt idx="1">
                  <c:v>3713.6375499999999</c:v>
                </c:pt>
                <c:pt idx="2">
                  <c:v>4342.7393400000001</c:v>
                </c:pt>
                <c:pt idx="3">
                  <c:v>5017.1979299999994</c:v>
                </c:pt>
                <c:pt idx="4">
                  <c:v>5744.1210099999998</c:v>
                </c:pt>
                <c:pt idx="5">
                  <c:v>5799.6577300000008</c:v>
                </c:pt>
                <c:pt idx="6">
                  <c:v>5322.2313700000004</c:v>
                </c:pt>
                <c:pt idx="7">
                  <c:v>4278.5137999999997</c:v>
                </c:pt>
                <c:pt idx="8">
                  <c:v>3433.9877299999998</c:v>
                </c:pt>
                <c:pt idx="9">
                  <c:v>4413.95046</c:v>
                </c:pt>
                <c:pt idx="10">
                  <c:v>5614.2075100000002</c:v>
                </c:pt>
                <c:pt idx="11">
                  <c:v>6386.63753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6-43C3-83A4-A5373D4470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61730136"/>
        <c:axId val="361730920"/>
      </c:barChart>
      <c:lineChart>
        <c:grouping val="standard"/>
        <c:varyColors val="0"/>
        <c:ser>
          <c:idx val="1"/>
          <c:order val="1"/>
          <c:tx>
            <c:strRef>
              <c:f>Data!$D$198</c:f>
              <c:strCache>
                <c:ptCount val="1"/>
                <c:pt idx="0">
                  <c:v>Budget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tint val="10000"/>
                      <a:satMod val="300000"/>
                    </a:schemeClr>
                  </a:gs>
                  <a:gs pos="34000">
                    <a:schemeClr val="accent2">
                      <a:tint val="13500"/>
                      <a:satMod val="250000"/>
                    </a:schemeClr>
                  </a:gs>
                  <a:gs pos="100000">
                    <a:schemeClr val="accent2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Data!$S$198:$AD$198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576-43C3-83A4-A5373D44700A}"/>
            </c:ext>
          </c:extLst>
        </c:ser>
        <c:ser>
          <c:idx val="2"/>
          <c:order val="2"/>
          <c:tx>
            <c:strRef>
              <c:f>Data!$D$208</c:f>
              <c:strCache>
                <c:ptCount val="1"/>
                <c:pt idx="0">
                  <c:v>TAP DPO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>
              <a:outerShdw blurRad="63500" dist="25400" dir="14700000" algn="t" rotWithShape="0">
                <a:srgbClr val="000000">
                  <a:alpha val="50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3">
                      <a:tint val="10000"/>
                      <a:satMod val="300000"/>
                    </a:schemeClr>
                  </a:gs>
                  <a:gs pos="34000">
                    <a:schemeClr val="accent3">
                      <a:tint val="13500"/>
                      <a:satMod val="250000"/>
                    </a:schemeClr>
                  </a:gs>
                  <a:gs pos="100000">
                    <a:schemeClr val="accent3">
                      <a:tint val="60000"/>
                      <a:satMod val="200000"/>
                    </a:schemeClr>
                  </a:gs>
                </a:gsLst>
                <a:path path="circle">
                  <a:fillToRect l="50000" t="155000" r="50000" b="-55000"/>
                </a:path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63500" dist="25400" dir="14700000" algn="t" rotWithShape="0">
                  <a:srgbClr val="000000">
                    <a:alpha val="50000"/>
                  </a:srgbClr>
                </a:outerShdw>
              </a:effectLst>
            </c:spPr>
          </c:marker>
          <c:cat>
            <c:numRef>
              <c:f>Data!$S$4:$AAX$4</c:f>
              <c:numCache>
                <c:formatCode>mmm\-yy</c:formatCode>
                <c:ptCount val="648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</c:numCache>
            </c:numRef>
          </c:cat>
          <c:val>
            <c:numRef>
              <c:f>Data!$S$208:$AAX$208</c:f>
              <c:numCache>
                <c:formatCode>_-* #,##0\ _€_-;\-* #,##0\ _€_-;_-* "-"??\ _€_-;_-@_-</c:formatCode>
                <c:ptCount val="648"/>
                <c:pt idx="0">
                  <c:v>285.21701694664858</c:v>
                </c:pt>
                <c:pt idx="1">
                  <c:v>259.07372247986888</c:v>
                </c:pt>
                <c:pt idx="2">
                  <c:v>264.13121216949298</c:v>
                </c:pt>
                <c:pt idx="3">
                  <c:v>262.25737271231867</c:v>
                </c:pt>
                <c:pt idx="4">
                  <c:v>214.19330233137146</c:v>
                </c:pt>
                <c:pt idx="5">
                  <c:v>180.65131018660242</c:v>
                </c:pt>
                <c:pt idx="6">
                  <c:v>162.27244979540259</c:v>
                </c:pt>
                <c:pt idx="7">
                  <c:v>138.12726289988197</c:v>
                </c:pt>
                <c:pt idx="8">
                  <c:v>112.49174512887198</c:v>
                </c:pt>
                <c:pt idx="9">
                  <c:v>146.34339295620401</c:v>
                </c:pt>
                <c:pt idx="10">
                  <c:v>174.84030243818393</c:v>
                </c:pt>
                <c:pt idx="11">
                  <c:v>182.47897629741573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76-43C3-83A4-A5373D447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729744"/>
        <c:axId val="361730528"/>
        <c:extLst/>
      </c:lineChart>
      <c:dateAx>
        <c:axId val="3617301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1730920"/>
        <c:crosses val="autoZero"/>
        <c:auto val="1"/>
        <c:lblOffset val="100"/>
        <c:baseTimeUnit val="months"/>
      </c:dateAx>
      <c:valAx>
        <c:axId val="361730920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" sourceLinked="0"/>
        <c:majorTickMark val="none"/>
        <c:minorTickMark val="in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1730136"/>
        <c:crosses val="autoZero"/>
        <c:crossBetween val="between"/>
        <c:minorUnit val="500"/>
      </c:valAx>
      <c:valAx>
        <c:axId val="361730528"/>
        <c:scaling>
          <c:orientation val="minMax"/>
          <c:max val="5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1729744"/>
        <c:crosses val="max"/>
        <c:crossBetween val="between"/>
        <c:majorUnit val="100"/>
      </c:valAx>
      <c:dateAx>
        <c:axId val="3617297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617305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639036473700466"/>
          <c:y val="0"/>
          <c:w val="0.37066648498670246"/>
          <c:h val="8.344466445403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3" Type="http://schemas.openxmlformats.org/officeDocument/2006/relationships/chart" Target="../charts/chart2.xml"/><Relationship Id="rId21" Type="http://schemas.openxmlformats.org/officeDocument/2006/relationships/chart" Target="../charts/chart20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33</xdr:row>
      <xdr:rowOff>254000</xdr:rowOff>
    </xdr:from>
    <xdr:to>
      <xdr:col>14</xdr:col>
      <xdr:colOff>539750</xdr:colOff>
      <xdr:row>43</xdr:row>
      <xdr:rowOff>174625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36</xdr:col>
      <xdr:colOff>235465</xdr:colOff>
      <xdr:row>0</xdr:row>
      <xdr:rowOff>22151</xdr:rowOff>
    </xdr:from>
    <xdr:ext cx="3434031" cy="894630"/>
    <xdr:pic>
      <xdr:nvPicPr>
        <xdr:cNvPr id="15" name="Bild 6" descr="SGB_SMIT_Logo_RGB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6465" y="22151"/>
          <a:ext cx="3434031" cy="894630"/>
        </a:xfrm>
        <a:prstGeom prst="rect">
          <a:avLst/>
        </a:prstGeom>
      </xdr:spPr>
    </xdr:pic>
    <xdr:clientData/>
  </xdr:oneCellAnchor>
  <xdr:twoCellAnchor>
    <xdr:from>
      <xdr:col>16</xdr:col>
      <xdr:colOff>95250</xdr:colOff>
      <xdr:row>33</xdr:row>
      <xdr:rowOff>206375</xdr:rowOff>
    </xdr:from>
    <xdr:to>
      <xdr:col>28</xdr:col>
      <xdr:colOff>523875</xdr:colOff>
      <xdr:row>43</xdr:row>
      <xdr:rowOff>127000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95250</xdr:colOff>
      <xdr:row>34</xdr:row>
      <xdr:rowOff>15875</xdr:rowOff>
    </xdr:from>
    <xdr:to>
      <xdr:col>42</xdr:col>
      <xdr:colOff>523875</xdr:colOff>
      <xdr:row>43</xdr:row>
      <xdr:rowOff>206375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43962</xdr:colOff>
      <xdr:row>51</xdr:row>
      <xdr:rowOff>108857</xdr:rowOff>
    </xdr:from>
    <xdr:to>
      <xdr:col>14</xdr:col>
      <xdr:colOff>468924</xdr:colOff>
      <xdr:row>62</xdr:row>
      <xdr:rowOff>193476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79375</xdr:colOff>
      <xdr:row>52</xdr:row>
      <xdr:rowOff>0</xdr:rowOff>
    </xdr:from>
    <xdr:to>
      <xdr:col>28</xdr:col>
      <xdr:colOff>492125</xdr:colOff>
      <xdr:row>62</xdr:row>
      <xdr:rowOff>148830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79375</xdr:colOff>
      <xdr:row>51</xdr:row>
      <xdr:rowOff>0</xdr:rowOff>
    </xdr:from>
    <xdr:to>
      <xdr:col>42</xdr:col>
      <xdr:colOff>492125</xdr:colOff>
      <xdr:row>62</xdr:row>
      <xdr:rowOff>127000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47625</xdr:colOff>
      <xdr:row>89</xdr:row>
      <xdr:rowOff>68036</xdr:rowOff>
    </xdr:from>
    <xdr:to>
      <xdr:col>14</xdr:col>
      <xdr:colOff>539750</xdr:colOff>
      <xdr:row>100</xdr:row>
      <xdr:rowOff>174625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47625</xdr:colOff>
      <xdr:row>89</xdr:row>
      <xdr:rowOff>95250</xdr:rowOff>
    </xdr:from>
    <xdr:to>
      <xdr:col>28</xdr:col>
      <xdr:colOff>539750</xdr:colOff>
      <xdr:row>100</xdr:row>
      <xdr:rowOff>174625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47625</xdr:colOff>
      <xdr:row>91</xdr:row>
      <xdr:rowOff>163711</xdr:rowOff>
    </xdr:from>
    <xdr:to>
      <xdr:col>42</xdr:col>
      <xdr:colOff>539750</xdr:colOff>
      <xdr:row>100</xdr:row>
      <xdr:rowOff>174625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95250</xdr:colOff>
      <xdr:row>126</xdr:row>
      <xdr:rowOff>163286</xdr:rowOff>
    </xdr:from>
    <xdr:to>
      <xdr:col>14</xdr:col>
      <xdr:colOff>523875</xdr:colOff>
      <xdr:row>137</xdr:row>
      <xdr:rowOff>127000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108857</xdr:colOff>
      <xdr:row>108</xdr:row>
      <xdr:rowOff>68035</xdr:rowOff>
    </xdr:from>
    <xdr:to>
      <xdr:col>14</xdr:col>
      <xdr:colOff>537482</xdr:colOff>
      <xdr:row>119</xdr:row>
      <xdr:rowOff>195035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95250</xdr:colOff>
      <xdr:row>108</xdr:row>
      <xdr:rowOff>0</xdr:rowOff>
    </xdr:from>
    <xdr:to>
      <xdr:col>28</xdr:col>
      <xdr:colOff>523875</xdr:colOff>
      <xdr:row>119</xdr:row>
      <xdr:rowOff>127000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108857</xdr:colOff>
      <xdr:row>127</xdr:row>
      <xdr:rowOff>151947</xdr:rowOff>
    </xdr:from>
    <xdr:to>
      <xdr:col>28</xdr:col>
      <xdr:colOff>537482</xdr:colOff>
      <xdr:row>137</xdr:row>
      <xdr:rowOff>72572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95249</xdr:colOff>
      <xdr:row>15</xdr:row>
      <xdr:rowOff>22679</xdr:rowOff>
    </xdr:from>
    <xdr:to>
      <xdr:col>14</xdr:col>
      <xdr:colOff>485321</xdr:colOff>
      <xdr:row>24</xdr:row>
      <xdr:rowOff>244929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95250</xdr:colOff>
      <xdr:row>14</xdr:row>
      <xdr:rowOff>206375</xdr:rowOff>
    </xdr:from>
    <xdr:to>
      <xdr:col>28</xdr:col>
      <xdr:colOff>523875</xdr:colOff>
      <xdr:row>24</xdr:row>
      <xdr:rowOff>127000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95250</xdr:colOff>
      <xdr:row>15</xdr:row>
      <xdr:rowOff>15875</xdr:rowOff>
    </xdr:from>
    <xdr:to>
      <xdr:col>42</xdr:col>
      <xdr:colOff>523875</xdr:colOff>
      <xdr:row>24</xdr:row>
      <xdr:rowOff>206375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47625</xdr:colOff>
      <xdr:row>70</xdr:row>
      <xdr:rowOff>136071</xdr:rowOff>
    </xdr:from>
    <xdr:to>
      <xdr:col>14</xdr:col>
      <xdr:colOff>539750</xdr:colOff>
      <xdr:row>81</xdr:row>
      <xdr:rowOff>174625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47625</xdr:colOff>
      <xdr:row>67</xdr:row>
      <xdr:rowOff>68035</xdr:rowOff>
    </xdr:from>
    <xdr:to>
      <xdr:col>28</xdr:col>
      <xdr:colOff>539750</xdr:colOff>
      <xdr:row>81</xdr:row>
      <xdr:rowOff>174625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30</xdr:col>
      <xdr:colOff>47625</xdr:colOff>
      <xdr:row>67</xdr:row>
      <xdr:rowOff>27213</xdr:rowOff>
    </xdr:from>
    <xdr:to>
      <xdr:col>42</xdr:col>
      <xdr:colOff>539750</xdr:colOff>
      <xdr:row>81</xdr:row>
      <xdr:rowOff>174624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2</xdr:col>
      <xdr:colOff>14881</xdr:colOff>
      <xdr:row>14</xdr:row>
      <xdr:rowOff>14883</xdr:rowOff>
    </xdr:from>
    <xdr:ext cx="446484" cy="280205"/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650C6B0-7E8E-427D-8F27-760312D190BB}"/>
            </a:ext>
          </a:extLst>
        </xdr:cNvPr>
        <xdr:cNvSpPr txBox="1"/>
      </xdr:nvSpPr>
      <xdr:spPr>
        <a:xfrm>
          <a:off x="833436" y="4316016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 €</a:t>
          </a:r>
        </a:p>
      </xdr:txBody>
    </xdr:sp>
    <xdr:clientData/>
  </xdr:oneCellAnchor>
  <xdr:oneCellAnchor>
    <xdr:from>
      <xdr:col>16</xdr:col>
      <xdr:colOff>33336</xdr:colOff>
      <xdr:row>51</xdr:row>
      <xdr:rowOff>202150</xdr:rowOff>
    </xdr:from>
    <xdr:ext cx="446484" cy="280205"/>
    <xdr:sp macro="" textlink="">
      <xdr:nvSpPr>
        <xdr:cNvPr id="27" name="Textfeld 26">
          <a:extLst>
            <a:ext uri="{FF2B5EF4-FFF2-40B4-BE49-F238E27FC236}">
              <a16:creationId xmlns:a16="http://schemas.microsoft.com/office/drawing/2014/main" id="{F845A3AC-B3CA-46E7-BE48-AE1B66394E22}"/>
            </a:ext>
          </a:extLst>
        </xdr:cNvPr>
        <xdr:cNvSpPr txBox="1"/>
      </xdr:nvSpPr>
      <xdr:spPr>
        <a:xfrm>
          <a:off x="9082086" y="14584900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T €</a:t>
          </a:r>
        </a:p>
      </xdr:txBody>
    </xdr:sp>
    <xdr:clientData/>
  </xdr:oneCellAnchor>
  <xdr:oneCellAnchor>
    <xdr:from>
      <xdr:col>2</xdr:col>
      <xdr:colOff>22654</xdr:colOff>
      <xdr:row>70</xdr:row>
      <xdr:rowOff>110028</xdr:rowOff>
    </xdr:from>
    <xdr:ext cx="446484" cy="280205"/>
    <xdr:sp macro="" textlink="">
      <xdr:nvSpPr>
        <xdr:cNvPr id="33" name="Textfeld 32">
          <a:extLst>
            <a:ext uri="{FF2B5EF4-FFF2-40B4-BE49-F238E27FC236}">
              <a16:creationId xmlns:a16="http://schemas.microsoft.com/office/drawing/2014/main" id="{9F02CFE6-4CD1-4E13-9D42-A590F81F74D3}"/>
            </a:ext>
          </a:extLst>
        </xdr:cNvPr>
        <xdr:cNvSpPr txBox="1"/>
      </xdr:nvSpPr>
      <xdr:spPr>
        <a:xfrm>
          <a:off x="852690" y="14737707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 €</a:t>
          </a:r>
        </a:p>
      </xdr:txBody>
    </xdr:sp>
    <xdr:clientData/>
  </xdr:oneCellAnchor>
  <xdr:oneCellAnchor>
    <xdr:from>
      <xdr:col>2</xdr:col>
      <xdr:colOff>52811</xdr:colOff>
      <xdr:row>107</xdr:row>
      <xdr:rowOff>119572</xdr:rowOff>
    </xdr:from>
    <xdr:ext cx="446484" cy="280205"/>
    <xdr:sp macro="" textlink="">
      <xdr:nvSpPr>
        <xdr:cNvPr id="36" name="Textfeld 35">
          <a:extLst>
            <a:ext uri="{FF2B5EF4-FFF2-40B4-BE49-F238E27FC236}">
              <a16:creationId xmlns:a16="http://schemas.microsoft.com/office/drawing/2014/main" id="{4E19B18E-ED62-44BF-90A0-CD68287A050E}"/>
            </a:ext>
          </a:extLst>
        </xdr:cNvPr>
        <xdr:cNvSpPr txBox="1"/>
      </xdr:nvSpPr>
      <xdr:spPr>
        <a:xfrm>
          <a:off x="869240" y="29742322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 €</a:t>
          </a:r>
        </a:p>
      </xdr:txBody>
    </xdr:sp>
    <xdr:clientData/>
  </xdr:oneCellAnchor>
  <xdr:oneCellAnchor>
    <xdr:from>
      <xdr:col>16</xdr:col>
      <xdr:colOff>27894</xdr:colOff>
      <xdr:row>107</xdr:row>
      <xdr:rowOff>90401</xdr:rowOff>
    </xdr:from>
    <xdr:ext cx="446484" cy="280205"/>
    <xdr:sp macro="" textlink="">
      <xdr:nvSpPr>
        <xdr:cNvPr id="37" name="Textfeld 36">
          <a:extLst>
            <a:ext uri="{FF2B5EF4-FFF2-40B4-BE49-F238E27FC236}">
              <a16:creationId xmlns:a16="http://schemas.microsoft.com/office/drawing/2014/main" id="{C690123E-EB65-4561-89F8-28566B068010}"/>
            </a:ext>
          </a:extLst>
        </xdr:cNvPr>
        <xdr:cNvSpPr txBox="1"/>
      </xdr:nvSpPr>
      <xdr:spPr>
        <a:xfrm>
          <a:off x="9076644" y="29713151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 €</a:t>
          </a:r>
        </a:p>
      </xdr:txBody>
    </xdr:sp>
    <xdr:clientData/>
  </xdr:oneCellAnchor>
  <xdr:oneCellAnchor>
    <xdr:from>
      <xdr:col>30</xdr:col>
      <xdr:colOff>17859</xdr:colOff>
      <xdr:row>107</xdr:row>
      <xdr:rowOff>85894</xdr:rowOff>
    </xdr:from>
    <xdr:ext cx="446484" cy="280205"/>
    <xdr:sp macro="" textlink="">
      <xdr:nvSpPr>
        <xdr:cNvPr id="40" name="Textfeld 39">
          <a:extLst>
            <a:ext uri="{FF2B5EF4-FFF2-40B4-BE49-F238E27FC236}">
              <a16:creationId xmlns:a16="http://schemas.microsoft.com/office/drawing/2014/main" id="{7EB0C115-61EC-45CD-988F-B4D2BF34DF35}"/>
            </a:ext>
          </a:extLst>
        </xdr:cNvPr>
        <xdr:cNvSpPr txBox="1"/>
      </xdr:nvSpPr>
      <xdr:spPr>
        <a:xfrm>
          <a:off x="17149252" y="19911501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 €</a:t>
          </a:r>
        </a:p>
      </xdr:txBody>
    </xdr:sp>
    <xdr:clientData/>
  </xdr:oneCellAnchor>
  <xdr:oneCellAnchor>
    <xdr:from>
      <xdr:col>2</xdr:col>
      <xdr:colOff>80962</xdr:colOff>
      <xdr:row>126</xdr:row>
      <xdr:rowOff>17912</xdr:rowOff>
    </xdr:from>
    <xdr:ext cx="446484" cy="280205"/>
    <xdr:sp macro="" textlink="">
      <xdr:nvSpPr>
        <xdr:cNvPr id="41" name="Textfeld 40">
          <a:extLst>
            <a:ext uri="{FF2B5EF4-FFF2-40B4-BE49-F238E27FC236}">
              <a16:creationId xmlns:a16="http://schemas.microsoft.com/office/drawing/2014/main" id="{BB52E98F-01E0-4B7A-8334-6B3CF643B0CD}"/>
            </a:ext>
          </a:extLst>
        </xdr:cNvPr>
        <xdr:cNvSpPr txBox="1"/>
      </xdr:nvSpPr>
      <xdr:spPr>
        <a:xfrm>
          <a:off x="897391" y="35478126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 €</a:t>
          </a:r>
        </a:p>
      </xdr:txBody>
    </xdr:sp>
    <xdr:clientData/>
  </xdr:oneCellAnchor>
  <xdr:oneCellAnchor>
    <xdr:from>
      <xdr:col>16</xdr:col>
      <xdr:colOff>154184</xdr:colOff>
      <xdr:row>13</xdr:row>
      <xdr:rowOff>222646</xdr:rowOff>
    </xdr:from>
    <xdr:ext cx="446484" cy="280205"/>
    <xdr:sp macro="" textlink="">
      <xdr:nvSpPr>
        <xdr:cNvPr id="42" name="Textfeld 41">
          <a:extLst>
            <a:ext uri="{FF2B5EF4-FFF2-40B4-BE49-F238E27FC236}">
              <a16:creationId xmlns:a16="http://schemas.microsoft.com/office/drawing/2014/main" id="{258E14CC-FBD4-4D53-8C35-3384875B0315}"/>
            </a:ext>
          </a:extLst>
        </xdr:cNvPr>
        <xdr:cNvSpPr txBox="1"/>
      </xdr:nvSpPr>
      <xdr:spPr>
        <a:xfrm>
          <a:off x="9202934" y="4263967"/>
          <a:ext cx="44648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€</a:t>
          </a:r>
        </a:p>
      </xdr:txBody>
    </xdr:sp>
    <xdr:clientData/>
  </xdr:oneCellAnchor>
  <xdr:oneCellAnchor>
    <xdr:from>
      <xdr:col>15</xdr:col>
      <xdr:colOff>557893</xdr:colOff>
      <xdr:row>66</xdr:row>
      <xdr:rowOff>156482</xdr:rowOff>
    </xdr:from>
    <xdr:ext cx="489858" cy="280205"/>
    <xdr:sp macro="" textlink="">
      <xdr:nvSpPr>
        <xdr:cNvPr id="46" name="Textfeld 45">
          <a:extLst>
            <a:ext uri="{FF2B5EF4-FFF2-40B4-BE49-F238E27FC236}">
              <a16:creationId xmlns:a16="http://schemas.microsoft.com/office/drawing/2014/main" id="{C3F5BF00-EC4C-443D-A9FF-51D844AA7A0E}"/>
            </a:ext>
          </a:extLst>
        </xdr:cNvPr>
        <xdr:cNvSpPr txBox="1"/>
      </xdr:nvSpPr>
      <xdr:spPr>
        <a:xfrm>
          <a:off x="9035143" y="18621375"/>
          <a:ext cx="48985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MVA</a:t>
          </a:r>
        </a:p>
      </xdr:txBody>
    </xdr:sp>
    <xdr:clientData/>
  </xdr:oneCellAnchor>
  <xdr:oneCellAnchor>
    <xdr:from>
      <xdr:col>30</xdr:col>
      <xdr:colOff>4848</xdr:colOff>
      <xdr:row>66</xdr:row>
      <xdr:rowOff>240420</xdr:rowOff>
    </xdr:from>
    <xdr:ext cx="512223" cy="280205"/>
    <xdr:sp macro="" textlink="">
      <xdr:nvSpPr>
        <xdr:cNvPr id="47" name="Textfeld 46">
          <a:extLst>
            <a:ext uri="{FF2B5EF4-FFF2-40B4-BE49-F238E27FC236}">
              <a16:creationId xmlns:a16="http://schemas.microsoft.com/office/drawing/2014/main" id="{1C404F2A-04E1-432E-95FF-4DD3CFAF3DCA}"/>
            </a:ext>
          </a:extLst>
        </xdr:cNvPr>
        <xdr:cNvSpPr txBox="1"/>
      </xdr:nvSpPr>
      <xdr:spPr>
        <a:xfrm>
          <a:off x="17136241" y="18705313"/>
          <a:ext cx="51222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MVA</a:t>
          </a:r>
        </a:p>
      </xdr:txBody>
    </xdr:sp>
    <xdr:clientData/>
  </xdr:oneCellAnchor>
  <xdr:oneCellAnchor>
    <xdr:from>
      <xdr:col>28</xdr:col>
      <xdr:colOff>155803</xdr:colOff>
      <xdr:row>66</xdr:row>
      <xdr:rowOff>142619</xdr:rowOff>
    </xdr:from>
    <xdr:ext cx="431602" cy="280205"/>
    <xdr:sp macro="" textlink="">
      <xdr:nvSpPr>
        <xdr:cNvPr id="48" name="Textfeld 47">
          <a:extLst>
            <a:ext uri="{FF2B5EF4-FFF2-40B4-BE49-F238E27FC236}">
              <a16:creationId xmlns:a16="http://schemas.microsoft.com/office/drawing/2014/main" id="{91E8B5D4-74B5-4CE6-9A94-747CDDA9858C}"/>
            </a:ext>
          </a:extLst>
        </xdr:cNvPr>
        <xdr:cNvSpPr txBox="1"/>
      </xdr:nvSpPr>
      <xdr:spPr>
        <a:xfrm>
          <a:off x="16144196" y="18607512"/>
          <a:ext cx="43160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pcs.</a:t>
          </a:r>
        </a:p>
      </xdr:txBody>
    </xdr:sp>
    <xdr:clientData/>
  </xdr:oneCellAnchor>
  <xdr:oneCellAnchor>
    <xdr:from>
      <xdr:col>42</xdr:col>
      <xdr:colOff>147043</xdr:colOff>
      <xdr:row>66</xdr:row>
      <xdr:rowOff>258449</xdr:rowOff>
    </xdr:from>
    <xdr:ext cx="431602" cy="280205"/>
    <xdr:sp macro="" textlink="">
      <xdr:nvSpPr>
        <xdr:cNvPr id="49" name="Textfeld 48">
          <a:extLst>
            <a:ext uri="{FF2B5EF4-FFF2-40B4-BE49-F238E27FC236}">
              <a16:creationId xmlns:a16="http://schemas.microsoft.com/office/drawing/2014/main" id="{29A7A9B8-A397-4F6B-82DA-A3B145247415}"/>
            </a:ext>
          </a:extLst>
        </xdr:cNvPr>
        <xdr:cNvSpPr txBox="1"/>
      </xdr:nvSpPr>
      <xdr:spPr>
        <a:xfrm>
          <a:off x="24136436" y="18723342"/>
          <a:ext cx="43160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pcs.</a:t>
          </a:r>
        </a:p>
      </xdr:txBody>
    </xdr:sp>
    <xdr:clientData/>
  </xdr:oneCellAnchor>
  <xdr:oneCellAnchor>
    <xdr:from>
      <xdr:col>14</xdr:col>
      <xdr:colOff>4515</xdr:colOff>
      <xdr:row>125</xdr:row>
      <xdr:rowOff>204948</xdr:rowOff>
    </xdr:from>
    <xdr:ext cx="515030" cy="280205"/>
    <xdr:sp macro="" textlink="">
      <xdr:nvSpPr>
        <xdr:cNvPr id="51" name="Textfeld 50">
          <a:extLst>
            <a:ext uri="{FF2B5EF4-FFF2-40B4-BE49-F238E27FC236}">
              <a16:creationId xmlns:a16="http://schemas.microsoft.com/office/drawing/2014/main" id="{E29CD03E-E26A-4633-B8C0-17A7D9EA6E54}"/>
            </a:ext>
          </a:extLst>
        </xdr:cNvPr>
        <xdr:cNvSpPr txBox="1"/>
      </xdr:nvSpPr>
      <xdr:spPr>
        <a:xfrm>
          <a:off x="7910265" y="35393019"/>
          <a:ext cx="51503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days</a:t>
          </a:r>
        </a:p>
      </xdr:txBody>
    </xdr:sp>
    <xdr:clientData/>
  </xdr:oneCellAnchor>
  <xdr:oneCellAnchor>
    <xdr:from>
      <xdr:col>28</xdr:col>
      <xdr:colOff>124506</xdr:colOff>
      <xdr:row>107</xdr:row>
      <xdr:rowOff>86195</xdr:rowOff>
    </xdr:from>
    <xdr:ext cx="515030" cy="280205"/>
    <xdr:sp macro="" textlink="">
      <xdr:nvSpPr>
        <xdr:cNvPr id="52" name="Textfeld 51">
          <a:extLst>
            <a:ext uri="{FF2B5EF4-FFF2-40B4-BE49-F238E27FC236}">
              <a16:creationId xmlns:a16="http://schemas.microsoft.com/office/drawing/2014/main" id="{81CF74E9-6E40-4ACA-ABB1-6AFB8E9271CA}"/>
            </a:ext>
          </a:extLst>
        </xdr:cNvPr>
        <xdr:cNvSpPr txBox="1"/>
      </xdr:nvSpPr>
      <xdr:spPr>
        <a:xfrm>
          <a:off x="16112899" y="29708945"/>
          <a:ext cx="51503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days</a:t>
          </a:r>
        </a:p>
      </xdr:txBody>
    </xdr:sp>
    <xdr:clientData/>
  </xdr:oneCellAnchor>
  <xdr:oneCellAnchor>
    <xdr:from>
      <xdr:col>42</xdr:col>
      <xdr:colOff>45585</xdr:colOff>
      <xdr:row>107</xdr:row>
      <xdr:rowOff>88917</xdr:rowOff>
    </xdr:from>
    <xdr:ext cx="515030" cy="280205"/>
    <xdr:sp macro="" textlink="">
      <xdr:nvSpPr>
        <xdr:cNvPr id="53" name="Textfeld 52">
          <a:extLst>
            <a:ext uri="{FF2B5EF4-FFF2-40B4-BE49-F238E27FC236}">
              <a16:creationId xmlns:a16="http://schemas.microsoft.com/office/drawing/2014/main" id="{F079B3CE-185F-48FE-9356-BED4B85ECCA1}"/>
            </a:ext>
          </a:extLst>
        </xdr:cNvPr>
        <xdr:cNvSpPr txBox="1"/>
      </xdr:nvSpPr>
      <xdr:spPr>
        <a:xfrm>
          <a:off x="24034978" y="29711667"/>
          <a:ext cx="51503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days</a:t>
          </a:r>
        </a:p>
      </xdr:txBody>
    </xdr:sp>
    <xdr:clientData/>
  </xdr:oneCellAnchor>
  <xdr:twoCellAnchor>
    <xdr:from>
      <xdr:col>16</xdr:col>
      <xdr:colOff>95250</xdr:colOff>
      <xdr:row>126</xdr:row>
      <xdr:rowOff>95250</xdr:rowOff>
    </xdr:from>
    <xdr:to>
      <xdr:col>28</xdr:col>
      <xdr:colOff>523875</xdr:colOff>
      <xdr:row>137</xdr:row>
      <xdr:rowOff>127000</xdr:rowOff>
    </xdr:to>
    <xdr:graphicFrame macro="">
      <xdr:nvGraphicFramePr>
        <xdr:cNvPr id="54" name="Diagramm 53">
          <a:extLst>
            <a:ext uri="{FF2B5EF4-FFF2-40B4-BE49-F238E27FC236}">
              <a16:creationId xmlns:a16="http://schemas.microsoft.com/office/drawing/2014/main" id="{3216EADF-DC39-4A25-80A5-B9EF55BFA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15</xdr:col>
      <xdr:colOff>559339</xdr:colOff>
      <xdr:row>125</xdr:row>
      <xdr:rowOff>123058</xdr:rowOff>
    </xdr:from>
    <xdr:ext cx="760555" cy="280205"/>
    <xdr:sp macro="" textlink="">
      <xdr:nvSpPr>
        <xdr:cNvPr id="55" name="Textfeld 54">
          <a:extLst>
            <a:ext uri="{FF2B5EF4-FFF2-40B4-BE49-F238E27FC236}">
              <a16:creationId xmlns:a16="http://schemas.microsoft.com/office/drawing/2014/main" id="{E14988F7-A6BF-46D8-8B35-7DC6A852653D}"/>
            </a:ext>
          </a:extLst>
        </xdr:cNvPr>
        <xdr:cNvSpPr txBox="1"/>
      </xdr:nvSpPr>
      <xdr:spPr>
        <a:xfrm>
          <a:off x="17119232" y="29868272"/>
          <a:ext cx="76055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/>
            <a:t>hours</a:t>
          </a:r>
        </a:p>
      </xdr:txBody>
    </xdr:sp>
    <xdr:clientData/>
  </xdr:oneCellAnchor>
  <xdr:twoCellAnchor>
    <xdr:from>
      <xdr:col>29</xdr:col>
      <xdr:colOff>381000</xdr:colOff>
      <xdr:row>6</xdr:row>
      <xdr:rowOff>108858</xdr:rowOff>
    </xdr:from>
    <xdr:to>
      <xdr:col>43</xdr:col>
      <xdr:colOff>435428</xdr:colOff>
      <xdr:row>25</xdr:row>
      <xdr:rowOff>190500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6BF66C00-AC67-400B-B54F-1608E961E607}"/>
            </a:ext>
          </a:extLst>
        </xdr:cNvPr>
        <xdr:cNvSpPr/>
      </xdr:nvSpPr>
      <xdr:spPr>
        <a:xfrm>
          <a:off x="16940893" y="2245179"/>
          <a:ext cx="8055428" cy="52523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169273</xdr:colOff>
      <xdr:row>108</xdr:row>
      <xdr:rowOff>27214</xdr:rowOff>
    </xdr:from>
    <xdr:to>
      <xdr:col>42</xdr:col>
      <xdr:colOff>447130</xdr:colOff>
      <xdr:row>119</xdr:row>
      <xdr:rowOff>161834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E9289A6E-8074-46CB-B724-54FE2F71A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695325</xdr:colOff>
      <xdr:row>137</xdr:row>
      <xdr:rowOff>100012</xdr:rowOff>
    </xdr:from>
    <xdr:ext cx="1427057" cy="3506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F78E5EFA-7148-4A93-8D1D-8DEA61B9B72C}"/>
                </a:ext>
              </a:extLst>
            </xdr:cNvPr>
            <xdr:cNvSpPr txBox="1"/>
          </xdr:nvSpPr>
          <xdr:spPr>
            <a:xfrm>
              <a:off x="2447925" y="57773887"/>
              <a:ext cx="1427057" cy="350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−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𝑇𝑟𝑎𝑑𝑒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𝐴𝑅</m:t>
                        </m:r>
                      </m:num>
                      <m:den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𝐿𝑇𝑀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𝑆𝑎𝑙𝑒𝑠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∗365</m:t>
                    </m:r>
                  </m:oMath>
                </m:oMathPara>
              </a14:m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F78E5EFA-7148-4A93-8D1D-8DEA61B9B72C}"/>
                </a:ext>
              </a:extLst>
            </xdr:cNvPr>
            <xdr:cNvSpPr txBox="1"/>
          </xdr:nvSpPr>
          <xdr:spPr>
            <a:xfrm>
              <a:off x="2447925" y="57773887"/>
              <a:ext cx="1427057" cy="350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− 𝑇𝑟𝑎𝑑𝑒 𝐴𝑅)/(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𝐿𝑇𝑀 𝑆𝑎𝑙𝑒𝑠)  ∗365</a:t>
              </a:r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511968</xdr:colOff>
      <xdr:row>152</xdr:row>
      <xdr:rowOff>83343</xdr:rowOff>
    </xdr:from>
    <xdr:ext cx="1636474" cy="3817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9D574459-5502-47B4-A24B-A973FADD80E5}"/>
                </a:ext>
              </a:extLst>
            </xdr:cNvPr>
            <xdr:cNvSpPr txBox="1"/>
          </xdr:nvSpPr>
          <xdr:spPr>
            <a:xfrm>
              <a:off x="2264568" y="63815118"/>
              <a:ext cx="1636474" cy="381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−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𝑇𝑟𝑎𝑑𝑒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𝐴𝑃</m:t>
                        </m:r>
                      </m:num>
                      <m:den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𝐿𝑇𝑀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𝑀𝑎𝑡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𝐸𝑥𝑝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∗365</m:t>
                    </m:r>
                  </m:oMath>
                </m:oMathPara>
              </a14:m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9D574459-5502-47B4-A24B-A973FADD80E5}"/>
                </a:ext>
              </a:extLst>
            </xdr:cNvPr>
            <xdr:cNvSpPr txBox="1"/>
          </xdr:nvSpPr>
          <xdr:spPr>
            <a:xfrm>
              <a:off x="2264568" y="63815118"/>
              <a:ext cx="1636474" cy="381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− 𝑇𝑟𝑎𝑑𝑒 𝐴𝑃)/(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𝐿𝑇𝑀 𝑀𝑎𝑡. 𝐸𝑥𝑝.)  ∗365</a:t>
              </a:r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1012031</xdr:colOff>
      <xdr:row>181</xdr:row>
      <xdr:rowOff>107180</xdr:rowOff>
    </xdr:from>
    <xdr:ext cx="1751442" cy="3817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9B735F20-7BA6-49B9-BE34-063C5E4C0CCB}"/>
                </a:ext>
              </a:extLst>
            </xdr:cNvPr>
            <xdr:cNvSpPr txBox="1"/>
          </xdr:nvSpPr>
          <xdr:spPr>
            <a:xfrm>
              <a:off x="2764631" y="75821405"/>
              <a:ext cx="1751442" cy="381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𝑅𝑎𝑤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𝑀𝑎𝑡𝑒𝑟𝑖𝑎𝑙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</m:num>
                      <m:den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𝐿𝑇𝑀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𝑀𝑎𝑡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𝐸𝑥𝑝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∗365</m:t>
                    </m:r>
                  </m:oMath>
                </m:oMathPara>
              </a14:m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9B735F20-7BA6-49B9-BE34-063C5E4C0CCB}"/>
                </a:ext>
              </a:extLst>
            </xdr:cNvPr>
            <xdr:cNvSpPr txBox="1"/>
          </xdr:nvSpPr>
          <xdr:spPr>
            <a:xfrm>
              <a:off x="2764631" y="75821405"/>
              <a:ext cx="1751442" cy="381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𝑅𝑎𝑤 𝑀𝑎𝑡𝑒𝑟𝑖𝑎𝑙 )/(−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𝐿𝑇𝑀 𝑀𝑎𝑡. 𝐸𝑥𝑝.)  ∗365</a:t>
              </a:r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833436</xdr:colOff>
      <xdr:row>188</xdr:row>
      <xdr:rowOff>142878</xdr:rowOff>
    </xdr:from>
    <xdr:ext cx="1751442" cy="3768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feld 4">
              <a:extLst>
                <a:ext uri="{FF2B5EF4-FFF2-40B4-BE49-F238E27FC236}">
                  <a16:creationId xmlns:a16="http://schemas.microsoft.com/office/drawing/2014/main" id="{949F9F84-1444-4F72-A679-C706521BE072}"/>
                </a:ext>
              </a:extLst>
            </xdr:cNvPr>
            <xdr:cNvSpPr txBox="1"/>
          </xdr:nvSpPr>
          <xdr:spPr>
            <a:xfrm>
              <a:off x="2586036" y="78695553"/>
              <a:ext cx="1751442" cy="3768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𝑊𝐼𝑃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</m:num>
                      <m:den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𝐿𝑇𝑀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𝑀𝑎𝑡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𝐸𝑥𝑝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∗365</m:t>
                    </m:r>
                  </m:oMath>
                </m:oMathPara>
              </a14:m>
              <a:endParaRPr lang="de-DE" sz="1200"/>
            </a:p>
          </xdr:txBody>
        </xdr:sp>
      </mc:Choice>
      <mc:Fallback xmlns="">
        <xdr:sp macro="" textlink="">
          <xdr:nvSpPr>
            <xdr:cNvPr id="5" name="Textfeld 4">
              <a:extLst>
                <a:ext uri="{FF2B5EF4-FFF2-40B4-BE49-F238E27FC236}">
                  <a16:creationId xmlns:a16="http://schemas.microsoft.com/office/drawing/2014/main" id="{949F9F84-1444-4F72-A679-C706521BE072}"/>
                </a:ext>
              </a:extLst>
            </xdr:cNvPr>
            <xdr:cNvSpPr txBox="1"/>
          </xdr:nvSpPr>
          <xdr:spPr>
            <a:xfrm>
              <a:off x="2586036" y="78695553"/>
              <a:ext cx="1751442" cy="3768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𝑊𝐼𝑃 )/(−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𝐿𝑇𝑀 𝑀𝑎𝑡. 𝐸𝑥𝑝.)  ∗365</a:t>
              </a:r>
              <a:endParaRPr lang="de-DE" sz="1200"/>
            </a:p>
          </xdr:txBody>
        </xdr:sp>
      </mc:Fallback>
    </mc:AlternateContent>
    <xdr:clientData/>
  </xdr:oneCellAnchor>
  <xdr:oneCellAnchor>
    <xdr:from>
      <xdr:col>1</xdr:col>
      <xdr:colOff>71439</xdr:colOff>
      <xdr:row>195</xdr:row>
      <xdr:rowOff>71435</xdr:rowOff>
    </xdr:from>
    <xdr:ext cx="1751442" cy="3817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feld 5">
              <a:extLst>
                <a:ext uri="{FF2B5EF4-FFF2-40B4-BE49-F238E27FC236}">
                  <a16:creationId xmlns:a16="http://schemas.microsoft.com/office/drawing/2014/main" id="{6D850BEB-EA50-41F9-B9B0-F9EE0F93E285}"/>
                </a:ext>
              </a:extLst>
            </xdr:cNvPr>
            <xdr:cNvSpPr txBox="1"/>
          </xdr:nvSpPr>
          <xdr:spPr>
            <a:xfrm>
              <a:off x="1824039" y="81462560"/>
              <a:ext cx="1751442" cy="381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𝐹𝑖𝑛𝑖𝑠h𝑒𝑑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𝑔𝑜𝑜𝑑𝑠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</m:num>
                      <m:den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𝐿𝑇𝑀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𝑀𝑎𝑡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𝐸𝑥𝑝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.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∗365</m:t>
                    </m:r>
                  </m:oMath>
                </m:oMathPara>
              </a14:m>
              <a:endParaRPr lang="de-DE" sz="1200"/>
            </a:p>
          </xdr:txBody>
        </xdr:sp>
      </mc:Choice>
      <mc:Fallback xmlns="">
        <xdr:sp macro="" textlink="">
          <xdr:nvSpPr>
            <xdr:cNvPr id="6" name="Textfeld 5">
              <a:extLst>
                <a:ext uri="{FF2B5EF4-FFF2-40B4-BE49-F238E27FC236}">
                  <a16:creationId xmlns:a16="http://schemas.microsoft.com/office/drawing/2014/main" id="{6D850BEB-EA50-41F9-B9B0-F9EE0F93E285}"/>
                </a:ext>
              </a:extLst>
            </xdr:cNvPr>
            <xdr:cNvSpPr txBox="1"/>
          </xdr:nvSpPr>
          <xdr:spPr>
            <a:xfrm>
              <a:off x="1824039" y="81462560"/>
              <a:ext cx="1751442" cy="381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𝐹𝑖𝑛𝑖𝑠ℎ𝑒𝑑 𝑔𝑜𝑜𝑑𝑠 )/(−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𝐿𝑇𝑀 𝑀𝑎𝑡. 𝐸𝑥𝑝.)  ∗365</a:t>
              </a:r>
              <a:endParaRPr lang="de-DE" sz="1200"/>
            </a:p>
          </xdr:txBody>
        </xdr:sp>
      </mc:Fallback>
    </mc:AlternateContent>
    <xdr:clientData/>
  </xdr:oneCellAnchor>
  <xdr:oneCellAnchor>
    <xdr:from>
      <xdr:col>1</xdr:col>
      <xdr:colOff>361950</xdr:colOff>
      <xdr:row>94</xdr:row>
      <xdr:rowOff>133350</xdr:rowOff>
    </xdr:from>
    <xdr:ext cx="2079928" cy="3834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feld 6">
              <a:extLst>
                <a:ext uri="{FF2B5EF4-FFF2-40B4-BE49-F238E27FC236}">
                  <a16:creationId xmlns:a16="http://schemas.microsoft.com/office/drawing/2014/main" id="{7AB89918-FD0E-48C1-82BB-E63DEBA5CACB}"/>
                </a:ext>
              </a:extLst>
            </xdr:cNvPr>
            <xdr:cNvSpPr txBox="1"/>
          </xdr:nvSpPr>
          <xdr:spPr>
            <a:xfrm>
              <a:off x="2114550" y="39643050"/>
              <a:ext cx="2079928" cy="3834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𝑓𝑎𝑖𝑙𝑒𝑑</m:t>
                        </m:r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𝑡𝑟𝑎𝑛𝑠𝑓𝑜𝑟𝑚𝑒𝑟𝑠</m:t>
                        </m:r>
                      </m:num>
                      <m:den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𝑡𝑒𝑠𝑡𝑒𝑑</m:t>
                        </m:r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𝑡𝑟𝑎𝑛𝑠𝑓𝑜𝑟𝑚𝑒𝑟𝑠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de-DE" sz="1200" b="0" i="1">
                        <a:latin typeface="Cambria Math" panose="02040503050406030204" pitchFamily="18" charset="0"/>
                      </a:rPr>
                      <m:t> 100</m:t>
                    </m:r>
                  </m:oMath>
                </m:oMathPara>
              </a14:m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feld 6">
              <a:extLst>
                <a:ext uri="{FF2B5EF4-FFF2-40B4-BE49-F238E27FC236}">
                  <a16:creationId xmlns:a16="http://schemas.microsoft.com/office/drawing/2014/main" id="{7AB89918-FD0E-48C1-82BB-E63DEBA5CACB}"/>
                </a:ext>
              </a:extLst>
            </xdr:cNvPr>
            <xdr:cNvSpPr txBox="1"/>
          </xdr:nvSpPr>
          <xdr:spPr>
            <a:xfrm>
              <a:off x="2114550" y="39643050"/>
              <a:ext cx="2079928" cy="3834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𝑓𝑎𝑖𝑙𝑒𝑑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𝑡𝑟𝑎𝑛𝑠𝑓𝑜𝑟𝑚𝑒𝑟𝑠)/(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𝑡𝑒𝑠𝑡𝑒𝑑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𝑡𝑟𝑎𝑛𝑠𝑓𝑜𝑟𝑚𝑒𝑟𝑠</a:t>
              </a:r>
              <a:r>
                <a:rPr lang="de-D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 </a:t>
              </a:r>
              <a:r>
                <a:rPr lang="de-DE" sz="1200" b="0" i="0">
                  <a:latin typeface="Cambria Math" panose="02040503050406030204" pitchFamily="18" charset="0"/>
                </a:rPr>
                <a:t>𝑥 100</a:t>
              </a:r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688181</xdr:colOff>
      <xdr:row>123</xdr:row>
      <xdr:rowOff>104775</xdr:rowOff>
    </xdr:from>
    <xdr:ext cx="976869" cy="346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feld 7">
              <a:extLst>
                <a:ext uri="{FF2B5EF4-FFF2-40B4-BE49-F238E27FC236}">
                  <a16:creationId xmlns:a16="http://schemas.microsoft.com/office/drawing/2014/main" id="{36AFCB7F-6475-4689-B0C2-C45AB7E78689}"/>
                </a:ext>
              </a:extLst>
            </xdr:cNvPr>
            <xdr:cNvSpPr txBox="1"/>
          </xdr:nvSpPr>
          <xdr:spPr>
            <a:xfrm>
              <a:off x="2440781" y="51854100"/>
              <a:ext cx="976869" cy="346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𝑇𝑊𝐶</m:t>
                        </m:r>
                      </m:num>
                      <m:den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𝐿𝑇𝑀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𝑆𝑎𝑙𝑒𝑠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feld 7">
              <a:extLst>
                <a:ext uri="{FF2B5EF4-FFF2-40B4-BE49-F238E27FC236}">
                  <a16:creationId xmlns:a16="http://schemas.microsoft.com/office/drawing/2014/main" id="{36AFCB7F-6475-4689-B0C2-C45AB7E78689}"/>
                </a:ext>
              </a:extLst>
            </xdr:cNvPr>
            <xdr:cNvSpPr txBox="1"/>
          </xdr:nvSpPr>
          <xdr:spPr>
            <a:xfrm>
              <a:off x="2440781" y="51854100"/>
              <a:ext cx="976869" cy="346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</a:t>
              </a:r>
              <a:r>
                <a:rPr lang="de-DE" sz="1200" b="0" i="0">
                  <a:latin typeface="Cambria Math" panose="02040503050406030204" pitchFamily="18" charset="0"/>
                </a:rPr>
                <a:t>𝑇𝑊𝐶/(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𝐿𝑇𝑀 𝑆𝑎𝑙𝑒𝑠)  </a:t>
              </a:r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514350</xdr:colOff>
      <xdr:row>101</xdr:row>
      <xdr:rowOff>119062</xdr:rowOff>
    </xdr:from>
    <xdr:ext cx="2091983" cy="38061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feld 8">
              <a:extLst>
                <a:ext uri="{FF2B5EF4-FFF2-40B4-BE49-F238E27FC236}">
                  <a16:creationId xmlns:a16="http://schemas.microsoft.com/office/drawing/2014/main" id="{71004E05-6AF9-4FE2-AA96-DA0EDAF565B0}"/>
                </a:ext>
              </a:extLst>
            </xdr:cNvPr>
            <xdr:cNvSpPr txBox="1"/>
          </xdr:nvSpPr>
          <xdr:spPr>
            <a:xfrm>
              <a:off x="2266950" y="42476737"/>
              <a:ext cx="2091983" cy="3806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𝑝𝑎𝑠𝑠𝑒𝑑</m:t>
                        </m:r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𝑡𝑟𝑎𝑛𝑠𝑓𝑜𝑟𝑚𝑒𝑟𝑠</m:t>
                        </m:r>
                      </m:num>
                      <m:den>
                        <m:r>
                          <a:rPr lang="de-DE" sz="12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𝑡𝑒𝑠𝑡𝑒𝑑</m:t>
                        </m:r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𝑡𝑟𝑎𝑛𝑠𝑓𝑜𝑟𝑚𝑒𝑟𝑠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de-DE" sz="1200" b="0" i="1">
                        <a:latin typeface="Cambria Math" panose="02040503050406030204" pitchFamily="18" charset="0"/>
                      </a:rPr>
                      <m:t> 100</m:t>
                    </m:r>
                  </m:oMath>
                </m:oMathPara>
              </a14:m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feld 8">
              <a:extLst>
                <a:ext uri="{FF2B5EF4-FFF2-40B4-BE49-F238E27FC236}">
                  <a16:creationId xmlns:a16="http://schemas.microsoft.com/office/drawing/2014/main" id="{71004E05-6AF9-4FE2-AA96-DA0EDAF565B0}"/>
                </a:ext>
              </a:extLst>
            </xdr:cNvPr>
            <xdr:cNvSpPr txBox="1"/>
          </xdr:nvSpPr>
          <xdr:spPr>
            <a:xfrm>
              <a:off x="2266950" y="42476737"/>
              <a:ext cx="2091983" cy="3806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𝑝𝑎𝑠𝑠𝑒𝑑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𝑡𝑟𝑎𝑛𝑠𝑓𝑜𝑟𝑚𝑒𝑟𝑠)/(</a:t>
              </a:r>
              <a:r>
                <a:rPr lang="de-DE" sz="1200" i="0">
                  <a:latin typeface="Cambria Math" panose="02040503050406030204" pitchFamily="18" charset="0"/>
                </a:rPr>
                <a:t> </a:t>
              </a:r>
              <a:r>
                <a:rPr lang="de-DE" sz="1200" b="0" i="0">
                  <a:latin typeface="Cambria Math" panose="02040503050406030204" pitchFamily="18" charset="0"/>
                </a:rPr>
                <a:t>𝑡𝑒𝑠𝑡𝑒𝑑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𝑡𝑟𝑎𝑛𝑠𝑓𝑜𝑟𝑚𝑒𝑟𝑠</a:t>
              </a:r>
              <a:r>
                <a:rPr lang="de-D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 </a:t>
              </a:r>
              <a:r>
                <a:rPr lang="de-DE" sz="1200" b="0" i="0">
                  <a:latin typeface="Cambria Math" panose="02040503050406030204" pitchFamily="18" charset="0"/>
                </a:rPr>
                <a:t>𝑥 100</a:t>
              </a:r>
              <a:endParaRPr lang="de-DE" sz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71439</xdr:colOff>
      <xdr:row>202</xdr:row>
      <xdr:rowOff>71435</xdr:rowOff>
    </xdr:from>
    <xdr:ext cx="3345211" cy="3511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>
              <a:extLst>
                <a:ext uri="{FF2B5EF4-FFF2-40B4-BE49-F238E27FC236}">
                  <a16:creationId xmlns:a16="http://schemas.microsoft.com/office/drawing/2014/main" id="{E3ABAA65-B5CB-4928-9AD0-ABAAE05BAF8A}"/>
                </a:ext>
              </a:extLst>
            </xdr:cNvPr>
            <xdr:cNvSpPr txBox="1"/>
          </xdr:nvSpPr>
          <xdr:spPr>
            <a:xfrm>
              <a:off x="1824039" y="84301010"/>
              <a:ext cx="3345211" cy="3511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2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de-DE" sz="12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𝑇𝑜𝑡𝑎𝑙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h𝑜𝑢𝑟𝑠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𝑓𝑜𝑟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𝑝𝑟𝑜𝑑𝑢𝑐𝑡𝑖𝑜𝑛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𝑎𝑛𝑑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𝑒𝑛𝑔𝑖𝑛𝑒𝑒𝑟𝑖𝑛𝑔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</m:num>
                      <m:den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𝑀𝑉𝐴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200" b="0" i="1">
                            <a:latin typeface="Cambria Math" panose="02040503050406030204" pitchFamily="18" charset="0"/>
                          </a:rPr>
                          <m:t>𝑃𝑟𝑜𝑑𝑢𝑐𝑒𝑑</m:t>
                        </m:r>
                      </m:den>
                    </m:f>
                    <m:r>
                      <a:rPr lang="de-DE" sz="12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de-DE" sz="1200"/>
            </a:p>
          </xdr:txBody>
        </xdr:sp>
      </mc:Choice>
      <mc:Fallback xmlns="">
        <xdr:sp macro="" textlink="">
          <xdr:nvSpPr>
            <xdr:cNvPr id="10" name="Textfeld 9">
              <a:extLst>
                <a:ext uri="{FF2B5EF4-FFF2-40B4-BE49-F238E27FC236}">
                  <a16:creationId xmlns:a16="http://schemas.microsoft.com/office/drawing/2014/main" id="{E3ABAA65-B5CB-4928-9AD0-ABAAE05BAF8A}"/>
                </a:ext>
              </a:extLst>
            </xdr:cNvPr>
            <xdr:cNvSpPr txBox="1"/>
          </xdr:nvSpPr>
          <xdr:spPr>
            <a:xfrm>
              <a:off x="1824039" y="84301010"/>
              <a:ext cx="3345211" cy="3511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de-DE" sz="1200" i="0">
                  <a:latin typeface="Cambria Math" panose="02040503050406030204" pitchFamily="18" charset="0"/>
                </a:rPr>
                <a:t>=(</a:t>
              </a:r>
              <a:r>
                <a:rPr lang="de-DE" sz="1200" b="0" i="0">
                  <a:latin typeface="Cambria Math" panose="02040503050406030204" pitchFamily="18" charset="0"/>
                </a:rPr>
                <a:t>𝑇𝑜𝑡𝑎𝑙 ℎ𝑜𝑢𝑟𝑠 𝑓𝑜𝑟 𝑝𝑟𝑜𝑑𝑢𝑐𝑡𝑖𝑜𝑛 𝑎𝑛𝑑 𝑒𝑛𝑔𝑖𝑛𝑒𝑒𝑟𝑖𝑛𝑔 )/(𝑀𝑉𝐴 𝑃𝑟𝑜𝑑𝑢𝑐𝑒𝑑)  </a:t>
              </a:r>
              <a:endParaRPr lang="de-DE" sz="12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r/Dokumente/GJ2008/Planung/Budget_2009/SGB/Umsatz/GT/SGB-GT_Budget_2009_Ums-AE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/GJ2008/Planung/Budget_2009/SGB/Umsatz/GT/SGB-GT_Budget_2009_Ums-AE_v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Witt/Lokale%20Einstellungen/Temporary%20Internet%20Files/OLK1F/Umsatz/GT/SGB-GT_Budget_2009_Ums-AE_v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/GJ2002/Berichtswesen%20INTERN/Personal/GJ_97-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r\Dokumente\GJ2008\Planung\Budget_2009\SGB\Umsatz\GT\SGB-GT_Budget_2009_Ums-AE_v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pliethoff/AppData/Local/Microsoft/Windows/Temporary%20Internet%20Files/Content.Outlook/ANVKGZHK/SGB%20USA%20FC%20Sept%202013%20-%20V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-trafo.de\daten\Dokumente\GJ2005\Berichtswesen%20INTERN\Monatsbericht\Pr&#228;sentation\BU_TR_Management-Report_RGJ2001_Graphics_v0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-trafo.de\daten\Dokumente\GJ2004\Berichtswesen%20INTERN\Monatsbericht\Pr&#228;sentation\BU_TR_Management-Report_GJ2004_Graphic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/GJ2005/Budget_2006/SGB/Umsatz/GT_Vertriebsplanung_GJ_2006_v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w/_BU_TR/GJ_2005/Konzernabschluss%202005/P&#246;ller%20erstellter%20Abschluss/von%20BDO%20Konzernanlage%202004_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-trafo.de\daten\Dokumente\GJ2005\Berichtswesen%20INTERN\Monatsbericht\Pr&#228;sentation\BU_TR_Management-Report_RGJ2001_Graphics_v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GC/Beiratsreporting/05.2014/New%20Hires/Group%20New%20Hires%20May_SMIT%20%20201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kumente%20und%20Einstellungen\Witt\Lokale%20Einstellungen\Temporary%20Internet%20Files\OLK1F\Umsatz\GT\SGB-GT_Budget_2009_Ums-AE_v1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Business%20Review_2009/06_2009/MVA%20Umsatz%20Profit%20Center%20Rechnung-06-09/UE_MVA%20Auswertung%20300409-BusinessRevie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zanneb/Local%20Settings/Temporary%20Internet%20Files/Content.Outlook/KAPNX7TN/FTE%20list%20HRM%202014_4%20including%20SGB%20categorization%20incl%20fixed%20and%20limited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mch/Desktop/Production%20and%20IDP%20Brighton%20Nacelles%20as%20of%201-24-201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kumente\GJ2002\Berichtswesen%20INTERN\Personal\GJ_97-9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-trafo.de\daten\Dokumente\GJ2005\Berichtswesen%20INTERN\Monatsbericht\Pr&#228;sentation\BU_TR_Management-Report_GJ2005_Graphic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os/AppData/Local/Microsoft/Windows/Temporary%20Internet%20Files/Content.Outlook/82VWVX3C/Production%20and%20IDP%20Brighton%20Nacelles%20as%20of%201-3-201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kumente\GJ2005\Budget_2006\SGB\Umsatz\GT_Vertriebsplanung_GJ_2006_v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bayer/Lokale%20Einstellungen/Temporary%20Internet%20Files/OLK653/Monatsabschlu&#223;/FINPL_0104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/GJ__Mehrjahresvergleich/Umsatz/Auswertung%20aktuelles%20GJ/SGB-SBG_Umsatz_GJ-2010_Master_v03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-trafo.de\daten\BU%20TR\Arbeitsdateien\Personalplanung\Personalstand\GJ_97-9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istics/Planning/Production%20and%20IDP%20Brighton%20Nacelles%20as%20of%206-20-201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RFC\ROC-TOOL_von_RWE-Umwelt\JA_2002\JA_2002_1303_HBI_Vorsystem_ROC_v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Bericht/RG2001/Ue_fe/AB_UE_FE01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SAP/SAP-Projekt/Teilprojekt%20CO/HF-Bestand/SGB_Hf2007-12_v03_&#220;bergabe_an_SAP_v0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GC/Projekt%20LucaNet/BU%20Repor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DBI"/>
      <sheetName val="Planung 2009"/>
      <sheetName val="Erl_Abw_Spulen"/>
      <sheetName val="Wickelzetteldaten Spulen 2008"/>
      <sheetName val="Anmerkung_v09"/>
      <sheetName val="Auswert01"/>
      <sheetName val="DB_GT~neu"/>
      <sheetName val="Wickelzetteldaten Trafo"/>
      <sheetName val="Wickelzetteldaten Spulensatz"/>
      <sheetName val="102599"/>
      <sheetName val="Auswert01_Para_Vergleich"/>
      <sheetName val="Umsatz_2008_mtl"/>
      <sheetName val="Umsatz_2008_mtl_D"/>
      <sheetName val="Tabelle1"/>
      <sheetName val="Tabellen für Auswahlfelder"/>
      <sheetName val="Planung_2009"/>
      <sheetName val="Wickelzetteldaten_Spulen_2008"/>
      <sheetName val="Wickelzetteldaten_Trafo"/>
      <sheetName val="Wickelzetteldaten_Spulensatz"/>
      <sheetName val="Planung_20091"/>
      <sheetName val="Wickelzetteldaten_Spulen_20081"/>
      <sheetName val="Wickelzetteldaten_Trafo1"/>
      <sheetName val="Wickelzetteldaten_Spulensatz1"/>
      <sheetName val="Planung_20092"/>
      <sheetName val="Wickelzetteldaten_Spulen_20082"/>
      <sheetName val="Wickelzetteldaten_Trafo2"/>
      <sheetName val="Wickelzetteldaten_Spulensatz2"/>
      <sheetName val="DB"/>
      <sheetName val="FTR"/>
      <sheetName val="Input"/>
    </sheetNames>
    <sheetDataSet>
      <sheetData sheetId="0">
        <row r="1">
          <cell r="B1" t="str">
            <v>Ablauf Doku</v>
          </cell>
        </row>
      </sheetData>
      <sheetData sheetId="1">
        <row r="2">
          <cell r="B2" t="str">
            <v>PARAMETER Budget 2009   /   GT</v>
          </cell>
        </row>
      </sheetData>
      <sheetData sheetId="2">
        <row r="2">
          <cell r="B2" t="str">
            <v xml:space="preserve"> Budget GJ 2008 - SGB GT</v>
          </cell>
        </row>
      </sheetData>
      <sheetData sheetId="3">
        <row r="1">
          <cell r="A1" t="str">
            <v>KndAuftrag</v>
          </cell>
        </row>
      </sheetData>
      <sheetData sheetId="4">
        <row r="1">
          <cell r="A1" t="str">
            <v>Ursachen für negative Ergebnisse bei Spulensätzen</v>
          </cell>
        </row>
      </sheetData>
      <sheetData sheetId="5">
        <row r="1">
          <cell r="A1" t="str">
            <v>Datenbank: Wickelzetteldaten aus dem Programm "GITRA" übergeben</v>
          </cell>
        </row>
      </sheetData>
      <sheetData sheetId="6">
        <row r="4">
          <cell r="C4" t="str">
            <v>Typ</v>
          </cell>
        </row>
      </sheetData>
      <sheetData sheetId="7">
        <row r="1">
          <cell r="A1" t="str">
            <v>Budget 2009 Sparte GT: Darstellung nach Land</v>
          </cell>
        </row>
      </sheetData>
      <sheetData sheetId="8">
        <row r="1">
          <cell r="B1" t="str">
            <v xml:space="preserve">   SGB Sparte GT: Vertriebsplanung GJ 2009</v>
          </cell>
        </row>
      </sheetData>
      <sheetData sheetId="9">
        <row r="1">
          <cell r="A1" t="str">
            <v>Datenbank: Wickelzetteldaten aus dem Programm "GITRA" übergeben</v>
          </cell>
        </row>
      </sheetData>
      <sheetData sheetId="10">
        <row r="1">
          <cell r="A1" t="str">
            <v>Datenbank: Wickelzetteldaten aus dem Programm "GITRA" übergeben</v>
          </cell>
        </row>
      </sheetData>
      <sheetData sheetId="11">
        <row r="1">
          <cell r="B1" t="str">
            <v>SGB Starkstrom-Gerätebau GmbH</v>
          </cell>
        </row>
      </sheetData>
      <sheetData sheetId="12">
        <row r="1">
          <cell r="A1" t="str">
            <v xml:space="preserve">   SGB Sparte GT: Vertriebsplanung GJ 2008</v>
          </cell>
        </row>
      </sheetData>
      <sheetData sheetId="13">
        <row r="4">
          <cell r="C4" t="str">
            <v>GT Budget GJ 2008</v>
          </cell>
        </row>
      </sheetData>
      <sheetData sheetId="14" refreshError="1"/>
      <sheetData sheetId="15" refreshError="1"/>
      <sheetData sheetId="16" refreshError="1"/>
      <sheetData sheetId="17">
        <row r="1">
          <cell r="A1" t="str">
            <v>KndAuftrag</v>
          </cell>
        </row>
      </sheetData>
      <sheetData sheetId="18">
        <row r="1">
          <cell r="A1" t="str">
            <v>Datenbank: Wickelzetteldaten aus dem Programm "GITRA" übergeben</v>
          </cell>
        </row>
      </sheetData>
      <sheetData sheetId="19">
        <row r="1">
          <cell r="A1" t="str">
            <v>Datenbank: Wickelzetteldaten aus dem Programm "GITRA" übergeben</v>
          </cell>
        </row>
      </sheetData>
      <sheetData sheetId="20">
        <row r="1">
          <cell r="A1" t="str">
            <v>Datenbank: Wickelzetteldaten aus dem Programm "GITRA" übergeben</v>
          </cell>
        </row>
      </sheetData>
      <sheetData sheetId="21">
        <row r="1">
          <cell r="A1" t="str">
            <v>KndAuftrag</v>
          </cell>
        </row>
      </sheetData>
      <sheetData sheetId="22">
        <row r="1">
          <cell r="A1" t="str">
            <v>Datenbank: Wickelzetteldaten aus dem Programm "GITRA" übergeben</v>
          </cell>
        </row>
      </sheetData>
      <sheetData sheetId="23">
        <row r="1">
          <cell r="A1" t="str">
            <v>Datenbank: Wickelzetteldaten aus dem Programm "GITRA" übergeben</v>
          </cell>
        </row>
      </sheetData>
      <sheetData sheetId="24">
        <row r="1">
          <cell r="A1" t="str">
            <v>Datenbank: Wickelzetteldaten aus dem Programm "GITRA" übergeben</v>
          </cell>
        </row>
      </sheetData>
      <sheetData sheetId="25">
        <row r="1">
          <cell r="A1" t="str">
            <v>KndAuftrag</v>
          </cell>
        </row>
      </sheetData>
      <sheetData sheetId="26">
        <row r="1">
          <cell r="A1" t="str">
            <v>Datenbank: Wickelzetteldaten aus dem Programm "GITRA" übergeben</v>
          </cell>
        </row>
      </sheetData>
      <sheetData sheetId="27">
        <row r="1">
          <cell r="A1" t="str">
            <v>Datenbank: Wickelzetteldaten aus dem Programm "GITRA" übergeben</v>
          </cell>
        </row>
      </sheetData>
      <sheetData sheetId="28">
        <row r="1">
          <cell r="A1" t="str">
            <v>Datenbank: Wickelzetteldaten aus dem Programm "GITRA" übergeben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DBI"/>
      <sheetName val="Planung 2009"/>
      <sheetName val="Erl_Abw_Spulen"/>
      <sheetName val="Wickelzetteldaten Spulen 2008"/>
      <sheetName val="Anmerkung_v09"/>
      <sheetName val="Auswert01"/>
      <sheetName val="DB_GT~neu"/>
      <sheetName val="Wickelzetteldaten Trafo"/>
      <sheetName val="Wickelzetteldaten Spulensatz"/>
      <sheetName val="102599"/>
      <sheetName val="Auswert01_Para_Vergleich"/>
      <sheetName val="Umsatz_2008_mtl"/>
      <sheetName val="Umsatz_2008_mtl_D"/>
      <sheetName val="Planung_2009"/>
      <sheetName val="Wickelzetteldaten_Spulen_2008"/>
      <sheetName val="Wickelzetteldaten_Trafo"/>
      <sheetName val="Wickelzetteldaten_Spulensat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DBI"/>
      <sheetName val="Planung 2009"/>
      <sheetName val="Erl_Abw_Spulen"/>
      <sheetName val="Wickelzetteldaten Spulen 2008"/>
      <sheetName val="Anmerkung_v09"/>
      <sheetName val="Auswert01"/>
      <sheetName val="DB_GT~neu"/>
      <sheetName val="Wickelzetteldaten Trafo"/>
      <sheetName val="Wickelzetteldaten Spulensatz"/>
      <sheetName val="102599"/>
      <sheetName val="Auswert01_Para_Vergleich"/>
      <sheetName val="Umsatz_2008_mtl"/>
      <sheetName val="Umsatz_2008_mtl_D"/>
      <sheetName val="Planung_2009"/>
      <sheetName val="Wickelzetteldaten_Spulen_2008"/>
      <sheetName val="Wickelzetteldaten_Trafo"/>
      <sheetName val="Wickelzetteldaten_Spulensatz"/>
      <sheetName val="Planung_20091"/>
      <sheetName val="Wickelzetteldaten_Spulen_20081"/>
      <sheetName val="Wickelzetteldaten_Trafo1"/>
      <sheetName val="Wickelzetteldaten_Spulensatz1"/>
      <sheetName val="Planung_20092"/>
      <sheetName val="Wickelzetteldaten_Spulen_20082"/>
      <sheetName val="Wickelzetteldaten_Trafo2"/>
      <sheetName val="Wickelzetteldaten_Spulensatz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w. AN"/>
      <sheetName val="Zusammenfassung"/>
      <sheetName val="Angestellte"/>
      <sheetName val="Main"/>
      <sheetName val="Kurse"/>
      <sheetName val="Assumptions"/>
      <sheetName val="Grafik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DBI"/>
      <sheetName val="Planung 2009"/>
      <sheetName val="Erl_Abw_Spulen"/>
      <sheetName val="Wickelzetteldaten Spulen 2008"/>
      <sheetName val="Anmerkung_v09"/>
      <sheetName val="Auswert01"/>
      <sheetName val="DB_GT~neu"/>
      <sheetName val="Wickelzetteldaten Trafo"/>
      <sheetName val="Wickelzetteldaten Spulensatz"/>
      <sheetName val="102599"/>
      <sheetName val="Auswert01_Para_Vergleich"/>
      <sheetName val="Umsatz_2008_mtl"/>
      <sheetName val="Umsatz_2008_mtl_D"/>
      <sheetName val="Tabelle1"/>
      <sheetName val="Planung_2009"/>
      <sheetName val="Wickelzetteldaten_Spulen_2008"/>
      <sheetName val="Wickelzetteldaten_Trafo"/>
      <sheetName val="Wickelzetteldaten_Spulensatz"/>
      <sheetName val="Planung_20091"/>
      <sheetName val="Wickelzetteldaten_Spulen_20081"/>
      <sheetName val="Wickelzetteldaten_Trafo1"/>
      <sheetName val="Wickelzetteldaten_Spulensatz1"/>
      <sheetName val="Planung_20092"/>
      <sheetName val="Wickelzetteldaten_Spulen_20082"/>
      <sheetName val="Wickelzetteldaten_Trafo2"/>
      <sheetName val="Wickelzetteldaten_Spulensatz2"/>
      <sheetName val="Tabellen für Auswahlfelder"/>
      <sheetName val="DB"/>
      <sheetName val="FTR"/>
      <sheetName val="Input"/>
      <sheetName val="SGB-GT_Budget_2009_Ums-AE_v14"/>
    </sheetNames>
    <sheetDataSet>
      <sheetData sheetId="0">
        <row r="1">
          <cell r="B1" t="str">
            <v>Ablauf Doku</v>
          </cell>
        </row>
      </sheetData>
      <sheetData sheetId="1">
        <row r="2">
          <cell r="B2" t="str">
            <v>PARAMETER Budget 2009   /   GT</v>
          </cell>
        </row>
      </sheetData>
      <sheetData sheetId="2">
        <row r="2">
          <cell r="B2" t="str">
            <v xml:space="preserve"> Budget GJ 2008 - SGB GT</v>
          </cell>
        </row>
      </sheetData>
      <sheetData sheetId="3">
        <row r="1">
          <cell r="A1" t="str">
            <v>KndAuftrag</v>
          </cell>
        </row>
      </sheetData>
      <sheetData sheetId="4">
        <row r="1">
          <cell r="A1" t="str">
            <v>Ursachen für negative Ergebnisse bei Spulensätzen</v>
          </cell>
        </row>
      </sheetData>
      <sheetData sheetId="5">
        <row r="1">
          <cell r="A1" t="str">
            <v>Datenbank: Wickelzetteldaten aus dem Programm "GITRA" übergeben</v>
          </cell>
        </row>
      </sheetData>
      <sheetData sheetId="6">
        <row r="4">
          <cell r="C4" t="str">
            <v>Typ</v>
          </cell>
        </row>
      </sheetData>
      <sheetData sheetId="7">
        <row r="1">
          <cell r="A1" t="str">
            <v>Budget 2009 Sparte GT: Darstellung nach Land</v>
          </cell>
        </row>
      </sheetData>
      <sheetData sheetId="8">
        <row r="1">
          <cell r="B1" t="str">
            <v xml:space="preserve">   SGB Sparte GT: Vertriebsplanung GJ 2009</v>
          </cell>
        </row>
      </sheetData>
      <sheetData sheetId="9">
        <row r="1">
          <cell r="A1" t="str">
            <v>Datenbank: Wickelzetteldaten aus dem Programm "GITRA" übergeben</v>
          </cell>
        </row>
      </sheetData>
      <sheetData sheetId="10">
        <row r="1">
          <cell r="A1" t="str">
            <v>Datenbank: Wickelzetteldaten aus dem Programm "GITRA" übergeben</v>
          </cell>
        </row>
      </sheetData>
      <sheetData sheetId="11">
        <row r="1">
          <cell r="B1" t="str">
            <v>SGB Starkstrom-Gerätebau GmbH</v>
          </cell>
        </row>
      </sheetData>
      <sheetData sheetId="12">
        <row r="1">
          <cell r="A1" t="str">
            <v xml:space="preserve">   SGB Sparte GT: Vertriebsplanung GJ 2008</v>
          </cell>
        </row>
      </sheetData>
      <sheetData sheetId="13">
        <row r="4">
          <cell r="C4" t="str">
            <v>GT Budget GJ 2008</v>
          </cell>
        </row>
      </sheetData>
      <sheetData sheetId="14" refreshError="1"/>
      <sheetData sheetId="15" refreshError="1"/>
      <sheetData sheetId="16">
        <row r="1">
          <cell r="A1" t="str">
            <v>KndAuftrag</v>
          </cell>
        </row>
      </sheetData>
      <sheetData sheetId="17">
        <row r="1">
          <cell r="A1" t="str">
            <v>Datenbank: Wickelzetteldaten aus dem Programm "GITRA" übergeben</v>
          </cell>
        </row>
      </sheetData>
      <sheetData sheetId="18">
        <row r="1">
          <cell r="A1" t="str">
            <v>Datenbank: Wickelzetteldaten aus dem Programm "GITRA" übergeben</v>
          </cell>
        </row>
      </sheetData>
      <sheetData sheetId="19">
        <row r="1">
          <cell r="A1" t="str">
            <v>Datenbank: Wickelzetteldaten aus dem Programm "GITRA" übergeben</v>
          </cell>
        </row>
      </sheetData>
      <sheetData sheetId="20">
        <row r="1">
          <cell r="A1" t="str">
            <v>KndAuftrag</v>
          </cell>
        </row>
      </sheetData>
      <sheetData sheetId="21">
        <row r="1">
          <cell r="A1" t="str">
            <v>Datenbank: Wickelzetteldaten aus dem Programm "GITRA" übergeben</v>
          </cell>
        </row>
      </sheetData>
      <sheetData sheetId="22">
        <row r="1">
          <cell r="A1" t="str">
            <v>Datenbank: Wickelzetteldaten aus dem Programm "GITRA" übergeben</v>
          </cell>
        </row>
      </sheetData>
      <sheetData sheetId="23">
        <row r="1">
          <cell r="A1" t="str">
            <v>Datenbank: Wickelzetteldaten aus dem Programm "GITRA" übergeben</v>
          </cell>
        </row>
      </sheetData>
      <sheetData sheetId="24">
        <row r="1">
          <cell r="A1" t="str">
            <v>KndAuftrag</v>
          </cell>
        </row>
      </sheetData>
      <sheetData sheetId="25">
        <row r="1">
          <cell r="A1" t="str">
            <v>Datenbank: Wickelzetteldaten aus dem Programm "GITRA" übergeben</v>
          </cell>
        </row>
      </sheetData>
      <sheetData sheetId="26">
        <row r="1">
          <cell r="A1" t="str">
            <v>Datenbank: Wickelzetteldaten aus dem Programm "GITRA" übergeben</v>
          </cell>
        </row>
      </sheetData>
      <sheetData sheetId="27">
        <row r="1">
          <cell r="A1" t="str">
            <v>Datenbank: Wickelzetteldaten aus dem Programm "GITRA" übergeben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B USA TWC &amp; CapEx (USD) Werte"/>
      <sheetName val="SGB USA (USD) BRM Werte"/>
      <sheetName val="SGB USA Normalizations"/>
      <sheetName val="SGB USA TWC &amp; CapEx (USD)"/>
      <sheetName val="SGB USA Labor Costs (USD)"/>
      <sheetName val="SGB USA Waterfall Chart"/>
      <sheetName val="SGB USA FTE by Functions"/>
      <sheetName val="SGB USA Summary FC II"/>
      <sheetName val="SGB USA IS (USD)"/>
      <sheetName val="FTE"/>
      <sheetName val="Labor  Cost"/>
      <sheetName val="SGB USA TWC &amp; CapEx"/>
      <sheetName val="SGB USA (USD) BRM"/>
      <sheetName val="Personell Expense"/>
      <sheetName val="obsolete material"/>
      <sheetName val="LTM"/>
      <sheetName val="P&amp;L FC"/>
      <sheetName val="P&amp;L"/>
      <sheetName val="Notes summary FC"/>
      <sheetName val="Notes summary"/>
      <sheetName val="months-design matrix"/>
      <sheetName val="comments"/>
      <sheetName val="details"/>
      <sheetName val="calulation"/>
      <sheetName val="Labor Cost"/>
      <sheetName val="==&gt;&gt;&gt; material assumptions"/>
      <sheetName val="coil price 723372"/>
      <sheetName val="723372-Vorkalk"/>
      <sheetName val="coil price 724267"/>
      <sheetName val="724267-Vorkalk"/>
      <sheetName val="coil price 725258"/>
      <sheetName val="725258-Vorkalk"/>
      <sheetName val="coil price 725418"/>
      <sheetName val="725418-Vorkalk"/>
      <sheetName val="coil price 100390"/>
      <sheetName val="100390-Vorkalk"/>
      <sheetName val="coil price 725863"/>
      <sheetName val="725863-Vorkalk"/>
      <sheetName val="coil price 726066"/>
      <sheetName val="726066-Vorkalk"/>
      <sheetName val="coil pricing 100368"/>
      <sheetName val="100368-Vorkalk"/>
      <sheetName val="SGB_USA_TWC_&amp;_CapEx_(USD)_Werte"/>
      <sheetName val="SGB_USA_(USD)_BRM_Werte"/>
      <sheetName val="SGB_USA_Normalizations"/>
      <sheetName val="SGB_USA_TWC_&amp;_CapEx_(USD)"/>
      <sheetName val="SGB_USA_Labor_Costs_(USD)"/>
      <sheetName val="SGB_USA_Waterfall_Chart"/>
      <sheetName val="SGB_USA_FTE_by_Functions"/>
      <sheetName val="SGB_USA_Summary_FC_II"/>
      <sheetName val="SGB_USA_IS_(USD)"/>
      <sheetName val="Labor__Cost"/>
      <sheetName val="SGB_USA_TWC_&amp;_CapEx"/>
      <sheetName val="SGB_USA_(USD)_BRM"/>
      <sheetName val="Personell_Expense"/>
      <sheetName val="obsolete_material"/>
      <sheetName val="P&amp;L_FC"/>
      <sheetName val="Notes_summary_FC"/>
      <sheetName val="Notes_summary"/>
      <sheetName val="months-design_matrix"/>
      <sheetName val="Labor_Cost"/>
      <sheetName val="==&gt;&gt;&gt;_material_assumptions"/>
      <sheetName val="coil_price_723372"/>
      <sheetName val="coil_price_724267"/>
      <sheetName val="coil_price_725258"/>
      <sheetName val="coil_price_725418"/>
      <sheetName val="coil_price_100390"/>
      <sheetName val="coil_price_725863"/>
      <sheetName val="coil_price_726066"/>
      <sheetName val="coil_pricing_10036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5">
          <cell r="P5">
            <v>-7283774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3">
          <cell r="Q13">
            <v>7303</v>
          </cell>
        </row>
        <row r="20">
          <cell r="N20">
            <v>460</v>
          </cell>
        </row>
        <row r="25">
          <cell r="I25">
            <v>8</v>
          </cell>
          <cell r="Q25">
            <v>4604</v>
          </cell>
        </row>
        <row r="31">
          <cell r="I31">
            <v>28</v>
          </cell>
          <cell r="Q31">
            <v>4068</v>
          </cell>
        </row>
        <row r="61">
          <cell r="C61">
            <v>26</v>
          </cell>
        </row>
        <row r="66">
          <cell r="F66">
            <v>5.96</v>
          </cell>
          <cell r="H66">
            <v>0.1</v>
          </cell>
        </row>
        <row r="67">
          <cell r="F67">
            <v>1.77</v>
          </cell>
          <cell r="H67">
            <v>0.65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kblatt MB"/>
      <sheetName val="Grafik_BU_TR"/>
      <sheetName val="Grafik_SGB_1"/>
      <sheetName val="Grafik_SGB_2"/>
      <sheetName val="Grafik_Sparte NT"/>
      <sheetName val="Grafik_Sparte GT"/>
      <sheetName val="Grafik_SBG_1"/>
      <sheetName val="Grafik_SBG_2"/>
      <sheetName val="Grafik_AMSGB_1"/>
      <sheetName val="Grafik_AMSGB_2"/>
      <sheetName val="Grafik_SMIT_1"/>
      <sheetName val="Grafik_SMIT_2"/>
      <sheetName val=" "/>
      <sheetName val="Makro"/>
      <sheetName val="Daten"/>
      <sheetName val="Daten_BilanzKZ"/>
      <sheetName val="BU Transformatoren (vorläufig)"/>
      <sheetName val="1001 SGB_PT"/>
      <sheetName val="Deckblatt_MB"/>
      <sheetName val="Grafik_Sparte_NT"/>
      <sheetName val="Grafik_Sparte_GT"/>
      <sheetName val="_"/>
      <sheetName val="BU_Transformatoren_(vorläufig)"/>
      <sheetName val="1001_SGB_PT"/>
      <sheetName val="Deckblatt_MB1"/>
      <sheetName val="Grafik_Sparte_NT1"/>
      <sheetName val="Grafik_Sparte_GT1"/>
      <sheetName val="_1"/>
      <sheetName val="BU_Transformatoren_(vorläufig)1"/>
      <sheetName val="1001_SGB_PT1"/>
      <sheetName val="Deckblatt_MB2"/>
      <sheetName val="Grafik_Sparte_NT2"/>
      <sheetName val="Grafik_Sparte_GT2"/>
      <sheetName val="_2"/>
      <sheetName val="BU_Transformatoren_(vorläufig)2"/>
      <sheetName val="1001_SGB_PT2"/>
      <sheetName val="Deckblatt_MB3"/>
      <sheetName val="Grafik_Sparte_NT3"/>
      <sheetName val="Grafik_Sparte_GT3"/>
      <sheetName val="_3"/>
      <sheetName val="BU_Transformatoren_(vorläufig)3"/>
      <sheetName val="1001_SGB_PT3"/>
    </sheetNames>
    <sheetDataSet>
      <sheetData sheetId="0">
        <row r="5">
          <cell r="C5" t="str">
            <v>in Mio EUR</v>
          </cell>
        </row>
      </sheetData>
      <sheetData sheetId="1">
        <row r="5">
          <cell r="C5" t="str">
            <v>in Mio EUR</v>
          </cell>
        </row>
        <row r="6">
          <cell r="C6" t="str">
            <v>in Mio EUR</v>
          </cell>
          <cell r="V6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OKT</v>
          </cell>
          <cell r="H30" t="str">
            <v>NOV</v>
          </cell>
          <cell r="I30" t="str">
            <v>DEZ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 t="str">
            <v>lfd. GJ</v>
          </cell>
          <cell r="Q30" t="str">
            <v>%</v>
          </cell>
          <cell r="R30" t="str">
            <v>GJ</v>
          </cell>
          <cell r="V30" t="str">
            <v>Plan</v>
          </cell>
          <cell r="W30" t="str">
            <v>JUL</v>
          </cell>
          <cell r="X30" t="str">
            <v>AUG</v>
          </cell>
          <cell r="Y30" t="str">
            <v>SEP</v>
          </cell>
          <cell r="Z30" t="str">
            <v>OKT</v>
          </cell>
          <cell r="AA30" t="str">
            <v>NOV</v>
          </cell>
          <cell r="AB30" t="str">
            <v>DEZ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 t="str">
            <v>lfd. GJ</v>
          </cell>
          <cell r="AJ30" t="str">
            <v>%</v>
          </cell>
          <cell r="AK30" t="str">
            <v>GJ</v>
          </cell>
        </row>
        <row r="31">
          <cell r="C31" t="str">
            <v>Plan</v>
          </cell>
          <cell r="D31">
            <v>20.149999999999999</v>
          </cell>
          <cell r="E31">
            <v>20.149999999999999</v>
          </cell>
          <cell r="F31">
            <v>20.150000000000006</v>
          </cell>
          <cell r="G31">
            <v>20.149999999999991</v>
          </cell>
          <cell r="H31">
            <v>20.150000000000006</v>
          </cell>
          <cell r="I31">
            <v>20.150999999999996</v>
          </cell>
          <cell r="P31">
            <v>40.299999999999997</v>
          </cell>
          <cell r="Q31">
            <v>0.71669975186104218</v>
          </cell>
          <cell r="R31">
            <v>120.901</v>
          </cell>
          <cell r="V31" t="str">
            <v>Plan</v>
          </cell>
          <cell r="W31">
            <v>21.972000000000001</v>
          </cell>
          <cell r="X31">
            <v>21.972000000000001</v>
          </cell>
          <cell r="Y31">
            <v>21.971999999999994</v>
          </cell>
          <cell r="Z31">
            <v>21.972000000000008</v>
          </cell>
          <cell r="AA31">
            <v>21.971999999999994</v>
          </cell>
          <cell r="AB31">
            <v>21.973000000000027</v>
          </cell>
          <cell r="AI31">
            <v>43.944000000000003</v>
          </cell>
          <cell r="AJ31">
            <v>0.87063080283997807</v>
          </cell>
          <cell r="AK31">
            <v>131.83300000000003</v>
          </cell>
        </row>
        <row r="32">
          <cell r="C32" t="str">
            <v>IST</v>
          </cell>
          <cell r="D32">
            <v>14.442</v>
          </cell>
          <cell r="E32">
            <v>14.440999999999999</v>
          </cell>
          <cell r="F32">
            <v>5.5509999999999984</v>
          </cell>
          <cell r="G32">
            <v>0</v>
          </cell>
          <cell r="H32">
            <v>0</v>
          </cell>
          <cell r="I32">
            <v>0</v>
          </cell>
          <cell r="J32">
            <v>4.1199999999999974</v>
          </cell>
          <cell r="K32">
            <v>4.5339999999999989</v>
          </cell>
          <cell r="L32">
            <v>4.9110000000000014</v>
          </cell>
          <cell r="M32">
            <v>5.7209999999999965</v>
          </cell>
          <cell r="N32">
            <v>6.3859999999999957</v>
          </cell>
          <cell r="O32">
            <v>5.8210000000000051</v>
          </cell>
          <cell r="P32">
            <v>28.882999999999999</v>
          </cell>
          <cell r="Q32" t="str">
            <v>-</v>
          </cell>
          <cell r="R32" t="str">
            <v>-</v>
          </cell>
          <cell r="V32" t="str">
            <v>IST</v>
          </cell>
          <cell r="W32">
            <v>19.13</v>
          </cell>
          <cell r="X32">
            <v>19.129000000000001</v>
          </cell>
          <cell r="Y32">
            <v>6.0970000000000013</v>
          </cell>
          <cell r="Z32">
            <v>0</v>
          </cell>
          <cell r="AA32">
            <v>0</v>
          </cell>
          <cell r="AB32">
            <v>0</v>
          </cell>
          <cell r="AC32">
            <v>5.1499999999999986</v>
          </cell>
          <cell r="AD32">
            <v>5.767000000000003</v>
          </cell>
          <cell r="AE32">
            <v>13.258000000000003</v>
          </cell>
          <cell r="AF32">
            <v>10.468999999999994</v>
          </cell>
          <cell r="AG32">
            <v>8.7180000000000035</v>
          </cell>
          <cell r="AH32">
            <v>2.3449999999999989</v>
          </cell>
          <cell r="AI32">
            <v>38.259</v>
          </cell>
          <cell r="AJ32" t="str">
            <v>-</v>
          </cell>
          <cell r="AK32" t="str">
            <v>-</v>
          </cell>
        </row>
        <row r="33">
          <cell r="C33" t="str">
            <v>Vorjahr</v>
          </cell>
          <cell r="D33">
            <v>6.6050000000000004</v>
          </cell>
          <cell r="E33">
            <v>11.503</v>
          </cell>
          <cell r="F33">
            <v>10.135999999999999</v>
          </cell>
          <cell r="G33">
            <v>11.667999999999999</v>
          </cell>
          <cell r="H33">
            <v>11.326999999999998</v>
          </cell>
          <cell r="I33">
            <v>9.6570000000000036</v>
          </cell>
          <cell r="J33">
            <v>10.120000000000005</v>
          </cell>
          <cell r="K33">
            <v>16.605000000000004</v>
          </cell>
          <cell r="L33">
            <v>26.042000000000002</v>
          </cell>
          <cell r="M33">
            <v>15.439999999999998</v>
          </cell>
          <cell r="N33">
            <v>13.768000000000001</v>
          </cell>
          <cell r="O33">
            <v>27.262</v>
          </cell>
          <cell r="P33">
            <v>18.108000000000001</v>
          </cell>
          <cell r="Q33">
            <v>1.5950408659156172</v>
          </cell>
          <cell r="R33">
            <v>170.13300000000001</v>
          </cell>
          <cell r="V33" t="str">
            <v>Vorjahr</v>
          </cell>
          <cell r="W33">
            <v>11.269</v>
          </cell>
          <cell r="X33">
            <v>10.601000000000001</v>
          </cell>
          <cell r="Y33">
            <v>10.179999999999996</v>
          </cell>
          <cell r="Z33">
            <v>11.029000000000003</v>
          </cell>
          <cell r="AA33">
            <v>11.430999999999997</v>
          </cell>
          <cell r="AB33">
            <v>11.306000000000004</v>
          </cell>
          <cell r="AC33">
            <v>69.592999999999989</v>
          </cell>
          <cell r="AD33">
            <v>18.314999999999998</v>
          </cell>
          <cell r="AE33">
            <v>32.75</v>
          </cell>
          <cell r="AF33">
            <v>19.481000000000023</v>
          </cell>
          <cell r="AG33">
            <v>14.186999999999983</v>
          </cell>
          <cell r="AH33">
            <v>-0.26300000000000523</v>
          </cell>
          <cell r="AI33">
            <v>21.87</v>
          </cell>
          <cell r="AJ33">
            <v>1.7493827160493827</v>
          </cell>
          <cell r="AK33">
            <v>219.87899999999999</v>
          </cell>
        </row>
        <row r="36">
          <cell r="C36" t="str">
            <v>in Mio EUR</v>
          </cell>
          <cell r="V36" t="str">
            <v>in Mio EUR</v>
          </cell>
        </row>
        <row r="58">
          <cell r="V58" t="str">
            <v>Vorjahr ab Januar incl. SMIT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V59" t="str">
            <v>in TEUR</v>
          </cell>
          <cell r="X59" t="str">
            <v>JUL</v>
          </cell>
          <cell r="Y59" t="str">
            <v>AUG</v>
          </cell>
          <cell r="Z59" t="str">
            <v>SEP</v>
          </cell>
          <cell r="AA59" t="str">
            <v>OKT</v>
          </cell>
          <cell r="AB59" t="str">
            <v>NOV</v>
          </cell>
          <cell r="AC59" t="str">
            <v>DEZ</v>
          </cell>
          <cell r="AD59" t="str">
            <v>JAN</v>
          </cell>
          <cell r="AE59" t="str">
            <v>FEB</v>
          </cell>
          <cell r="AF59" t="str">
            <v>MÄR</v>
          </cell>
          <cell r="AG59" t="str">
            <v>APR</v>
          </cell>
          <cell r="AH59" t="str">
            <v>MAI</v>
          </cell>
          <cell r="AI59" t="str">
            <v>JUN</v>
          </cell>
          <cell r="AJ59" t="str">
            <v>JUN</v>
          </cell>
        </row>
        <row r="60">
          <cell r="C60" t="str">
            <v>Vorjahr ab Januar incl. SMIT</v>
          </cell>
          <cell r="E60">
            <v>39.606999999999999</v>
          </cell>
          <cell r="F60">
            <v>39.606999999999999</v>
          </cell>
          <cell r="G60">
            <v>39.606999999999999</v>
          </cell>
          <cell r="H60">
            <v>39.606999999999999</v>
          </cell>
          <cell r="I60">
            <v>39.606999999999999</v>
          </cell>
          <cell r="J60">
            <v>39.606999999999999</v>
          </cell>
          <cell r="V60" t="str">
            <v xml:space="preserve">Plan </v>
          </cell>
          <cell r="X60">
            <v>369</v>
          </cell>
          <cell r="Y60">
            <v>369</v>
          </cell>
          <cell r="Z60">
            <v>369</v>
          </cell>
          <cell r="AA60">
            <v>369</v>
          </cell>
          <cell r="AB60">
            <v>369</v>
          </cell>
          <cell r="AC60">
            <v>370</v>
          </cell>
          <cell r="AD60">
            <v>0</v>
          </cell>
        </row>
        <row r="61">
          <cell r="C61" t="str">
            <v>IST</v>
          </cell>
          <cell r="E61" t="str">
            <v>JUL</v>
          </cell>
          <cell r="F61" t="str">
            <v>AUG</v>
          </cell>
          <cell r="G61" t="str">
            <v>SEP</v>
          </cell>
          <cell r="H61" t="str">
            <v>OKT</v>
          </cell>
          <cell r="I61" t="str">
            <v>NOV</v>
          </cell>
          <cell r="J61" t="str">
            <v>DEZ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IST</v>
          </cell>
          <cell r="X61">
            <v>-403</v>
          </cell>
          <cell r="Y61">
            <v>-172</v>
          </cell>
          <cell r="Z61">
            <v>5.6259999999999994</v>
          </cell>
          <cell r="AA61">
            <v>0</v>
          </cell>
          <cell r="AB61">
            <v>0</v>
          </cell>
          <cell r="AC61">
            <v>0</v>
          </cell>
          <cell r="AD61">
            <v>5.6880000000000006</v>
          </cell>
          <cell r="AE61">
            <v>6.0880000000000001</v>
          </cell>
          <cell r="AF61">
            <v>7.2080000000000002</v>
          </cell>
          <cell r="AG61">
            <v>7.49</v>
          </cell>
          <cell r="AH61">
            <v>6.51</v>
          </cell>
          <cell r="AI61">
            <v>7.0990000000000002</v>
          </cell>
          <cell r="AJ61">
            <v>6.3330000000000002</v>
          </cell>
        </row>
        <row r="62">
          <cell r="C62" t="str">
            <v>Plan</v>
          </cell>
          <cell r="E62">
            <v>143.97399999999999</v>
          </cell>
          <cell r="F62">
            <v>143.97399999999999</v>
          </cell>
          <cell r="G62">
            <v>143.97399999999999</v>
          </cell>
          <cell r="H62">
            <v>143.97399999999999</v>
          </cell>
          <cell r="I62">
            <v>143.97399999999999</v>
          </cell>
          <cell r="J62">
            <v>143.97399999999999</v>
          </cell>
          <cell r="K62">
            <v>40.653999999999996</v>
          </cell>
          <cell r="L62">
            <v>41.886000000000003</v>
          </cell>
          <cell r="M62">
            <v>50.234000000000002</v>
          </cell>
          <cell r="N62">
            <v>54.981000000000002</v>
          </cell>
          <cell r="O62">
            <v>57.311999999999998</v>
          </cell>
          <cell r="P62">
            <v>53.837000000000003</v>
          </cell>
          <cell r="V62" t="str">
            <v>Differenz</v>
          </cell>
          <cell r="X62">
            <v>-772</v>
          </cell>
          <cell r="Y62">
            <v>-541</v>
          </cell>
          <cell r="Z62">
            <v>3.8719999999999999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IST</v>
          </cell>
          <cell r="E63">
            <v>106.955</v>
          </cell>
          <cell r="F63">
            <v>106.955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V63" t="str">
            <v>Diff. in %</v>
          </cell>
          <cell r="X63">
            <v>-2.0921409214092139</v>
          </cell>
          <cell r="Y63">
            <v>-1.4661246612466126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2.6825759223999999</v>
          </cell>
          <cell r="AE63">
            <v>3.0367875079999997</v>
          </cell>
          <cell r="AF63">
            <v>3.2247678100000003</v>
          </cell>
          <cell r="AG63">
            <v>3.3285532399999997</v>
          </cell>
          <cell r="AH63">
            <v>3.460709182</v>
          </cell>
          <cell r="AI63">
            <v>3.7234605780000001</v>
          </cell>
          <cell r="AJ63">
            <v>4.014811216</v>
          </cell>
        </row>
        <row r="64">
          <cell r="C64" t="str">
            <v>Vorjahr</v>
          </cell>
          <cell r="E64">
            <v>52.637999999999998</v>
          </cell>
          <cell r="F64">
            <v>51.735999999999997</v>
          </cell>
          <cell r="G64">
            <v>51.628</v>
          </cell>
          <cell r="H64">
            <v>51.027999999999999</v>
          </cell>
          <cell r="I64">
            <v>51.143000000000001</v>
          </cell>
          <cell r="J64">
            <v>52.771999999999998</v>
          </cell>
          <cell r="K64">
            <v>112.229</v>
          </cell>
          <cell r="L64">
            <v>113.93300000000001</v>
          </cell>
          <cell r="M64">
            <v>120.64400000000001</v>
          </cell>
          <cell r="N64">
            <v>124.68600000000001</v>
          </cell>
          <cell r="O64">
            <v>125.117</v>
          </cell>
          <cell r="P64">
            <v>97.599000000000004</v>
          </cell>
          <cell r="V64" t="str">
            <v>Vorjahr</v>
          </cell>
          <cell r="X64">
            <v>-2527</v>
          </cell>
          <cell r="Y64">
            <v>1404</v>
          </cell>
          <cell r="Z64">
            <v>1192</v>
          </cell>
          <cell r="AA64">
            <v>-117</v>
          </cell>
          <cell r="AB64">
            <v>-741</v>
          </cell>
          <cell r="AC64">
            <v>-2025</v>
          </cell>
          <cell r="AD64">
            <v>-1051</v>
          </cell>
          <cell r="AE64">
            <v>-965</v>
          </cell>
          <cell r="AF64">
            <v>610</v>
          </cell>
          <cell r="AG64">
            <v>-267</v>
          </cell>
          <cell r="AH64">
            <v>-1387</v>
          </cell>
          <cell r="AI64">
            <v>3057</v>
          </cell>
        </row>
        <row r="67">
          <cell r="C67" t="str">
            <v>GT</v>
          </cell>
          <cell r="E67">
            <v>154</v>
          </cell>
          <cell r="F67">
            <v>156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SB RG</v>
          </cell>
          <cell r="E68">
            <v>82</v>
          </cell>
          <cell r="F68">
            <v>81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Azubis</v>
          </cell>
          <cell r="E69">
            <v>35</v>
          </cell>
          <cell r="F69">
            <v>35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</row>
        <row r="70">
          <cell r="C70" t="str">
            <v>Plan 31.12.</v>
          </cell>
          <cell r="E70">
            <v>423</v>
          </cell>
          <cell r="F70">
            <v>423</v>
          </cell>
          <cell r="G70">
            <v>423</v>
          </cell>
          <cell r="H70">
            <v>423</v>
          </cell>
          <cell r="I70">
            <v>423</v>
          </cell>
          <cell r="J70">
            <v>423</v>
          </cell>
        </row>
        <row r="71">
          <cell r="C71" t="str">
            <v>IST</v>
          </cell>
          <cell r="E71">
            <v>420</v>
          </cell>
          <cell r="F71">
            <v>423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  <row r="90">
          <cell r="C90" t="str">
            <v>Vorjahr ab Januar incl. SMIT</v>
          </cell>
          <cell r="D90" t="str">
            <v>JUL</v>
          </cell>
          <cell r="E90" t="str">
            <v>AUG</v>
          </cell>
          <cell r="F90" t="str">
            <v>SEP</v>
          </cell>
          <cell r="G90" t="str">
            <v>OKT</v>
          </cell>
          <cell r="H90" t="str">
            <v>NOV</v>
          </cell>
          <cell r="I90" t="str">
            <v>DEZ</v>
          </cell>
          <cell r="J90" t="str">
            <v>JAN</v>
          </cell>
          <cell r="K90" t="str">
            <v>FEB</v>
          </cell>
          <cell r="L90" t="str">
            <v>MÄR</v>
          </cell>
          <cell r="M90" t="str">
            <v>APR</v>
          </cell>
          <cell r="N90" t="str">
            <v>MAI</v>
          </cell>
          <cell r="O90" t="str">
            <v>JUN</v>
          </cell>
          <cell r="P90" t="str">
            <v>lfd. GJ</v>
          </cell>
          <cell r="Q90" t="str">
            <v>%</v>
          </cell>
          <cell r="R90" t="str">
            <v>GJ</v>
          </cell>
          <cell r="V90" t="str">
            <v>Vorjahr ab Januar incl. SMIT</v>
          </cell>
        </row>
        <row r="91">
          <cell r="C91" t="str">
            <v xml:space="preserve">Plan </v>
          </cell>
          <cell r="D91">
            <v>152</v>
          </cell>
          <cell r="E91" t="str">
            <v>JUL</v>
          </cell>
          <cell r="F91" t="str">
            <v>AUG</v>
          </cell>
          <cell r="G91" t="str">
            <v>SEP</v>
          </cell>
          <cell r="H91" t="str">
            <v>OKT</v>
          </cell>
          <cell r="I91" t="str">
            <v>NOV</v>
          </cell>
          <cell r="J91" t="str">
            <v>DEZ</v>
          </cell>
          <cell r="K91" t="str">
            <v>JAN</v>
          </cell>
          <cell r="L91" t="str">
            <v>FEB</v>
          </cell>
          <cell r="M91" t="str">
            <v>MÄR</v>
          </cell>
          <cell r="N91" t="str">
            <v>APR</v>
          </cell>
          <cell r="O91" t="str">
            <v>MAI</v>
          </cell>
          <cell r="P91" t="str">
            <v>JUN</v>
          </cell>
          <cell r="Q91">
            <v>-0.80921052631578949</v>
          </cell>
          <cell r="R91">
            <v>915</v>
          </cell>
          <cell r="V91" t="str">
            <v>in Mio EUR</v>
          </cell>
          <cell r="X91" t="str">
            <v>JUL</v>
          </cell>
          <cell r="Y91" t="str">
            <v>AUG</v>
          </cell>
          <cell r="Z91" t="str">
            <v>SEP</v>
          </cell>
          <cell r="AA91" t="str">
            <v>OKT</v>
          </cell>
          <cell r="AB91" t="str">
            <v>NOV</v>
          </cell>
          <cell r="AC91" t="str">
            <v>DEZ</v>
          </cell>
          <cell r="AD91" t="str">
            <v>JAN</v>
          </cell>
          <cell r="AE91" t="str">
            <v>FEB</v>
          </cell>
          <cell r="AF91" t="str">
            <v>MÄR</v>
          </cell>
          <cell r="AG91" t="str">
            <v>APR</v>
          </cell>
          <cell r="AH91" t="str">
            <v>MAI</v>
          </cell>
          <cell r="AI91" t="str">
            <v>JUN</v>
          </cell>
          <cell r="AJ91" t="str">
            <v>JUN</v>
          </cell>
        </row>
        <row r="92">
          <cell r="C92" t="str">
            <v>Plan 31.12.</v>
          </cell>
          <cell r="D92">
            <v>-248</v>
          </cell>
          <cell r="E92">
            <v>48.959000000000003</v>
          </cell>
          <cell r="F92">
            <v>48.959000000000003</v>
          </cell>
          <cell r="G92">
            <v>48.959000000000003</v>
          </cell>
          <cell r="H92">
            <v>48.959000000000003</v>
          </cell>
          <cell r="I92">
            <v>48.959000000000003</v>
          </cell>
          <cell r="J92">
            <v>48.959000000000003</v>
          </cell>
          <cell r="P92">
            <v>-246</v>
          </cell>
          <cell r="Q92">
            <v>2.2357723577235773</v>
          </cell>
          <cell r="R92">
            <v>-246</v>
          </cell>
          <cell r="V92" t="str">
            <v>Plan 31.12.</v>
          </cell>
          <cell r="X92">
            <v>1268</v>
          </cell>
          <cell r="Y92">
            <v>1268</v>
          </cell>
          <cell r="Z92">
            <v>1268</v>
          </cell>
          <cell r="AA92">
            <v>1268</v>
          </cell>
          <cell r="AB92">
            <v>1268</v>
          </cell>
          <cell r="AC92">
            <v>1268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C93" t="str">
            <v>IST</v>
          </cell>
          <cell r="D93">
            <v>-400</v>
          </cell>
          <cell r="E93">
            <v>42.128999999999998</v>
          </cell>
          <cell r="F93">
            <v>42.128999999999998</v>
          </cell>
          <cell r="P93">
            <v>-550</v>
          </cell>
          <cell r="R93">
            <v>-1161</v>
          </cell>
          <cell r="V93" t="str">
            <v>IST</v>
          </cell>
          <cell r="X93">
            <v>1260</v>
          </cell>
          <cell r="Y93">
            <v>1264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</row>
        <row r="94">
          <cell r="C94" t="str">
            <v>Vorjahr</v>
          </cell>
          <cell r="D94">
            <v>-2.6315789473684212</v>
          </cell>
          <cell r="E94">
            <v>39.850999999999999</v>
          </cell>
          <cell r="F94">
            <v>41.353000000000002</v>
          </cell>
          <cell r="G94">
            <v>50.817999999999998</v>
          </cell>
          <cell r="H94">
            <v>28.619</v>
          </cell>
          <cell r="I94">
            <v>27.3</v>
          </cell>
          <cell r="J94">
            <v>26.940999999999999</v>
          </cell>
          <cell r="K94">
            <v>39.212000000000003</v>
          </cell>
          <cell r="L94">
            <v>35.04</v>
          </cell>
          <cell r="M94">
            <v>40.061</v>
          </cell>
          <cell r="N94">
            <v>37.832999999999998</v>
          </cell>
          <cell r="O94">
            <v>38.823999999999998</v>
          </cell>
          <cell r="P94">
            <v>46.951000000000001</v>
          </cell>
          <cell r="R94">
            <v>-1.2688524590163934</v>
          </cell>
          <cell r="V94" t="str">
            <v>Vorjahr</v>
          </cell>
          <cell r="X94">
            <v>876</v>
          </cell>
          <cell r="Y94">
            <v>883</v>
          </cell>
          <cell r="Z94">
            <v>906</v>
          </cell>
          <cell r="AA94">
            <v>904</v>
          </cell>
          <cell r="AB94">
            <v>911</v>
          </cell>
          <cell r="AC94">
            <v>914</v>
          </cell>
          <cell r="AD94">
            <v>1270</v>
          </cell>
          <cell r="AE94">
            <v>1266</v>
          </cell>
          <cell r="AF94">
            <v>1259</v>
          </cell>
          <cell r="AG94">
            <v>1261</v>
          </cell>
          <cell r="AH94">
            <v>1261</v>
          </cell>
          <cell r="AI94">
            <v>1264</v>
          </cell>
        </row>
      </sheetData>
      <sheetData sheetId="2">
        <row r="5">
          <cell r="C5" t="str">
            <v>in Mio EUR</v>
          </cell>
          <cell r="V5" t="str">
            <v>in Mio EUR</v>
          </cell>
        </row>
        <row r="6">
          <cell r="C6" t="str">
            <v>in Mio EUR</v>
          </cell>
          <cell r="V6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6.117</v>
          </cell>
          <cell r="E30">
            <v>6.117</v>
          </cell>
          <cell r="F30">
            <v>6.1169999999999991</v>
          </cell>
          <cell r="G30">
            <v>6.1170000000000009</v>
          </cell>
          <cell r="H30">
            <v>6.1170000000000009</v>
          </cell>
          <cell r="I30">
            <v>6.115000000000002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18.350999999999999</v>
          </cell>
          <cell r="Q30">
            <v>0.97297150019072542</v>
          </cell>
          <cell r="R30">
            <v>36.700000000000003</v>
          </cell>
          <cell r="V30" t="str">
            <v>Plan</v>
          </cell>
          <cell r="W30">
            <v>6.641</v>
          </cell>
          <cell r="X30">
            <v>6.641</v>
          </cell>
          <cell r="Y30">
            <v>6.6410000000000018</v>
          </cell>
          <cell r="Z30">
            <v>6.6409999999999982</v>
          </cell>
          <cell r="AA30">
            <v>6.6409999999999982</v>
          </cell>
          <cell r="AB30">
            <v>6.6450000000000031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19.923000000000002</v>
          </cell>
          <cell r="AJ30">
            <v>0.78677909953320269</v>
          </cell>
          <cell r="AK30">
            <v>39.85</v>
          </cell>
        </row>
        <row r="31">
          <cell r="C31" t="str">
            <v>IST</v>
          </cell>
          <cell r="D31">
            <v>4.5289999999999999</v>
          </cell>
          <cell r="E31">
            <v>6.5620000000000012</v>
          </cell>
          <cell r="F31">
            <v>6.7639999999999993</v>
          </cell>
          <cell r="G31">
            <v>20.149999999999991</v>
          </cell>
          <cell r="H31">
            <v>0</v>
          </cell>
          <cell r="I31">
            <v>0</v>
          </cell>
          <cell r="P31">
            <v>17.855</v>
          </cell>
          <cell r="Q31" t="str">
            <v>-</v>
          </cell>
          <cell r="R31" t="str">
            <v>-</v>
          </cell>
          <cell r="V31" t="str">
            <v>IST</v>
          </cell>
          <cell r="W31">
            <v>6.5529999999999999</v>
          </cell>
          <cell r="X31">
            <v>4.8750000000000009</v>
          </cell>
          <cell r="Y31">
            <v>4.2469999999999981</v>
          </cell>
          <cell r="Z31">
            <v>21.972000000000008</v>
          </cell>
          <cell r="AA31">
            <v>0</v>
          </cell>
          <cell r="AB31">
            <v>0</v>
          </cell>
          <cell r="AI31">
            <v>15.674999999999999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3.3759999999999999</v>
          </cell>
          <cell r="E32">
            <v>5.8740000000000006</v>
          </cell>
          <cell r="F32">
            <v>5.5509999999999984</v>
          </cell>
          <cell r="G32">
            <v>6.4080000000000013</v>
          </cell>
          <cell r="H32">
            <v>6.1020000000000003</v>
          </cell>
          <cell r="I32">
            <v>4.9100000000000037</v>
          </cell>
          <cell r="J32">
            <v>4.1199999999999974</v>
          </cell>
          <cell r="K32">
            <v>4.5339999999999989</v>
          </cell>
          <cell r="L32">
            <v>4.9110000000000014</v>
          </cell>
          <cell r="M32">
            <v>5.7209999999999965</v>
          </cell>
          <cell r="N32">
            <v>6.3859999999999957</v>
          </cell>
          <cell r="O32">
            <v>5.8210000000000051</v>
          </cell>
          <cell r="P32">
            <v>14.800999999999998</v>
          </cell>
          <cell r="Q32">
            <v>1.2063374096344843</v>
          </cell>
          <cell r="R32">
            <v>63.713999999999999</v>
          </cell>
          <cell r="V32" t="str">
            <v>Vorjahr</v>
          </cell>
          <cell r="W32">
            <v>5.6749999999999998</v>
          </cell>
          <cell r="X32">
            <v>6.0949999999999998</v>
          </cell>
          <cell r="Y32">
            <v>6.0970000000000013</v>
          </cell>
          <cell r="Z32">
            <v>7.2349999999999994</v>
          </cell>
          <cell r="AA32">
            <v>5.4610000000000021</v>
          </cell>
          <cell r="AB32">
            <v>7.3249999999999957</v>
          </cell>
          <cell r="AC32">
            <v>5.1499999999999986</v>
          </cell>
          <cell r="AD32">
            <v>5.767000000000003</v>
          </cell>
          <cell r="AE32">
            <v>13.258000000000003</v>
          </cell>
          <cell r="AF32">
            <v>10.468999999999994</v>
          </cell>
          <cell r="AG32">
            <v>8.7180000000000035</v>
          </cell>
          <cell r="AH32">
            <v>2.3449999999999989</v>
          </cell>
          <cell r="AI32">
            <v>17.867000000000001</v>
          </cell>
          <cell r="AJ32">
            <v>0.87731572172160954</v>
          </cell>
          <cell r="AK32">
            <v>83.594999999999999</v>
          </cell>
        </row>
        <row r="36">
          <cell r="C36" t="str">
            <v>in Mio EUR</v>
          </cell>
          <cell r="V36" t="str">
            <v>in Mio EUR</v>
          </cell>
        </row>
        <row r="58">
          <cell r="V58" t="str">
            <v>Vorjahr ab Januar incl. SMIT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V59" t="str">
            <v>in TEUR</v>
          </cell>
          <cell r="X59" t="str">
            <v>JUL</v>
          </cell>
          <cell r="Y59" t="str">
            <v>JUL</v>
          </cell>
          <cell r="Z59" t="str">
            <v>AUG</v>
          </cell>
          <cell r="AA59" t="str">
            <v>SEP</v>
          </cell>
          <cell r="AB59" t="str">
            <v>OKT</v>
          </cell>
          <cell r="AC59" t="str">
            <v>NOV</v>
          </cell>
          <cell r="AD59" t="str">
            <v>DEZ</v>
          </cell>
          <cell r="AE59" t="str">
            <v>JAN</v>
          </cell>
          <cell r="AF59" t="str">
            <v>FEB</v>
          </cell>
          <cell r="AG59" t="str">
            <v>MÄR</v>
          </cell>
          <cell r="AH59" t="str">
            <v>APR</v>
          </cell>
          <cell r="AI59" t="str">
            <v>MAI</v>
          </cell>
          <cell r="AJ59" t="str">
            <v>JUN</v>
          </cell>
        </row>
        <row r="60">
          <cell r="C60" t="str">
            <v>Plan</v>
          </cell>
          <cell r="E60">
            <v>39.606999999999999</v>
          </cell>
          <cell r="F60">
            <v>39.606999999999999</v>
          </cell>
          <cell r="G60">
            <v>39.606999999999999</v>
          </cell>
          <cell r="H60">
            <v>39.606999999999999</v>
          </cell>
          <cell r="I60">
            <v>39.606999999999999</v>
          </cell>
          <cell r="J60">
            <v>39.606999999999999</v>
          </cell>
          <cell r="V60" t="str">
            <v>UE/FE IST</v>
          </cell>
          <cell r="X60">
            <v>369</v>
          </cell>
          <cell r="Y60">
            <v>7.8520000000000003</v>
          </cell>
          <cell r="Z60">
            <v>7.8289999999999997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C61" t="str">
            <v>IST</v>
          </cell>
          <cell r="E61">
            <v>55.862000000000002</v>
          </cell>
          <cell r="F61">
            <v>54.174000000000007</v>
          </cell>
          <cell r="G61">
            <v>51.658000000000001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UE/FE VJ</v>
          </cell>
          <cell r="X61">
            <v>-403</v>
          </cell>
          <cell r="Y61">
            <v>5.9809999999999999</v>
          </cell>
          <cell r="Z61">
            <v>5.6259999999999994</v>
          </cell>
          <cell r="AA61">
            <v>6.86</v>
          </cell>
          <cell r="AB61">
            <v>5.9060000000000006</v>
          </cell>
          <cell r="AC61">
            <v>5.4279999999999999</v>
          </cell>
          <cell r="AD61">
            <v>5.6880000000000006</v>
          </cell>
          <cell r="AE61">
            <v>6.0880000000000001</v>
          </cell>
          <cell r="AF61">
            <v>7.2080000000000002</v>
          </cell>
          <cell r="AG61">
            <v>7.49</v>
          </cell>
          <cell r="AH61">
            <v>6.51</v>
          </cell>
          <cell r="AI61">
            <v>7.0990000000000002</v>
          </cell>
          <cell r="AJ61">
            <v>6.3330000000000002</v>
          </cell>
        </row>
        <row r="62">
          <cell r="C62" t="str">
            <v>Vorjahr</v>
          </cell>
          <cell r="E62">
            <v>36.625</v>
          </cell>
          <cell r="F62">
            <v>36.844999999999999</v>
          </cell>
          <cell r="G62">
            <v>37.021999999999998</v>
          </cell>
          <cell r="H62">
            <v>37.85</v>
          </cell>
          <cell r="I62">
            <v>37.208999999999996</v>
          </cell>
          <cell r="J62">
            <v>39.622999999999998</v>
          </cell>
          <cell r="K62">
            <v>40.653999999999996</v>
          </cell>
          <cell r="L62">
            <v>41.886000000000003</v>
          </cell>
          <cell r="M62">
            <v>50.234000000000002</v>
          </cell>
          <cell r="N62">
            <v>54.981000000000002</v>
          </cell>
          <cell r="O62">
            <v>57.311999999999998</v>
          </cell>
          <cell r="P62">
            <v>53.837000000000003</v>
          </cell>
          <cell r="V62" t="str">
            <v>Fert. Mat. IST</v>
          </cell>
          <cell r="X62">
            <v>-772</v>
          </cell>
          <cell r="Y62">
            <v>4.2709999999999999</v>
          </cell>
          <cell r="Z62">
            <v>3.8719999999999999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Arbeitsvorrat</v>
          </cell>
          <cell r="E63">
            <v>48.010000000000005</v>
          </cell>
          <cell r="F63">
            <v>46.345000000000006</v>
          </cell>
          <cell r="G63">
            <v>51.658000000000001</v>
          </cell>
          <cell r="H63">
            <v>0</v>
          </cell>
          <cell r="I63">
            <v>0</v>
          </cell>
          <cell r="J63">
            <v>0</v>
          </cell>
          <cell r="V63" t="str">
            <v>Fert. Mat. VJ</v>
          </cell>
          <cell r="X63">
            <v>-2.0921409214092139</v>
          </cell>
          <cell r="Y63">
            <v>3.2797575863800001</v>
          </cell>
          <cell r="Z63">
            <v>3.3042614989199999</v>
          </cell>
          <cell r="AA63">
            <v>3.2896335148000002</v>
          </cell>
          <cell r="AB63">
            <v>3.2428511360000001</v>
          </cell>
          <cell r="AC63">
            <v>3.2971985116000004</v>
          </cell>
          <cell r="AD63">
            <v>2.6825759223999999</v>
          </cell>
          <cell r="AE63">
            <v>3.0367875079999997</v>
          </cell>
          <cell r="AF63">
            <v>3.2247678100000003</v>
          </cell>
          <cell r="AG63">
            <v>3.3285532399999997</v>
          </cell>
          <cell r="AH63">
            <v>3.460709182</v>
          </cell>
          <cell r="AI63">
            <v>3.7234605780000001</v>
          </cell>
          <cell r="AJ63">
            <v>4.014811216</v>
          </cell>
        </row>
        <row r="66">
          <cell r="C66" t="str">
            <v>NT</v>
          </cell>
          <cell r="E66">
            <v>149</v>
          </cell>
          <cell r="F66">
            <v>151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GT</v>
          </cell>
          <cell r="E67">
            <v>154</v>
          </cell>
          <cell r="F67">
            <v>156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SB RG</v>
          </cell>
          <cell r="E68">
            <v>82</v>
          </cell>
          <cell r="F68">
            <v>81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Azubis</v>
          </cell>
          <cell r="E69">
            <v>35</v>
          </cell>
          <cell r="F69">
            <v>35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Plan 31.12.</v>
          </cell>
          <cell r="E70">
            <v>423</v>
          </cell>
          <cell r="F70">
            <v>423</v>
          </cell>
          <cell r="G70">
            <v>423</v>
          </cell>
          <cell r="H70">
            <v>423</v>
          </cell>
          <cell r="I70">
            <v>423</v>
          </cell>
          <cell r="J70">
            <v>423</v>
          </cell>
        </row>
        <row r="71">
          <cell r="C71" t="str">
            <v>IST</v>
          </cell>
          <cell r="E71">
            <v>420</v>
          </cell>
          <cell r="F71">
            <v>423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  <row r="90">
          <cell r="C90" t="str">
            <v>in TEUR</v>
          </cell>
          <cell r="D90" t="str">
            <v>JUL</v>
          </cell>
          <cell r="E90" t="str">
            <v>AUG</v>
          </cell>
          <cell r="F90" t="str">
            <v>SEP</v>
          </cell>
          <cell r="G90" t="str">
            <v>OKT</v>
          </cell>
          <cell r="H90" t="str">
            <v>NOV</v>
          </cell>
          <cell r="I90" t="str">
            <v>DEZ</v>
          </cell>
          <cell r="J90" t="str">
            <v>JAN</v>
          </cell>
          <cell r="K90" t="str">
            <v>FEB</v>
          </cell>
          <cell r="L90" t="str">
            <v>MÄR</v>
          </cell>
          <cell r="M90" t="str">
            <v>APR</v>
          </cell>
          <cell r="N90" t="str">
            <v>MAI</v>
          </cell>
          <cell r="O90" t="str">
            <v>JUN</v>
          </cell>
          <cell r="P90" t="str">
            <v>lfd. GJ</v>
          </cell>
          <cell r="Q90" t="str">
            <v>%</v>
          </cell>
          <cell r="R90" t="str">
            <v>GJ</v>
          </cell>
          <cell r="V90" t="str">
            <v>nicht konsolidiert</v>
          </cell>
        </row>
        <row r="91">
          <cell r="C91" t="str">
            <v xml:space="preserve">Plan </v>
          </cell>
          <cell r="D91">
            <v>152</v>
          </cell>
          <cell r="E91">
            <v>152</v>
          </cell>
          <cell r="F91">
            <v>152</v>
          </cell>
          <cell r="G91">
            <v>152</v>
          </cell>
          <cell r="H91">
            <v>152</v>
          </cell>
          <cell r="I91">
            <v>155</v>
          </cell>
          <cell r="J91" t="str">
            <v>DEZ</v>
          </cell>
          <cell r="K91" t="str">
            <v>JAN</v>
          </cell>
          <cell r="L91" t="str">
            <v>FEB</v>
          </cell>
          <cell r="M91" t="str">
            <v>MÄR</v>
          </cell>
          <cell r="N91" t="str">
            <v>APR</v>
          </cell>
          <cell r="O91" t="str">
            <v>MAI</v>
          </cell>
          <cell r="P91">
            <v>304</v>
          </cell>
          <cell r="Q91">
            <v>-0.80921052631578949</v>
          </cell>
          <cell r="R91">
            <v>915</v>
          </cell>
          <cell r="V91" t="str">
            <v>in Mio EUR</v>
          </cell>
          <cell r="X91" t="str">
            <v>JUL</v>
          </cell>
          <cell r="Y91" t="str">
            <v>JUL</v>
          </cell>
          <cell r="Z91" t="str">
            <v>AUG</v>
          </cell>
          <cell r="AA91" t="str">
            <v>SEP</v>
          </cell>
          <cell r="AB91" t="str">
            <v>OKT</v>
          </cell>
          <cell r="AC91" t="str">
            <v>NOV</v>
          </cell>
          <cell r="AD91" t="str">
            <v>DEZ</v>
          </cell>
          <cell r="AE91" t="str">
            <v>JAN</v>
          </cell>
          <cell r="AF91" t="str">
            <v>FEB</v>
          </cell>
          <cell r="AG91" t="str">
            <v>MÄR</v>
          </cell>
          <cell r="AH91" t="str">
            <v>APR</v>
          </cell>
          <cell r="AI91" t="str">
            <v>MAI</v>
          </cell>
          <cell r="AJ91" t="str">
            <v>JUN</v>
          </cell>
        </row>
        <row r="92">
          <cell r="C92" t="str">
            <v>IST</v>
          </cell>
          <cell r="D92">
            <v>-248</v>
          </cell>
          <cell r="E92">
            <v>2</v>
          </cell>
          <cell r="F92">
            <v>48.959000000000003</v>
          </cell>
          <cell r="G92">
            <v>0</v>
          </cell>
          <cell r="H92">
            <v>0</v>
          </cell>
          <cell r="I92">
            <v>0</v>
          </cell>
          <cell r="J92">
            <v>48.959000000000003</v>
          </cell>
          <cell r="P92">
            <v>-246</v>
          </cell>
          <cell r="Q92">
            <v>2.2357723577235773</v>
          </cell>
          <cell r="R92">
            <v>-246</v>
          </cell>
          <cell r="V92" t="str">
            <v xml:space="preserve"> DB I Plan</v>
          </cell>
          <cell r="X92">
            <v>1268</v>
          </cell>
          <cell r="Y92">
            <v>2.2170000000000001</v>
          </cell>
          <cell r="Z92">
            <v>2.2170000000000001</v>
          </cell>
          <cell r="AA92">
            <v>2.2169999999999996</v>
          </cell>
          <cell r="AB92">
            <v>2.2170000000000005</v>
          </cell>
          <cell r="AC92">
            <v>2.2170000000000005</v>
          </cell>
          <cell r="AD92">
            <v>2.2149999999999999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C93" t="str">
            <v>Diff.</v>
          </cell>
          <cell r="D93">
            <v>-400</v>
          </cell>
          <cell r="E93">
            <v>-150</v>
          </cell>
          <cell r="F93">
            <v>42.128999999999998</v>
          </cell>
          <cell r="P93">
            <v>-550</v>
          </cell>
          <cell r="R93">
            <v>-1161</v>
          </cell>
          <cell r="V93" t="str">
            <v xml:space="preserve"> DB I IST</v>
          </cell>
          <cell r="X93">
            <v>1260</v>
          </cell>
          <cell r="Y93">
            <v>1.7330000000000001</v>
          </cell>
          <cell r="Z93">
            <v>2.1819999999999999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</row>
        <row r="94">
          <cell r="C94" t="str">
            <v>Diff. in %</v>
          </cell>
          <cell r="D94">
            <v>-2.6315789473684212</v>
          </cell>
          <cell r="E94">
            <v>-0.98684210526315785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26.940999999999999</v>
          </cell>
          <cell r="K94">
            <v>39.212000000000003</v>
          </cell>
          <cell r="L94">
            <v>35.04</v>
          </cell>
          <cell r="M94">
            <v>40.061</v>
          </cell>
          <cell r="N94">
            <v>37.832999999999998</v>
          </cell>
          <cell r="O94">
            <v>38.823999999999998</v>
          </cell>
          <cell r="P94">
            <v>-1.8092105263157894</v>
          </cell>
          <cell r="R94">
            <v>-1.2688524590163934</v>
          </cell>
          <cell r="V94" t="str">
            <v xml:space="preserve"> Sparten-GK Plan</v>
          </cell>
          <cell r="X94">
            <v>876</v>
          </cell>
          <cell r="Y94">
            <v>2.028</v>
          </cell>
          <cell r="Z94">
            <v>2.028</v>
          </cell>
          <cell r="AA94">
            <v>2.0279999999999996</v>
          </cell>
          <cell r="AB94">
            <v>2.0280000000000005</v>
          </cell>
          <cell r="AC94">
            <v>2.0280000000000005</v>
          </cell>
          <cell r="AD94">
            <v>2.0299999999999994</v>
          </cell>
          <cell r="AE94">
            <v>1266</v>
          </cell>
          <cell r="AF94">
            <v>1259</v>
          </cell>
          <cell r="AG94">
            <v>1261</v>
          </cell>
          <cell r="AH94">
            <v>1261</v>
          </cell>
          <cell r="AI94">
            <v>1264</v>
          </cell>
        </row>
        <row r="95">
          <cell r="C95" t="str">
            <v>Vorjahr</v>
          </cell>
          <cell r="D95">
            <v>-2066</v>
          </cell>
          <cell r="E95">
            <v>1292</v>
          </cell>
          <cell r="F95">
            <v>1239</v>
          </cell>
          <cell r="G95">
            <v>-291</v>
          </cell>
          <cell r="H95">
            <v>-130</v>
          </cell>
          <cell r="I95">
            <v>-1857</v>
          </cell>
          <cell r="J95">
            <v>-507</v>
          </cell>
          <cell r="K95">
            <v>164</v>
          </cell>
          <cell r="L95">
            <v>1274</v>
          </cell>
          <cell r="M95">
            <v>46</v>
          </cell>
          <cell r="N95">
            <v>744</v>
          </cell>
          <cell r="O95">
            <v>-18</v>
          </cell>
          <cell r="P95">
            <v>-774</v>
          </cell>
          <cell r="Q95">
            <v>0</v>
          </cell>
          <cell r="R95">
            <v>-110</v>
          </cell>
          <cell r="V95" t="str">
            <v xml:space="preserve"> Sparten-GK IST</v>
          </cell>
          <cell r="Y95">
            <v>1.7789999999999999</v>
          </cell>
          <cell r="Z95">
            <v>1.9830000000000001</v>
          </cell>
          <cell r="AB95">
            <v>0</v>
          </cell>
          <cell r="AC95">
            <v>0</v>
          </cell>
          <cell r="AD95">
            <v>0</v>
          </cell>
        </row>
      </sheetData>
      <sheetData sheetId="3">
        <row r="5">
          <cell r="C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3.4169999999999998</v>
          </cell>
          <cell r="E30">
            <v>3.4169999999999998</v>
          </cell>
          <cell r="F30">
            <v>3.4169999999999998</v>
          </cell>
          <cell r="G30">
            <v>3.4169999999999998</v>
          </cell>
          <cell r="H30">
            <v>3.4170000000000016</v>
          </cell>
          <cell r="I30">
            <v>3.4149999999999991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10.250999999999999</v>
          </cell>
          <cell r="Q30">
            <v>1.0349234221051604</v>
          </cell>
          <cell r="R30">
            <v>20.5</v>
          </cell>
          <cell r="V30" t="str">
            <v>Plan</v>
          </cell>
          <cell r="W30">
            <v>3.8330000000000002</v>
          </cell>
          <cell r="X30">
            <v>3.8330000000000002</v>
          </cell>
          <cell r="Y30">
            <v>3.8330000000000002</v>
          </cell>
          <cell r="Z30">
            <v>3.8330000000000002</v>
          </cell>
          <cell r="AA30">
            <v>3.8329999999999984</v>
          </cell>
          <cell r="AB30">
            <v>3.8350000000000009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11.499000000000001</v>
          </cell>
          <cell r="AJ30">
            <v>0.79615618749456463</v>
          </cell>
          <cell r="AK30">
            <v>23</v>
          </cell>
        </row>
        <row r="31">
          <cell r="C31" t="str">
            <v>incl. Cash Pool bei TESSAG</v>
          </cell>
          <cell r="D31">
            <v>2.5019999999999998</v>
          </cell>
          <cell r="E31">
            <v>4.2490000000000006</v>
          </cell>
          <cell r="F31">
            <v>3.8579999999999997</v>
          </cell>
          <cell r="G31">
            <v>20.149999999999991</v>
          </cell>
          <cell r="H31">
            <v>0</v>
          </cell>
          <cell r="I31">
            <v>0</v>
          </cell>
          <cell r="P31">
            <v>10.609</v>
          </cell>
          <cell r="Q31" t="str">
            <v>-</v>
          </cell>
          <cell r="R31" t="str">
            <v>-</v>
          </cell>
          <cell r="V31" t="str">
            <v>Forderungen aus Lieferungen und Leistungen</v>
          </cell>
          <cell r="W31">
            <v>3.5760000000000001</v>
          </cell>
          <cell r="X31">
            <v>3.6169999999999995</v>
          </cell>
          <cell r="Y31">
            <v>1.9619999999999997</v>
          </cell>
          <cell r="Z31">
            <v>21.972000000000008</v>
          </cell>
          <cell r="AA31">
            <v>0</v>
          </cell>
          <cell r="AB31">
            <v>0</v>
          </cell>
          <cell r="AI31">
            <v>9.1549999999999994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2.1779999999999999</v>
          </cell>
          <cell r="E32" t="str">
            <v>JUL</v>
          </cell>
          <cell r="F32" t="str">
            <v>AUG</v>
          </cell>
          <cell r="G32" t="str">
            <v>SEP</v>
          </cell>
          <cell r="H32" t="str">
            <v>OKT</v>
          </cell>
          <cell r="I32" t="str">
            <v>NOV</v>
          </cell>
          <cell r="J32" t="str">
            <v>DEZ</v>
          </cell>
          <cell r="K32" t="str">
            <v>JAN</v>
          </cell>
          <cell r="L32" t="str">
            <v>FEB</v>
          </cell>
          <cell r="M32" t="str">
            <v>MÄR</v>
          </cell>
          <cell r="N32" t="str">
            <v>APR</v>
          </cell>
          <cell r="O32" t="str">
            <v>MAI</v>
          </cell>
          <cell r="P32" t="str">
            <v>JUN</v>
          </cell>
          <cell r="Q32">
            <v>1.2083143507972667</v>
          </cell>
          <cell r="R32">
            <v>37.128999999999998</v>
          </cell>
          <cell r="V32" t="str">
            <v>Vorjahr</v>
          </cell>
          <cell r="W32">
            <v>3.05</v>
          </cell>
          <cell r="X32" t="str">
            <v>JUL</v>
          </cell>
          <cell r="Y32" t="str">
            <v>AUG</v>
          </cell>
          <cell r="Z32" t="str">
            <v>SEP</v>
          </cell>
          <cell r="AA32" t="str">
            <v>OKT</v>
          </cell>
          <cell r="AB32" t="str">
            <v>NOV</v>
          </cell>
          <cell r="AC32" t="str">
            <v>DEZ</v>
          </cell>
          <cell r="AD32" t="str">
            <v>JAN</v>
          </cell>
          <cell r="AE32" t="str">
            <v>FEB</v>
          </cell>
          <cell r="AF32" t="str">
            <v>MÄR</v>
          </cell>
          <cell r="AG32" t="str">
            <v>APR</v>
          </cell>
          <cell r="AH32" t="str">
            <v>MAI</v>
          </cell>
          <cell r="AI32" t="str">
            <v>JUN</v>
          </cell>
          <cell r="AJ32">
            <v>0.99640835872877653</v>
          </cell>
          <cell r="AK32">
            <v>55.304000000000002</v>
          </cell>
        </row>
        <row r="33">
          <cell r="C33" t="str">
            <v>Plan 31.12.</v>
          </cell>
          <cell r="E33">
            <v>8.5009999999999994</v>
          </cell>
          <cell r="F33">
            <v>8.5009999999999994</v>
          </cell>
          <cell r="G33">
            <v>8.5009999999999994</v>
          </cell>
          <cell r="H33">
            <v>8.5009999999999994</v>
          </cell>
          <cell r="I33">
            <v>8.5009999999999994</v>
          </cell>
          <cell r="J33">
            <v>8.5009999999999994</v>
          </cell>
          <cell r="V33" t="str">
            <v>Plan 31.12.</v>
          </cell>
          <cell r="X33">
            <v>19.649999999999999</v>
          </cell>
          <cell r="Y33">
            <v>19.649999999999999</v>
          </cell>
          <cell r="Z33">
            <v>19.649999999999999</v>
          </cell>
          <cell r="AA33">
            <v>19.649999999999999</v>
          </cell>
          <cell r="AB33">
            <v>19.649999999999999</v>
          </cell>
          <cell r="AC33">
            <v>19.649999999999999</v>
          </cell>
        </row>
        <row r="34">
          <cell r="C34" t="str">
            <v>IST</v>
          </cell>
          <cell r="E34">
            <v>14.65</v>
          </cell>
          <cell r="F34">
            <v>13.497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V34" t="str">
            <v>IST</v>
          </cell>
          <cell r="X34">
            <v>13.319496379999997</v>
          </cell>
          <cell r="Y34">
            <v>11.443452229999998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C35" t="str">
            <v>Vorjahr</v>
          </cell>
          <cell r="E35">
            <v>16.227</v>
          </cell>
          <cell r="F35">
            <v>15.186999999999999</v>
          </cell>
          <cell r="G35">
            <v>15.705</v>
          </cell>
          <cell r="H35">
            <v>15.898</v>
          </cell>
          <cell r="I35">
            <v>16.760999999999999</v>
          </cell>
          <cell r="J35">
            <v>17.085000000000001</v>
          </cell>
          <cell r="K35">
            <v>18.390999999999998</v>
          </cell>
          <cell r="L35">
            <v>16.917999999999999</v>
          </cell>
          <cell r="M35">
            <v>18.32</v>
          </cell>
          <cell r="N35">
            <v>17.079000000000001</v>
          </cell>
          <cell r="O35">
            <v>17.276</v>
          </cell>
          <cell r="P35">
            <v>17.172999999999998</v>
          </cell>
          <cell r="V35" t="str">
            <v>Vorjahr</v>
          </cell>
          <cell r="X35">
            <v>12.003999999999998</v>
          </cell>
          <cell r="Y35">
            <v>13.940999999999999</v>
          </cell>
          <cell r="Z35">
            <v>15.88</v>
          </cell>
          <cell r="AA35">
            <v>15.856000000000002</v>
          </cell>
          <cell r="AB35">
            <v>14.445</v>
          </cell>
          <cell r="AC35">
            <v>14.3</v>
          </cell>
          <cell r="AD35">
            <v>12.28235205</v>
          </cell>
          <cell r="AE35">
            <v>12.579247280000001</v>
          </cell>
          <cell r="AF35">
            <v>12.963523850000001</v>
          </cell>
          <cell r="AG35">
            <v>13.801718409999999</v>
          </cell>
          <cell r="AH35">
            <v>15.010323010000004</v>
          </cell>
          <cell r="AI35">
            <v>15.189391279999999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</row>
        <row r="60">
          <cell r="C60" t="str">
            <v>Plan</v>
          </cell>
          <cell r="E60">
            <v>28.363</v>
          </cell>
          <cell r="F60">
            <v>28.363</v>
          </cell>
          <cell r="G60">
            <v>28.363</v>
          </cell>
          <cell r="H60">
            <v>28.363</v>
          </cell>
          <cell r="I60">
            <v>28.363</v>
          </cell>
          <cell r="J60">
            <v>28.363</v>
          </cell>
        </row>
        <row r="61">
          <cell r="C61" t="str">
            <v>IST</v>
          </cell>
          <cell r="E61">
            <v>43.460999999999999</v>
          </cell>
          <cell r="F61">
            <v>42.828000000000003</v>
          </cell>
          <cell r="G61">
            <v>40.933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</row>
        <row r="62">
          <cell r="C62" t="str">
            <v>Vorjahr</v>
          </cell>
          <cell r="E62">
            <v>25.452000000000002</v>
          </cell>
          <cell r="F62">
            <v>24.887</v>
          </cell>
          <cell r="G62">
            <v>24.617999999999999</v>
          </cell>
          <cell r="H62">
            <v>24.797000000000001</v>
          </cell>
          <cell r="I62">
            <v>25.306999999999999</v>
          </cell>
          <cell r="J62">
            <v>28.501999999999999</v>
          </cell>
          <cell r="K62">
            <v>29.298999999999999</v>
          </cell>
          <cell r="L62">
            <v>30.038</v>
          </cell>
          <cell r="M62">
            <v>37.807000000000002</v>
          </cell>
          <cell r="N62">
            <v>42.387</v>
          </cell>
          <cell r="O62">
            <v>45.524999999999999</v>
          </cell>
          <cell r="P62">
            <v>42.386000000000003</v>
          </cell>
        </row>
        <row r="63">
          <cell r="C63" t="str">
            <v>Arbeitsvorrat</v>
          </cell>
          <cell r="E63">
            <v>38.816000000000003</v>
          </cell>
          <cell r="F63">
            <v>38.425000000000004</v>
          </cell>
          <cell r="G63">
            <v>40.933</v>
          </cell>
          <cell r="H63">
            <v>0</v>
          </cell>
          <cell r="I63">
            <v>0</v>
          </cell>
          <cell r="J63">
            <v>0</v>
          </cell>
        </row>
        <row r="65">
          <cell r="E65" t="str">
            <v>JUL</v>
          </cell>
          <cell r="F65" t="str">
            <v>AUG</v>
          </cell>
          <cell r="G65" t="str">
            <v>SEP</v>
          </cell>
          <cell r="H65" t="str">
            <v>OKT</v>
          </cell>
          <cell r="I65" t="str">
            <v>NOV</v>
          </cell>
          <cell r="J65" t="str">
            <v>DEZ</v>
          </cell>
          <cell r="K65" t="str">
            <v>JAN</v>
          </cell>
          <cell r="L65" t="str">
            <v>FEB</v>
          </cell>
          <cell r="M65" t="str">
            <v>MÄR</v>
          </cell>
          <cell r="N65" t="str">
            <v>APR</v>
          </cell>
          <cell r="O65" t="str">
            <v>MAI</v>
          </cell>
          <cell r="P65" t="str">
            <v>JUN</v>
          </cell>
        </row>
        <row r="66">
          <cell r="C66" t="str">
            <v>NT</v>
          </cell>
          <cell r="E66">
            <v>149</v>
          </cell>
          <cell r="F66">
            <v>151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GT</v>
          </cell>
          <cell r="E67">
            <v>154</v>
          </cell>
          <cell r="F67">
            <v>156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SB RG</v>
          </cell>
          <cell r="E68">
            <v>82</v>
          </cell>
          <cell r="F68">
            <v>81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Azubis</v>
          </cell>
          <cell r="E69">
            <v>35</v>
          </cell>
          <cell r="F69">
            <v>35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Plan 31.12.</v>
          </cell>
          <cell r="E70">
            <v>423</v>
          </cell>
          <cell r="F70">
            <v>423</v>
          </cell>
          <cell r="G70">
            <v>423</v>
          </cell>
          <cell r="H70">
            <v>423</v>
          </cell>
          <cell r="I70">
            <v>423</v>
          </cell>
          <cell r="J70">
            <v>423</v>
          </cell>
        </row>
        <row r="71">
          <cell r="C71" t="str">
            <v>IST</v>
          </cell>
          <cell r="E71">
            <v>420</v>
          </cell>
          <cell r="F71">
            <v>423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</sheetData>
      <sheetData sheetId="4">
        <row r="5">
          <cell r="C5" t="str">
            <v>in Mio EUR</v>
          </cell>
          <cell r="V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3.4169999999999998</v>
          </cell>
          <cell r="E30">
            <v>3.4169999999999998</v>
          </cell>
          <cell r="F30">
            <v>3.4169999999999998</v>
          </cell>
          <cell r="G30">
            <v>3.4169999999999998</v>
          </cell>
          <cell r="H30">
            <v>3.4170000000000016</v>
          </cell>
          <cell r="I30">
            <v>3.4149999999999991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10.250999999999999</v>
          </cell>
          <cell r="Q30">
            <v>1.0349234221051604</v>
          </cell>
          <cell r="R30">
            <v>20.5</v>
          </cell>
          <cell r="V30" t="str">
            <v>Plan</v>
          </cell>
          <cell r="W30">
            <v>3.8330000000000002</v>
          </cell>
          <cell r="X30">
            <v>3.8330000000000002</v>
          </cell>
          <cell r="Y30">
            <v>3.8330000000000002</v>
          </cell>
          <cell r="Z30">
            <v>3.8330000000000002</v>
          </cell>
          <cell r="AA30">
            <v>3.8329999999999984</v>
          </cell>
          <cell r="AB30">
            <v>3.8350000000000009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11.499000000000001</v>
          </cell>
          <cell r="AJ30">
            <v>0.79615618749456463</v>
          </cell>
          <cell r="AK30">
            <v>23</v>
          </cell>
        </row>
        <row r="31">
          <cell r="C31" t="str">
            <v>IST</v>
          </cell>
          <cell r="D31">
            <v>2.5019999999999998</v>
          </cell>
          <cell r="E31">
            <v>4.2490000000000006</v>
          </cell>
          <cell r="F31">
            <v>3.8579999999999997</v>
          </cell>
          <cell r="G31">
            <v>20.149999999999991</v>
          </cell>
          <cell r="H31">
            <v>0</v>
          </cell>
          <cell r="I31">
            <v>0</v>
          </cell>
          <cell r="P31">
            <v>10.609</v>
          </cell>
          <cell r="Q31" t="str">
            <v>-</v>
          </cell>
          <cell r="R31" t="str">
            <v>-</v>
          </cell>
          <cell r="V31" t="str">
            <v>IST</v>
          </cell>
          <cell r="W31">
            <v>3.5760000000000001</v>
          </cell>
          <cell r="X31">
            <v>3.6169999999999995</v>
          </cell>
          <cell r="Y31">
            <v>1.9619999999999997</v>
          </cell>
          <cell r="Z31">
            <v>21.972000000000008</v>
          </cell>
          <cell r="AA31">
            <v>0</v>
          </cell>
          <cell r="AB31">
            <v>0</v>
          </cell>
          <cell r="AI31">
            <v>9.1549999999999994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2.1779999999999999</v>
          </cell>
          <cell r="E32">
            <v>3.4009999999999998</v>
          </cell>
          <cell r="F32">
            <v>3.2009999999999996</v>
          </cell>
          <cell r="G32">
            <v>3.761000000000001</v>
          </cell>
          <cell r="H32">
            <v>3.527000000000001</v>
          </cell>
          <cell r="I32">
            <v>2.3679999999999986</v>
          </cell>
          <cell r="J32">
            <v>1.9570000000000007</v>
          </cell>
          <cell r="K32">
            <v>2.7469999999999999</v>
          </cell>
          <cell r="L32">
            <v>3.1009999999999991</v>
          </cell>
          <cell r="M32">
            <v>3.6320000000000014</v>
          </cell>
          <cell r="N32">
            <v>3.5879999999999974</v>
          </cell>
          <cell r="O32">
            <v>3.6679999999999993</v>
          </cell>
          <cell r="P32">
            <v>8.7799999999999994</v>
          </cell>
          <cell r="Q32">
            <v>1.2083143507972667</v>
          </cell>
          <cell r="R32">
            <v>37.128999999999998</v>
          </cell>
          <cell r="V32" t="str">
            <v>Vorjahr</v>
          </cell>
          <cell r="W32">
            <v>3.05</v>
          </cell>
          <cell r="X32">
            <v>2.8370000000000006</v>
          </cell>
          <cell r="Y32">
            <v>3.3010000000000002</v>
          </cell>
          <cell r="Z32">
            <v>3.9390000000000001</v>
          </cell>
          <cell r="AA32">
            <v>4.0370000000000008</v>
          </cell>
          <cell r="AB32">
            <v>5.5629999999999988</v>
          </cell>
          <cell r="AC32">
            <v>2.7540000000000013</v>
          </cell>
          <cell r="AD32">
            <v>3.4860000000000007</v>
          </cell>
          <cell r="AE32">
            <v>10.870000000000001</v>
          </cell>
          <cell r="AF32">
            <v>8.2129999999999939</v>
          </cell>
          <cell r="AG32">
            <v>6.7270000000000039</v>
          </cell>
          <cell r="AH32">
            <v>0.52700000000000102</v>
          </cell>
          <cell r="AI32">
            <v>9.1880000000000006</v>
          </cell>
          <cell r="AJ32">
            <v>0.99640835872877653</v>
          </cell>
          <cell r="AK32">
            <v>55.304000000000002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Y59" t="str">
            <v>JUL</v>
          </cell>
          <cell r="Z59" t="str">
            <v>AUG</v>
          </cell>
          <cell r="AA59" t="str">
            <v>SEP</v>
          </cell>
          <cell r="AB59" t="str">
            <v>OKT</v>
          </cell>
          <cell r="AC59" t="str">
            <v>NOV</v>
          </cell>
          <cell r="AD59" t="str">
            <v>DEZ</v>
          </cell>
          <cell r="AE59" t="str">
            <v>JAN</v>
          </cell>
          <cell r="AF59" t="str">
            <v>FEB</v>
          </cell>
          <cell r="AG59" t="str">
            <v>MÄR</v>
          </cell>
          <cell r="AH59" t="str">
            <v>APR</v>
          </cell>
          <cell r="AI59" t="str">
            <v>MAI</v>
          </cell>
          <cell r="AJ59" t="str">
            <v>JUN</v>
          </cell>
        </row>
        <row r="60">
          <cell r="C60" t="str">
            <v>Plan</v>
          </cell>
          <cell r="E60">
            <v>28.363</v>
          </cell>
          <cell r="F60">
            <v>28.363</v>
          </cell>
          <cell r="G60">
            <v>28.363</v>
          </cell>
          <cell r="H60">
            <v>28.363</v>
          </cell>
          <cell r="I60">
            <v>28.363</v>
          </cell>
          <cell r="J60">
            <v>28.363</v>
          </cell>
          <cell r="V60" t="str">
            <v>UE/FE IST</v>
          </cell>
          <cell r="Y60">
            <v>4.6449999999999996</v>
          </cell>
          <cell r="Z60">
            <v>4.4029999999999996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C61" t="str">
            <v>IST</v>
          </cell>
          <cell r="E61">
            <v>43.460999999999999</v>
          </cell>
          <cell r="F61">
            <v>42.828000000000003</v>
          </cell>
          <cell r="G61">
            <v>40.933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UE/FE VJ</v>
          </cell>
          <cell r="Y61">
            <v>3.4630000000000001</v>
          </cell>
          <cell r="Z61">
            <v>3.464</v>
          </cell>
          <cell r="AA61">
            <v>4.2060000000000004</v>
          </cell>
          <cell r="AB61">
            <v>3.488</v>
          </cell>
          <cell r="AC61">
            <v>2.4969999999999999</v>
          </cell>
          <cell r="AD61">
            <v>2.7530000000000001</v>
          </cell>
          <cell r="AE61">
            <v>3.3639999999999999</v>
          </cell>
          <cell r="AF61">
            <v>3.609</v>
          </cell>
          <cell r="AG61">
            <v>3.5089999999999999</v>
          </cell>
          <cell r="AH61">
            <v>3.1150000000000002</v>
          </cell>
          <cell r="AI61">
            <v>3.5390000000000001</v>
          </cell>
          <cell r="AJ61">
            <v>3.133</v>
          </cell>
        </row>
        <row r="62">
          <cell r="C62" t="str">
            <v>Vorjahr</v>
          </cell>
          <cell r="E62">
            <v>25.452000000000002</v>
          </cell>
          <cell r="F62">
            <v>24.887</v>
          </cell>
          <cell r="G62">
            <v>24.617999999999999</v>
          </cell>
          <cell r="H62">
            <v>24.797000000000001</v>
          </cell>
          <cell r="I62">
            <v>25.306999999999999</v>
          </cell>
          <cell r="J62">
            <v>28.501999999999999</v>
          </cell>
          <cell r="K62">
            <v>29.298999999999999</v>
          </cell>
          <cell r="L62">
            <v>30.038</v>
          </cell>
          <cell r="M62">
            <v>37.807000000000002</v>
          </cell>
          <cell r="N62">
            <v>42.387</v>
          </cell>
          <cell r="O62">
            <v>45.524999999999999</v>
          </cell>
          <cell r="P62">
            <v>42.386000000000003</v>
          </cell>
          <cell r="V62" t="str">
            <v>Fert. Mat. IST</v>
          </cell>
          <cell r="Y62">
            <v>2.7709999999999999</v>
          </cell>
          <cell r="Z62">
            <v>2.4350000000000001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Arbeitsvorrat</v>
          </cell>
          <cell r="E63">
            <v>38.816000000000003</v>
          </cell>
          <cell r="F63">
            <v>38.425000000000004</v>
          </cell>
          <cell r="G63">
            <v>40.933</v>
          </cell>
          <cell r="H63">
            <v>0</v>
          </cell>
          <cell r="I63">
            <v>0</v>
          </cell>
          <cell r="J63">
            <v>0</v>
          </cell>
          <cell r="V63" t="str">
            <v>Fert. Mat. VJ</v>
          </cell>
          <cell r="Y63">
            <v>1.8640000000000001</v>
          </cell>
          <cell r="Z63">
            <v>1.867</v>
          </cell>
          <cell r="AA63">
            <v>1.9019999999999999</v>
          </cell>
          <cell r="AB63">
            <v>1.871</v>
          </cell>
          <cell r="AC63">
            <v>1.663</v>
          </cell>
          <cell r="AD63">
            <v>1.1990000000000001</v>
          </cell>
          <cell r="AE63">
            <v>1.3660000000000001</v>
          </cell>
          <cell r="AF63">
            <v>1.365</v>
          </cell>
          <cell r="AG63">
            <v>1.5629999999999999</v>
          </cell>
          <cell r="AH63">
            <v>1.671</v>
          </cell>
          <cell r="AI63">
            <v>2.1019999999999999</v>
          </cell>
          <cell r="AJ63">
            <v>2.472</v>
          </cell>
        </row>
        <row r="66">
          <cell r="C66" t="str">
            <v>VT</v>
          </cell>
          <cell r="E66">
            <v>302</v>
          </cell>
          <cell r="F66">
            <v>304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SB N</v>
          </cell>
          <cell r="E67">
            <v>24</v>
          </cell>
          <cell r="F67">
            <v>24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Azubis</v>
          </cell>
          <cell r="E68">
            <v>19</v>
          </cell>
          <cell r="F68">
            <v>22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Plan 31.12.</v>
          </cell>
          <cell r="E69">
            <v>357</v>
          </cell>
          <cell r="F69">
            <v>357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IST</v>
          </cell>
          <cell r="E70">
            <v>345</v>
          </cell>
          <cell r="F70">
            <v>350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Vorjahr</v>
          </cell>
          <cell r="E71">
            <v>339</v>
          </cell>
          <cell r="F71">
            <v>345</v>
          </cell>
          <cell r="G71">
            <v>357</v>
          </cell>
          <cell r="H71">
            <v>356</v>
          </cell>
          <cell r="I71">
            <v>356</v>
          </cell>
          <cell r="J71">
            <v>358</v>
          </cell>
          <cell r="K71">
            <v>356</v>
          </cell>
          <cell r="L71">
            <v>356</v>
          </cell>
          <cell r="M71">
            <v>348</v>
          </cell>
          <cell r="N71">
            <v>347</v>
          </cell>
          <cell r="O71">
            <v>345</v>
          </cell>
          <cell r="P71">
            <v>344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  <row r="90">
          <cell r="C90" t="str">
            <v>in TEUR</v>
          </cell>
          <cell r="D90" t="str">
            <v>JUL</v>
          </cell>
          <cell r="E90" t="str">
            <v>AUG</v>
          </cell>
          <cell r="F90" t="str">
            <v>SEP</v>
          </cell>
          <cell r="G90" t="str">
            <v>OKT</v>
          </cell>
          <cell r="H90" t="str">
            <v>NOV</v>
          </cell>
          <cell r="I90" t="str">
            <v>DEZ</v>
          </cell>
          <cell r="J90" t="str">
            <v>JAN</v>
          </cell>
          <cell r="K90" t="str">
            <v>FEB</v>
          </cell>
          <cell r="L90" t="str">
            <v>MÄR</v>
          </cell>
          <cell r="M90" t="str">
            <v>APR</v>
          </cell>
          <cell r="N90" t="str">
            <v>MAI</v>
          </cell>
          <cell r="O90" t="str">
            <v>JUN</v>
          </cell>
          <cell r="P90" t="str">
            <v>lfd. GJ</v>
          </cell>
          <cell r="Q90" t="str">
            <v>%</v>
          </cell>
          <cell r="R90" t="str">
            <v>GJ</v>
          </cell>
          <cell r="V90" t="str">
            <v>nicht konsolidiert</v>
          </cell>
        </row>
        <row r="91">
          <cell r="C91" t="str">
            <v xml:space="preserve">Plan </v>
          </cell>
          <cell r="D91">
            <v>494</v>
          </cell>
          <cell r="E91">
            <v>494</v>
          </cell>
          <cell r="F91">
            <v>494</v>
          </cell>
          <cell r="G91">
            <v>494</v>
          </cell>
          <cell r="H91">
            <v>494</v>
          </cell>
          <cell r="I91">
            <v>491</v>
          </cell>
          <cell r="J91">
            <v>100</v>
          </cell>
          <cell r="P91">
            <v>988</v>
          </cell>
          <cell r="Q91">
            <v>0.7419028340080972</v>
          </cell>
          <cell r="R91">
            <v>2961</v>
          </cell>
          <cell r="V91" t="str">
            <v>in Mio EUR</v>
          </cell>
          <cell r="Y91" t="str">
            <v>JUL</v>
          </cell>
          <cell r="Z91" t="str">
            <v>AUG</v>
          </cell>
          <cell r="AA91" t="str">
            <v>SEP</v>
          </cell>
          <cell r="AB91" t="str">
            <v>OKT</v>
          </cell>
          <cell r="AC91" t="str">
            <v>NOV</v>
          </cell>
          <cell r="AD91" t="str">
            <v>DEZ</v>
          </cell>
          <cell r="AE91" t="str">
            <v>JAN</v>
          </cell>
          <cell r="AF91" t="str">
            <v>FEB</v>
          </cell>
          <cell r="AG91" t="str">
            <v>MÄR</v>
          </cell>
          <cell r="AH91" t="str">
            <v>APR</v>
          </cell>
          <cell r="AI91" t="str">
            <v>MAI</v>
          </cell>
          <cell r="AJ91" t="str">
            <v>JUN</v>
          </cell>
        </row>
        <row r="92">
          <cell r="C92" t="str">
            <v>IST</v>
          </cell>
          <cell r="D92">
            <v>378</v>
          </cell>
          <cell r="E92">
            <v>355</v>
          </cell>
          <cell r="F92">
            <v>182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P92">
            <v>733</v>
          </cell>
          <cell r="R92">
            <v>733</v>
          </cell>
          <cell r="V92" t="str">
            <v xml:space="preserve"> DB I Plan</v>
          </cell>
          <cell r="Y92">
            <v>1.1930000000000001</v>
          </cell>
          <cell r="Z92">
            <v>1.1930000000000001</v>
          </cell>
          <cell r="AA92">
            <v>1.1930000000000001</v>
          </cell>
          <cell r="AB92">
            <v>1.1930000000000001</v>
          </cell>
          <cell r="AC92">
            <v>1.1929999999999996</v>
          </cell>
          <cell r="AD92">
            <v>1.1920000000000002</v>
          </cell>
        </row>
        <row r="93">
          <cell r="C93" t="str">
            <v>Differenz</v>
          </cell>
          <cell r="D93">
            <v>-116</v>
          </cell>
          <cell r="E93">
            <v>-139</v>
          </cell>
          <cell r="F93">
            <v>82</v>
          </cell>
          <cell r="P93">
            <v>-255</v>
          </cell>
          <cell r="V93" t="str">
            <v xml:space="preserve"> DB I IST</v>
          </cell>
          <cell r="Y93">
            <v>0.88500000000000001</v>
          </cell>
          <cell r="Z93">
            <v>1.1559999999999999</v>
          </cell>
          <cell r="AB93">
            <v>0</v>
          </cell>
          <cell r="AC93">
            <v>0</v>
          </cell>
          <cell r="AD93">
            <v>0</v>
          </cell>
        </row>
        <row r="94">
          <cell r="C94" t="str">
            <v>Diff. in %</v>
          </cell>
          <cell r="D94">
            <v>-0.23481781376518218</v>
          </cell>
          <cell r="E94">
            <v>-0.28137651821862347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P94">
            <v>-0.25809716599190285</v>
          </cell>
          <cell r="V94" t="str">
            <v xml:space="preserve"> Sparten-GK Plan</v>
          </cell>
          <cell r="Y94">
            <v>0.68300000000000005</v>
          </cell>
          <cell r="Z94">
            <v>0.68300000000000005</v>
          </cell>
          <cell r="AA94">
            <v>0.68300000000000027</v>
          </cell>
          <cell r="AB94">
            <v>0.68299999999999983</v>
          </cell>
          <cell r="AC94">
            <v>0.68299999999999983</v>
          </cell>
          <cell r="AD94">
            <v>0.68100000000000005</v>
          </cell>
        </row>
        <row r="95">
          <cell r="C95" t="str">
            <v>Vorjahr</v>
          </cell>
          <cell r="D95">
            <v>-1185</v>
          </cell>
          <cell r="E95">
            <v>1223</v>
          </cell>
          <cell r="F95">
            <v>1114</v>
          </cell>
          <cell r="G95">
            <v>169</v>
          </cell>
          <cell r="H95">
            <v>214</v>
          </cell>
          <cell r="I95">
            <v>-654</v>
          </cell>
          <cell r="J95">
            <v>-385</v>
          </cell>
          <cell r="K95">
            <v>573</v>
          </cell>
          <cell r="L95">
            <v>121</v>
          </cell>
          <cell r="M95">
            <v>762</v>
          </cell>
          <cell r="N95">
            <v>68</v>
          </cell>
          <cell r="O95">
            <v>10</v>
          </cell>
          <cell r="P95">
            <v>38</v>
          </cell>
          <cell r="Q95">
            <v>0</v>
          </cell>
          <cell r="R95">
            <v>2030</v>
          </cell>
          <cell r="V95" t="str">
            <v xml:space="preserve"> Sparten-GK IST</v>
          </cell>
          <cell r="Y95">
            <v>0.48699999999999999</v>
          </cell>
          <cell r="Z95">
            <v>0.77999999999999992</v>
          </cell>
          <cell r="AB95">
            <v>0</v>
          </cell>
          <cell r="AC95">
            <v>0</v>
          </cell>
          <cell r="AD95">
            <v>0</v>
          </cell>
        </row>
      </sheetData>
      <sheetData sheetId="5">
        <row r="5">
          <cell r="C5" t="str">
            <v>in Mio EUR</v>
          </cell>
          <cell r="V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2.7</v>
          </cell>
          <cell r="E30">
            <v>2.7</v>
          </cell>
          <cell r="F30">
            <v>2.6999999999999993</v>
          </cell>
          <cell r="G30">
            <v>2.7000000000000011</v>
          </cell>
          <cell r="H30">
            <v>2.6999999999999993</v>
          </cell>
          <cell r="I30">
            <v>2.6999999999999993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8.1</v>
          </cell>
          <cell r="Q30">
            <v>0.89456790123456797</v>
          </cell>
          <cell r="R30">
            <v>16.2</v>
          </cell>
          <cell r="V30" t="str">
            <v>Plan</v>
          </cell>
          <cell r="W30">
            <v>2.8079999999999998</v>
          </cell>
          <cell r="X30">
            <v>2.8079999999999998</v>
          </cell>
          <cell r="Y30">
            <v>2.8079999999999998</v>
          </cell>
          <cell r="Z30">
            <v>2.8079999999999998</v>
          </cell>
          <cell r="AA30">
            <v>2.8079999999999998</v>
          </cell>
          <cell r="AB30">
            <v>2.8100000000000023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8.4239999999999995</v>
          </cell>
          <cell r="AJ30">
            <v>0.77397910731244068</v>
          </cell>
          <cell r="AK30">
            <v>16.850000000000001</v>
          </cell>
        </row>
        <row r="31">
          <cell r="C31" t="str">
            <v>IST</v>
          </cell>
          <cell r="D31">
            <v>2.0270000000000001</v>
          </cell>
          <cell r="E31">
            <v>2.3129999999999997</v>
          </cell>
          <cell r="F31">
            <v>2.9060000000000006</v>
          </cell>
          <cell r="G31">
            <v>20.149999999999991</v>
          </cell>
          <cell r="H31">
            <v>0</v>
          </cell>
          <cell r="I31">
            <v>0</v>
          </cell>
          <cell r="P31">
            <v>7.2460000000000004</v>
          </cell>
          <cell r="Q31" t="str">
            <v>-</v>
          </cell>
          <cell r="R31" t="str">
            <v>-</v>
          </cell>
          <cell r="V31" t="str">
            <v>IST</v>
          </cell>
          <cell r="W31">
            <v>2.9769999999999999</v>
          </cell>
          <cell r="X31">
            <v>1.2580000000000005</v>
          </cell>
          <cell r="Y31">
            <v>2.2849999999999993</v>
          </cell>
          <cell r="Z31">
            <v>21.972000000000008</v>
          </cell>
          <cell r="AA31">
            <v>0</v>
          </cell>
          <cell r="AB31">
            <v>0</v>
          </cell>
          <cell r="AI31">
            <v>6.52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1.198</v>
          </cell>
          <cell r="E32">
            <v>2.4729999999999999</v>
          </cell>
          <cell r="F32">
            <v>2.35</v>
          </cell>
          <cell r="G32">
            <v>2.6469999999999994</v>
          </cell>
          <cell r="H32">
            <v>2.5749999999999993</v>
          </cell>
          <cell r="I32">
            <v>2.5420000000000016</v>
          </cell>
          <cell r="J32">
            <v>2.1629999999999985</v>
          </cell>
          <cell r="K32">
            <v>1.7870000000000008</v>
          </cell>
          <cell r="L32">
            <v>1.8100000000000023</v>
          </cell>
          <cell r="M32">
            <v>2.0889999999999951</v>
          </cell>
          <cell r="N32">
            <v>2.7979999999999983</v>
          </cell>
          <cell r="O32">
            <v>2.1530000000000058</v>
          </cell>
          <cell r="P32">
            <v>6.0209999999999999</v>
          </cell>
          <cell r="Q32">
            <v>1.2034545756518851</v>
          </cell>
          <cell r="R32">
            <v>26.585000000000001</v>
          </cell>
          <cell r="V32" t="str">
            <v>Vorjahr</v>
          </cell>
          <cell r="W32">
            <v>2.625</v>
          </cell>
          <cell r="X32">
            <v>3.258</v>
          </cell>
          <cell r="Y32">
            <v>2.7960000000000003</v>
          </cell>
          <cell r="Z32">
            <v>3.2959999999999994</v>
          </cell>
          <cell r="AA32">
            <v>1.4239999999999995</v>
          </cell>
          <cell r="AB32">
            <v>1.7620000000000005</v>
          </cell>
          <cell r="AC32">
            <v>2.395999999999999</v>
          </cell>
          <cell r="AD32">
            <v>2.2809999999999988</v>
          </cell>
          <cell r="AE32">
            <v>2.3880000000000017</v>
          </cell>
          <cell r="AF32">
            <v>2.2560000000000002</v>
          </cell>
          <cell r="AG32">
            <v>1.9909999999999997</v>
          </cell>
          <cell r="AH32">
            <v>1.8180000000000014</v>
          </cell>
          <cell r="AI32">
            <v>8.6790000000000003</v>
          </cell>
          <cell r="AJ32">
            <v>0.7512386219610554</v>
          </cell>
          <cell r="AK32">
            <v>28.291</v>
          </cell>
        </row>
        <row r="33">
          <cell r="C33" t="str">
            <v>Plan 31.12.</v>
          </cell>
          <cell r="E33">
            <v>-4.8040000000000003</v>
          </cell>
          <cell r="F33">
            <v>-4.8040000000000003</v>
          </cell>
          <cell r="G33">
            <v>-4.8040000000000003</v>
          </cell>
          <cell r="H33">
            <v>-4.8040000000000003</v>
          </cell>
          <cell r="I33">
            <v>-4.8040000000000003</v>
          </cell>
          <cell r="J33">
            <v>-4.8040000000000003</v>
          </cell>
          <cell r="V33" t="str">
            <v>Plan 31.12.</v>
          </cell>
          <cell r="X33">
            <v>8</v>
          </cell>
          <cell r="Y33">
            <v>8</v>
          </cell>
          <cell r="Z33">
            <v>8</v>
          </cell>
          <cell r="AA33">
            <v>8</v>
          </cell>
          <cell r="AB33">
            <v>8</v>
          </cell>
          <cell r="AC33">
            <v>8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Y59" t="str">
            <v>JUL</v>
          </cell>
          <cell r="Z59" t="str">
            <v>AUG</v>
          </cell>
          <cell r="AA59" t="str">
            <v>SEP</v>
          </cell>
          <cell r="AB59" t="str">
            <v>OKT</v>
          </cell>
          <cell r="AC59" t="str">
            <v>NOV</v>
          </cell>
          <cell r="AD59" t="str">
            <v>DEZ</v>
          </cell>
          <cell r="AE59" t="str">
            <v>JAN</v>
          </cell>
          <cell r="AF59" t="str">
            <v>FEB</v>
          </cell>
          <cell r="AG59" t="str">
            <v>MÄR</v>
          </cell>
          <cell r="AH59" t="str">
            <v>APR</v>
          </cell>
          <cell r="AI59" t="str">
            <v>MAI</v>
          </cell>
          <cell r="AJ59" t="str">
            <v>JUN</v>
          </cell>
        </row>
        <row r="60">
          <cell r="C60" t="str">
            <v>Plan</v>
          </cell>
          <cell r="E60">
            <v>11.244</v>
          </cell>
          <cell r="F60">
            <v>11.244</v>
          </cell>
          <cell r="G60">
            <v>11.244</v>
          </cell>
          <cell r="H60">
            <v>11.244</v>
          </cell>
          <cell r="I60">
            <v>11.244</v>
          </cell>
          <cell r="J60">
            <v>11.244</v>
          </cell>
          <cell r="V60" t="str">
            <v>UE/FE IST</v>
          </cell>
          <cell r="Y60">
            <v>3.2069999999999999</v>
          </cell>
          <cell r="Z60">
            <v>3.4260000000000002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C61" t="str">
            <v>IST</v>
          </cell>
          <cell r="E61">
            <v>12.401</v>
          </cell>
          <cell r="F61">
            <v>11.346</v>
          </cell>
          <cell r="G61">
            <v>10.725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UE/FE VJ</v>
          </cell>
          <cell r="Y61">
            <v>2.5180000000000002</v>
          </cell>
          <cell r="Z61">
            <v>2.1619999999999999</v>
          </cell>
          <cell r="AA61">
            <v>2.6539999999999999</v>
          </cell>
          <cell r="AB61">
            <v>2.4180000000000001</v>
          </cell>
          <cell r="AC61">
            <v>2.931</v>
          </cell>
          <cell r="AD61">
            <v>2.9350000000000001</v>
          </cell>
          <cell r="AE61">
            <v>2.7240000000000002</v>
          </cell>
          <cell r="AF61">
            <v>3.5990000000000002</v>
          </cell>
          <cell r="AG61">
            <v>3.9809999999999999</v>
          </cell>
          <cell r="AH61">
            <v>3.395</v>
          </cell>
          <cell r="AI61">
            <v>3.56</v>
          </cell>
          <cell r="AJ61">
            <v>3.2</v>
          </cell>
        </row>
        <row r="62">
          <cell r="C62" t="str">
            <v>Vorjahr</v>
          </cell>
          <cell r="E62">
            <v>11.173</v>
          </cell>
          <cell r="F62">
            <v>11.958</v>
          </cell>
          <cell r="G62">
            <v>12.404</v>
          </cell>
          <cell r="H62">
            <v>13.053000000000001</v>
          </cell>
          <cell r="I62">
            <v>11.901999999999999</v>
          </cell>
          <cell r="J62">
            <v>11.121</v>
          </cell>
          <cell r="K62">
            <v>11.355</v>
          </cell>
          <cell r="L62">
            <v>11.848000000000001</v>
          </cell>
          <cell r="M62">
            <v>12.427</v>
          </cell>
          <cell r="N62">
            <v>12.593999999999999</v>
          </cell>
          <cell r="O62">
            <v>11.787000000000001</v>
          </cell>
          <cell r="P62">
            <v>11.451000000000001</v>
          </cell>
          <cell r="V62" t="str">
            <v>Fert. Mat. IST</v>
          </cell>
          <cell r="Y62">
            <v>1.5</v>
          </cell>
          <cell r="Z62">
            <v>1.4370000000000001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Arbeitsvorrat</v>
          </cell>
          <cell r="E63">
            <v>9.1939999999999991</v>
          </cell>
          <cell r="F63">
            <v>7.92</v>
          </cell>
          <cell r="G63">
            <v>10.725</v>
          </cell>
          <cell r="H63">
            <v>0</v>
          </cell>
          <cell r="I63">
            <v>0</v>
          </cell>
          <cell r="J63">
            <v>0</v>
          </cell>
          <cell r="V63" t="str">
            <v>Fert. Mat. VJ</v>
          </cell>
          <cell r="Y63">
            <v>1.41575758638</v>
          </cell>
          <cell r="Z63">
            <v>1.4372614989199999</v>
          </cell>
          <cell r="AA63">
            <v>1.3876335148000001</v>
          </cell>
          <cell r="AB63">
            <v>1.3718511360000001</v>
          </cell>
          <cell r="AC63">
            <v>1.6341985116000002</v>
          </cell>
          <cell r="AD63">
            <v>1.4835759224</v>
          </cell>
          <cell r="AE63">
            <v>1.6707875079999999</v>
          </cell>
          <cell r="AF63">
            <v>1.8597678100000001</v>
          </cell>
          <cell r="AG63">
            <v>1.76555324</v>
          </cell>
          <cell r="AH63">
            <v>1.789709182</v>
          </cell>
          <cell r="AI63">
            <v>1.621460578</v>
          </cell>
          <cell r="AJ63">
            <v>1.542811216</v>
          </cell>
        </row>
        <row r="66">
          <cell r="C66" t="str">
            <v>VT</v>
          </cell>
          <cell r="E66">
            <v>302</v>
          </cell>
          <cell r="F66">
            <v>304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SB N</v>
          </cell>
          <cell r="E67">
            <v>24</v>
          </cell>
          <cell r="F67">
            <v>24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Azubis</v>
          </cell>
          <cell r="E68">
            <v>19</v>
          </cell>
          <cell r="F68">
            <v>22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Plan 31.12.</v>
          </cell>
          <cell r="E69">
            <v>357</v>
          </cell>
          <cell r="F69">
            <v>357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IST</v>
          </cell>
          <cell r="E70">
            <v>345</v>
          </cell>
          <cell r="F70">
            <v>350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Vorjahr</v>
          </cell>
          <cell r="E71">
            <v>339</v>
          </cell>
          <cell r="F71">
            <v>345</v>
          </cell>
          <cell r="G71">
            <v>357</v>
          </cell>
          <cell r="H71">
            <v>356</v>
          </cell>
          <cell r="I71">
            <v>356</v>
          </cell>
          <cell r="J71">
            <v>358</v>
          </cell>
          <cell r="K71">
            <v>356</v>
          </cell>
          <cell r="L71">
            <v>356</v>
          </cell>
          <cell r="M71">
            <v>348</v>
          </cell>
          <cell r="N71">
            <v>347</v>
          </cell>
          <cell r="O71">
            <v>345</v>
          </cell>
          <cell r="P71">
            <v>344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  <row r="90">
          <cell r="C90" t="str">
            <v>in TEUR</v>
          </cell>
          <cell r="D90" t="str">
            <v>JUL</v>
          </cell>
          <cell r="E90" t="str">
            <v>AUG</v>
          </cell>
          <cell r="F90" t="str">
            <v>SEP</v>
          </cell>
          <cell r="G90" t="str">
            <v>OKT</v>
          </cell>
          <cell r="H90" t="str">
            <v>NOV</v>
          </cell>
          <cell r="I90" t="str">
            <v>DEZ</v>
          </cell>
          <cell r="J90" t="str">
            <v>JAN</v>
          </cell>
          <cell r="K90" t="str">
            <v>FEB</v>
          </cell>
          <cell r="L90" t="str">
            <v>MÄR</v>
          </cell>
          <cell r="M90" t="str">
            <v>APR</v>
          </cell>
          <cell r="N90" t="str">
            <v>MAI</v>
          </cell>
          <cell r="O90" t="str">
            <v>JUN</v>
          </cell>
          <cell r="P90" t="str">
            <v>lfd. GJ</v>
          </cell>
          <cell r="Q90" t="str">
            <v>%</v>
          </cell>
          <cell r="R90" t="str">
            <v>GJ</v>
          </cell>
          <cell r="V90" t="str">
            <v>nicht konsolidiert</v>
          </cell>
        </row>
        <row r="91">
          <cell r="C91" t="str">
            <v xml:space="preserve">Plan </v>
          </cell>
          <cell r="D91">
            <v>411</v>
          </cell>
          <cell r="E91">
            <v>411</v>
          </cell>
          <cell r="F91">
            <v>411</v>
          </cell>
          <cell r="G91">
            <v>411</v>
          </cell>
          <cell r="H91">
            <v>411</v>
          </cell>
          <cell r="I91">
            <v>411</v>
          </cell>
          <cell r="J91">
            <v>100</v>
          </cell>
          <cell r="P91">
            <v>822</v>
          </cell>
          <cell r="Q91">
            <v>0.83454987834549876</v>
          </cell>
          <cell r="R91">
            <v>2466</v>
          </cell>
          <cell r="V91" t="str">
            <v>in Mio EUR</v>
          </cell>
          <cell r="Y91" t="str">
            <v>JUL</v>
          </cell>
          <cell r="Z91" t="str">
            <v>AUG</v>
          </cell>
          <cell r="AA91" t="str">
            <v>SEP</v>
          </cell>
          <cell r="AB91" t="str">
            <v>OKT</v>
          </cell>
          <cell r="AC91" t="str">
            <v>NOV</v>
          </cell>
          <cell r="AD91" t="str">
            <v>DEZ</v>
          </cell>
          <cell r="AE91" t="str">
            <v>JAN</v>
          </cell>
          <cell r="AF91" t="str">
            <v>FEB</v>
          </cell>
          <cell r="AG91" t="str">
            <v>MÄR</v>
          </cell>
          <cell r="AH91" t="str">
            <v>APR</v>
          </cell>
          <cell r="AI91" t="str">
            <v>MAI</v>
          </cell>
          <cell r="AJ91" t="str">
            <v>JUN</v>
          </cell>
        </row>
        <row r="92">
          <cell r="C92" t="str">
            <v>IST</v>
          </cell>
          <cell r="D92">
            <v>261</v>
          </cell>
          <cell r="E92">
            <v>425</v>
          </cell>
          <cell r="F92">
            <v>182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P92">
            <v>686</v>
          </cell>
          <cell r="R92">
            <v>686</v>
          </cell>
          <cell r="V92" t="str">
            <v xml:space="preserve"> DB I Plan</v>
          </cell>
          <cell r="Y92">
            <v>1.024</v>
          </cell>
          <cell r="Z92">
            <v>1.024</v>
          </cell>
          <cell r="AA92">
            <v>1.024</v>
          </cell>
          <cell r="AB92">
            <v>1.024</v>
          </cell>
          <cell r="AC92">
            <v>1.024</v>
          </cell>
          <cell r="AD92">
            <v>1.0229999999999997</v>
          </cell>
        </row>
        <row r="93">
          <cell r="C93" t="str">
            <v>Differenz</v>
          </cell>
          <cell r="D93">
            <v>-150</v>
          </cell>
          <cell r="E93">
            <v>14</v>
          </cell>
          <cell r="F93">
            <v>82</v>
          </cell>
          <cell r="P93">
            <v>-136</v>
          </cell>
          <cell r="V93" t="str">
            <v xml:space="preserve"> DB I IST</v>
          </cell>
          <cell r="Y93">
            <v>0.84799999999999998</v>
          </cell>
          <cell r="Z93">
            <v>1.0260000000000002</v>
          </cell>
          <cell r="AB93">
            <v>0</v>
          </cell>
          <cell r="AC93">
            <v>0</v>
          </cell>
          <cell r="AD93">
            <v>0</v>
          </cell>
        </row>
        <row r="94">
          <cell r="C94" t="str">
            <v>Diff. in %</v>
          </cell>
          <cell r="D94">
            <v>-0.36496350364963503</v>
          </cell>
          <cell r="E94">
            <v>3.4063260340632603E-2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P94">
            <v>-0.16545012165450121</v>
          </cell>
          <cell r="V94" t="str">
            <v xml:space="preserve"> Sparten-GK Plan</v>
          </cell>
          <cell r="Y94">
            <v>0.59599999999999997</v>
          </cell>
          <cell r="Z94">
            <v>0.59599999999999997</v>
          </cell>
          <cell r="AA94">
            <v>0.59599999999999986</v>
          </cell>
          <cell r="AB94">
            <v>0.59600000000000009</v>
          </cell>
          <cell r="AC94">
            <v>0.59600000000000009</v>
          </cell>
          <cell r="AD94">
            <v>0.59699999999999998</v>
          </cell>
        </row>
        <row r="95">
          <cell r="C95" t="str">
            <v>Vorjahr</v>
          </cell>
          <cell r="D95">
            <v>-54</v>
          </cell>
          <cell r="E95">
            <v>764</v>
          </cell>
          <cell r="F95">
            <v>753</v>
          </cell>
          <cell r="G95">
            <v>280</v>
          </cell>
          <cell r="H95">
            <v>657</v>
          </cell>
          <cell r="I95">
            <v>-435</v>
          </cell>
          <cell r="J95">
            <v>380</v>
          </cell>
          <cell r="K95">
            <v>860</v>
          </cell>
          <cell r="L95">
            <v>81</v>
          </cell>
          <cell r="M95">
            <v>152</v>
          </cell>
          <cell r="N95">
            <v>225</v>
          </cell>
          <cell r="O95">
            <v>202</v>
          </cell>
          <cell r="P95">
            <v>710</v>
          </cell>
          <cell r="Q95">
            <v>0</v>
          </cell>
          <cell r="R95">
            <v>3865</v>
          </cell>
          <cell r="V95" t="str">
            <v xml:space="preserve"> Sparten-GK IST</v>
          </cell>
          <cell r="Y95">
            <v>0.57499999999999996</v>
          </cell>
          <cell r="Z95">
            <v>0.59200000000000008</v>
          </cell>
          <cell r="AB95">
            <v>0</v>
          </cell>
          <cell r="AC95">
            <v>0</v>
          </cell>
          <cell r="AD95">
            <v>0</v>
          </cell>
        </row>
      </sheetData>
      <sheetData sheetId="6">
        <row r="5">
          <cell r="C5" t="str">
            <v>in Mio EUR</v>
          </cell>
          <cell r="V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5.2460000000000004</v>
          </cell>
          <cell r="E30">
            <v>5.2460000000000004</v>
          </cell>
          <cell r="F30">
            <v>5.2460000000000004</v>
          </cell>
          <cell r="G30">
            <v>5.2460000000000004</v>
          </cell>
          <cell r="H30">
            <v>5.2459999999999987</v>
          </cell>
          <cell r="I30">
            <v>5.2430000000000021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15.738000000000001</v>
          </cell>
          <cell r="Q30">
            <v>0.90812047274113605</v>
          </cell>
          <cell r="R30">
            <v>31.473000000000003</v>
          </cell>
          <cell r="V30" t="str">
            <v>Plan</v>
          </cell>
          <cell r="W30">
            <v>5.2450000000000001</v>
          </cell>
          <cell r="X30">
            <v>5.2450000000000001</v>
          </cell>
          <cell r="Y30">
            <v>5.2449999999999992</v>
          </cell>
          <cell r="Z30">
            <v>5.245000000000001</v>
          </cell>
          <cell r="AA30">
            <v>5.245000000000001</v>
          </cell>
          <cell r="AB30">
            <v>5.2480000000000011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15.734999999999999</v>
          </cell>
          <cell r="AJ30">
            <v>0.90651414045122336</v>
          </cell>
          <cell r="AK30">
            <v>31.473000000000003</v>
          </cell>
        </row>
        <row r="31">
          <cell r="C31" t="str">
            <v>IST</v>
          </cell>
          <cell r="D31">
            <v>4.99</v>
          </cell>
          <cell r="E31">
            <v>5.1489999999999991</v>
          </cell>
          <cell r="F31">
            <v>4.1530000000000005</v>
          </cell>
          <cell r="G31">
            <v>20.149999999999991</v>
          </cell>
          <cell r="H31">
            <v>0</v>
          </cell>
          <cell r="I31">
            <v>0</v>
          </cell>
          <cell r="P31">
            <v>14.292</v>
          </cell>
          <cell r="Q31" t="str">
            <v>-</v>
          </cell>
          <cell r="R31" t="str">
            <v>-</v>
          </cell>
          <cell r="V31" t="str">
            <v>IST</v>
          </cell>
          <cell r="W31">
            <v>6.5039999999999996</v>
          </cell>
          <cell r="X31">
            <v>4.4050000000000011</v>
          </cell>
          <cell r="Y31">
            <v>3.3549999999999986</v>
          </cell>
          <cell r="Z31">
            <v>21.972000000000008</v>
          </cell>
          <cell r="AA31">
            <v>0</v>
          </cell>
          <cell r="AB31">
            <v>0</v>
          </cell>
          <cell r="AI31">
            <v>14.263999999999999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3.3929999999999998</v>
          </cell>
          <cell r="E32">
            <v>4.8540000000000001</v>
          </cell>
          <cell r="F32">
            <v>4.213000000000001</v>
          </cell>
          <cell r="G32">
            <v>4.9409999999999989</v>
          </cell>
          <cell r="H32">
            <v>4.5</v>
          </cell>
          <cell r="I32">
            <v>4.3640000000000008</v>
          </cell>
          <cell r="J32">
            <v>3.8449999999999989</v>
          </cell>
          <cell r="K32">
            <v>3.490000000000002</v>
          </cell>
          <cell r="L32">
            <v>4.0360000000000014</v>
          </cell>
          <cell r="M32">
            <v>4.7430000000000021</v>
          </cell>
          <cell r="N32">
            <v>5.0790000000000006</v>
          </cell>
          <cell r="O32">
            <v>5.4519999999999911</v>
          </cell>
          <cell r="P32">
            <v>12.46</v>
          </cell>
          <cell r="Q32">
            <v>1.1470304975922954</v>
          </cell>
          <cell r="R32">
            <v>52.91</v>
          </cell>
          <cell r="V32" t="str">
            <v>Vorjahr</v>
          </cell>
          <cell r="W32">
            <v>5.6180000000000003</v>
          </cell>
          <cell r="X32">
            <v>3.9960000000000004</v>
          </cell>
          <cell r="Y32">
            <v>3.3330000000000002</v>
          </cell>
          <cell r="Z32">
            <v>3.4960000000000004</v>
          </cell>
          <cell r="AA32">
            <v>5.370000000000001</v>
          </cell>
          <cell r="AB32">
            <v>2.9719999999999978</v>
          </cell>
          <cell r="AC32">
            <v>6.2370000000000054</v>
          </cell>
          <cell r="AD32">
            <v>3.4089999999999989</v>
          </cell>
          <cell r="AE32">
            <v>5.0110000000000028</v>
          </cell>
          <cell r="AF32">
            <v>5.9849999999999994</v>
          </cell>
          <cell r="AG32">
            <v>4.6270000000000024</v>
          </cell>
          <cell r="AH32">
            <v>4.3530000000000015</v>
          </cell>
          <cell r="AI32">
            <v>12.947000000000001</v>
          </cell>
          <cell r="AJ32">
            <v>1.1017224067351508</v>
          </cell>
          <cell r="AK32">
            <v>54.407000000000011</v>
          </cell>
        </row>
        <row r="33">
          <cell r="C33" t="str">
            <v>Plan 31.12.</v>
          </cell>
          <cell r="E33">
            <v>-4.8040000000000003</v>
          </cell>
          <cell r="F33">
            <v>-4.8040000000000003</v>
          </cell>
          <cell r="G33">
            <v>-4.8040000000000003</v>
          </cell>
          <cell r="H33">
            <v>-4.8040000000000003</v>
          </cell>
          <cell r="I33">
            <v>-4.8040000000000003</v>
          </cell>
          <cell r="J33">
            <v>-4.8040000000000003</v>
          </cell>
          <cell r="V33" t="str">
            <v>Plan 31.12.</v>
          </cell>
          <cell r="X33">
            <v>8</v>
          </cell>
          <cell r="Y33">
            <v>8</v>
          </cell>
          <cell r="Z33">
            <v>8</v>
          </cell>
          <cell r="AA33">
            <v>8</v>
          </cell>
          <cell r="AB33">
            <v>8</v>
          </cell>
          <cell r="AC33">
            <v>8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Y59" t="str">
            <v>JUL</v>
          </cell>
          <cell r="Z59" t="str">
            <v>AUG</v>
          </cell>
          <cell r="AA59" t="str">
            <v>SEP</v>
          </cell>
          <cell r="AB59" t="str">
            <v>OKT</v>
          </cell>
          <cell r="AC59" t="str">
            <v>NOV</v>
          </cell>
          <cell r="AD59" t="str">
            <v>DEZ</v>
          </cell>
          <cell r="AE59" t="str">
            <v>JAN</v>
          </cell>
          <cell r="AF59" t="str">
            <v>FEB</v>
          </cell>
          <cell r="AG59" t="str">
            <v>MÄR</v>
          </cell>
          <cell r="AH59" t="str">
            <v>APR</v>
          </cell>
          <cell r="AI59" t="str">
            <v>MAI</v>
          </cell>
          <cell r="AJ59" t="str">
            <v>JUN</v>
          </cell>
        </row>
        <row r="60">
          <cell r="C60" t="str">
            <v>Plan</v>
          </cell>
          <cell r="E60">
            <v>13</v>
          </cell>
          <cell r="F60">
            <v>13</v>
          </cell>
          <cell r="G60">
            <v>13</v>
          </cell>
          <cell r="H60">
            <v>13</v>
          </cell>
          <cell r="I60">
            <v>13</v>
          </cell>
          <cell r="J60">
            <v>13</v>
          </cell>
          <cell r="V60" t="str">
            <v>UE/FE IST</v>
          </cell>
          <cell r="Y60">
            <v>6.2715171999999999</v>
          </cell>
          <cell r="Z60">
            <v>6.3529999999999998</v>
          </cell>
          <cell r="AA60">
            <v>6.8130675399999996</v>
          </cell>
          <cell r="AB60">
            <v>0</v>
          </cell>
          <cell r="AC60">
            <v>0</v>
          </cell>
          <cell r="AD60">
            <v>0</v>
          </cell>
        </row>
        <row r="61">
          <cell r="C61" t="str">
            <v>IST</v>
          </cell>
          <cell r="E61">
            <v>15.127000000000001</v>
          </cell>
          <cell r="F61">
            <v>14.384</v>
          </cell>
          <cell r="G61">
            <v>13.586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UE/FE VJ</v>
          </cell>
          <cell r="Y61">
            <v>5.7690000000000001</v>
          </cell>
          <cell r="Z61">
            <v>5.5910000000000002</v>
          </cell>
          <cell r="AA61">
            <v>5.82</v>
          </cell>
          <cell r="AB61">
            <v>5.42</v>
          </cell>
          <cell r="AC61">
            <v>5.6609999999999996</v>
          </cell>
          <cell r="AD61">
            <v>5.1669999999999998</v>
          </cell>
          <cell r="AE61">
            <v>5.8449999999999998</v>
          </cell>
          <cell r="AF61">
            <v>6.5664541199999995</v>
          </cell>
          <cell r="AG61">
            <v>7.1824832399999998</v>
          </cell>
          <cell r="AH61">
            <v>6.7474937299999995</v>
          </cell>
          <cell r="AI61">
            <v>6.8330336200000001</v>
          </cell>
          <cell r="AJ61">
            <v>6.08081987</v>
          </cell>
        </row>
        <row r="62">
          <cell r="C62" t="str">
            <v>Vorjahr</v>
          </cell>
          <cell r="E62">
            <v>14.342000000000001</v>
          </cell>
          <cell r="F62">
            <v>13.483000000000001</v>
          </cell>
          <cell r="G62">
            <v>12.603999999999999</v>
          </cell>
          <cell r="H62">
            <v>11.159000000000001</v>
          </cell>
          <cell r="I62">
            <v>12.029</v>
          </cell>
          <cell r="J62">
            <v>10.637</v>
          </cell>
          <cell r="K62">
            <v>13.028</v>
          </cell>
          <cell r="L62">
            <v>12.946999999999999</v>
          </cell>
          <cell r="M62">
            <v>13.922000000000001</v>
          </cell>
          <cell r="N62">
            <v>15.164</v>
          </cell>
          <cell r="O62">
            <v>14.714</v>
          </cell>
          <cell r="P62">
            <v>13.614000000000001</v>
          </cell>
          <cell r="V62" t="str">
            <v>Fert. Mat. IST</v>
          </cell>
          <cell r="Y62">
            <v>3.2552174100000002</v>
          </cell>
          <cell r="Z62">
            <v>2.8090000000000002</v>
          </cell>
          <cell r="AA62">
            <v>3.22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Arbeitsvorrat</v>
          </cell>
          <cell r="E63">
            <v>8.8554828000000008</v>
          </cell>
          <cell r="F63">
            <v>8.0310000000000006</v>
          </cell>
          <cell r="G63">
            <v>6.7729324600000007</v>
          </cell>
          <cell r="H63">
            <v>0</v>
          </cell>
          <cell r="I63">
            <v>0</v>
          </cell>
          <cell r="J63">
            <v>0</v>
          </cell>
          <cell r="V63" t="str">
            <v>Fert. Mat. VJ</v>
          </cell>
          <cell r="Y63">
            <v>2.2890000000000001</v>
          </cell>
          <cell r="Z63">
            <v>2.6440000000000001</v>
          </cell>
          <cell r="AA63">
            <v>2.7280000000000002</v>
          </cell>
          <cell r="AB63">
            <v>3.7330000000000001</v>
          </cell>
          <cell r="AC63">
            <v>3.7040000000000002</v>
          </cell>
          <cell r="AD63">
            <v>3.6890000000000001</v>
          </cell>
          <cell r="AE63">
            <v>3.74</v>
          </cell>
          <cell r="AF63">
            <v>4.1589999999999998</v>
          </cell>
          <cell r="AG63">
            <v>4.2809989899999996</v>
          </cell>
          <cell r="AH63">
            <v>4.08600034</v>
          </cell>
          <cell r="AI63">
            <v>3.7355282600000002</v>
          </cell>
          <cell r="AJ63">
            <v>3.181</v>
          </cell>
        </row>
        <row r="66">
          <cell r="C66" t="str">
            <v>VT</v>
          </cell>
          <cell r="E66">
            <v>302</v>
          </cell>
          <cell r="F66">
            <v>304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SB N</v>
          </cell>
          <cell r="E67">
            <v>24</v>
          </cell>
          <cell r="F67">
            <v>24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Azubis</v>
          </cell>
          <cell r="E68">
            <v>19</v>
          </cell>
          <cell r="F68">
            <v>22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Plan 31.12.</v>
          </cell>
          <cell r="E69">
            <v>357</v>
          </cell>
          <cell r="F69">
            <v>357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IST</v>
          </cell>
          <cell r="E70">
            <v>345</v>
          </cell>
          <cell r="F70">
            <v>350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Vorjahr</v>
          </cell>
          <cell r="E71">
            <v>339</v>
          </cell>
          <cell r="F71">
            <v>345</v>
          </cell>
          <cell r="G71">
            <v>357</v>
          </cell>
          <cell r="H71">
            <v>356</v>
          </cell>
          <cell r="I71">
            <v>356</v>
          </cell>
          <cell r="J71">
            <v>358</v>
          </cell>
          <cell r="K71">
            <v>356</v>
          </cell>
          <cell r="L71">
            <v>356</v>
          </cell>
          <cell r="M71">
            <v>348</v>
          </cell>
          <cell r="N71">
            <v>347</v>
          </cell>
          <cell r="O71">
            <v>345</v>
          </cell>
          <cell r="P71">
            <v>344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  <row r="90">
          <cell r="C90" t="str">
            <v>in TEUR</v>
          </cell>
          <cell r="D90" t="str">
            <v>JUL</v>
          </cell>
          <cell r="E90" t="str">
            <v>JUL</v>
          </cell>
          <cell r="F90" t="str">
            <v>AUG</v>
          </cell>
          <cell r="G90" t="str">
            <v>SEP</v>
          </cell>
          <cell r="H90" t="str">
            <v>OKT</v>
          </cell>
          <cell r="I90" t="str">
            <v>NOV</v>
          </cell>
          <cell r="J90" t="str">
            <v>DEZ</v>
          </cell>
          <cell r="K90" t="str">
            <v>JAN</v>
          </cell>
          <cell r="L90" t="str">
            <v>FEB</v>
          </cell>
          <cell r="M90" t="str">
            <v>MÄR</v>
          </cell>
          <cell r="N90" t="str">
            <v>APR</v>
          </cell>
          <cell r="O90" t="str">
            <v>MAI</v>
          </cell>
          <cell r="P90" t="str">
            <v>JUN</v>
          </cell>
          <cell r="Q90" t="str">
            <v>%</v>
          </cell>
          <cell r="R90" t="str">
            <v>GJ</v>
          </cell>
          <cell r="V90" t="str">
            <v>nicht konsolidiert</v>
          </cell>
        </row>
        <row r="91">
          <cell r="C91" t="str">
            <v xml:space="preserve">Plan </v>
          </cell>
          <cell r="D91">
            <v>411</v>
          </cell>
          <cell r="E91">
            <v>100</v>
          </cell>
          <cell r="F91">
            <v>100</v>
          </cell>
          <cell r="G91">
            <v>100</v>
          </cell>
          <cell r="H91">
            <v>100</v>
          </cell>
          <cell r="I91">
            <v>100</v>
          </cell>
          <cell r="J91">
            <v>100</v>
          </cell>
          <cell r="P91">
            <v>822</v>
          </cell>
          <cell r="Q91">
            <v>0.83454987834549876</v>
          </cell>
          <cell r="R91">
            <v>2466</v>
          </cell>
          <cell r="V91" t="str">
            <v>in Mio EUR</v>
          </cell>
          <cell r="Y91" t="str">
            <v>JUL</v>
          </cell>
          <cell r="Z91" t="str">
            <v>AUG</v>
          </cell>
          <cell r="AA91" t="str">
            <v>SEP</v>
          </cell>
          <cell r="AB91" t="str">
            <v>OKT</v>
          </cell>
          <cell r="AC91" t="str">
            <v>NOV</v>
          </cell>
          <cell r="AD91" t="str">
            <v>DEZ</v>
          </cell>
          <cell r="AE91" t="str">
            <v>JAN</v>
          </cell>
          <cell r="AF91" t="str">
            <v>FEB</v>
          </cell>
          <cell r="AG91" t="str">
            <v>MÄR</v>
          </cell>
          <cell r="AH91" t="str">
            <v>APR</v>
          </cell>
          <cell r="AI91" t="str">
            <v>MAI</v>
          </cell>
          <cell r="AJ91" t="str">
            <v>JUN</v>
          </cell>
        </row>
        <row r="92">
          <cell r="C92" t="str">
            <v>IST</v>
          </cell>
          <cell r="D92">
            <v>261</v>
          </cell>
          <cell r="E92">
            <v>141</v>
          </cell>
          <cell r="F92">
            <v>182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P92">
            <v>686</v>
          </cell>
          <cell r="R92">
            <v>686</v>
          </cell>
          <cell r="V92" t="str">
            <v xml:space="preserve"> DB I Plan</v>
          </cell>
          <cell r="Y92">
            <v>1.585</v>
          </cell>
          <cell r="Z92">
            <v>1.585</v>
          </cell>
          <cell r="AA92">
            <v>1.585</v>
          </cell>
          <cell r="AB92">
            <v>1.585</v>
          </cell>
          <cell r="AC92">
            <v>1.585</v>
          </cell>
          <cell r="AD92">
            <v>1.5859999999999994</v>
          </cell>
        </row>
        <row r="93">
          <cell r="C93" t="str">
            <v>Differenz</v>
          </cell>
          <cell r="D93">
            <v>-150</v>
          </cell>
          <cell r="E93">
            <v>41</v>
          </cell>
          <cell r="F93">
            <v>82</v>
          </cell>
          <cell r="P93">
            <v>-136</v>
          </cell>
          <cell r="V93" t="str">
            <v xml:space="preserve"> DB I IST</v>
          </cell>
          <cell r="Y93">
            <v>1.7490000000000001</v>
          </cell>
          <cell r="Z93">
            <v>1.8039999999999998</v>
          </cell>
          <cell r="AB93">
            <v>0</v>
          </cell>
          <cell r="AC93">
            <v>0</v>
          </cell>
          <cell r="AD93">
            <v>0</v>
          </cell>
        </row>
        <row r="94">
          <cell r="C94" t="str">
            <v>Diff. in %</v>
          </cell>
          <cell r="D94">
            <v>-0.36496350364963503</v>
          </cell>
          <cell r="E94">
            <v>0.41</v>
          </cell>
          <cell r="F94">
            <v>0.82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P94">
            <v>-0.16545012165450121</v>
          </cell>
          <cell r="V94" t="str">
            <v xml:space="preserve"> Sparten-GK Plan</v>
          </cell>
          <cell r="Y94">
            <v>1.472</v>
          </cell>
          <cell r="Z94">
            <v>1.472</v>
          </cell>
          <cell r="AA94">
            <v>1.4720000000000004</v>
          </cell>
          <cell r="AB94">
            <v>1.4719999999999995</v>
          </cell>
          <cell r="AC94">
            <v>1.4719999999999995</v>
          </cell>
          <cell r="AD94">
            <v>1.4700000000000006</v>
          </cell>
        </row>
        <row r="95">
          <cell r="C95" t="str">
            <v>Vorjahr</v>
          </cell>
          <cell r="D95">
            <v>-54</v>
          </cell>
          <cell r="E95">
            <v>-338</v>
          </cell>
          <cell r="F95">
            <v>57</v>
          </cell>
          <cell r="G95">
            <v>-141</v>
          </cell>
          <cell r="H95">
            <v>56</v>
          </cell>
          <cell r="I95">
            <v>-534</v>
          </cell>
          <cell r="J95">
            <v>-50</v>
          </cell>
          <cell r="K95">
            <v>-35</v>
          </cell>
          <cell r="L95">
            <v>-301</v>
          </cell>
          <cell r="M95">
            <v>198</v>
          </cell>
          <cell r="N95">
            <v>-91</v>
          </cell>
          <cell r="O95">
            <v>116</v>
          </cell>
          <cell r="P95">
            <v>371</v>
          </cell>
          <cell r="Q95">
            <v>0</v>
          </cell>
          <cell r="R95">
            <v>3865</v>
          </cell>
          <cell r="V95" t="str">
            <v xml:space="preserve"> Sparten-GK IST</v>
          </cell>
          <cell r="Y95">
            <v>1.5980000000000001</v>
          </cell>
          <cell r="Z95">
            <v>1.611</v>
          </cell>
          <cell r="AB95">
            <v>0</v>
          </cell>
          <cell r="AC95">
            <v>0</v>
          </cell>
          <cell r="AD95">
            <v>0</v>
          </cell>
        </row>
      </sheetData>
      <sheetData sheetId="7">
        <row r="5">
          <cell r="C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0.77900000000000003</v>
          </cell>
          <cell r="E30">
            <v>0.77900000000000003</v>
          </cell>
          <cell r="F30">
            <v>0.77900000000000014</v>
          </cell>
          <cell r="G30">
            <v>0.77899999999999991</v>
          </cell>
          <cell r="H30">
            <v>0.77899999999999991</v>
          </cell>
          <cell r="I30">
            <v>0.7799999999999998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2.3370000000000002</v>
          </cell>
          <cell r="Q30">
            <v>1.0483683183568677</v>
          </cell>
          <cell r="R30">
            <v>4.6749999999999998</v>
          </cell>
          <cell r="V30" t="str">
            <v>Plan</v>
          </cell>
          <cell r="W30">
            <v>0.77900000000000003</v>
          </cell>
          <cell r="X30">
            <v>0.77900000000000003</v>
          </cell>
          <cell r="Y30">
            <v>0.77900000000000014</v>
          </cell>
          <cell r="Z30">
            <v>0.77899999999999991</v>
          </cell>
          <cell r="AA30">
            <v>0.77899999999999991</v>
          </cell>
          <cell r="AB30">
            <v>0.7799999999999998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2.3370000000000002</v>
          </cell>
          <cell r="AJ30">
            <v>0.96619597774925114</v>
          </cell>
          <cell r="AK30">
            <v>4.6749999999999998</v>
          </cell>
        </row>
        <row r="31">
          <cell r="C31" t="str">
            <v>IST</v>
          </cell>
          <cell r="D31">
            <v>0.81945961999999994</v>
          </cell>
          <cell r="E31">
            <v>0.72515212000000018</v>
          </cell>
          <cell r="F31">
            <v>0.90542502000000002</v>
          </cell>
          <cell r="G31">
            <v>20.149999999999991</v>
          </cell>
          <cell r="H31">
            <v>0</v>
          </cell>
          <cell r="I31">
            <v>0</v>
          </cell>
          <cell r="P31">
            <v>2.4500367600000001</v>
          </cell>
          <cell r="Q31" t="str">
            <v>-</v>
          </cell>
          <cell r="R31" t="str">
            <v>-</v>
          </cell>
          <cell r="V31" t="str">
            <v>Forderungen aus Lieferungen und Leistungen</v>
          </cell>
          <cell r="W31">
            <v>0.93100000000000005</v>
          </cell>
          <cell r="X31">
            <v>6.4999999999999947E-2</v>
          </cell>
          <cell r="Y31">
            <v>1.262</v>
          </cell>
          <cell r="Z31">
            <v>21.972000000000008</v>
          </cell>
          <cell r="AA31">
            <v>0</v>
          </cell>
          <cell r="AB31">
            <v>0</v>
          </cell>
          <cell r="AI31">
            <v>2.258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0.214</v>
          </cell>
          <cell r="E32" t="str">
            <v>JUL</v>
          </cell>
          <cell r="F32" t="str">
            <v>AUG</v>
          </cell>
          <cell r="G32" t="str">
            <v>SEP</v>
          </cell>
          <cell r="H32" t="str">
            <v>OKT</v>
          </cell>
          <cell r="I32" t="str">
            <v>NOV</v>
          </cell>
          <cell r="J32" t="str">
            <v>DEZ</v>
          </cell>
          <cell r="K32" t="str">
            <v>JAN</v>
          </cell>
          <cell r="L32" t="str">
            <v>FEB</v>
          </cell>
          <cell r="M32" t="str">
            <v>MÄR</v>
          </cell>
          <cell r="N32" t="str">
            <v>APR</v>
          </cell>
          <cell r="O32" t="str">
            <v>MAI</v>
          </cell>
          <cell r="P32" t="str">
            <v>JUN</v>
          </cell>
          <cell r="Q32">
            <v>1.5217619627329193</v>
          </cell>
          <cell r="R32">
            <v>9.2550000000000008</v>
          </cell>
          <cell r="V32" t="str">
            <v>Vorjahr</v>
          </cell>
          <cell r="W32">
            <v>0.182</v>
          </cell>
          <cell r="X32" t="str">
            <v>JUL</v>
          </cell>
          <cell r="Y32" t="str">
            <v>AUG</v>
          </cell>
          <cell r="Z32" t="str">
            <v>SEP</v>
          </cell>
          <cell r="AA32" t="str">
            <v>OKT</v>
          </cell>
          <cell r="AB32" t="str">
            <v>NOV</v>
          </cell>
          <cell r="AC32" t="str">
            <v>DEZ</v>
          </cell>
          <cell r="AD32" t="str">
            <v>JAN</v>
          </cell>
          <cell r="AE32" t="str">
            <v>FEB</v>
          </cell>
          <cell r="AF32" t="str">
            <v>MÄR</v>
          </cell>
          <cell r="AG32" t="str">
            <v>APR</v>
          </cell>
          <cell r="AH32" t="str">
            <v>MAI</v>
          </cell>
          <cell r="AI32" t="str">
            <v>JUN</v>
          </cell>
          <cell r="AJ32">
            <v>1.0829736211031176</v>
          </cell>
          <cell r="AK32">
            <v>10.318</v>
          </cell>
        </row>
        <row r="33">
          <cell r="C33" t="str">
            <v>Plan 31.12.</v>
          </cell>
          <cell r="E33">
            <v>-4.8040000000000003</v>
          </cell>
          <cell r="F33">
            <v>-4.8040000000000003</v>
          </cell>
          <cell r="G33">
            <v>-4.8040000000000003</v>
          </cell>
          <cell r="H33">
            <v>-4.8040000000000003</v>
          </cell>
          <cell r="I33">
            <v>-4.8040000000000003</v>
          </cell>
          <cell r="J33">
            <v>-4.8040000000000003</v>
          </cell>
          <cell r="V33" t="str">
            <v>Plan 31.12.</v>
          </cell>
          <cell r="X33">
            <v>8</v>
          </cell>
          <cell r="Y33">
            <v>8</v>
          </cell>
          <cell r="Z33">
            <v>8</v>
          </cell>
          <cell r="AA33">
            <v>8</v>
          </cell>
          <cell r="AB33">
            <v>8</v>
          </cell>
          <cell r="AC33">
            <v>8</v>
          </cell>
        </row>
        <row r="34">
          <cell r="C34" t="str">
            <v>IST</v>
          </cell>
          <cell r="E34">
            <v>-17.475999999999999</v>
          </cell>
          <cell r="F34">
            <v>-16.042000000000002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V34" t="str">
            <v>IST</v>
          </cell>
          <cell r="X34">
            <v>9.3116032200000003</v>
          </cell>
          <cell r="Y34">
            <v>8.4939264300000001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C35" t="str">
            <v>Vorjahr</v>
          </cell>
          <cell r="E35">
            <v>-16.241</v>
          </cell>
          <cell r="F35">
            <v>-16.457999999999998</v>
          </cell>
          <cell r="G35">
            <v>-17.914999999999999</v>
          </cell>
          <cell r="H35">
            <v>-17.584</v>
          </cell>
          <cell r="I35">
            <v>-16.170999999999999</v>
          </cell>
          <cell r="J35">
            <v>-16.927</v>
          </cell>
          <cell r="K35">
            <v>-17.484999999999999</v>
          </cell>
          <cell r="L35">
            <v>-18.202000000000002</v>
          </cell>
          <cell r="M35">
            <v>-19.759</v>
          </cell>
          <cell r="N35">
            <v>-18.939</v>
          </cell>
          <cell r="O35">
            <v>-17.498000000000001</v>
          </cell>
          <cell r="P35">
            <v>-17.853999999999999</v>
          </cell>
          <cell r="V35" t="str">
            <v>Vorjahr</v>
          </cell>
          <cell r="X35">
            <v>6.1680000000000001</v>
          </cell>
          <cell r="Y35">
            <v>7.4859999999999998</v>
          </cell>
          <cell r="Z35">
            <v>7.5890000000000004</v>
          </cell>
          <cell r="AA35">
            <v>7.5490000000000004</v>
          </cell>
          <cell r="AB35">
            <v>7.1950000000000003</v>
          </cell>
          <cell r="AC35">
            <v>7.5549999999999997</v>
          </cell>
          <cell r="AD35">
            <v>6.6623060499999998</v>
          </cell>
          <cell r="AE35">
            <v>6.6453406500000005</v>
          </cell>
          <cell r="AF35">
            <v>7.7384829399999999</v>
          </cell>
          <cell r="AG35">
            <v>7.8958887599999992</v>
          </cell>
          <cell r="AH35">
            <v>8.6752666400000003</v>
          </cell>
          <cell r="AI35">
            <v>9.117821919999999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</row>
        <row r="60">
          <cell r="C60" t="str">
            <v>Plan</v>
          </cell>
          <cell r="E60">
            <v>2.0259999999999998</v>
          </cell>
          <cell r="F60">
            <v>2.0259999999999998</v>
          </cell>
          <cell r="G60">
            <v>2.0259999999999998</v>
          </cell>
          <cell r="H60">
            <v>2.0259999999999998</v>
          </cell>
          <cell r="I60">
            <v>2.0259999999999998</v>
          </cell>
          <cell r="J60">
            <v>2.0259999999999998</v>
          </cell>
        </row>
        <row r="61">
          <cell r="C61" t="str">
            <v>IST</v>
          </cell>
          <cell r="E61">
            <v>3.4620000000000002</v>
          </cell>
          <cell r="F61">
            <v>2.8010000000000002</v>
          </cell>
          <cell r="G61">
            <v>3.1579678200000001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</row>
        <row r="62">
          <cell r="C62" t="str">
            <v>Vorjahr</v>
          </cell>
          <cell r="E62">
            <v>2</v>
          </cell>
          <cell r="F62">
            <v>2.1379999999999999</v>
          </cell>
          <cell r="G62">
            <v>2.5070000000000001</v>
          </cell>
          <cell r="H62">
            <v>2.012</v>
          </cell>
          <cell r="I62">
            <v>1.923</v>
          </cell>
          <cell r="J62">
            <v>2.5590000000000002</v>
          </cell>
          <cell r="K62">
            <v>1.9450000000000001</v>
          </cell>
          <cell r="L62">
            <v>2.9129999999999998</v>
          </cell>
          <cell r="M62">
            <v>2.226</v>
          </cell>
          <cell r="N62">
            <v>4.0199999999999996</v>
          </cell>
          <cell r="O62">
            <v>3.512</v>
          </cell>
          <cell r="P62">
            <v>3.35</v>
          </cell>
        </row>
        <row r="63">
          <cell r="C63" t="str">
            <v>Arbeitsvorrat</v>
          </cell>
          <cell r="E63">
            <v>2.7431807528564001</v>
          </cell>
          <cell r="F63">
            <v>2.1308544726280001</v>
          </cell>
          <cell r="G63">
            <v>2.5660907355460001</v>
          </cell>
          <cell r="H63">
            <v>0</v>
          </cell>
          <cell r="I63">
            <v>0</v>
          </cell>
          <cell r="J63">
            <v>0</v>
          </cell>
        </row>
        <row r="65">
          <cell r="E65" t="str">
            <v>JUL</v>
          </cell>
          <cell r="F65" t="str">
            <v>AUG</v>
          </cell>
          <cell r="G65" t="str">
            <v>SEP</v>
          </cell>
          <cell r="H65" t="str">
            <v>OKT</v>
          </cell>
          <cell r="I65" t="str">
            <v>NOV</v>
          </cell>
          <cell r="J65" t="str">
            <v>DEZ</v>
          </cell>
          <cell r="K65" t="str">
            <v>JAN</v>
          </cell>
          <cell r="L65" t="str">
            <v>FEB</v>
          </cell>
          <cell r="M65" t="str">
            <v>MÄR</v>
          </cell>
          <cell r="N65" t="str">
            <v>APR</v>
          </cell>
          <cell r="O65" t="str">
            <v>MAI</v>
          </cell>
          <cell r="P65" t="str">
            <v>JUN</v>
          </cell>
        </row>
        <row r="66">
          <cell r="C66" t="str">
            <v>VT</v>
          </cell>
          <cell r="E66">
            <v>302</v>
          </cell>
          <cell r="F66">
            <v>304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SB N</v>
          </cell>
          <cell r="E67">
            <v>24</v>
          </cell>
          <cell r="F67">
            <v>24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Azubis</v>
          </cell>
          <cell r="E68">
            <v>19</v>
          </cell>
          <cell r="F68">
            <v>22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Plan 31.12.</v>
          </cell>
          <cell r="E69">
            <v>357</v>
          </cell>
          <cell r="F69">
            <v>357</v>
          </cell>
          <cell r="G69">
            <v>357</v>
          </cell>
          <cell r="H69">
            <v>357</v>
          </cell>
          <cell r="I69">
            <v>357</v>
          </cell>
          <cell r="J69">
            <v>357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IST</v>
          </cell>
          <cell r="E70">
            <v>345</v>
          </cell>
          <cell r="F70">
            <v>350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Vorjahr</v>
          </cell>
          <cell r="E71">
            <v>339</v>
          </cell>
          <cell r="F71">
            <v>345</v>
          </cell>
          <cell r="G71">
            <v>357</v>
          </cell>
          <cell r="H71">
            <v>356</v>
          </cell>
          <cell r="I71">
            <v>356</v>
          </cell>
          <cell r="J71">
            <v>358</v>
          </cell>
          <cell r="K71">
            <v>356</v>
          </cell>
          <cell r="L71">
            <v>356</v>
          </cell>
          <cell r="M71">
            <v>348</v>
          </cell>
          <cell r="N71">
            <v>347</v>
          </cell>
          <cell r="O71">
            <v>345</v>
          </cell>
          <cell r="P71">
            <v>344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</sheetData>
      <sheetData sheetId="8">
        <row r="5">
          <cell r="C5" t="str">
            <v>in Mio EUR</v>
          </cell>
          <cell r="V5" t="str">
            <v>in Mio EUR</v>
          </cell>
        </row>
        <row r="6">
          <cell r="C6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0.77900000000000003</v>
          </cell>
          <cell r="E30">
            <v>0.77900000000000003</v>
          </cell>
          <cell r="F30">
            <v>0.77900000000000014</v>
          </cell>
          <cell r="G30">
            <v>0.77899999999999991</v>
          </cell>
          <cell r="H30">
            <v>0.77899999999999991</v>
          </cell>
          <cell r="I30">
            <v>0.7799999999999998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2.3370000000000002</v>
          </cell>
          <cell r="Q30">
            <v>1.0483683183568677</v>
          </cell>
          <cell r="R30">
            <v>4.6749999999999998</v>
          </cell>
          <cell r="V30" t="str">
            <v>Plan</v>
          </cell>
          <cell r="W30">
            <v>0.77900000000000003</v>
          </cell>
          <cell r="X30">
            <v>0.77900000000000003</v>
          </cell>
          <cell r="Y30">
            <v>0.77900000000000014</v>
          </cell>
          <cell r="Z30">
            <v>0.77899999999999991</v>
          </cell>
          <cell r="AA30">
            <v>0.77899999999999991</v>
          </cell>
          <cell r="AB30">
            <v>0.7799999999999998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2.3370000000000002</v>
          </cell>
          <cell r="AJ30">
            <v>0.96619597774925114</v>
          </cell>
          <cell r="AK30">
            <v>4.6749999999999998</v>
          </cell>
        </row>
        <row r="31">
          <cell r="C31" t="str">
            <v>IST</v>
          </cell>
          <cell r="D31">
            <v>0.81945961999999994</v>
          </cell>
          <cell r="E31">
            <v>0.72515212000000018</v>
          </cell>
          <cell r="F31">
            <v>0.90542502000000002</v>
          </cell>
          <cell r="G31">
            <v>20.149999999999991</v>
          </cell>
          <cell r="H31">
            <v>0</v>
          </cell>
          <cell r="I31">
            <v>0</v>
          </cell>
          <cell r="P31">
            <v>2.4500367600000001</v>
          </cell>
          <cell r="Q31" t="str">
            <v>-</v>
          </cell>
          <cell r="R31" t="str">
            <v>-</v>
          </cell>
          <cell r="V31" t="str">
            <v>IST</v>
          </cell>
          <cell r="W31">
            <v>0.93100000000000005</v>
          </cell>
          <cell r="X31">
            <v>6.4999999999999947E-2</v>
          </cell>
          <cell r="Y31">
            <v>1.262</v>
          </cell>
          <cell r="Z31">
            <v>21.972000000000008</v>
          </cell>
          <cell r="AA31">
            <v>0</v>
          </cell>
          <cell r="AB31">
            <v>0</v>
          </cell>
          <cell r="AI31">
            <v>2.258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0.214</v>
          </cell>
          <cell r="E32">
            <v>1.0669999999999999</v>
          </cell>
          <cell r="F32">
            <v>0.32900000000000018</v>
          </cell>
          <cell r="G32">
            <v>1.2749999999999997</v>
          </cell>
          <cell r="H32">
            <v>0.67100000000000026</v>
          </cell>
          <cell r="I32">
            <v>0.45600000000000041</v>
          </cell>
          <cell r="J32">
            <v>0.84199999999999964</v>
          </cell>
          <cell r="K32">
            <v>0.91099999999999959</v>
          </cell>
          <cell r="L32">
            <v>1.0120000000000013</v>
          </cell>
          <cell r="M32">
            <v>0.77799999999999869</v>
          </cell>
          <cell r="N32">
            <v>0.97499999999999964</v>
          </cell>
          <cell r="O32">
            <v>0.72500000000000142</v>
          </cell>
          <cell r="P32">
            <v>1.61</v>
          </cell>
          <cell r="Q32">
            <v>1.5217619627329193</v>
          </cell>
          <cell r="R32">
            <v>9.2550000000000008</v>
          </cell>
          <cell r="V32" t="str">
            <v>Vorjahr</v>
          </cell>
          <cell r="W32">
            <v>0.182</v>
          </cell>
          <cell r="X32">
            <v>1.2050000000000001</v>
          </cell>
          <cell r="Y32">
            <v>0.69799999999999995</v>
          </cell>
          <cell r="Z32">
            <v>0.73200000000000021</v>
          </cell>
          <cell r="AA32">
            <v>0.62999999999999989</v>
          </cell>
          <cell r="AB32">
            <v>1.0919999999999996</v>
          </cell>
          <cell r="AC32">
            <v>0.22799999999999976</v>
          </cell>
          <cell r="AD32">
            <v>1.8789999999999996</v>
          </cell>
          <cell r="AE32">
            <v>0.32500000000000018</v>
          </cell>
          <cell r="AF32">
            <v>2.5720000000000001</v>
          </cell>
          <cell r="AG32">
            <v>0.46700000000000053</v>
          </cell>
          <cell r="AH32">
            <v>0.30799999999999983</v>
          </cell>
          <cell r="AI32">
            <v>2.085</v>
          </cell>
          <cell r="AJ32">
            <v>1.0829736211031176</v>
          </cell>
          <cell r="AK32">
            <v>10.318</v>
          </cell>
        </row>
        <row r="33">
          <cell r="C33" t="str">
            <v>Plan 31.12.</v>
          </cell>
          <cell r="E33">
            <v>-3.5489999999999999</v>
          </cell>
          <cell r="F33">
            <v>-3.5489999999999999</v>
          </cell>
          <cell r="G33">
            <v>-3.5489999999999999</v>
          </cell>
          <cell r="H33">
            <v>-3.5489999999999999</v>
          </cell>
          <cell r="I33">
            <v>-3.5489999999999999</v>
          </cell>
          <cell r="J33">
            <v>-3.5489999999999999</v>
          </cell>
          <cell r="V33" t="str">
            <v>Plan 31.12.</v>
          </cell>
          <cell r="X33">
            <v>2.2810000000000001</v>
          </cell>
          <cell r="Y33">
            <v>2.2810000000000001</v>
          </cell>
          <cell r="Z33">
            <v>2.2810000000000001</v>
          </cell>
          <cell r="AA33">
            <v>2.2810000000000001</v>
          </cell>
          <cell r="AB33">
            <v>2.2810000000000001</v>
          </cell>
          <cell r="AC33">
            <v>2.2810000000000001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Y59" t="str">
            <v>JUL</v>
          </cell>
          <cell r="Z59" t="str">
            <v>AUG</v>
          </cell>
          <cell r="AA59" t="str">
            <v>SEP</v>
          </cell>
          <cell r="AB59" t="str">
            <v>OKT</v>
          </cell>
          <cell r="AC59" t="str">
            <v>NOV</v>
          </cell>
          <cell r="AD59" t="str">
            <v>DEZ</v>
          </cell>
          <cell r="AE59" t="str">
            <v>JAN</v>
          </cell>
          <cell r="AF59" t="str">
            <v>FEB</v>
          </cell>
          <cell r="AG59" t="str">
            <v>MÄR</v>
          </cell>
          <cell r="AH59" t="str">
            <v>APR</v>
          </cell>
          <cell r="AI59" t="str">
            <v>MAI</v>
          </cell>
          <cell r="AJ59" t="str">
            <v>JUN</v>
          </cell>
        </row>
        <row r="60">
          <cell r="C60" t="str">
            <v>Plan</v>
          </cell>
          <cell r="E60">
            <v>2.0259999999999998</v>
          </cell>
          <cell r="F60">
            <v>2.0259999999999998</v>
          </cell>
          <cell r="G60">
            <v>2.0259999999999998</v>
          </cell>
          <cell r="H60">
            <v>2.0259999999999998</v>
          </cell>
          <cell r="I60">
            <v>2.0259999999999998</v>
          </cell>
          <cell r="J60">
            <v>2.0259999999999998</v>
          </cell>
          <cell r="V60" t="str">
            <v>UE/FE IST</v>
          </cell>
          <cell r="Y60">
            <v>0.71881924714360002</v>
          </cell>
          <cell r="Z60">
            <v>0.67014552737200006</v>
          </cell>
          <cell r="AA60">
            <v>0.591877084454</v>
          </cell>
          <cell r="AB60">
            <v>0</v>
          </cell>
          <cell r="AC60">
            <v>0</v>
          </cell>
          <cell r="AD60">
            <v>0</v>
          </cell>
        </row>
        <row r="61">
          <cell r="C61" t="str">
            <v>IST</v>
          </cell>
          <cell r="E61">
            <v>3.4620000000000002</v>
          </cell>
          <cell r="F61">
            <v>2.8010000000000002</v>
          </cell>
          <cell r="G61">
            <v>3.1579678200000001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UE/FE VJ</v>
          </cell>
          <cell r="Y61">
            <v>1.429</v>
          </cell>
          <cell r="Z61">
            <v>1.284</v>
          </cell>
          <cell r="AA61">
            <v>1.5509999999999999</v>
          </cell>
          <cell r="AB61">
            <v>0.80100000000000005</v>
          </cell>
          <cell r="AC61">
            <v>1.1122457277965001</v>
          </cell>
          <cell r="AD61">
            <v>1.3684514385919999</v>
          </cell>
          <cell r="AE61">
            <v>1.2843725625402003</v>
          </cell>
          <cell r="AF61">
            <v>1.1472113894094</v>
          </cell>
          <cell r="AG61">
            <v>1.1563747295840001</v>
          </cell>
          <cell r="AH61">
            <v>1.1261812352745999</v>
          </cell>
          <cell r="AI61">
            <v>0.86783166921989996</v>
          </cell>
          <cell r="AJ61">
            <v>0.68132891791600003</v>
          </cell>
        </row>
        <row r="62">
          <cell r="C62" t="str">
            <v>Vorjahr</v>
          </cell>
          <cell r="E62">
            <v>2</v>
          </cell>
          <cell r="F62">
            <v>2.1379999999999999</v>
          </cell>
          <cell r="G62">
            <v>2.5070000000000001</v>
          </cell>
          <cell r="H62">
            <v>2.012</v>
          </cell>
          <cell r="I62">
            <v>1.923</v>
          </cell>
          <cell r="J62">
            <v>2.5590000000000002</v>
          </cell>
          <cell r="K62">
            <v>1.9450000000000001</v>
          </cell>
          <cell r="L62">
            <v>2.9129999999999998</v>
          </cell>
          <cell r="M62">
            <v>2.226</v>
          </cell>
          <cell r="N62">
            <v>4.0199999999999996</v>
          </cell>
          <cell r="O62">
            <v>3.512</v>
          </cell>
          <cell r="P62">
            <v>3.35</v>
          </cell>
          <cell r="V62" t="str">
            <v>Fert. Mat. IST</v>
          </cell>
          <cell r="Y62">
            <v>1.3799170105647998</v>
          </cell>
          <cell r="Z62">
            <v>1.3650848306060002</v>
          </cell>
          <cell r="AA62">
            <v>1.2519573841699998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Arbeitsvorrat</v>
          </cell>
          <cell r="E63">
            <v>2.7431807528564001</v>
          </cell>
          <cell r="F63">
            <v>2.1308544726280001</v>
          </cell>
          <cell r="G63">
            <v>2.5660907355460001</v>
          </cell>
          <cell r="H63">
            <v>0</v>
          </cell>
          <cell r="I63">
            <v>0</v>
          </cell>
          <cell r="J63">
            <v>0</v>
          </cell>
          <cell r="V63" t="str">
            <v>Fert. Mat. VJ</v>
          </cell>
          <cell r="Y63">
            <v>1.0314673581213307</v>
          </cell>
          <cell r="Z63">
            <v>1.233375092783505</v>
          </cell>
          <cell r="AA63">
            <v>1.0519417521599999</v>
          </cell>
          <cell r="AB63">
            <v>1.3000038580099997</v>
          </cell>
          <cell r="AC63">
            <v>1.2753923350959002</v>
          </cell>
          <cell r="AD63">
            <v>1.2933567512683999</v>
          </cell>
          <cell r="AE63">
            <v>1.3532291121599997</v>
          </cell>
          <cell r="AF63">
            <v>1.4000629986520978</v>
          </cell>
          <cell r="AG63">
            <v>1.3417607611980491</v>
          </cell>
          <cell r="AH63">
            <v>1.3289040429993209</v>
          </cell>
          <cell r="AI63">
            <v>1.4556001004776</v>
          </cell>
          <cell r="AJ63">
            <v>1.566110626715</v>
          </cell>
        </row>
        <row r="66">
          <cell r="C66" t="str">
            <v>Plan 31.12.</v>
          </cell>
          <cell r="E66">
            <v>120</v>
          </cell>
          <cell r="F66">
            <v>120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IST</v>
          </cell>
          <cell r="E67">
            <v>128</v>
          </cell>
          <cell r="F67">
            <v>123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Vorjahr</v>
          </cell>
          <cell r="E68">
            <v>110</v>
          </cell>
          <cell r="F68">
            <v>114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Total IST</v>
          </cell>
          <cell r="E69">
            <v>450</v>
          </cell>
          <cell r="F69">
            <v>449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C70" t="str">
            <v>IST</v>
          </cell>
          <cell r="E70">
            <v>345</v>
          </cell>
          <cell r="F70">
            <v>350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C71" t="str">
            <v>Vorjahr</v>
          </cell>
          <cell r="E71">
            <v>339</v>
          </cell>
          <cell r="F71">
            <v>345</v>
          </cell>
          <cell r="G71">
            <v>357</v>
          </cell>
          <cell r="H71">
            <v>356</v>
          </cell>
          <cell r="I71">
            <v>356</v>
          </cell>
          <cell r="J71">
            <v>358</v>
          </cell>
          <cell r="K71">
            <v>356</v>
          </cell>
          <cell r="L71">
            <v>356</v>
          </cell>
          <cell r="M71">
            <v>348</v>
          </cell>
          <cell r="N71">
            <v>347</v>
          </cell>
          <cell r="O71">
            <v>345</v>
          </cell>
          <cell r="P71">
            <v>344</v>
          </cell>
        </row>
        <row r="72">
          <cell r="C72" t="str">
            <v>Vorjahr</v>
          </cell>
          <cell r="E72">
            <v>427</v>
          </cell>
          <cell r="F72">
            <v>424</v>
          </cell>
          <cell r="G72">
            <v>435</v>
          </cell>
          <cell r="H72">
            <v>434</v>
          </cell>
          <cell r="I72">
            <v>435</v>
          </cell>
          <cell r="J72">
            <v>436</v>
          </cell>
          <cell r="K72">
            <v>429</v>
          </cell>
          <cell r="L72">
            <v>427</v>
          </cell>
          <cell r="M72">
            <v>424</v>
          </cell>
          <cell r="N72">
            <v>421</v>
          </cell>
          <cell r="O72">
            <v>418</v>
          </cell>
          <cell r="P72">
            <v>418</v>
          </cell>
        </row>
        <row r="90">
          <cell r="C90" t="str">
            <v>in TEUR</v>
          </cell>
          <cell r="E90" t="str">
            <v>JUL</v>
          </cell>
          <cell r="F90" t="str">
            <v>AUG</v>
          </cell>
          <cell r="G90" t="str">
            <v>SEP</v>
          </cell>
          <cell r="H90" t="str">
            <v>OKT</v>
          </cell>
          <cell r="I90" t="str">
            <v>NOV</v>
          </cell>
          <cell r="J90" t="str">
            <v>DEZ</v>
          </cell>
          <cell r="K90" t="str">
            <v>JAN</v>
          </cell>
          <cell r="L90" t="str">
            <v>FEB</v>
          </cell>
          <cell r="M90" t="str">
            <v>MÄR</v>
          </cell>
          <cell r="N90" t="str">
            <v>APR</v>
          </cell>
          <cell r="O90" t="str">
            <v>MAI</v>
          </cell>
          <cell r="P90" t="str">
            <v>JUN</v>
          </cell>
          <cell r="V90" t="str">
            <v>nicht konsolidiert</v>
          </cell>
        </row>
        <row r="91">
          <cell r="C91" t="str">
            <v xml:space="preserve">Plan </v>
          </cell>
          <cell r="E91">
            <v>0.16700000000000001</v>
          </cell>
          <cell r="F91">
            <v>0.16700000000000001</v>
          </cell>
          <cell r="G91">
            <v>0.16699999999999998</v>
          </cell>
          <cell r="H91">
            <v>0.16700000000000004</v>
          </cell>
          <cell r="I91">
            <v>0.16699999999999993</v>
          </cell>
          <cell r="J91">
            <v>0.16500000000000004</v>
          </cell>
          <cell r="V91" t="str">
            <v>in Mio EUR</v>
          </cell>
          <cell r="Y91" t="str">
            <v>JUL</v>
          </cell>
          <cell r="Z91" t="str">
            <v>AUG</v>
          </cell>
          <cell r="AA91" t="str">
            <v>SEP</v>
          </cell>
          <cell r="AB91" t="str">
            <v>OKT</v>
          </cell>
          <cell r="AC91" t="str">
            <v>NOV</v>
          </cell>
          <cell r="AD91" t="str">
            <v>DEZ</v>
          </cell>
          <cell r="AE91" t="str">
            <v>JAN</v>
          </cell>
          <cell r="AF91" t="str">
            <v>FEB</v>
          </cell>
          <cell r="AG91" t="str">
            <v>MÄR</v>
          </cell>
          <cell r="AH91" t="str">
            <v>APR</v>
          </cell>
          <cell r="AI91" t="str">
            <v>MAI</v>
          </cell>
          <cell r="AJ91" t="str">
            <v>JUN</v>
          </cell>
        </row>
        <row r="92">
          <cell r="C92" t="str">
            <v>IST</v>
          </cell>
          <cell r="E92">
            <v>-68</v>
          </cell>
          <cell r="F92">
            <v>5</v>
          </cell>
          <cell r="G92">
            <v>-12</v>
          </cell>
          <cell r="I92">
            <v>0</v>
          </cell>
          <cell r="J92">
            <v>0</v>
          </cell>
          <cell r="V92" t="str">
            <v xml:space="preserve"> DB I Plan</v>
          </cell>
          <cell r="Y92">
            <v>0.20100000000000001</v>
          </cell>
          <cell r="Z92">
            <v>0.20100000000000001</v>
          </cell>
          <cell r="AA92">
            <v>0.20099999999999996</v>
          </cell>
          <cell r="AB92">
            <v>0.20100000000000007</v>
          </cell>
          <cell r="AC92">
            <v>0.20099999999999985</v>
          </cell>
          <cell r="AD92">
            <v>0.20400000000000018</v>
          </cell>
        </row>
        <row r="93">
          <cell r="C93" t="str">
            <v>Differenz</v>
          </cell>
          <cell r="E93">
            <v>-68.167000000000002</v>
          </cell>
          <cell r="F93">
            <v>4.8330000000000002</v>
          </cell>
          <cell r="G93">
            <v>-12.167</v>
          </cell>
          <cell r="V93" t="str">
            <v xml:space="preserve"> DB I IST</v>
          </cell>
          <cell r="Y93">
            <v>0.191</v>
          </cell>
          <cell r="Z93">
            <v>0.19500000000000001</v>
          </cell>
          <cell r="AA93">
            <v>0.20099999999999996</v>
          </cell>
          <cell r="AC93">
            <v>0</v>
          </cell>
          <cell r="AD93">
            <v>0</v>
          </cell>
        </row>
        <row r="94">
          <cell r="C94" t="str">
            <v>Diff. in %</v>
          </cell>
          <cell r="E94">
            <v>-408.18562874251495</v>
          </cell>
          <cell r="F94">
            <v>28.940119760479043</v>
          </cell>
          <cell r="G94">
            <v>-72.856287425149702</v>
          </cell>
          <cell r="H94">
            <v>0</v>
          </cell>
          <cell r="I94">
            <v>0</v>
          </cell>
          <cell r="J94">
            <v>0</v>
          </cell>
          <cell r="V94" t="str">
            <v xml:space="preserve"> Sparten-GK Plan</v>
          </cell>
          <cell r="Y94">
            <v>0.182</v>
          </cell>
          <cell r="Z94">
            <v>0.182</v>
          </cell>
          <cell r="AA94">
            <v>0.18200000000000005</v>
          </cell>
          <cell r="AB94">
            <v>0.18199999999999994</v>
          </cell>
          <cell r="AC94">
            <v>0.18200000000000005</v>
          </cell>
          <cell r="AD94">
            <v>0.18299999999999972</v>
          </cell>
        </row>
        <row r="95">
          <cell r="C95" t="str">
            <v>Vorjahr</v>
          </cell>
          <cell r="E95">
            <v>-170</v>
          </cell>
          <cell r="F95">
            <v>14</v>
          </cell>
          <cell r="G95">
            <v>-124</v>
          </cell>
          <cell r="H95">
            <v>89</v>
          </cell>
          <cell r="I95">
            <v>-112</v>
          </cell>
          <cell r="J95">
            <v>-156</v>
          </cell>
          <cell r="K95">
            <v>4</v>
          </cell>
          <cell r="L95">
            <v>-34</v>
          </cell>
          <cell r="M95">
            <v>-28</v>
          </cell>
          <cell r="N95">
            <v>-67</v>
          </cell>
          <cell r="O95">
            <v>-55</v>
          </cell>
          <cell r="P95">
            <v>32</v>
          </cell>
          <cell r="V95" t="str">
            <v xml:space="preserve"> Sparten-GK IST</v>
          </cell>
          <cell r="Y95">
            <v>0.24199999999999999</v>
          </cell>
          <cell r="Z95">
            <v>0.17499999999999999</v>
          </cell>
          <cell r="AA95">
            <v>0.19600000000000001</v>
          </cell>
        </row>
      </sheetData>
      <sheetData sheetId="9">
        <row r="5">
          <cell r="C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2.4300000000000002</v>
          </cell>
          <cell r="E30">
            <v>5.5039999999999996</v>
          </cell>
          <cell r="F30">
            <v>21.063000000000002</v>
          </cell>
          <cell r="G30">
            <v>5.411999999999999</v>
          </cell>
          <cell r="H30">
            <v>3.7509999999999977</v>
          </cell>
          <cell r="I30">
            <v>15.109299999999998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7.9339999999999993</v>
          </cell>
          <cell r="Q30">
            <v>0.14894132267553731</v>
          </cell>
          <cell r="R30">
            <v>53.269299999999994</v>
          </cell>
          <cell r="V30" t="str">
            <v>Plan</v>
          </cell>
          <cell r="W30">
            <v>3.9447114184715772</v>
          </cell>
          <cell r="X30">
            <v>3.9442576382554879</v>
          </cell>
          <cell r="Y30">
            <v>3.9447114184715772</v>
          </cell>
          <cell r="Z30">
            <v>10.435583629424924</v>
          </cell>
          <cell r="AA30">
            <v>10.436037409641017</v>
          </cell>
          <cell r="AB30">
            <v>10.435129849208835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7.8889690567270652</v>
          </cell>
          <cell r="AJ30">
            <v>0.18286718067929608</v>
          </cell>
          <cell r="AK30">
            <v>43.140431363473418</v>
          </cell>
        </row>
        <row r="31">
          <cell r="C31" t="str">
            <v>IST</v>
          </cell>
          <cell r="D31">
            <v>4.843</v>
          </cell>
          <cell r="E31">
            <v>3.5750000000000002</v>
          </cell>
          <cell r="F31">
            <v>0.90542502000000002</v>
          </cell>
          <cell r="G31">
            <v>20.149999999999991</v>
          </cell>
          <cell r="H31">
            <v>0</v>
          </cell>
          <cell r="I31">
            <v>0</v>
          </cell>
          <cell r="P31">
            <v>8.4179999999999993</v>
          </cell>
          <cell r="Q31">
            <v>0.15802723144475336</v>
          </cell>
          <cell r="R31" t="str">
            <v>-</v>
          </cell>
          <cell r="V31" t="str">
            <v>Forderungen aus Lieferungen und Leistungen</v>
          </cell>
          <cell r="W31">
            <v>9.072000000000001</v>
          </cell>
          <cell r="X31">
            <v>7.5660000000000007</v>
          </cell>
          <cell r="Y31">
            <v>1.262</v>
          </cell>
          <cell r="Z31">
            <v>21.972000000000008</v>
          </cell>
          <cell r="AA31">
            <v>0</v>
          </cell>
          <cell r="AB31">
            <v>0</v>
          </cell>
          <cell r="AI31">
            <v>16.638000000000002</v>
          </cell>
          <cell r="AJ31">
            <v>0.38567069160294104</v>
          </cell>
          <cell r="AK31" t="str">
            <v>-</v>
          </cell>
        </row>
        <row r="32">
          <cell r="C32" t="str">
            <v>Vorjahr</v>
          </cell>
          <cell r="D32">
            <v>0</v>
          </cell>
          <cell r="E32" t="str">
            <v>JUL</v>
          </cell>
          <cell r="F32" t="str">
            <v>AUG</v>
          </cell>
          <cell r="G32" t="str">
            <v>SEP</v>
          </cell>
          <cell r="H32" t="str">
            <v>OKT</v>
          </cell>
          <cell r="I32" t="str">
            <v>NOV</v>
          </cell>
          <cell r="J32" t="str">
            <v>DEZ</v>
          </cell>
          <cell r="K32" t="str">
            <v>JAN</v>
          </cell>
          <cell r="L32" t="str">
            <v>FEB</v>
          </cell>
          <cell r="M32" t="str">
            <v>MÄR</v>
          </cell>
          <cell r="N32" t="str">
            <v>APR</v>
          </cell>
          <cell r="O32" t="str">
            <v>MAI</v>
          </cell>
          <cell r="P32" t="str">
            <v>JUN</v>
          </cell>
          <cell r="Q32">
            <v>1.5217619627329193</v>
          </cell>
          <cell r="R32">
            <v>0</v>
          </cell>
          <cell r="V32" t="str">
            <v>Vorjahr</v>
          </cell>
          <cell r="W32">
            <v>0</v>
          </cell>
          <cell r="X32" t="str">
            <v>JUL</v>
          </cell>
          <cell r="Y32" t="str">
            <v>AUG</v>
          </cell>
          <cell r="Z32" t="str">
            <v>SEP</v>
          </cell>
          <cell r="AA32" t="str">
            <v>OKT</v>
          </cell>
          <cell r="AB32" t="str">
            <v>NOV</v>
          </cell>
          <cell r="AC32" t="str">
            <v>DEZ</v>
          </cell>
          <cell r="AD32" t="str">
            <v>JAN</v>
          </cell>
          <cell r="AE32" t="str">
            <v>FEB</v>
          </cell>
          <cell r="AF32" t="str">
            <v>MÄR</v>
          </cell>
          <cell r="AG32" t="str">
            <v>APR</v>
          </cell>
          <cell r="AH32" t="str">
            <v>MAI</v>
          </cell>
          <cell r="AI32" t="str">
            <v>JUN</v>
          </cell>
          <cell r="AJ32">
            <v>1.0829736211031176</v>
          </cell>
          <cell r="AK32">
            <v>0</v>
          </cell>
        </row>
        <row r="33">
          <cell r="C33" t="str">
            <v>Plan 31.12.</v>
          </cell>
          <cell r="D33">
            <v>6.6050000000000004</v>
          </cell>
          <cell r="E33">
            <v>-3.5489999999999999</v>
          </cell>
          <cell r="F33">
            <v>-3.5489999999999999</v>
          </cell>
          <cell r="G33">
            <v>-3.5489999999999999</v>
          </cell>
          <cell r="H33">
            <v>-3.5489999999999999</v>
          </cell>
          <cell r="I33">
            <v>-3.5489999999999999</v>
          </cell>
          <cell r="J33">
            <v>-3.5489999999999999</v>
          </cell>
          <cell r="K33">
            <v>16.605000000000004</v>
          </cell>
          <cell r="L33">
            <v>26.042000000000002</v>
          </cell>
          <cell r="M33">
            <v>15.439999999999998</v>
          </cell>
          <cell r="N33">
            <v>13.768000000000001</v>
          </cell>
          <cell r="O33">
            <v>27.262</v>
          </cell>
          <cell r="P33">
            <v>18.108000000000001</v>
          </cell>
          <cell r="Q33">
            <v>1.5950408659156172</v>
          </cell>
          <cell r="R33">
            <v>170.13300000000001</v>
          </cell>
          <cell r="V33" t="str">
            <v>Plan 31.12.</v>
          </cell>
          <cell r="W33">
            <v>11.269</v>
          </cell>
          <cell r="X33">
            <v>2.2810000000000001</v>
          </cell>
          <cell r="Y33">
            <v>2.2810000000000001</v>
          </cell>
          <cell r="Z33">
            <v>2.2810000000000001</v>
          </cell>
          <cell r="AA33">
            <v>2.2810000000000001</v>
          </cell>
          <cell r="AB33">
            <v>2.2810000000000001</v>
          </cell>
          <cell r="AC33">
            <v>2.2810000000000001</v>
          </cell>
          <cell r="AD33">
            <v>18.314999999999998</v>
          </cell>
          <cell r="AE33">
            <v>32.75</v>
          </cell>
          <cell r="AF33">
            <v>19.481000000000023</v>
          </cell>
          <cell r="AG33">
            <v>14.186999999999983</v>
          </cell>
          <cell r="AH33">
            <v>-0.26300000000000523</v>
          </cell>
          <cell r="AI33">
            <v>21.87</v>
          </cell>
          <cell r="AJ33">
            <v>1.7493827160493827</v>
          </cell>
          <cell r="AK33">
            <v>219.87899999999999</v>
          </cell>
        </row>
        <row r="34">
          <cell r="C34" t="str">
            <v>IST</v>
          </cell>
          <cell r="E34">
            <v>-3.6945253787883998</v>
          </cell>
          <cell r="F34">
            <v>-3.2915154285199999</v>
          </cell>
          <cell r="G34">
            <v>-3.6215397613199998</v>
          </cell>
          <cell r="H34">
            <v>0</v>
          </cell>
          <cell r="I34">
            <v>0</v>
          </cell>
          <cell r="J34">
            <v>0</v>
          </cell>
          <cell r="V34" t="str">
            <v>IST</v>
          </cell>
          <cell r="X34">
            <v>2.8860145999999998</v>
          </cell>
          <cell r="Y34">
            <v>2.5909079000000004</v>
          </cell>
          <cell r="Z34">
            <v>3.0170074000000002</v>
          </cell>
          <cell r="AA34">
            <v>0</v>
          </cell>
          <cell r="AB34">
            <v>0</v>
          </cell>
          <cell r="AC34">
            <v>0</v>
          </cell>
        </row>
        <row r="35">
          <cell r="C35" t="str">
            <v>Vorjahr</v>
          </cell>
          <cell r="E35">
            <v>-3.226</v>
          </cell>
          <cell r="F35">
            <v>-3.3119999999999998</v>
          </cell>
          <cell r="G35">
            <v>-4.1379999999999999</v>
          </cell>
          <cell r="H35">
            <v>-3.7364696370299999</v>
          </cell>
          <cell r="I35">
            <v>-3.5344773512370002</v>
          </cell>
          <cell r="J35">
            <v>-3.3620554197503001</v>
          </cell>
          <cell r="K35">
            <v>-3.5886464501999993</v>
          </cell>
          <cell r="L35">
            <v>-3.2990314586222</v>
          </cell>
          <cell r="M35">
            <v>-3.4012800127054996</v>
          </cell>
          <cell r="N35">
            <v>-3.4714968979571998</v>
          </cell>
          <cell r="O35">
            <v>-3.7126884154821993</v>
          </cell>
          <cell r="P35">
            <v>-3.5579465617380004</v>
          </cell>
          <cell r="V35" t="str">
            <v>Vorjahr</v>
          </cell>
          <cell r="X35">
            <v>1.944</v>
          </cell>
          <cell r="Y35">
            <v>2.496</v>
          </cell>
          <cell r="Z35">
            <v>2.468245</v>
          </cell>
          <cell r="AA35">
            <v>3.4315511144199999</v>
          </cell>
          <cell r="AB35">
            <v>3.1664835300000003</v>
          </cell>
          <cell r="AC35">
            <v>2.6712368</v>
          </cell>
          <cell r="AD35">
            <v>2.900776</v>
          </cell>
          <cell r="AE35">
            <v>2.8673264199999995</v>
          </cell>
          <cell r="AF35">
            <v>3.0680993399999998</v>
          </cell>
          <cell r="AG35">
            <v>2.7563148900000001</v>
          </cell>
          <cell r="AH35">
            <v>3.0929490899999998</v>
          </cell>
          <cell r="AI35">
            <v>2.92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</row>
        <row r="60">
          <cell r="C60" t="str">
            <v>Plan</v>
          </cell>
          <cell r="E60">
            <v>84.942211089480907</v>
          </cell>
          <cell r="F60">
            <v>83.382114706563016</v>
          </cell>
          <cell r="G60">
            <v>76.613529003362515</v>
          </cell>
          <cell r="H60">
            <v>81.637329775696443</v>
          </cell>
          <cell r="I60">
            <v>88.322419919136365</v>
          </cell>
          <cell r="J60">
            <v>83.466971606971882</v>
          </cell>
        </row>
        <row r="61">
          <cell r="C61" t="str">
            <v>IST</v>
          </cell>
          <cell r="E61">
            <v>68.534000000000006</v>
          </cell>
          <cell r="F61">
            <v>72.961000000000013</v>
          </cell>
          <cell r="G61">
            <v>3.1579678200000001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</row>
        <row r="62">
          <cell r="C62" t="str">
            <v>Vorjahr</v>
          </cell>
          <cell r="E62">
            <v>0</v>
          </cell>
          <cell r="F62">
            <v>0</v>
          </cell>
          <cell r="G62">
            <v>2.5070000000000001</v>
          </cell>
          <cell r="H62">
            <v>2.012</v>
          </cell>
          <cell r="I62">
            <v>1.923</v>
          </cell>
          <cell r="J62">
            <v>2.5590000000000002</v>
          </cell>
          <cell r="K62">
            <v>1.9450000000000001</v>
          </cell>
          <cell r="L62">
            <v>2.9129999999999998</v>
          </cell>
          <cell r="M62">
            <v>2.226</v>
          </cell>
          <cell r="N62">
            <v>4.0199999999999996</v>
          </cell>
          <cell r="O62">
            <v>3.512</v>
          </cell>
          <cell r="P62">
            <v>3.35</v>
          </cell>
        </row>
        <row r="63">
          <cell r="C63" t="str">
            <v>Arbeitsvorrat</v>
          </cell>
          <cell r="E63">
            <v>44.132758765899332</v>
          </cell>
          <cell r="F63">
            <v>46.51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C64" t="str">
            <v>Vorjahr</v>
          </cell>
          <cell r="E64">
            <v>52.637999999999998</v>
          </cell>
          <cell r="F64">
            <v>51.735999999999997</v>
          </cell>
          <cell r="G64">
            <v>51.628</v>
          </cell>
          <cell r="H64">
            <v>51.027999999999999</v>
          </cell>
          <cell r="I64">
            <v>51.143000000000001</v>
          </cell>
          <cell r="J64">
            <v>52.771999999999998</v>
          </cell>
          <cell r="K64">
            <v>112.229</v>
          </cell>
          <cell r="L64">
            <v>113.93300000000001</v>
          </cell>
          <cell r="M64">
            <v>120.64400000000001</v>
          </cell>
          <cell r="N64">
            <v>124.68600000000001</v>
          </cell>
          <cell r="O64">
            <v>125.117</v>
          </cell>
          <cell r="P64">
            <v>97.599000000000004</v>
          </cell>
        </row>
        <row r="65">
          <cell r="E65" t="str">
            <v>JUL</v>
          </cell>
          <cell r="F65" t="str">
            <v>AUG</v>
          </cell>
          <cell r="G65" t="str">
            <v>SEP</v>
          </cell>
          <cell r="H65" t="str">
            <v>OKT</v>
          </cell>
          <cell r="I65" t="str">
            <v>NOV</v>
          </cell>
          <cell r="J65" t="str">
            <v>DEZ</v>
          </cell>
          <cell r="K65" t="str">
            <v>JAN</v>
          </cell>
          <cell r="L65" t="str">
            <v>FEB</v>
          </cell>
          <cell r="M65" t="str">
            <v>MÄR</v>
          </cell>
          <cell r="N65" t="str">
            <v>APR</v>
          </cell>
          <cell r="O65" t="str">
            <v>MAI</v>
          </cell>
          <cell r="P65" t="str">
            <v>JUN</v>
          </cell>
        </row>
        <row r="66">
          <cell r="C66" t="str">
            <v>Plan 31.12.</v>
          </cell>
          <cell r="E66">
            <v>120</v>
          </cell>
          <cell r="F66">
            <v>120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IST</v>
          </cell>
          <cell r="E67">
            <v>128</v>
          </cell>
          <cell r="F67">
            <v>123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Vorjahr</v>
          </cell>
          <cell r="E68">
            <v>110</v>
          </cell>
          <cell r="F68">
            <v>114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Total IST</v>
          </cell>
          <cell r="E69">
            <v>450</v>
          </cell>
          <cell r="F69">
            <v>449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</sheetData>
      <sheetData sheetId="10">
        <row r="5">
          <cell r="C5" t="str">
            <v>in Mio EUR</v>
          </cell>
          <cell r="V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C29" t="str">
            <v>Vorjahr ab Januar incl. SMIT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V29" t="str">
            <v>Vorjahr ab Januar incl. SMIT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2.4300000000000002</v>
          </cell>
          <cell r="E30">
            <v>5.5039999999999996</v>
          </cell>
          <cell r="F30">
            <v>21.063000000000002</v>
          </cell>
          <cell r="G30">
            <v>5.411999999999999</v>
          </cell>
          <cell r="H30">
            <v>3.7509999999999977</v>
          </cell>
          <cell r="I30">
            <v>15.109299999999998</v>
          </cell>
          <cell r="J30" t="str">
            <v>JAN</v>
          </cell>
          <cell r="K30" t="str">
            <v>FEB</v>
          </cell>
          <cell r="L30" t="str">
            <v>MÄR</v>
          </cell>
          <cell r="M30" t="str">
            <v>APR</v>
          </cell>
          <cell r="N30" t="str">
            <v>MAI</v>
          </cell>
          <cell r="O30" t="str">
            <v>JUN</v>
          </cell>
          <cell r="P30">
            <v>7.9339999999999993</v>
          </cell>
          <cell r="Q30">
            <v>0.14894132267553731</v>
          </cell>
          <cell r="R30">
            <v>53.269299999999994</v>
          </cell>
          <cell r="V30" t="str">
            <v>Plan</v>
          </cell>
          <cell r="W30">
            <v>3.9447114184715772</v>
          </cell>
          <cell r="X30">
            <v>3.9442576382554879</v>
          </cell>
          <cell r="Y30">
            <v>3.9447114184715772</v>
          </cell>
          <cell r="Z30">
            <v>10.435583629424924</v>
          </cell>
          <cell r="AA30">
            <v>10.436037409641017</v>
          </cell>
          <cell r="AB30">
            <v>10.435129849208835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>
            <v>7.8889690567270652</v>
          </cell>
          <cell r="AJ30">
            <v>0.18286718067929608</v>
          </cell>
          <cell r="AK30">
            <v>43.140431363473418</v>
          </cell>
        </row>
        <row r="31">
          <cell r="C31" t="str">
            <v>IST</v>
          </cell>
          <cell r="D31">
            <v>4.843</v>
          </cell>
          <cell r="E31">
            <v>3.5750000000000002</v>
          </cell>
          <cell r="F31">
            <v>0.90542502000000002</v>
          </cell>
          <cell r="G31">
            <v>20.149999999999991</v>
          </cell>
          <cell r="H31">
            <v>0</v>
          </cell>
          <cell r="I31">
            <v>0</v>
          </cell>
          <cell r="P31">
            <v>8.4179999999999993</v>
          </cell>
          <cell r="Q31">
            <v>0.15802723144475336</v>
          </cell>
          <cell r="R31" t="str">
            <v>-</v>
          </cell>
          <cell r="V31" t="str">
            <v>IST</v>
          </cell>
          <cell r="W31">
            <v>9.072000000000001</v>
          </cell>
          <cell r="X31">
            <v>7.5660000000000007</v>
          </cell>
          <cell r="Y31">
            <v>1.262</v>
          </cell>
          <cell r="Z31">
            <v>21.972000000000008</v>
          </cell>
          <cell r="AA31">
            <v>0</v>
          </cell>
          <cell r="AB31">
            <v>0</v>
          </cell>
          <cell r="AI31">
            <v>16.638000000000002</v>
          </cell>
          <cell r="AJ31">
            <v>0.38567069160294104</v>
          </cell>
          <cell r="AK31" t="str">
            <v>-</v>
          </cell>
        </row>
        <row r="32">
          <cell r="C32" t="str">
            <v>Vorjahr</v>
          </cell>
          <cell r="D32">
            <v>0</v>
          </cell>
          <cell r="E32">
            <v>0</v>
          </cell>
          <cell r="F32" t="str">
            <v>AUG</v>
          </cell>
          <cell r="G32" t="str">
            <v>SEP</v>
          </cell>
          <cell r="H32" t="str">
            <v>OKT</v>
          </cell>
          <cell r="I32" t="str">
            <v>NOV</v>
          </cell>
          <cell r="J32" t="str">
            <v>DEZ</v>
          </cell>
          <cell r="K32" t="str">
            <v>JAN</v>
          </cell>
          <cell r="L32" t="str">
            <v>FEB</v>
          </cell>
          <cell r="M32" t="str">
            <v>MÄR</v>
          </cell>
          <cell r="N32" t="str">
            <v>APR</v>
          </cell>
          <cell r="O32" t="str">
            <v>MAI</v>
          </cell>
          <cell r="P32">
            <v>0</v>
          </cell>
          <cell r="Q32">
            <v>1.5217619627329193</v>
          </cell>
          <cell r="R32">
            <v>0</v>
          </cell>
          <cell r="V32" t="str">
            <v>Vorjahr</v>
          </cell>
          <cell r="W32">
            <v>0</v>
          </cell>
          <cell r="X32">
            <v>0</v>
          </cell>
          <cell r="Y32" t="str">
            <v>AUG</v>
          </cell>
          <cell r="Z32" t="str">
            <v>SEP</v>
          </cell>
          <cell r="AA32" t="str">
            <v>OKT</v>
          </cell>
          <cell r="AB32" t="str">
            <v>NOV</v>
          </cell>
          <cell r="AC32" t="str">
            <v>DEZ</v>
          </cell>
          <cell r="AD32" t="str">
            <v>JAN</v>
          </cell>
          <cell r="AE32" t="str">
            <v>FEB</v>
          </cell>
          <cell r="AF32" t="str">
            <v>MÄR</v>
          </cell>
          <cell r="AG32" t="str">
            <v>APR</v>
          </cell>
          <cell r="AH32" t="str">
            <v>MAI</v>
          </cell>
          <cell r="AI32">
            <v>0</v>
          </cell>
          <cell r="AJ32">
            <v>1.0829736211031176</v>
          </cell>
          <cell r="AK32">
            <v>0</v>
          </cell>
        </row>
        <row r="33">
          <cell r="C33" t="str">
            <v>Plan 31.12.</v>
          </cell>
          <cell r="E33">
            <v>-20.107455155170143</v>
          </cell>
          <cell r="F33">
            <v>-20.81716741313512</v>
          </cell>
          <cell r="G33">
            <v>-24.453762064881495</v>
          </cell>
          <cell r="H33">
            <v>-25.207491003807213</v>
          </cell>
          <cell r="I33">
            <v>-21.318594551914725</v>
          </cell>
          <cell r="J33">
            <v>-23.307967019253894</v>
          </cell>
          <cell r="V33" t="str">
            <v>Plan 31.12.</v>
          </cell>
          <cell r="X33">
            <v>5.2411614958411041</v>
          </cell>
          <cell r="Y33">
            <v>5.3999845714726531</v>
          </cell>
          <cell r="Z33">
            <v>12.292452273665772</v>
          </cell>
          <cell r="AA33">
            <v>12.827005368219956</v>
          </cell>
          <cell r="AB33">
            <v>6.8316611532370413</v>
          </cell>
          <cell r="AC33">
            <v>14.348076652554102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  <cell r="Y59" t="str">
            <v>JUL</v>
          </cell>
          <cell r="Z59" t="str">
            <v>AUG</v>
          </cell>
          <cell r="AA59" t="str">
            <v>SEP</v>
          </cell>
          <cell r="AB59" t="str">
            <v>OKT</v>
          </cell>
          <cell r="AC59" t="str">
            <v>NOV</v>
          </cell>
          <cell r="AD59" t="str">
            <v>DEZ</v>
          </cell>
          <cell r="AE59" t="str">
            <v>JAN</v>
          </cell>
          <cell r="AF59" t="str">
            <v>FEB</v>
          </cell>
          <cell r="AG59" t="str">
            <v>MÄR</v>
          </cell>
          <cell r="AH59" t="str">
            <v>APR</v>
          </cell>
          <cell r="AI59" t="str">
            <v>MAI</v>
          </cell>
          <cell r="AJ59" t="str">
            <v>JUN</v>
          </cell>
        </row>
        <row r="60">
          <cell r="C60" t="str">
            <v>Plan</v>
          </cell>
          <cell r="E60">
            <v>84.942211089480907</v>
          </cell>
          <cell r="F60">
            <v>83.382114706563016</v>
          </cell>
          <cell r="G60">
            <v>76.613529003362515</v>
          </cell>
          <cell r="H60">
            <v>81.637329775696443</v>
          </cell>
          <cell r="I60">
            <v>88.322419919136365</v>
          </cell>
          <cell r="J60">
            <v>83.466971606971882</v>
          </cell>
          <cell r="V60" t="str">
            <v>UE/FE IST</v>
          </cell>
          <cell r="Y60">
            <v>24.401241234100674</v>
          </cell>
          <cell r="Z60">
            <v>26.451000000000004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C61" t="str">
            <v>IST</v>
          </cell>
          <cell r="E61">
            <v>68.534000000000006</v>
          </cell>
          <cell r="F61">
            <v>72.961000000000013</v>
          </cell>
          <cell r="G61">
            <v>3.1579678200000001</v>
          </cell>
          <cell r="H61">
            <v>0</v>
          </cell>
          <cell r="I61">
            <v>0</v>
          </cell>
          <cell r="J61">
            <v>0</v>
          </cell>
          <cell r="K61" t="str">
            <v>JAN</v>
          </cell>
          <cell r="L61" t="str">
            <v>FEB</v>
          </cell>
          <cell r="M61" t="str">
            <v>MÄR</v>
          </cell>
          <cell r="N61" t="str">
            <v>APR</v>
          </cell>
          <cell r="O61" t="str">
            <v>MAI</v>
          </cell>
          <cell r="P61" t="str">
            <v>JUN</v>
          </cell>
          <cell r="V61" t="str">
            <v>UE/FE VJ</v>
          </cell>
        </row>
        <row r="62">
          <cell r="C62" t="str">
            <v>Vorjahr</v>
          </cell>
          <cell r="E62">
            <v>0</v>
          </cell>
          <cell r="F62">
            <v>0</v>
          </cell>
          <cell r="G62">
            <v>2.5070000000000001</v>
          </cell>
          <cell r="H62">
            <v>2.012</v>
          </cell>
          <cell r="I62">
            <v>1.923</v>
          </cell>
          <cell r="J62">
            <v>2.5590000000000002</v>
          </cell>
          <cell r="K62">
            <v>1.9450000000000001</v>
          </cell>
          <cell r="L62">
            <v>2.9129999999999998</v>
          </cell>
          <cell r="M62">
            <v>2.226</v>
          </cell>
          <cell r="N62">
            <v>4.0199999999999996</v>
          </cell>
          <cell r="O62">
            <v>3.512</v>
          </cell>
          <cell r="P62">
            <v>3.35</v>
          </cell>
          <cell r="V62" t="str">
            <v>Fert. Mat. IST</v>
          </cell>
          <cell r="Y62">
            <v>20.759</v>
          </cell>
          <cell r="Z62">
            <v>23.236000000000001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Arbeitsvorrat</v>
          </cell>
          <cell r="E63">
            <v>44.132758765899332</v>
          </cell>
          <cell r="F63">
            <v>46.51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V63" t="str">
            <v>Fert. Mat. VJ</v>
          </cell>
          <cell r="Y63">
            <v>0</v>
          </cell>
        </row>
        <row r="66">
          <cell r="C66" t="str">
            <v>IST Eigen</v>
          </cell>
          <cell r="E66">
            <v>361</v>
          </cell>
          <cell r="F66">
            <v>362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IST Fremd</v>
          </cell>
          <cell r="E67">
            <v>83</v>
          </cell>
          <cell r="F67">
            <v>81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IST Azubi</v>
          </cell>
          <cell r="E68">
            <v>6</v>
          </cell>
          <cell r="F68">
            <v>6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Total IST</v>
          </cell>
          <cell r="E69">
            <v>450</v>
          </cell>
          <cell r="F69">
            <v>449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1">
          <cell r="C71" t="str">
            <v>Plan Eigen</v>
          </cell>
          <cell r="E71">
            <v>381</v>
          </cell>
          <cell r="F71">
            <v>381</v>
          </cell>
          <cell r="G71">
            <v>381</v>
          </cell>
          <cell r="H71">
            <v>381</v>
          </cell>
          <cell r="I71">
            <v>381</v>
          </cell>
          <cell r="J71">
            <v>381</v>
          </cell>
        </row>
        <row r="72">
          <cell r="C72" t="str">
            <v>Plan Fremd</v>
          </cell>
          <cell r="E72">
            <v>72</v>
          </cell>
          <cell r="F72">
            <v>72</v>
          </cell>
          <cell r="G72">
            <v>72</v>
          </cell>
          <cell r="H72">
            <v>72</v>
          </cell>
          <cell r="I72">
            <v>72</v>
          </cell>
          <cell r="J72">
            <v>72</v>
          </cell>
        </row>
        <row r="73">
          <cell r="C73" t="str">
            <v>Plan Azubi</v>
          </cell>
          <cell r="E73">
            <v>16</v>
          </cell>
          <cell r="F73">
            <v>16</v>
          </cell>
          <cell r="G73">
            <v>16</v>
          </cell>
          <cell r="H73">
            <v>16</v>
          </cell>
          <cell r="I73">
            <v>16</v>
          </cell>
          <cell r="J73">
            <v>16</v>
          </cell>
        </row>
        <row r="74">
          <cell r="C74" t="str">
            <v>Total Plan</v>
          </cell>
          <cell r="E74">
            <v>469</v>
          </cell>
          <cell r="F74">
            <v>469</v>
          </cell>
          <cell r="G74">
            <v>469</v>
          </cell>
          <cell r="H74">
            <v>469</v>
          </cell>
          <cell r="I74">
            <v>469</v>
          </cell>
          <cell r="J74">
            <v>469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90">
          <cell r="C90" t="str">
            <v>in TEUR</v>
          </cell>
          <cell r="E90" t="str">
            <v>JUL</v>
          </cell>
          <cell r="F90" t="str">
            <v>AUG</v>
          </cell>
          <cell r="G90" t="str">
            <v>SEP</v>
          </cell>
          <cell r="H90" t="str">
            <v>OKT</v>
          </cell>
          <cell r="I90" t="str">
            <v>NOV</v>
          </cell>
          <cell r="J90" t="str">
            <v>DEZ</v>
          </cell>
          <cell r="K90" t="str">
            <v>JAN</v>
          </cell>
          <cell r="L90" t="str">
            <v>FEB</v>
          </cell>
          <cell r="M90" t="str">
            <v>MÄR</v>
          </cell>
          <cell r="N90" t="str">
            <v>APR</v>
          </cell>
          <cell r="O90" t="str">
            <v>MAI</v>
          </cell>
          <cell r="P90" t="str">
            <v>JUN</v>
          </cell>
          <cell r="V90" t="str">
            <v>nicht konsolidiert</v>
          </cell>
        </row>
        <row r="91">
          <cell r="C91" t="str">
            <v xml:space="preserve">Plan </v>
          </cell>
          <cell r="E91">
            <v>-0.32697034092508009</v>
          </cell>
          <cell r="F91">
            <v>-0.14339454828447992</v>
          </cell>
          <cell r="G91">
            <v>1.5523821192443599</v>
          </cell>
          <cell r="H91">
            <v>-3.9478878799840002E-2</v>
          </cell>
          <cell r="I91">
            <v>-0.23914217387949976</v>
          </cell>
          <cell r="J91">
            <v>1.8316038226445399</v>
          </cell>
          <cell r="V91" t="str">
            <v>in Mio EUR</v>
          </cell>
          <cell r="Y91" t="str">
            <v>JUL</v>
          </cell>
          <cell r="Z91" t="str">
            <v>AUG</v>
          </cell>
          <cell r="AA91" t="str">
            <v>SEP</v>
          </cell>
          <cell r="AB91" t="str">
            <v>OKT</v>
          </cell>
          <cell r="AC91" t="str">
            <v>NOV</v>
          </cell>
          <cell r="AD91" t="str">
            <v>DEZ</v>
          </cell>
          <cell r="AE91" t="str">
            <v>JAN</v>
          </cell>
          <cell r="AF91" t="str">
            <v>FEB</v>
          </cell>
          <cell r="AG91" t="str">
            <v>MÄR</v>
          </cell>
          <cell r="AH91" t="str">
            <v>APR</v>
          </cell>
          <cell r="AI91" t="str">
            <v>MAI</v>
          </cell>
          <cell r="AJ91" t="str">
            <v>JUN</v>
          </cell>
        </row>
        <row r="92">
          <cell r="C92" t="str">
            <v>IST</v>
          </cell>
          <cell r="E92">
            <v>-0.10199999999999999</v>
          </cell>
          <cell r="F92">
            <v>-0.32</v>
          </cell>
          <cell r="V92" t="str">
            <v xml:space="preserve"> DB I Plan</v>
          </cell>
          <cell r="Y92">
            <v>1.1059999999999999</v>
          </cell>
          <cell r="Z92">
            <v>1.24</v>
          </cell>
          <cell r="AA92">
            <v>3.0589999999999975</v>
          </cell>
          <cell r="AB92">
            <v>1.625</v>
          </cell>
          <cell r="AC92">
            <v>1.35</v>
          </cell>
          <cell r="AD92">
            <v>3.2390000000000008</v>
          </cell>
        </row>
        <row r="93">
          <cell r="C93" t="str">
            <v>Differenz</v>
          </cell>
          <cell r="E93">
            <v>0.22497034092508011</v>
          </cell>
          <cell r="F93">
            <v>-0.17660545171552008</v>
          </cell>
          <cell r="V93" t="str">
            <v xml:space="preserve"> DB I IST</v>
          </cell>
          <cell r="Y93">
            <v>1.276</v>
          </cell>
          <cell r="Z93">
            <v>1.1930000000000003</v>
          </cell>
        </row>
        <row r="94">
          <cell r="C94" t="str">
            <v>Diff. in %</v>
          </cell>
          <cell r="E94">
            <v>-0.68804510001911268</v>
          </cell>
          <cell r="F94">
            <v>1.231605063291201</v>
          </cell>
          <cell r="V94" t="str">
            <v xml:space="preserve"> Sparten-GK Plan</v>
          </cell>
          <cell r="Y94">
            <v>1.43297034092508</v>
          </cell>
          <cell r="Z94">
            <v>1.3833945482844785</v>
          </cell>
          <cell r="AA94">
            <v>1.5066178807556376</v>
          </cell>
          <cell r="AB94">
            <v>1.6644788787998435</v>
          </cell>
          <cell r="AC94">
            <v>1.5891421738794973</v>
          </cell>
          <cell r="AD94">
            <v>1.4073961773554613</v>
          </cell>
        </row>
        <row r="95">
          <cell r="C95" t="str">
            <v>Vorjahr</v>
          </cell>
          <cell r="V95" t="str">
            <v xml:space="preserve"> Sparten-GK IST</v>
          </cell>
          <cell r="Y95">
            <v>1.3780000000000001</v>
          </cell>
          <cell r="Z95">
            <v>1.411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</sheetData>
      <sheetData sheetId="11">
        <row r="5">
          <cell r="C5" t="str">
            <v>in Mio EUR</v>
          </cell>
        </row>
        <row r="8">
          <cell r="C8" t="str">
            <v>in Mio EUR</v>
          </cell>
          <cell r="V8" t="str">
            <v>in Mio EUR</v>
          </cell>
        </row>
        <row r="29">
          <cell r="D29" t="str">
            <v>JUL</v>
          </cell>
          <cell r="E29" t="str">
            <v>AUG</v>
          </cell>
          <cell r="F29" t="str">
            <v>SEP</v>
          </cell>
          <cell r="G29" t="str">
            <v>OKT</v>
          </cell>
          <cell r="H29" t="str">
            <v>NOV</v>
          </cell>
          <cell r="I29" t="str">
            <v>DEZ</v>
          </cell>
          <cell r="J29" t="str">
            <v>JAN</v>
          </cell>
          <cell r="K29" t="str">
            <v>FEB</v>
          </cell>
          <cell r="L29" t="str">
            <v>MÄR</v>
          </cell>
          <cell r="M29" t="str">
            <v>APR</v>
          </cell>
          <cell r="N29" t="str">
            <v>MAI</v>
          </cell>
          <cell r="O29" t="str">
            <v>JUN</v>
          </cell>
          <cell r="P29" t="str">
            <v>lfd. GJ</v>
          </cell>
          <cell r="Q29" t="str">
            <v>%</v>
          </cell>
          <cell r="R29" t="str">
            <v>GJ</v>
          </cell>
          <cell r="W29" t="str">
            <v>JUL</v>
          </cell>
          <cell r="X29" t="str">
            <v>AUG</v>
          </cell>
          <cell r="Y29" t="str">
            <v>SEP</v>
          </cell>
          <cell r="Z29" t="str">
            <v>OKT</v>
          </cell>
          <cell r="AA29" t="str">
            <v>NOV</v>
          </cell>
          <cell r="AB29" t="str">
            <v>DEZ</v>
          </cell>
          <cell r="AC29" t="str">
            <v>JAN</v>
          </cell>
          <cell r="AD29" t="str">
            <v>FEB</v>
          </cell>
          <cell r="AE29" t="str">
            <v>MÄR</v>
          </cell>
          <cell r="AF29" t="str">
            <v>APR</v>
          </cell>
          <cell r="AG29" t="str">
            <v>MAI</v>
          </cell>
          <cell r="AH29" t="str">
            <v>JUN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2.4300000000000002</v>
          </cell>
          <cell r="E30">
            <v>5.5039999999999996</v>
          </cell>
          <cell r="F30">
            <v>21.063000000000002</v>
          </cell>
          <cell r="G30">
            <v>5.411999999999999</v>
          </cell>
          <cell r="H30">
            <v>3.7509999999999977</v>
          </cell>
          <cell r="I30">
            <v>15.109299999999998</v>
          </cell>
          <cell r="P30">
            <v>7.9339999999999993</v>
          </cell>
          <cell r="Q30">
            <v>0.14894132267553731</v>
          </cell>
          <cell r="R30">
            <v>53.269299999999994</v>
          </cell>
          <cell r="V30" t="str">
            <v>Plan</v>
          </cell>
          <cell r="W30">
            <v>3.9447114184715772</v>
          </cell>
          <cell r="X30">
            <v>3.9442576382554879</v>
          </cell>
          <cell r="Y30">
            <v>3.9447114184715772</v>
          </cell>
          <cell r="Z30">
            <v>10.435583629424924</v>
          </cell>
          <cell r="AA30">
            <v>10.436037409641017</v>
          </cell>
          <cell r="AB30">
            <v>10.435129849208835</v>
          </cell>
          <cell r="AI30">
            <v>7.8889690567270652</v>
          </cell>
          <cell r="AJ30">
            <v>0.18286718067929608</v>
          </cell>
          <cell r="AK30">
            <v>43.140431363473418</v>
          </cell>
        </row>
        <row r="31">
          <cell r="C31" t="str">
            <v>incl. Cash Pool bei TESSAG</v>
          </cell>
          <cell r="D31">
            <v>4.843</v>
          </cell>
          <cell r="E31">
            <v>3.5750000000000002</v>
          </cell>
          <cell r="F31">
            <v>0.90542502000000002</v>
          </cell>
          <cell r="H31">
            <v>0</v>
          </cell>
          <cell r="I31">
            <v>0</v>
          </cell>
          <cell r="P31">
            <v>8.4179999999999993</v>
          </cell>
          <cell r="Q31">
            <v>0.15802723144475336</v>
          </cell>
          <cell r="R31" t="str">
            <v>-</v>
          </cell>
          <cell r="V31" t="str">
            <v>Forderungen aus Lieferungen und Leistungen</v>
          </cell>
          <cell r="W31">
            <v>9.072000000000001</v>
          </cell>
          <cell r="X31">
            <v>7.5660000000000007</v>
          </cell>
          <cell r="Y31">
            <v>1.262</v>
          </cell>
          <cell r="AA31">
            <v>0</v>
          </cell>
          <cell r="AB31">
            <v>0</v>
          </cell>
          <cell r="AI31">
            <v>16.638000000000002</v>
          </cell>
          <cell r="AJ31">
            <v>0.38567069160294104</v>
          </cell>
          <cell r="AK31" t="str">
            <v>-</v>
          </cell>
        </row>
        <row r="32">
          <cell r="C32" t="str">
            <v>Vorjahr</v>
          </cell>
          <cell r="D32">
            <v>0</v>
          </cell>
          <cell r="E32" t="str">
            <v>JUL</v>
          </cell>
          <cell r="F32" t="str">
            <v>AUG</v>
          </cell>
          <cell r="G32" t="str">
            <v>SEP</v>
          </cell>
          <cell r="H32" t="str">
            <v>OKT</v>
          </cell>
          <cell r="I32" t="str">
            <v>NOV</v>
          </cell>
          <cell r="J32" t="str">
            <v>DEZ</v>
          </cell>
          <cell r="K32" t="str">
            <v>JAN</v>
          </cell>
          <cell r="L32" t="str">
            <v>FEB</v>
          </cell>
          <cell r="M32" t="str">
            <v>MÄR</v>
          </cell>
          <cell r="N32" t="str">
            <v>APR</v>
          </cell>
          <cell r="O32" t="str">
            <v>MAI</v>
          </cell>
          <cell r="P32" t="str">
            <v>JUN</v>
          </cell>
          <cell r="Q32">
            <v>1.5217619627329193</v>
          </cell>
          <cell r="R32">
            <v>0</v>
          </cell>
          <cell r="V32" t="str">
            <v>Vorjahr</v>
          </cell>
          <cell r="W32">
            <v>0</v>
          </cell>
          <cell r="X32" t="str">
            <v>JUL</v>
          </cell>
          <cell r="Y32" t="str">
            <v>AUG</v>
          </cell>
          <cell r="Z32" t="str">
            <v>SEP</v>
          </cell>
          <cell r="AA32" t="str">
            <v>OKT</v>
          </cell>
          <cell r="AB32" t="str">
            <v>NOV</v>
          </cell>
          <cell r="AC32" t="str">
            <v>DEZ</v>
          </cell>
          <cell r="AD32" t="str">
            <v>JAN</v>
          </cell>
          <cell r="AE32" t="str">
            <v>FEB</v>
          </cell>
          <cell r="AF32" t="str">
            <v>MÄR</v>
          </cell>
          <cell r="AG32" t="str">
            <v>APR</v>
          </cell>
          <cell r="AH32" t="str">
            <v>MAI</v>
          </cell>
          <cell r="AI32" t="str">
            <v>JUN</v>
          </cell>
          <cell r="AJ32">
            <v>1.0829736211031176</v>
          </cell>
          <cell r="AK32">
            <v>0</v>
          </cell>
        </row>
        <row r="33">
          <cell r="C33" t="str">
            <v>Plan 31.12.</v>
          </cell>
          <cell r="E33">
            <v>-20.107455155170143</v>
          </cell>
          <cell r="F33">
            <v>-20.81716741313512</v>
          </cell>
          <cell r="G33">
            <v>-24.453762064881495</v>
          </cell>
          <cell r="H33">
            <v>-25.207491003807213</v>
          </cell>
          <cell r="I33">
            <v>-21.318594551914725</v>
          </cell>
          <cell r="J33">
            <v>-23.307967019253894</v>
          </cell>
          <cell r="V33" t="str">
            <v>Plan 31.12.</v>
          </cell>
          <cell r="X33">
            <v>5.2411614958411041</v>
          </cell>
          <cell r="Y33">
            <v>5.3999845714726531</v>
          </cell>
          <cell r="Z33">
            <v>12.292452273665772</v>
          </cell>
          <cell r="AA33">
            <v>12.827005368219956</v>
          </cell>
          <cell r="AB33">
            <v>6.8316611532370413</v>
          </cell>
          <cell r="AC33">
            <v>14.348076652554102</v>
          </cell>
        </row>
        <row r="34">
          <cell r="C34" t="str">
            <v>IST</v>
          </cell>
          <cell r="E34">
            <v>-29.386806793997398</v>
          </cell>
          <cell r="F34">
            <v>-30.622904102626929</v>
          </cell>
          <cell r="V34" t="str">
            <v>IST</v>
          </cell>
          <cell r="X34">
            <v>20.42010972405625</v>
          </cell>
          <cell r="Y34">
            <v>19.920043925924919</v>
          </cell>
        </row>
        <row r="35">
          <cell r="C35" t="str">
            <v>Vorjahr</v>
          </cell>
          <cell r="E35">
            <v>0</v>
          </cell>
          <cell r="F35">
            <v>0</v>
          </cell>
          <cell r="V35" t="str">
            <v>Vorjahr</v>
          </cell>
          <cell r="X35">
            <v>0</v>
          </cell>
          <cell r="Y35">
            <v>0</v>
          </cell>
        </row>
        <row r="36">
          <cell r="C36" t="str">
            <v>in Mio EUR</v>
          </cell>
          <cell r="V36" t="str">
            <v>in Mio EUR</v>
          </cell>
        </row>
        <row r="59">
          <cell r="E59" t="str">
            <v>JUL</v>
          </cell>
          <cell r="F59" t="str">
            <v>AUG</v>
          </cell>
          <cell r="G59" t="str">
            <v>SEP</v>
          </cell>
          <cell r="H59" t="str">
            <v>OKT</v>
          </cell>
          <cell r="I59" t="str">
            <v>NOV</v>
          </cell>
          <cell r="J59" t="str">
            <v>DEZ</v>
          </cell>
          <cell r="K59" t="str">
            <v>JAN</v>
          </cell>
          <cell r="L59" t="str">
            <v>FEB</v>
          </cell>
          <cell r="M59" t="str">
            <v>MÄR</v>
          </cell>
          <cell r="N59" t="str">
            <v>APR</v>
          </cell>
          <cell r="O59" t="str">
            <v>MAI</v>
          </cell>
          <cell r="P59" t="str">
            <v>JUN</v>
          </cell>
        </row>
        <row r="60">
          <cell r="C60" t="str">
            <v>Plan</v>
          </cell>
          <cell r="E60">
            <v>84.942211089480907</v>
          </cell>
          <cell r="F60">
            <v>83.382114706563016</v>
          </cell>
          <cell r="G60">
            <v>76.613529003362515</v>
          </cell>
          <cell r="H60">
            <v>81.637329775696443</v>
          </cell>
          <cell r="I60">
            <v>88.322419919136365</v>
          </cell>
          <cell r="J60">
            <v>83.466971606971882</v>
          </cell>
        </row>
        <row r="61">
          <cell r="C61" t="str">
            <v>IST</v>
          </cell>
          <cell r="E61">
            <v>68.534000000000006</v>
          </cell>
          <cell r="F61">
            <v>72.961000000000013</v>
          </cell>
          <cell r="G61">
            <v>3.1579678200000001</v>
          </cell>
          <cell r="H61">
            <v>0</v>
          </cell>
          <cell r="I61">
            <v>0</v>
          </cell>
          <cell r="J61">
            <v>0</v>
          </cell>
        </row>
        <row r="62">
          <cell r="C62" t="str">
            <v>Vorjahr</v>
          </cell>
          <cell r="E62">
            <v>0</v>
          </cell>
          <cell r="F62">
            <v>0</v>
          </cell>
          <cell r="G62">
            <v>2.5070000000000001</v>
          </cell>
          <cell r="H62">
            <v>2.012</v>
          </cell>
          <cell r="I62">
            <v>1.923</v>
          </cell>
          <cell r="J62">
            <v>2.5590000000000002</v>
          </cell>
          <cell r="K62">
            <v>1.9450000000000001</v>
          </cell>
          <cell r="L62">
            <v>2.9129999999999998</v>
          </cell>
          <cell r="M62">
            <v>2.226</v>
          </cell>
          <cell r="N62">
            <v>4.0199999999999996</v>
          </cell>
          <cell r="O62">
            <v>3.512</v>
          </cell>
          <cell r="P62">
            <v>3.35</v>
          </cell>
        </row>
        <row r="63">
          <cell r="C63" t="str">
            <v>Arbeitsvorrat</v>
          </cell>
          <cell r="E63">
            <v>44.132758765899332</v>
          </cell>
          <cell r="F63">
            <v>46.51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5">
          <cell r="E65" t="str">
            <v>JUL</v>
          </cell>
          <cell r="F65" t="str">
            <v>AUG</v>
          </cell>
          <cell r="G65" t="str">
            <v>SEP</v>
          </cell>
          <cell r="H65" t="str">
            <v>OKT</v>
          </cell>
          <cell r="I65" t="str">
            <v>NOV</v>
          </cell>
          <cell r="J65" t="str">
            <v>DEZ</v>
          </cell>
          <cell r="K65" t="str">
            <v>JAN</v>
          </cell>
          <cell r="L65" t="str">
            <v>FEB</v>
          </cell>
          <cell r="M65" t="str">
            <v>MÄR</v>
          </cell>
          <cell r="N65" t="str">
            <v>APR</v>
          </cell>
          <cell r="O65" t="str">
            <v>MAI</v>
          </cell>
          <cell r="P65" t="str">
            <v>JUN</v>
          </cell>
        </row>
        <row r="66">
          <cell r="C66" t="str">
            <v>IST Eigen</v>
          </cell>
          <cell r="E66">
            <v>361</v>
          </cell>
          <cell r="F66">
            <v>362</v>
          </cell>
          <cell r="G66">
            <v>120</v>
          </cell>
          <cell r="H66">
            <v>120</v>
          </cell>
          <cell r="I66">
            <v>120</v>
          </cell>
          <cell r="J66">
            <v>120</v>
          </cell>
        </row>
        <row r="67">
          <cell r="C67" t="str">
            <v>IST Fremd</v>
          </cell>
          <cell r="E67">
            <v>83</v>
          </cell>
          <cell r="F67">
            <v>81</v>
          </cell>
          <cell r="G67">
            <v>121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IST Azubi</v>
          </cell>
          <cell r="E68">
            <v>6</v>
          </cell>
          <cell r="F68">
            <v>6</v>
          </cell>
          <cell r="G68">
            <v>114</v>
          </cell>
          <cell r="H68">
            <v>114</v>
          </cell>
          <cell r="I68">
            <v>120</v>
          </cell>
          <cell r="J68">
            <v>120</v>
          </cell>
          <cell r="K68">
            <v>118</v>
          </cell>
          <cell r="L68">
            <v>119</v>
          </cell>
          <cell r="M68">
            <v>119</v>
          </cell>
          <cell r="N68">
            <v>122</v>
          </cell>
          <cell r="O68">
            <v>125</v>
          </cell>
          <cell r="P68">
            <v>128</v>
          </cell>
        </row>
        <row r="69">
          <cell r="C69" t="str">
            <v>Total IST</v>
          </cell>
          <cell r="E69">
            <v>450</v>
          </cell>
          <cell r="F69">
            <v>449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1">
          <cell r="C71" t="str">
            <v>Plan Eigen</v>
          </cell>
          <cell r="E71">
            <v>381</v>
          </cell>
          <cell r="F71">
            <v>381</v>
          </cell>
          <cell r="G71">
            <v>381</v>
          </cell>
          <cell r="H71">
            <v>381</v>
          </cell>
          <cell r="I71">
            <v>381</v>
          </cell>
          <cell r="J71">
            <v>381</v>
          </cell>
        </row>
        <row r="72">
          <cell r="C72" t="str">
            <v>Plan Fremd</v>
          </cell>
          <cell r="E72">
            <v>72</v>
          </cell>
          <cell r="F72">
            <v>72</v>
          </cell>
          <cell r="G72">
            <v>72</v>
          </cell>
          <cell r="H72">
            <v>72</v>
          </cell>
          <cell r="I72">
            <v>72</v>
          </cell>
          <cell r="J72">
            <v>72</v>
          </cell>
        </row>
        <row r="73">
          <cell r="C73" t="str">
            <v>Plan Azubi</v>
          </cell>
          <cell r="E73">
            <v>16</v>
          </cell>
          <cell r="F73">
            <v>16</v>
          </cell>
          <cell r="G73">
            <v>16</v>
          </cell>
          <cell r="H73">
            <v>16</v>
          </cell>
          <cell r="I73">
            <v>16</v>
          </cell>
          <cell r="J73">
            <v>16</v>
          </cell>
        </row>
        <row r="74">
          <cell r="C74" t="str">
            <v>Total Plan</v>
          </cell>
          <cell r="E74">
            <v>469</v>
          </cell>
          <cell r="F74">
            <v>469</v>
          </cell>
          <cell r="G74">
            <v>469</v>
          </cell>
          <cell r="H74">
            <v>469</v>
          </cell>
          <cell r="I74">
            <v>469</v>
          </cell>
          <cell r="J74">
            <v>469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</sheetData>
      <sheetData sheetId="12"/>
      <sheetData sheetId="13"/>
      <sheetData sheetId="14"/>
      <sheetData sheetId="15"/>
      <sheetData sheetId="16"/>
      <sheetData sheetId="17" refreshError="1"/>
      <sheetData sheetId="18">
        <row r="6">
          <cell r="C6" t="str">
            <v>in Mio EUR</v>
          </cell>
        </row>
      </sheetData>
      <sheetData sheetId="19">
        <row r="5">
          <cell r="C5" t="str">
            <v>in Mio EUR</v>
          </cell>
        </row>
      </sheetData>
      <sheetData sheetId="20">
        <row r="5">
          <cell r="C5" t="str">
            <v>in Mio EUR</v>
          </cell>
        </row>
      </sheetData>
      <sheetData sheetId="21"/>
      <sheetData sheetId="22"/>
      <sheetData sheetId="23"/>
      <sheetData sheetId="24">
        <row r="6">
          <cell r="C6" t="str">
            <v>in Mio EUR</v>
          </cell>
        </row>
      </sheetData>
      <sheetData sheetId="25">
        <row r="5">
          <cell r="C5" t="str">
            <v>in Mio EUR</v>
          </cell>
        </row>
      </sheetData>
      <sheetData sheetId="26">
        <row r="5">
          <cell r="C5" t="str">
            <v>in Mio EUR</v>
          </cell>
        </row>
      </sheetData>
      <sheetData sheetId="27"/>
      <sheetData sheetId="28"/>
      <sheetData sheetId="29"/>
      <sheetData sheetId="30">
        <row r="6">
          <cell r="C6" t="str">
            <v>in Mio EUR</v>
          </cell>
        </row>
      </sheetData>
      <sheetData sheetId="31">
        <row r="5">
          <cell r="C5" t="str">
            <v>in Mio EUR</v>
          </cell>
        </row>
      </sheetData>
      <sheetData sheetId="32">
        <row r="5">
          <cell r="C5" t="str">
            <v>in Mio EUR</v>
          </cell>
        </row>
      </sheetData>
      <sheetData sheetId="33"/>
      <sheetData sheetId="34"/>
      <sheetData sheetId="35"/>
      <sheetData sheetId="36">
        <row r="5">
          <cell r="C5" t="str">
            <v>in Mio EUR</v>
          </cell>
        </row>
      </sheetData>
      <sheetData sheetId="37">
        <row r="5">
          <cell r="C5" t="str">
            <v>in Mio EUR</v>
          </cell>
        </row>
      </sheetData>
      <sheetData sheetId="38">
        <row r="5">
          <cell r="C5" t="str">
            <v>in Mio EUR</v>
          </cell>
        </row>
      </sheetData>
      <sheetData sheetId="39"/>
      <sheetData sheetId="40"/>
      <sheetData sheetId="4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ro"/>
      <sheetName val="Deckblatt MB"/>
      <sheetName val="Grafik_BU_TR"/>
      <sheetName val="BU Transformatoren (vorläufig)"/>
      <sheetName val="Grafik_SGB_1"/>
      <sheetName val="Grafik_SGB_2"/>
      <sheetName val="Grafik_Sparte NT"/>
      <sheetName val="Grafik_Sparte GT"/>
      <sheetName val="Grafik_SBG_1"/>
      <sheetName val="Grafik_SBG_2"/>
      <sheetName val="Grafik_AMSGB_1"/>
      <sheetName val="Grafik_AMSGB_1_MYR"/>
      <sheetName val="Grafik_AMSGB_2"/>
      <sheetName val="Grafik_AMSGB_2_MYR"/>
      <sheetName val="Grafik_SMIT_1"/>
      <sheetName val="Grafik_SMIT_2"/>
      <sheetName val="Daten"/>
      <sheetName val="Daten_BilanzKZ"/>
      <sheetName val="Deckblatt_MB"/>
      <sheetName val="BU_Transformatoren_(vorläufig)"/>
      <sheetName val="Grafik_Sparte_NT"/>
      <sheetName val="Grafik_Sparte_GT"/>
      <sheetName val="Deckblatt_MB1"/>
      <sheetName val="BU_Transformatoren_(vorläufig)1"/>
      <sheetName val="Grafik_Sparte_NT1"/>
      <sheetName val="Grafik_Sparte_GT1"/>
      <sheetName val="Deckblatt_MB2"/>
      <sheetName val="BU_Transformatoren_(vorläufig)2"/>
      <sheetName val="Grafik_Sparte_NT2"/>
      <sheetName val="Grafik_Sparte_GT2"/>
      <sheetName val="Deckblatt_MB3"/>
      <sheetName val="BU_Transformatoren_(vorläufig)3"/>
      <sheetName val="Grafik_Sparte_NT3"/>
      <sheetName val="Grafik_Sparte_GT3"/>
    </sheetNames>
    <sheetDataSet>
      <sheetData sheetId="0">
        <row r="5">
          <cell r="C5" t="str">
            <v>in Mio MYR</v>
          </cell>
        </row>
      </sheetData>
      <sheetData sheetId="1">
        <row r="8">
          <cell r="C8" t="str">
            <v>in Mio MYR</v>
          </cell>
        </row>
      </sheetData>
      <sheetData sheetId="2"/>
      <sheetData sheetId="3"/>
      <sheetData sheetId="4"/>
      <sheetData sheetId="5">
        <row r="32">
          <cell r="E32" t="str">
            <v>JAN</v>
          </cell>
        </row>
      </sheetData>
      <sheetData sheetId="6"/>
      <sheetData sheetId="7">
        <row r="5">
          <cell r="C5" t="str">
            <v>in Mio MYR</v>
          </cell>
        </row>
      </sheetData>
      <sheetData sheetId="8"/>
      <sheetData sheetId="9">
        <row r="5">
          <cell r="C5" t="str">
            <v>in Mio MYR</v>
          </cell>
        </row>
      </sheetData>
      <sheetData sheetId="10">
        <row r="8">
          <cell r="C8" t="str">
            <v>in Mio MYR</v>
          </cell>
        </row>
      </sheetData>
      <sheetData sheetId="11">
        <row r="5">
          <cell r="C5" t="str">
            <v>in Mio MYR</v>
          </cell>
          <cell r="V5" t="str">
            <v>in Mio MYR</v>
          </cell>
        </row>
        <row r="29">
          <cell r="D29" t="str">
            <v>JAN</v>
          </cell>
          <cell r="E29" t="str">
            <v>FEB</v>
          </cell>
          <cell r="F29" t="str">
            <v>MÄR</v>
          </cell>
          <cell r="G29" t="str">
            <v>APR</v>
          </cell>
          <cell r="H29" t="str">
            <v>MAI</v>
          </cell>
          <cell r="I29" t="str">
            <v>JUN</v>
          </cell>
          <cell r="J29" t="str">
            <v>JUL</v>
          </cell>
          <cell r="K29" t="str">
            <v>AUG</v>
          </cell>
          <cell r="L29" t="str">
            <v>SEP</v>
          </cell>
          <cell r="M29" t="str">
            <v>OKT</v>
          </cell>
          <cell r="N29" t="str">
            <v>NOV</v>
          </cell>
          <cell r="O29" t="str">
            <v>DEZ</v>
          </cell>
          <cell r="P29" t="str">
            <v>lfd. GJ</v>
          </cell>
          <cell r="Q29" t="str">
            <v>%</v>
          </cell>
          <cell r="R29" t="str">
            <v>GJ</v>
          </cell>
          <cell r="W29" t="str">
            <v>JAN</v>
          </cell>
          <cell r="X29" t="str">
            <v>FEB</v>
          </cell>
          <cell r="Y29" t="str">
            <v>MÄR</v>
          </cell>
          <cell r="Z29" t="str">
            <v>APR</v>
          </cell>
          <cell r="AA29" t="str">
            <v>MAI</v>
          </cell>
          <cell r="AB29" t="str">
            <v>JUN</v>
          </cell>
          <cell r="AC29" t="str">
            <v>JUL</v>
          </cell>
          <cell r="AD29" t="str">
            <v>AUG</v>
          </cell>
          <cell r="AE29" t="str">
            <v>SEP</v>
          </cell>
          <cell r="AF29" t="str">
            <v>OKT</v>
          </cell>
          <cell r="AG29" t="str">
            <v>NOV</v>
          </cell>
          <cell r="AH29" t="str">
            <v>DEZ</v>
          </cell>
          <cell r="AI29" t="str">
            <v>lfd. GJ</v>
          </cell>
          <cell r="AJ29" t="str">
            <v>%</v>
          </cell>
          <cell r="AK29" t="str">
            <v>GJ</v>
          </cell>
        </row>
        <row r="30">
          <cell r="C30" t="str">
            <v>Plan</v>
          </cell>
          <cell r="D30">
            <v>3.9053499999999999</v>
          </cell>
          <cell r="E30">
            <v>3.9053499999999999</v>
          </cell>
          <cell r="F30">
            <v>3.9053499999999994</v>
          </cell>
          <cell r="G30">
            <v>3.9053500000000003</v>
          </cell>
          <cell r="H30">
            <v>3.9053500000000003</v>
          </cell>
          <cell r="I30">
            <v>3.9053499999999985</v>
          </cell>
          <cell r="J30">
            <v>3.9053500000000021</v>
          </cell>
          <cell r="K30">
            <v>3.9053499999999985</v>
          </cell>
          <cell r="L30">
            <v>3.9053500000000021</v>
          </cell>
          <cell r="M30">
            <v>3.9053499999999985</v>
          </cell>
          <cell r="N30">
            <v>3.9053499999999985</v>
          </cell>
          <cell r="O30">
            <v>3.9053499999999985</v>
          </cell>
          <cell r="P30">
            <v>27.33745</v>
          </cell>
          <cell r="Q30">
            <v>1.0088590680549943</v>
          </cell>
          <cell r="R30">
            <v>46.864199999999997</v>
          </cell>
          <cell r="V30" t="str">
            <v>Plan</v>
          </cell>
          <cell r="W30">
            <v>3.9053499999999999</v>
          </cell>
          <cell r="X30">
            <v>3.9053499999999999</v>
          </cell>
          <cell r="Y30">
            <v>3.9053499999999994</v>
          </cell>
          <cell r="Z30">
            <v>3.9053500000000003</v>
          </cell>
          <cell r="AA30">
            <v>3.9053500000000003</v>
          </cell>
          <cell r="AB30">
            <v>3.9053499999999985</v>
          </cell>
          <cell r="AC30">
            <v>3.9053500000000021</v>
          </cell>
          <cell r="AD30">
            <v>3.9053499999999985</v>
          </cell>
          <cell r="AE30">
            <v>3.9053500000000021</v>
          </cell>
          <cell r="AF30">
            <v>3.9053499999999985</v>
          </cell>
          <cell r="AG30">
            <v>3.9053499999999985</v>
          </cell>
          <cell r="AH30">
            <v>3.9053499999999985</v>
          </cell>
          <cell r="AI30">
            <v>27.33745</v>
          </cell>
          <cell r="AJ30">
            <v>1.2374897075854652</v>
          </cell>
          <cell r="AK30">
            <v>46.864199999999997</v>
          </cell>
        </row>
        <row r="31">
          <cell r="C31" t="str">
            <v>IST</v>
          </cell>
          <cell r="D31">
            <v>2.1418089999999999</v>
          </cell>
          <cell r="E31">
            <v>4.322865310000001</v>
          </cell>
          <cell r="F31">
            <v>3.0110535499999989</v>
          </cell>
          <cell r="G31">
            <v>4.7548169100000006</v>
          </cell>
          <cell r="H31">
            <v>4.5570357499999989</v>
          </cell>
          <cell r="I31">
            <v>4.7094539399999995</v>
          </cell>
          <cell r="J31">
            <v>4.0825998700000028</v>
          </cell>
          <cell r="K31">
            <v>3.8377467700000025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27.579634330000001</v>
          </cell>
          <cell r="Q31" t="str">
            <v>-</v>
          </cell>
          <cell r="R31" t="str">
            <v>-</v>
          </cell>
          <cell r="V31" t="str">
            <v>IST</v>
          </cell>
          <cell r="W31">
            <v>5.1146489999999991</v>
          </cell>
          <cell r="X31">
            <v>1.1060041999244863</v>
          </cell>
          <cell r="Y31">
            <v>11.977785176735324</v>
          </cell>
          <cell r="Z31">
            <v>2.6779414370479628</v>
          </cell>
          <cell r="AA31">
            <v>1.7129366232545813</v>
          </cell>
          <cell r="AB31">
            <v>1.6772318846901726</v>
          </cell>
          <cell r="AC31">
            <v>9.5632646849797531</v>
          </cell>
          <cell r="AD31">
            <v>3.1114143770056799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33.829813006632278</v>
          </cell>
          <cell r="AJ31" t="str">
            <v>-</v>
          </cell>
          <cell r="AK31" t="str">
            <v>-</v>
          </cell>
        </row>
        <row r="32">
          <cell r="C32" t="str">
            <v>Vorjahr</v>
          </cell>
          <cell r="D32">
            <v>0.90280469776609729</v>
          </cell>
          <cell r="E32">
            <v>1.3997915348301351</v>
          </cell>
          <cell r="F32">
            <v>2.8843986391986389</v>
          </cell>
          <cell r="G32">
            <v>3.221133227378683</v>
          </cell>
          <cell r="H32">
            <v>3.1021316520033118</v>
          </cell>
          <cell r="I32">
            <v>3.4644750893048588</v>
          </cell>
          <cell r="J32">
            <v>3.5167612825639072</v>
          </cell>
          <cell r="K32">
            <v>3.1406093179817418</v>
          </cell>
          <cell r="L32">
            <v>4.385337357291597</v>
          </cell>
          <cell r="M32">
            <v>4.3578554801879328</v>
          </cell>
          <cell r="N32">
            <v>3.4592347120672216</v>
          </cell>
          <cell r="O32">
            <v>4.4206398702728933</v>
          </cell>
          <cell r="P32">
            <v>18.491496123045632</v>
          </cell>
          <cell r="Q32">
            <v>1.4914766304727489</v>
          </cell>
          <cell r="R32">
            <v>38.255172860847019</v>
          </cell>
          <cell r="V32" t="str">
            <v>Vorjahr</v>
          </cell>
          <cell r="W32">
            <v>1.3222733245729306</v>
          </cell>
          <cell r="X32">
            <v>-3.2714952737948799</v>
          </cell>
          <cell r="Y32">
            <v>7.9964014364014364</v>
          </cell>
          <cell r="Z32">
            <v>2.9652172070353897</v>
          </cell>
          <cell r="AA32">
            <v>7.8882421759935983</v>
          </cell>
          <cell r="AB32">
            <v>2.0809795536241893</v>
          </cell>
          <cell r="AC32">
            <v>8.0002891224577475</v>
          </cell>
          <cell r="AD32">
            <v>6.8470887362374633</v>
          </cell>
          <cell r="AE32">
            <v>3.3234424830195266</v>
          </cell>
          <cell r="AF32">
            <v>1.1933938575990126</v>
          </cell>
          <cell r="AG32">
            <v>1.6241759458338834</v>
          </cell>
          <cell r="AH32">
            <v>2.1000000740620521</v>
          </cell>
          <cell r="AI32">
            <v>26.981907546290412</v>
          </cell>
          <cell r="AJ32">
            <v>1.253796194675767</v>
          </cell>
          <cell r="AK32">
            <v>42.07000864304235</v>
          </cell>
        </row>
        <row r="36">
          <cell r="C36" t="str">
            <v>in Mio MYR</v>
          </cell>
          <cell r="V36" t="str">
            <v>in Mio MYR</v>
          </cell>
        </row>
        <row r="59">
          <cell r="E59" t="str">
            <v>JAN</v>
          </cell>
          <cell r="F59" t="str">
            <v>FEB</v>
          </cell>
          <cell r="G59" t="str">
            <v>MÄR</v>
          </cell>
          <cell r="H59" t="str">
            <v>APR</v>
          </cell>
          <cell r="I59" t="str">
            <v>MAI</v>
          </cell>
          <cell r="J59" t="str">
            <v>JUN</v>
          </cell>
          <cell r="K59" t="str">
            <v>JUL</v>
          </cell>
          <cell r="L59" t="str">
            <v>AUG</v>
          </cell>
          <cell r="M59" t="str">
            <v>SEP</v>
          </cell>
          <cell r="N59" t="str">
            <v>OKT</v>
          </cell>
          <cell r="O59" t="str">
            <v>NOV</v>
          </cell>
          <cell r="P59" t="str">
            <v>DEZ</v>
          </cell>
          <cell r="Y59" t="str">
            <v>JAN</v>
          </cell>
          <cell r="Z59" t="str">
            <v>FEB</v>
          </cell>
          <cell r="AA59" t="str">
            <v>MÄR</v>
          </cell>
          <cell r="AB59" t="str">
            <v>APR</v>
          </cell>
          <cell r="AC59" t="str">
            <v>MAI</v>
          </cell>
          <cell r="AD59" t="str">
            <v>JUN</v>
          </cell>
          <cell r="AE59" t="str">
            <v>JUL</v>
          </cell>
          <cell r="AF59" t="str">
            <v>AUG</v>
          </cell>
          <cell r="AG59" t="str">
            <v>SEP</v>
          </cell>
          <cell r="AH59" t="str">
            <v>OKT</v>
          </cell>
          <cell r="AI59" t="str">
            <v>NOV</v>
          </cell>
          <cell r="AJ59" t="str">
            <v>DEZ</v>
          </cell>
        </row>
        <row r="60">
          <cell r="C60" t="str">
            <v>Plan</v>
          </cell>
          <cell r="E60">
            <v>9.1140000000000008</v>
          </cell>
          <cell r="F60">
            <v>9.1140000000000008</v>
          </cell>
          <cell r="G60">
            <v>9.1140000000000008</v>
          </cell>
          <cell r="H60">
            <v>9.1140000000000008</v>
          </cell>
          <cell r="I60">
            <v>9.1140000000000008</v>
          </cell>
          <cell r="J60">
            <v>9.1140000000000008</v>
          </cell>
          <cell r="K60">
            <v>9.1140000000000008</v>
          </cell>
          <cell r="L60">
            <v>9.1140000000000008</v>
          </cell>
          <cell r="M60">
            <v>9.1140000000000008</v>
          </cell>
          <cell r="N60">
            <v>9.1140000000000008</v>
          </cell>
          <cell r="O60">
            <v>9.1140000000000008</v>
          </cell>
          <cell r="P60">
            <v>9.1140000000000008</v>
          </cell>
          <cell r="V60" t="str">
            <v>UE/FE IST</v>
          </cell>
          <cell r="Y60">
            <v>4.2879426499999997</v>
          </cell>
          <cell r="Z60">
            <v>3.0380323200000001</v>
          </cell>
          <cell r="AA60">
            <v>4.36708038</v>
          </cell>
          <cell r="AB60">
            <v>4.6850002100000001</v>
          </cell>
          <cell r="AC60">
            <v>3.8837316199999998</v>
          </cell>
          <cell r="AD60">
            <v>4.3769571200000001</v>
          </cell>
          <cell r="AE60">
            <v>3.8484554200000005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C61" t="str">
            <v>IST</v>
          </cell>
          <cell r="E61">
            <v>17.739477999999998</v>
          </cell>
          <cell r="F61">
            <v>15.884212</v>
          </cell>
          <cell r="G61">
            <v>24.700129</v>
          </cell>
          <cell r="H61">
            <v>22.481833999999999</v>
          </cell>
          <cell r="I61">
            <v>19.60624</v>
          </cell>
          <cell r="J61">
            <v>16.525924</v>
          </cell>
          <cell r="K61">
            <v>21.989174000000002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V61" t="str">
            <v>UE/FE VJ</v>
          </cell>
          <cell r="Y61">
            <v>4.5561054500000004</v>
          </cell>
          <cell r="Z61">
            <v>4.654232920000001</v>
          </cell>
          <cell r="AA61">
            <v>4.6263560599999991</v>
          </cell>
          <cell r="AB61">
            <v>4.9758647199999997</v>
          </cell>
          <cell r="AC61">
            <v>4.3744635900000004</v>
          </cell>
          <cell r="AD61">
            <v>4.3631033000000006</v>
          </cell>
          <cell r="AE61">
            <v>4.3950285999999998</v>
          </cell>
          <cell r="AF61">
            <v>3.7308857499999997</v>
          </cell>
          <cell r="AG61">
            <v>3.8232275100000002</v>
          </cell>
          <cell r="AH61">
            <v>3.58260633</v>
          </cell>
          <cell r="AI61">
            <v>3.59925198</v>
          </cell>
          <cell r="AJ61">
            <v>3.0256221700000001</v>
          </cell>
        </row>
        <row r="62">
          <cell r="C62" t="str">
            <v>Vorjahr</v>
          </cell>
          <cell r="E62">
            <v>10.824572930354798</v>
          </cell>
          <cell r="F62">
            <v>6.1261261261261257</v>
          </cell>
          <cell r="G62">
            <v>11.257435897435899</v>
          </cell>
          <cell r="H62">
            <v>11.074380165289258</v>
          </cell>
          <cell r="I62">
            <v>16.039004707464695</v>
          </cell>
          <cell r="J62">
            <v>14.717937882949505</v>
          </cell>
          <cell r="K62">
            <v>19.227998813609595</v>
          </cell>
          <cell r="L62">
            <v>22.90047313281514</v>
          </cell>
          <cell r="M62">
            <v>21.89158211996434</v>
          </cell>
          <cell r="N62">
            <v>18.765979205726946</v>
          </cell>
          <cell r="O62">
            <v>16.992287917737791</v>
          </cell>
          <cell r="P62">
            <v>14.766637856525497</v>
          </cell>
          <cell r="V62" t="str">
            <v>Fert. Mat. IST</v>
          </cell>
          <cell r="Y62">
            <v>4.69808469</v>
          </cell>
          <cell r="Z62">
            <v>4.7000925699999998</v>
          </cell>
          <cell r="AA62">
            <v>4.2487306399999998</v>
          </cell>
          <cell r="AB62">
            <v>4.5175138600000002</v>
          </cell>
          <cell r="AC62">
            <v>4.9617068099999999</v>
          </cell>
          <cell r="AD62">
            <v>4.7465232799999999</v>
          </cell>
          <cell r="AE62">
            <v>4.7121842899999988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V63" t="str">
            <v>Fert. Mat. VJ</v>
          </cell>
          <cell r="Y63">
            <v>2.6984652000000002</v>
          </cell>
          <cell r="Z63">
            <v>3.3757091200000002</v>
          </cell>
          <cell r="AA63">
            <v>3.27496769</v>
          </cell>
          <cell r="AB63">
            <v>3.3831563199999999</v>
          </cell>
          <cell r="AC63">
            <v>3.2990330399999999</v>
          </cell>
          <cell r="AD63">
            <v>3.2136673399999998</v>
          </cell>
          <cell r="AE63">
            <v>3.1413324199999999</v>
          </cell>
          <cell r="AF63">
            <v>3.1741615300000001</v>
          </cell>
          <cell r="AG63">
            <v>2.8554470100000002</v>
          </cell>
          <cell r="AH63">
            <v>3.8040671700000002</v>
          </cell>
          <cell r="AI63">
            <v>4.0040805100000005</v>
          </cell>
          <cell r="AJ63">
            <v>4.6124426999999999</v>
          </cell>
        </row>
        <row r="66">
          <cell r="C66" t="str">
            <v>in TMYR</v>
          </cell>
          <cell r="V66" t="str">
            <v>in Mio MYR</v>
          </cell>
        </row>
        <row r="90">
          <cell r="D90" t="str">
            <v>JAN</v>
          </cell>
          <cell r="E90" t="str">
            <v>FEB</v>
          </cell>
          <cell r="F90" t="str">
            <v>MÄR</v>
          </cell>
          <cell r="G90" t="str">
            <v>APR</v>
          </cell>
          <cell r="H90" t="str">
            <v>MAI</v>
          </cell>
          <cell r="I90" t="str">
            <v>JUN</v>
          </cell>
          <cell r="J90" t="str">
            <v>JUL</v>
          </cell>
          <cell r="K90" t="str">
            <v>AUG</v>
          </cell>
          <cell r="L90" t="str">
            <v>SEP</v>
          </cell>
          <cell r="M90" t="str">
            <v>OKT</v>
          </cell>
          <cell r="N90" t="str">
            <v>NOV</v>
          </cell>
          <cell r="O90" t="str">
            <v>DEZ</v>
          </cell>
          <cell r="P90" t="str">
            <v>lfd. GJ</v>
          </cell>
          <cell r="Q90" t="str">
            <v>%</v>
          </cell>
          <cell r="R90" t="str">
            <v>GJ</v>
          </cell>
        </row>
        <row r="91">
          <cell r="C91" t="str">
            <v xml:space="preserve">Plan </v>
          </cell>
          <cell r="D91">
            <v>165.5575</v>
          </cell>
          <cell r="E91">
            <v>165.5575</v>
          </cell>
          <cell r="F91">
            <v>165.5575</v>
          </cell>
          <cell r="G91">
            <v>165.5575</v>
          </cell>
          <cell r="H91">
            <v>165.5575</v>
          </cell>
          <cell r="I91">
            <v>165.5575</v>
          </cell>
          <cell r="J91">
            <v>165.55749999999989</v>
          </cell>
          <cell r="K91">
            <v>165.55750000000012</v>
          </cell>
          <cell r="L91">
            <v>165.55749999999989</v>
          </cell>
          <cell r="M91">
            <v>165.55750000000012</v>
          </cell>
          <cell r="N91">
            <v>165.55750000000012</v>
          </cell>
          <cell r="O91">
            <v>165.55749999999989</v>
          </cell>
          <cell r="P91">
            <v>1158.9024999999999</v>
          </cell>
          <cell r="Q91">
            <v>-0.19863351748745042</v>
          </cell>
          <cell r="R91">
            <v>1986.69</v>
          </cell>
          <cell r="W91" t="str">
            <v>JAN</v>
          </cell>
          <cell r="X91" t="str">
            <v>FEB</v>
          </cell>
          <cell r="Y91" t="str">
            <v>MÄR</v>
          </cell>
          <cell r="Z91" t="str">
            <v>APR</v>
          </cell>
          <cell r="AA91" t="str">
            <v>MAI</v>
          </cell>
          <cell r="AB91" t="str">
            <v>JUN</v>
          </cell>
          <cell r="AC91" t="str">
            <v>JUL</v>
          </cell>
          <cell r="AD91" t="str">
            <v>AUG</v>
          </cell>
          <cell r="AE91" t="str">
            <v>SEP</v>
          </cell>
          <cell r="AF91" t="str">
            <v>OKT</v>
          </cell>
          <cell r="AG91" t="str">
            <v>NOV</v>
          </cell>
          <cell r="AH91" t="str">
            <v>DEZ</v>
          </cell>
          <cell r="AI91" t="str">
            <v>lfd. GJ</v>
          </cell>
          <cell r="AJ91" t="str">
            <v>%</v>
          </cell>
          <cell r="AK91" t="str">
            <v>GJ</v>
          </cell>
        </row>
        <row r="92">
          <cell r="C92" t="str">
            <v>IST</v>
          </cell>
          <cell r="D92">
            <v>-341.68599999999998</v>
          </cell>
          <cell r="E92">
            <v>110.4230209552577</v>
          </cell>
          <cell r="F92">
            <v>-180.18269142467983</v>
          </cell>
          <cell r="G92">
            <v>115.07870046942213</v>
          </cell>
          <cell r="H92">
            <v>106.08912000000001</v>
          </cell>
          <cell r="I92">
            <v>117.96112999999997</v>
          </cell>
          <cell r="J92">
            <v>-157.88015999999999</v>
          </cell>
          <cell r="K92">
            <v>-409.6472</v>
          </cell>
          <cell r="L92">
            <v>-232.84706000000006</v>
          </cell>
          <cell r="M92">
            <v>68.523310000000038</v>
          </cell>
          <cell r="N92">
            <v>-849.62416999999994</v>
          </cell>
          <cell r="O92">
            <v>-212.54700000000003</v>
          </cell>
          <cell r="P92">
            <v>-230.19687999999999</v>
          </cell>
          <cell r="Q92" t="str">
            <v>-</v>
          </cell>
          <cell r="R92" t="str">
            <v>-</v>
          </cell>
          <cell r="V92" t="str">
            <v>DB I Plan</v>
          </cell>
          <cell r="W92">
            <v>1.0405212500000001</v>
          </cell>
          <cell r="X92">
            <v>1.0405212500000001</v>
          </cell>
          <cell r="Y92">
            <v>1.0405212499999998</v>
          </cell>
          <cell r="Z92">
            <v>1.0405212500000003</v>
          </cell>
          <cell r="AA92">
            <v>1.0405212500000003</v>
          </cell>
          <cell r="AB92">
            <v>1.0405212499999994</v>
          </cell>
          <cell r="AC92">
            <v>1.0405212500000003</v>
          </cell>
          <cell r="AD92">
            <v>1.0405212500000003</v>
          </cell>
          <cell r="AE92">
            <v>1.0405212499999994</v>
          </cell>
          <cell r="AF92">
            <v>1.0405212500000012</v>
          </cell>
          <cell r="AG92">
            <v>1.0405212499999994</v>
          </cell>
          <cell r="AH92">
            <v>1.0405212499999994</v>
          </cell>
          <cell r="AI92">
            <v>7.2836487500000002</v>
          </cell>
          <cell r="AJ92">
            <v>0.81170512238114179</v>
          </cell>
          <cell r="AK92">
            <v>12.486255</v>
          </cell>
        </row>
        <row r="93">
          <cell r="C93" t="str">
            <v>Differenz</v>
          </cell>
          <cell r="D93">
            <v>-507.24349999999998</v>
          </cell>
          <cell r="E93">
            <v>-55.134479044742307</v>
          </cell>
          <cell r="F93">
            <v>-345.74019142467984</v>
          </cell>
          <cell r="G93">
            <v>-50.478799530577874</v>
          </cell>
          <cell r="H93">
            <v>-59.468379999999996</v>
          </cell>
          <cell r="I93">
            <v>-47.596370000000036</v>
          </cell>
          <cell r="J93">
            <v>-323.43765999999988</v>
          </cell>
          <cell r="K93">
            <v>-575.20470000000012</v>
          </cell>
          <cell r="L93">
            <v>-398.40455999999995</v>
          </cell>
          <cell r="M93">
            <v>-97.034190000000081</v>
          </cell>
          <cell r="N93">
            <v>-1015.1816700000001</v>
          </cell>
          <cell r="O93">
            <v>-378.10449999999992</v>
          </cell>
          <cell r="P93">
            <v>-1389.0993799999997</v>
          </cell>
          <cell r="Q93" t="str">
            <v>-</v>
          </cell>
          <cell r="R93" t="str">
            <v>-</v>
          </cell>
          <cell r="V93" t="str">
            <v>DB I IST</v>
          </cell>
          <cell r="W93">
            <v>0.39442899999999997</v>
          </cell>
          <cell r="X93">
            <v>1.1111401901076081</v>
          </cell>
          <cell r="Y93">
            <v>0.66854713680467959</v>
          </cell>
          <cell r="Z93">
            <v>0.98408267308771258</v>
          </cell>
          <cell r="AA93">
            <v>1.0428799999999998</v>
          </cell>
          <cell r="AB93">
            <v>1.05891</v>
          </cell>
          <cell r="AC93">
            <v>0.65218600000000038</v>
          </cell>
          <cell r="AD93">
            <v>0.43540599999999952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5.9121750000000004</v>
          </cell>
          <cell r="AJ93" t="str">
            <v>-</v>
          </cell>
          <cell r="AK93" t="str">
            <v>-</v>
          </cell>
        </row>
        <row r="94">
          <cell r="C94" t="str">
            <v>Diff. in %</v>
          </cell>
          <cell r="D94">
            <v>-3.0638509279253432</v>
          </cell>
          <cell r="E94">
            <v>-0.33302314328702903</v>
          </cell>
          <cell r="F94">
            <v>-2.0883390448918342</v>
          </cell>
          <cell r="G94">
            <v>-0.30490191945745659</v>
          </cell>
          <cell r="H94">
            <v>-0.3592007610648868</v>
          </cell>
          <cell r="I94">
            <v>-0.28749147577125794</v>
          </cell>
          <cell r="J94">
            <v>-1.953627350014346</v>
          </cell>
          <cell r="K94">
            <v>-3.4743499992449736</v>
          </cell>
          <cell r="L94">
            <v>-2.4064422330610222</v>
          </cell>
          <cell r="M94">
            <v>-0.58610567325551555</v>
          </cell>
          <cell r="N94">
            <v>-6.1318977998580513</v>
          </cell>
          <cell r="O94">
            <v>-2.283825861105659</v>
          </cell>
          <cell r="P94">
            <v>-1.1986335174874503</v>
          </cell>
          <cell r="Q94" t="str">
            <v>-</v>
          </cell>
          <cell r="R94" t="str">
            <v>-</v>
          </cell>
          <cell r="V94" t="str">
            <v>GK-Plan</v>
          </cell>
          <cell r="W94">
            <v>0.80519200000000002</v>
          </cell>
          <cell r="X94">
            <v>0.80519200000000002</v>
          </cell>
          <cell r="Y94">
            <v>0.80519200000000013</v>
          </cell>
          <cell r="Z94">
            <v>0.80519199999999991</v>
          </cell>
          <cell r="AA94">
            <v>0.80519200000000035</v>
          </cell>
          <cell r="AB94">
            <v>0.80519199999999991</v>
          </cell>
          <cell r="AC94">
            <v>0.80519199999999991</v>
          </cell>
          <cell r="AD94">
            <v>0.80519199999999991</v>
          </cell>
          <cell r="AE94">
            <v>0.80519199999999991</v>
          </cell>
          <cell r="AF94">
            <v>0.8051920000000008</v>
          </cell>
          <cell r="AG94">
            <v>0.80519199999999991</v>
          </cell>
          <cell r="AH94">
            <v>0.80519199999999991</v>
          </cell>
          <cell r="AI94">
            <v>5.6363440000000002</v>
          </cell>
          <cell r="AJ94">
            <v>1.0113671202467416</v>
          </cell>
          <cell r="AK94">
            <v>9.6623040000000007</v>
          </cell>
        </row>
        <row r="95">
          <cell r="C95" t="str">
            <v>Vorjahr</v>
          </cell>
          <cell r="D95">
            <v>-542.80030387647832</v>
          </cell>
          <cell r="E95">
            <v>-248.06480668863219</v>
          </cell>
          <cell r="F95">
            <v>141.87192082152069</v>
          </cell>
          <cell r="G95">
            <v>165.69703271879644</v>
          </cell>
          <cell r="H95">
            <v>137.48861667509601</v>
          </cell>
          <cell r="I95">
            <v>155.31914088769335</v>
          </cell>
          <cell r="J95">
            <v>137.57526018824444</v>
          </cell>
          <cell r="K95">
            <v>76.059388006439548</v>
          </cell>
          <cell r="L95">
            <v>121.34706535655042</v>
          </cell>
          <cell r="M95">
            <v>154.12557120137811</v>
          </cell>
          <cell r="N95">
            <v>10.205664837926236</v>
          </cell>
          <cell r="O95">
            <v>193.35293474614116</v>
          </cell>
          <cell r="P95">
            <v>-52.913139273759583</v>
          </cell>
          <cell r="Q95">
            <v>4.3504672593515554</v>
          </cell>
          <cell r="R95">
            <v>502.17748487467588</v>
          </cell>
          <cell r="V95" t="str">
            <v>GK IST</v>
          </cell>
          <cell r="W95">
            <v>0.67224399999999995</v>
          </cell>
          <cell r="X95">
            <v>0.94187720067962999</v>
          </cell>
          <cell r="Y95">
            <v>0.77974451841518966</v>
          </cell>
          <cell r="Z95">
            <v>0.80462228090518062</v>
          </cell>
          <cell r="AA95">
            <v>0.8703959999999995</v>
          </cell>
          <cell r="AB95">
            <v>0.88123600000000035</v>
          </cell>
          <cell r="AC95">
            <v>0.7502930000000001</v>
          </cell>
          <cell r="AD95">
            <v>0.78458999999999968</v>
          </cell>
          <cell r="AE95">
            <v>0</v>
          </cell>
          <cell r="AF95">
            <v>0.69280900000000045</v>
          </cell>
          <cell r="AG95">
            <v>0</v>
          </cell>
          <cell r="AH95">
            <v>0</v>
          </cell>
          <cell r="AI95">
            <v>5.7004130000000002</v>
          </cell>
          <cell r="AJ95" t="str">
            <v>-</v>
          </cell>
          <cell r="AK95" t="str">
            <v>-</v>
          </cell>
        </row>
      </sheetData>
      <sheetData sheetId="12">
        <row r="8">
          <cell r="C8" t="str">
            <v>in Mio MYR</v>
          </cell>
        </row>
      </sheetData>
      <sheetData sheetId="13">
        <row r="8">
          <cell r="C8" t="str">
            <v>in Mio MYR</v>
          </cell>
          <cell r="V8" t="str">
            <v>in Mio MYR</v>
          </cell>
        </row>
        <row r="31">
          <cell r="V31" t="str">
            <v>Forderungen aus Lieferungen und Leistungen</v>
          </cell>
        </row>
        <row r="32">
          <cell r="E32" t="str">
            <v>JAN</v>
          </cell>
          <cell r="F32" t="str">
            <v>FEB</v>
          </cell>
          <cell r="G32" t="str">
            <v>MÄR</v>
          </cell>
          <cell r="H32" t="str">
            <v>APR</v>
          </cell>
          <cell r="I32" t="str">
            <v>MAI</v>
          </cell>
          <cell r="J32" t="str">
            <v>JUN</v>
          </cell>
          <cell r="K32" t="str">
            <v>JUL</v>
          </cell>
          <cell r="L32" t="str">
            <v>AUG</v>
          </cell>
          <cell r="M32" t="str">
            <v>SEP</v>
          </cell>
          <cell r="N32" t="str">
            <v>OKT</v>
          </cell>
          <cell r="O32" t="str">
            <v>NOV</v>
          </cell>
          <cell r="P32" t="str">
            <v>DEZ</v>
          </cell>
          <cell r="X32" t="str">
            <v>JAN</v>
          </cell>
          <cell r="Y32" t="str">
            <v>FEB</v>
          </cell>
          <cell r="Z32" t="str">
            <v>MÄR</v>
          </cell>
          <cell r="AA32" t="str">
            <v>APR</v>
          </cell>
          <cell r="AB32" t="str">
            <v>MAI</v>
          </cell>
          <cell r="AC32" t="str">
            <v>JUN</v>
          </cell>
          <cell r="AD32" t="str">
            <v>JUL</v>
          </cell>
          <cell r="AE32" t="str">
            <v>AUG</v>
          </cell>
          <cell r="AF32" t="str">
            <v>SEP</v>
          </cell>
          <cell r="AG32" t="str">
            <v>OKT</v>
          </cell>
          <cell r="AH32" t="str">
            <v>NOV</v>
          </cell>
          <cell r="AI32" t="str">
            <v>DEZ</v>
          </cell>
        </row>
        <row r="33">
          <cell r="C33" t="str">
            <v>Plan 31.12.</v>
          </cell>
          <cell r="E33">
            <v>-11.363</v>
          </cell>
          <cell r="F33">
            <v>-11.363</v>
          </cell>
          <cell r="G33">
            <v>-11.363</v>
          </cell>
          <cell r="H33">
            <v>-11.363</v>
          </cell>
          <cell r="I33">
            <v>-11.363</v>
          </cell>
          <cell r="J33">
            <v>-11.363</v>
          </cell>
          <cell r="K33">
            <v>-11.363</v>
          </cell>
          <cell r="L33">
            <v>-11.363</v>
          </cell>
          <cell r="M33">
            <v>-11.363</v>
          </cell>
          <cell r="N33">
            <v>-11.363</v>
          </cell>
          <cell r="O33">
            <v>-11.363</v>
          </cell>
          <cell r="P33">
            <v>-11.363</v>
          </cell>
          <cell r="V33" t="str">
            <v>Plan 31.12.</v>
          </cell>
          <cell r="X33">
            <v>14.156000000000001</v>
          </cell>
          <cell r="Y33">
            <v>14.156000000000001</v>
          </cell>
          <cell r="Z33">
            <v>14.156000000000001</v>
          </cell>
          <cell r="AA33">
            <v>14.156000000000001</v>
          </cell>
          <cell r="AB33">
            <v>14.156000000000001</v>
          </cell>
          <cell r="AC33">
            <v>14.156000000000001</v>
          </cell>
          <cell r="AD33">
            <v>14.156000000000001</v>
          </cell>
          <cell r="AE33">
            <v>14.156000000000001</v>
          </cell>
          <cell r="AF33">
            <v>14.156000000000001</v>
          </cell>
          <cell r="AG33">
            <v>14.156000000000001</v>
          </cell>
          <cell r="AH33">
            <v>14.156000000000001</v>
          </cell>
          <cell r="AI33">
            <v>14.156000000000001</v>
          </cell>
        </row>
        <row r="34">
          <cell r="C34" t="str">
            <v>IST</v>
          </cell>
          <cell r="E34">
            <v>-10.78415364</v>
          </cell>
          <cell r="F34">
            <v>-11.246704230000001</v>
          </cell>
          <cell r="G34">
            <v>-11.509957160000001</v>
          </cell>
          <cell r="H34">
            <v>-11.378928500000001</v>
          </cell>
          <cell r="I34">
            <v>-10.124428819999999</v>
          </cell>
          <cell r="J34">
            <v>-11.08382456</v>
          </cell>
          <cell r="K34">
            <v>-11.28073326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V34" t="str">
            <v>IST</v>
          </cell>
          <cell r="X34">
            <v>17.205480309999999</v>
          </cell>
          <cell r="Y34">
            <v>17.0279685</v>
          </cell>
          <cell r="Z34">
            <v>16.376321999999998</v>
          </cell>
          <cell r="AA34">
            <v>18.05110225</v>
          </cell>
          <cell r="AB34">
            <v>17.989186799999999</v>
          </cell>
          <cell r="AC34">
            <v>19.773817820000001</v>
          </cell>
          <cell r="AD34">
            <v>19.582646629999999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C35" t="str">
            <v>Vorjahr</v>
          </cell>
          <cell r="E35">
            <v>-8.4098045699999986</v>
          </cell>
          <cell r="F35">
            <v>-9.96067444</v>
          </cell>
          <cell r="G35">
            <v>-11.15840813</v>
          </cell>
          <cell r="H35">
            <v>-11.71814861</v>
          </cell>
          <cell r="I35">
            <v>-12.115988060000001</v>
          </cell>
          <cell r="J35">
            <v>-10.31234978</v>
          </cell>
          <cell r="K35">
            <v>-12.53720019</v>
          </cell>
          <cell r="L35">
            <v>-9.3998651800000008</v>
          </cell>
          <cell r="M35">
            <v>-10.8725325</v>
          </cell>
          <cell r="N35">
            <v>-9.2661639900000008</v>
          </cell>
          <cell r="O35">
            <v>-9.8595474999999997</v>
          </cell>
          <cell r="P35">
            <v>-8.90330741</v>
          </cell>
          <cell r="V35" t="str">
            <v>Vorjahr</v>
          </cell>
          <cell r="X35">
            <v>9.2017146600000004</v>
          </cell>
          <cell r="Y35">
            <v>9.0212062900000003</v>
          </cell>
          <cell r="Z35">
            <v>9.8527904700000004</v>
          </cell>
          <cell r="AA35">
            <v>12.46091197</v>
          </cell>
          <cell r="AB35">
            <v>13.84394408</v>
          </cell>
          <cell r="AC35">
            <v>11.705995080000001</v>
          </cell>
          <cell r="AD35">
            <v>14.08731768</v>
          </cell>
          <cell r="AE35">
            <v>12.759512730000001</v>
          </cell>
          <cell r="AF35">
            <v>15.423275050000001</v>
          </cell>
          <cell r="AG35">
            <v>15.049928489999999</v>
          </cell>
          <cell r="AH35">
            <v>15.351916989999999</v>
          </cell>
          <cell r="AI35">
            <v>15.56214692</v>
          </cell>
        </row>
        <row r="65">
          <cell r="C65" t="str">
            <v>Anzahl Mitarbeiteräquivalente (VBE) zum jeweiligen Stichtag ohne Auszubildende</v>
          </cell>
        </row>
        <row r="66">
          <cell r="E66" t="str">
            <v>JAN</v>
          </cell>
          <cell r="F66" t="str">
            <v>FEB</v>
          </cell>
          <cell r="G66" t="str">
            <v>MÄR</v>
          </cell>
          <cell r="H66" t="str">
            <v>APR</v>
          </cell>
          <cell r="I66" t="str">
            <v>MAI</v>
          </cell>
          <cell r="J66" t="str">
            <v>JUN</v>
          </cell>
          <cell r="K66" t="str">
            <v>JUL</v>
          </cell>
          <cell r="L66" t="str">
            <v>AUG</v>
          </cell>
          <cell r="M66" t="str">
            <v>SEP</v>
          </cell>
          <cell r="N66" t="str">
            <v>OKT</v>
          </cell>
          <cell r="O66" t="str">
            <v>NOV</v>
          </cell>
          <cell r="P66" t="str">
            <v>DEZ</v>
          </cell>
        </row>
        <row r="67">
          <cell r="C67" t="str">
            <v>Plan 31.12.</v>
          </cell>
          <cell r="E67">
            <v>125</v>
          </cell>
          <cell r="F67">
            <v>125</v>
          </cell>
          <cell r="G67">
            <v>125</v>
          </cell>
          <cell r="H67">
            <v>125</v>
          </cell>
          <cell r="I67">
            <v>125</v>
          </cell>
          <cell r="J67">
            <v>125</v>
          </cell>
          <cell r="K67">
            <v>125</v>
          </cell>
          <cell r="L67">
            <v>125</v>
          </cell>
          <cell r="M67">
            <v>125</v>
          </cell>
          <cell r="N67">
            <v>125</v>
          </cell>
          <cell r="O67">
            <v>125</v>
          </cell>
          <cell r="P67">
            <v>125</v>
          </cell>
        </row>
        <row r="68">
          <cell r="C68" t="str">
            <v>IST</v>
          </cell>
          <cell r="E68">
            <v>135</v>
          </cell>
          <cell r="F68">
            <v>130</v>
          </cell>
          <cell r="G68">
            <v>131</v>
          </cell>
          <cell r="H68">
            <v>139</v>
          </cell>
          <cell r="I68">
            <v>137</v>
          </cell>
          <cell r="J68">
            <v>138</v>
          </cell>
          <cell r="K68">
            <v>138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C69" t="str">
            <v>Vorjahr</v>
          </cell>
          <cell r="E69">
            <v>119</v>
          </cell>
          <cell r="F69">
            <v>120</v>
          </cell>
          <cell r="G69">
            <v>117</v>
          </cell>
          <cell r="H69">
            <v>119</v>
          </cell>
          <cell r="I69">
            <v>119</v>
          </cell>
          <cell r="J69">
            <v>122</v>
          </cell>
          <cell r="K69">
            <v>124</v>
          </cell>
          <cell r="L69">
            <v>126</v>
          </cell>
          <cell r="M69">
            <v>129</v>
          </cell>
          <cell r="N69">
            <v>133</v>
          </cell>
          <cell r="O69">
            <v>134</v>
          </cell>
          <cell r="P69">
            <v>133</v>
          </cell>
        </row>
      </sheetData>
      <sheetData sheetId="14"/>
      <sheetData sheetId="15"/>
      <sheetData sheetId="16">
        <row r="84">
          <cell r="A84" t="str">
            <v>DB I / Spartengemeinkosten</v>
          </cell>
        </row>
      </sheetData>
      <sheetData sheetId="17">
        <row r="23">
          <cell r="A23" t="str">
            <v>Finanzstatus</v>
          </cell>
        </row>
      </sheetData>
      <sheetData sheetId="18">
        <row r="8">
          <cell r="C8" t="str">
            <v>in Mio MYR</v>
          </cell>
        </row>
      </sheetData>
      <sheetData sheetId="19"/>
      <sheetData sheetId="20"/>
      <sheetData sheetId="21">
        <row r="32">
          <cell r="E32" t="str">
            <v>JAN</v>
          </cell>
        </row>
      </sheetData>
      <sheetData sheetId="22">
        <row r="8">
          <cell r="C8" t="str">
            <v>in Mio MYR</v>
          </cell>
        </row>
      </sheetData>
      <sheetData sheetId="23"/>
      <sheetData sheetId="24"/>
      <sheetData sheetId="25">
        <row r="32">
          <cell r="E32" t="str">
            <v>JAN</v>
          </cell>
        </row>
      </sheetData>
      <sheetData sheetId="26">
        <row r="8">
          <cell r="C8" t="str">
            <v>in Mio MYR</v>
          </cell>
        </row>
      </sheetData>
      <sheetData sheetId="27"/>
      <sheetData sheetId="28"/>
      <sheetData sheetId="29">
        <row r="32">
          <cell r="E32" t="str">
            <v>JAN</v>
          </cell>
        </row>
      </sheetData>
      <sheetData sheetId="30">
        <row r="8">
          <cell r="C8" t="str">
            <v>in Mio MYR</v>
          </cell>
        </row>
      </sheetData>
      <sheetData sheetId="31"/>
      <sheetData sheetId="32"/>
      <sheetData sheetId="33">
        <row r="5">
          <cell r="C5" t="str">
            <v>in Mio MYR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Auswert01"/>
      <sheetName val="Auswert02"/>
      <sheetName val="DB_GT"/>
      <sheetName val="GT_DBI"/>
      <sheetName val="Wickelzetteldaten Trafo"/>
      <sheetName val="Wickelzetteldaten Spulen"/>
      <sheetName val="Grafik_AMSGB_1_MYR"/>
      <sheetName val="Grafik_AMSGB_2_MYR"/>
      <sheetName val="Wickelzetteldaten_Trafo"/>
      <sheetName val="Wickelzetteldaten_Spulen"/>
      <sheetName val="Wickelzetteldaten_Trafo1"/>
      <sheetName val="Wickelzetteldaten_Spulen1"/>
      <sheetName val="Wickelzetteldaten_Trafo2"/>
      <sheetName val="Wickelzetteldaten_Spulen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eingabe"/>
      <sheetName val="Bilanz 2004 Stand 270105"/>
      <sheetName val="GuV 2004 Stand 270105"/>
      <sheetName val="Aktiva"/>
      <sheetName val="Passiva"/>
      <sheetName val="GuV"/>
      <sheetName val="Aktiva 11_2004"/>
      <sheetName val="Passiva 11_2004"/>
      <sheetName val="&lt;- Stand 270105-Stand 290105-&gt;"/>
      <sheetName val="Bilanz 2004 Stand 290105"/>
      <sheetName val="GuV 2004 Stand 290105"/>
      <sheetName val="Aktiva (2)"/>
      <sheetName val="Passiva (2)"/>
      <sheetName val="GuV (2)"/>
      <sheetName val="Aktiva 11_2004 (2)"/>
      <sheetName val="Passiva 11_2004 (2)"/>
      <sheetName val="&lt;- Stand 290105-Pro Forma -&gt;"/>
      <sheetName val="Bilanz 2004 ProForma"/>
      <sheetName val="GuV 2004 ProForma"/>
      <sheetName val="Aktiva (3)"/>
      <sheetName val="Passiva (3)"/>
      <sheetName val="GuV (3)"/>
      <sheetName val="Aktiva 11_2004 (3)"/>
      <sheetName val="Passiva 11_2004 (3)"/>
      <sheetName val="Wickelzetteldaten Trafo"/>
      <sheetName val="Bilanz_2004_Stand_270105"/>
      <sheetName val="GuV_2004_Stand_270105"/>
      <sheetName val="Aktiva_11_2004"/>
      <sheetName val="Passiva_11_2004"/>
      <sheetName val="&lt;-_Stand_270105-Stand_290105-&gt;"/>
      <sheetName val="Bilanz_2004_Stand_290105"/>
      <sheetName val="GuV_2004_Stand_290105"/>
      <sheetName val="Aktiva_(2)"/>
      <sheetName val="Passiva_(2)"/>
      <sheetName val="GuV_(2)"/>
      <sheetName val="Aktiva_11_2004_(2)"/>
      <sheetName val="Passiva_11_2004_(2)"/>
      <sheetName val="&lt;-_Stand_290105-Pro_Forma_-&gt;"/>
      <sheetName val="Bilanz_2004_ProForma"/>
      <sheetName val="GuV_2004_ProForma"/>
      <sheetName val="Aktiva_(3)"/>
      <sheetName val="Passiva_(3)"/>
      <sheetName val="GuV_(3)"/>
      <sheetName val="Aktiva_11_2004_(3)"/>
      <sheetName val="Passiva_11_2004_(3)"/>
      <sheetName val="Wickelzetteldaten_Trafo"/>
    </sheet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kblatt MB"/>
      <sheetName val="Grafik_BU_TR"/>
      <sheetName val="Grafik_SGB_1"/>
      <sheetName val="Grafik_SGB_2"/>
      <sheetName val="Grafik_Sparte NT"/>
      <sheetName val="Grafik_Sparte GT"/>
      <sheetName val="Grafik_SBG_1"/>
      <sheetName val="Grafik_SBG_2"/>
      <sheetName val="Grafik_AMSGB_1"/>
      <sheetName val="Grafik_AMSGB_2"/>
      <sheetName val="Grafik SMIT1"/>
      <sheetName val="Grafik SMIT2"/>
      <sheetName val="Deckblatt MB Area_Manag"/>
      <sheetName val="Grafik_BU_TR_Area-Manag"/>
      <sheetName val="Grafik_Sparte NT _Area-Manag"/>
      <sheetName val="Grafik_Sparte GT_Area-Manag"/>
      <sheetName val="Grafik_SBG_Area-Manag"/>
      <sheetName val="Grafik_AMSGB_Area-Manag"/>
      <sheetName val="Grafik SMIT_Area-Manag"/>
      <sheetName val="Makro"/>
      <sheetName val="Daten"/>
      <sheetName val="Daten_BilanzKZ"/>
      <sheetName val="SMIT_daten p&amp;l"/>
      <sheetName val="SMIT_daten balance"/>
      <sheetName val="BU Transformatoren (vorläufig)"/>
      <sheetName val="Dateneingabe"/>
      <sheetName val="Deckblatt_MB"/>
      <sheetName val="Grafik_Sparte_NT"/>
      <sheetName val="Grafik_Sparte_GT"/>
      <sheetName val="Grafik_SMIT1"/>
      <sheetName val="Grafik_SMIT2"/>
      <sheetName val="Deckblatt_MB_Area_Manag"/>
      <sheetName val="Grafik_Sparte_NT__Area-Manag"/>
      <sheetName val="Grafik_Sparte_GT_Area-Manag"/>
      <sheetName val="Grafik_SMIT_Area-Manag"/>
      <sheetName val="SMIT_daten_p&amp;l"/>
      <sheetName val="SMIT_daten_balance"/>
      <sheetName val="BU_Transformatoren_(vorläufig)"/>
      <sheetName val="Deckblatt_MB1"/>
      <sheetName val="Grafik_Sparte_NT1"/>
      <sheetName val="Grafik_Sparte_GT1"/>
      <sheetName val="Grafik_SMIT11"/>
      <sheetName val="Grafik_SMIT21"/>
      <sheetName val="Deckblatt_MB_Area_Manag1"/>
      <sheetName val="Grafik_Sparte_NT__Area-Manag1"/>
      <sheetName val="Grafik_Sparte_GT_Area-Manag1"/>
      <sheetName val="Grafik_SMIT_Area-Manag1"/>
      <sheetName val="SMIT_daten_p&amp;l1"/>
      <sheetName val="SMIT_daten_balance1"/>
      <sheetName val="BU_Transformatoren_(vorläufig)1"/>
      <sheetName val="Deckblatt_MB2"/>
      <sheetName val="Grafik_Sparte_NT2"/>
      <sheetName val="Grafik_Sparte_GT2"/>
      <sheetName val="Grafik_SMIT12"/>
      <sheetName val="Grafik_SMIT22"/>
      <sheetName val="Deckblatt_MB_Area_Manag2"/>
      <sheetName val="Grafik_Sparte_NT__Area-Manag2"/>
      <sheetName val="Grafik_Sparte_GT_Area-Manag2"/>
      <sheetName val="Grafik_SMIT_Area-Manag2"/>
      <sheetName val="SMIT_daten_p&amp;l2"/>
      <sheetName val="SMIT_daten_balance2"/>
      <sheetName val="BU_Transformatoren_(vorläufig)2"/>
      <sheetName val="Deckblatt_MB3"/>
      <sheetName val="Grafik_Sparte_NT3"/>
      <sheetName val="Grafik_Sparte_GT3"/>
      <sheetName val="Grafik_SMIT13"/>
      <sheetName val="Grafik_SMIT23"/>
      <sheetName val="Deckblatt_MB_Area_Manag3"/>
      <sheetName val="Grafik_Sparte_NT__Area-Manag3"/>
      <sheetName val="Grafik_Sparte_GT_Area-Manag3"/>
      <sheetName val="Grafik_SMIT_Area-Manag3"/>
      <sheetName val="SMIT_daten_p&amp;l3"/>
      <sheetName val="SMIT_daten_balance3"/>
      <sheetName val="BU_Transformatoren_(vorläufig)3"/>
    </sheetNames>
    <sheetDataSet>
      <sheetData sheetId="0">
        <row r="6">
          <cell r="C6" t="str">
            <v>in Mio EUR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>
        <row r="6">
          <cell r="C6" t="str">
            <v>in Mio EUR</v>
          </cell>
        </row>
        <row r="29">
          <cell r="C29" t="str">
            <v>Vorjahr ab Januar incl. SMIT</v>
          </cell>
          <cell r="V29" t="str">
            <v>Vorjahr ab Januar incl. SMIT</v>
          </cell>
        </row>
        <row r="30">
          <cell r="W30" t="str">
            <v>JUL</v>
          </cell>
          <cell r="X30" t="str">
            <v>AUG</v>
          </cell>
          <cell r="Y30" t="str">
            <v>SEP</v>
          </cell>
          <cell r="Z30" t="str">
            <v>OKT</v>
          </cell>
          <cell r="AA30" t="str">
            <v>NOV</v>
          </cell>
          <cell r="AB30" t="str">
            <v>DEZ</v>
          </cell>
          <cell r="AC30" t="str">
            <v>JAN</v>
          </cell>
          <cell r="AD30" t="str">
            <v>FEB</v>
          </cell>
          <cell r="AE30" t="str">
            <v>MÄR</v>
          </cell>
          <cell r="AF30" t="str">
            <v>APR</v>
          </cell>
          <cell r="AG30" t="str">
            <v>MAI</v>
          </cell>
          <cell r="AH30" t="str">
            <v>JUN</v>
          </cell>
          <cell r="AI30" t="str">
            <v>lfd. GJ</v>
          </cell>
          <cell r="AJ30" t="str">
            <v>%</v>
          </cell>
          <cell r="AK30" t="str">
            <v>GJ</v>
          </cell>
        </row>
        <row r="31">
          <cell r="D31" t="str">
            <v>JUL</v>
          </cell>
          <cell r="E31" t="str">
            <v>AUG</v>
          </cell>
          <cell r="F31" t="str">
            <v>SEP</v>
          </cell>
          <cell r="G31" t="str">
            <v>OKT</v>
          </cell>
          <cell r="H31" t="str">
            <v>NOV</v>
          </cell>
          <cell r="I31" t="str">
            <v>DEZ</v>
          </cell>
          <cell r="J31" t="str">
            <v>JAN</v>
          </cell>
          <cell r="K31" t="str">
            <v>FEB</v>
          </cell>
          <cell r="L31" t="str">
            <v>MÄR</v>
          </cell>
          <cell r="M31" t="str">
            <v>APR</v>
          </cell>
          <cell r="N31" t="str">
            <v>MAI</v>
          </cell>
          <cell r="O31" t="str">
            <v>JUN</v>
          </cell>
          <cell r="P31" t="str">
            <v>lfd. GJ</v>
          </cell>
          <cell r="Q31" t="str">
            <v>%</v>
          </cell>
          <cell r="R31" t="str">
            <v>GJ</v>
          </cell>
          <cell r="V31" t="str">
            <v xml:space="preserve">Plan </v>
          </cell>
          <cell r="W31">
            <v>369</v>
          </cell>
          <cell r="X31">
            <v>369</v>
          </cell>
          <cell r="Y31">
            <v>369</v>
          </cell>
          <cell r="Z31">
            <v>369</v>
          </cell>
          <cell r="AA31">
            <v>369</v>
          </cell>
          <cell r="AB31">
            <v>370</v>
          </cell>
          <cell r="AI31">
            <v>2215</v>
          </cell>
          <cell r="AJ31">
            <v>0.23160270880361175</v>
          </cell>
          <cell r="AK31">
            <v>2215</v>
          </cell>
        </row>
        <row r="32">
          <cell r="C32" t="str">
            <v>Plan</v>
          </cell>
          <cell r="D32">
            <v>20.149999999999999</v>
          </cell>
          <cell r="E32">
            <v>20.149999999999999</v>
          </cell>
          <cell r="F32">
            <v>20.150000000000006</v>
          </cell>
          <cell r="G32">
            <v>20.149999999999991</v>
          </cell>
          <cell r="H32">
            <v>20.150000000000006</v>
          </cell>
          <cell r="I32">
            <v>20.150999999999996</v>
          </cell>
          <cell r="P32">
            <v>120.901</v>
          </cell>
          <cell r="Q32">
            <v>0.89470723980777667</v>
          </cell>
          <cell r="R32">
            <v>120.901</v>
          </cell>
          <cell r="V32" t="str">
            <v>IST</v>
          </cell>
          <cell r="W32">
            <v>-403</v>
          </cell>
          <cell r="X32">
            <v>-172</v>
          </cell>
          <cell r="Y32">
            <v>-935</v>
          </cell>
          <cell r="Z32">
            <v>699</v>
          </cell>
          <cell r="AA32">
            <v>459</v>
          </cell>
          <cell r="AB32">
            <v>865</v>
          </cell>
          <cell r="AI32">
            <v>513</v>
          </cell>
          <cell r="AJ32" t="str">
            <v>-</v>
          </cell>
          <cell r="AK32" t="str">
            <v>-</v>
          </cell>
        </row>
        <row r="33">
          <cell r="C33" t="str">
            <v>IST</v>
          </cell>
          <cell r="D33">
            <v>14.442</v>
          </cell>
          <cell r="E33">
            <v>14.440999999999999</v>
          </cell>
          <cell r="F33">
            <v>17.52</v>
          </cell>
          <cell r="G33">
            <v>20.762000000000008</v>
          </cell>
          <cell r="H33">
            <v>18.302999999999997</v>
          </cell>
          <cell r="I33">
            <v>22.703000000000003</v>
          </cell>
          <cell r="P33">
            <v>108.17100000000001</v>
          </cell>
          <cell r="Q33" t="str">
            <v>-</v>
          </cell>
          <cell r="R33" t="str">
            <v>-</v>
          </cell>
          <cell r="V33" t="str">
            <v>Differenz</v>
          </cell>
          <cell r="W33">
            <v>-772</v>
          </cell>
          <cell r="X33">
            <v>-541</v>
          </cell>
          <cell r="Y33">
            <v>-1304</v>
          </cell>
          <cell r="Z33">
            <v>330</v>
          </cell>
          <cell r="AA33">
            <v>90</v>
          </cell>
          <cell r="AB33">
            <v>495</v>
          </cell>
          <cell r="AI33">
            <v>1702</v>
          </cell>
          <cell r="AJ33" t="str">
            <v>-</v>
          </cell>
          <cell r="AK33" t="str">
            <v>-</v>
          </cell>
        </row>
        <row r="34">
          <cell r="C34" t="str">
            <v>Vorjahr</v>
          </cell>
          <cell r="D34">
            <v>6.6050000000000004</v>
          </cell>
          <cell r="E34">
            <v>11.503</v>
          </cell>
          <cell r="F34">
            <v>10.135999999999999</v>
          </cell>
          <cell r="G34">
            <v>11.667999999999999</v>
          </cell>
          <cell r="H34">
            <v>11.326999999999998</v>
          </cell>
          <cell r="I34">
            <v>9.6570000000000036</v>
          </cell>
          <cell r="J34">
            <v>10.120000000000005</v>
          </cell>
          <cell r="K34">
            <v>16.605000000000004</v>
          </cell>
          <cell r="L34">
            <v>26.042000000000002</v>
          </cell>
          <cell r="M34">
            <v>15.439999999999998</v>
          </cell>
          <cell r="N34">
            <v>13.768000000000001</v>
          </cell>
          <cell r="O34">
            <v>27.262</v>
          </cell>
          <cell r="P34">
            <v>60.896000000000001</v>
          </cell>
          <cell r="Q34">
            <v>1.7763235680504468</v>
          </cell>
          <cell r="R34">
            <v>170.13300000000001</v>
          </cell>
          <cell r="V34" t="str">
            <v>Diff. in %</v>
          </cell>
          <cell r="W34">
            <v>-2.0921409214092139</v>
          </cell>
          <cell r="X34">
            <v>-1.4661246612466126</v>
          </cell>
          <cell r="Y34">
            <v>-3.5338753387533877</v>
          </cell>
          <cell r="Z34">
            <v>0.89430894308943087</v>
          </cell>
          <cell r="AA34">
            <v>0.24390243902439024</v>
          </cell>
          <cell r="AB34">
            <v>1.3378378378378379</v>
          </cell>
          <cell r="AI34">
            <v>0.76839729119638822</v>
          </cell>
          <cell r="AJ34" t="str">
            <v>-</v>
          </cell>
          <cell r="AK34" t="str">
            <v>-</v>
          </cell>
        </row>
        <row r="35">
          <cell r="V35" t="str">
            <v>Vorjahr</v>
          </cell>
          <cell r="W35">
            <v>-2527</v>
          </cell>
          <cell r="X35">
            <v>1404</v>
          </cell>
          <cell r="Y35">
            <v>1192</v>
          </cell>
          <cell r="Z35">
            <v>-117</v>
          </cell>
          <cell r="AA35">
            <v>-741</v>
          </cell>
          <cell r="AB35">
            <v>-2025</v>
          </cell>
          <cell r="AC35">
            <v>-1051</v>
          </cell>
          <cell r="AD35">
            <v>-965</v>
          </cell>
          <cell r="AE35">
            <v>610</v>
          </cell>
          <cell r="AF35">
            <v>-267</v>
          </cell>
          <cell r="AG35">
            <v>-1387</v>
          </cell>
          <cell r="AH35">
            <v>3057</v>
          </cell>
          <cell r="AI35">
            <v>-2814</v>
          </cell>
          <cell r="AJ35">
            <v>-0.18230277185501065</v>
          </cell>
          <cell r="AK35">
            <v>-2817</v>
          </cell>
        </row>
      </sheetData>
      <sheetData sheetId="25" refreshError="1"/>
      <sheetData sheetId="26">
        <row r="6">
          <cell r="C6" t="str">
            <v>in Mio EUR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6">
          <cell r="C6" t="str">
            <v>in Mio EUR</v>
          </cell>
        </row>
      </sheetData>
      <sheetData sheetId="38">
        <row r="6">
          <cell r="C6" t="str">
            <v>in Mio EUR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C6" t="str">
            <v>in Mio EUR</v>
          </cell>
        </row>
      </sheetData>
      <sheetData sheetId="50">
        <row r="6">
          <cell r="C6" t="str">
            <v>in Mio EUR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6">
          <cell r="C6" t="str">
            <v>in Mio EUR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6">
          <cell r="C6" t="str">
            <v>in Mio EUR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d2 (2)"/>
      <sheetName val="DATA"/>
      <sheetName val="LIST Costcenters"/>
      <sheetName val="Blad1"/>
      <sheetName val="Jan 2014"/>
      <sheetName val="February 2014"/>
      <sheetName val="March 2014"/>
      <sheetName val="April 2014"/>
      <sheetName val="May2014"/>
      <sheetName val="Blad2_(2)"/>
      <sheetName val="LIST_Costcenters"/>
      <sheetName val="Jan_2014"/>
      <sheetName val="February_2014"/>
      <sheetName val="March_2014"/>
      <sheetName val="April_2014"/>
    </sheetNames>
    <sheetDataSet>
      <sheetData sheetId="0"/>
      <sheetData sheetId="1"/>
      <sheetData sheetId="2">
        <row r="1">
          <cell r="A1" t="str">
            <v>Costcenter nr</v>
          </cell>
          <cell r="B1" t="str">
            <v>Costcenter description</v>
          </cell>
          <cell r="C1" t="str">
            <v>HRM cat1</v>
          </cell>
          <cell r="D1" t="str">
            <v xml:space="preserve">SGB cat </v>
          </cell>
          <cell r="E1" t="str">
            <v>SGB cat 2</v>
          </cell>
        </row>
        <row r="2">
          <cell r="A2">
            <v>301002</v>
          </cell>
          <cell r="B2" t="str">
            <v>301002 Production general Dir</v>
          </cell>
          <cell r="C2" t="str">
            <v>1. Production</v>
          </cell>
          <cell r="D2" t="str">
            <v>Production</v>
          </cell>
          <cell r="E2" t="str">
            <v>LPT</v>
          </cell>
        </row>
        <row r="3">
          <cell r="A3">
            <v>301009</v>
          </cell>
          <cell r="B3" t="str">
            <v>301009 Internal Education</v>
          </cell>
          <cell r="C3" t="str">
            <v>1. Production</v>
          </cell>
          <cell r="D3" t="str">
            <v>Production</v>
          </cell>
          <cell r="E3" t="str">
            <v>LPT</v>
          </cell>
        </row>
        <row r="4">
          <cell r="A4">
            <v>301012</v>
          </cell>
          <cell r="B4" t="str">
            <v>301012 Core department Dir</v>
          </cell>
          <cell r="C4" t="str">
            <v>1. Production</v>
          </cell>
          <cell r="D4" t="str">
            <v>Production</v>
          </cell>
          <cell r="E4" t="str">
            <v>LPT</v>
          </cell>
        </row>
        <row r="5">
          <cell r="A5">
            <v>301013</v>
          </cell>
          <cell r="B5" t="str">
            <v>301013 Georg</v>
          </cell>
          <cell r="C5" t="str">
            <v>1. Production</v>
          </cell>
          <cell r="D5" t="str">
            <v>Production</v>
          </cell>
          <cell r="E5" t="str">
            <v>LPT</v>
          </cell>
        </row>
        <row r="6">
          <cell r="A6">
            <v>301029</v>
          </cell>
          <cell r="B6" t="str">
            <v>301029 Pre assembly</v>
          </cell>
          <cell r="C6" t="str">
            <v>1. Production</v>
          </cell>
          <cell r="D6" t="str">
            <v>Production</v>
          </cell>
          <cell r="E6" t="str">
            <v>LPT</v>
          </cell>
        </row>
        <row r="7">
          <cell r="A7">
            <v>301051</v>
          </cell>
          <cell r="B7" t="str">
            <v>301051 Active part</v>
          </cell>
          <cell r="C7" t="str">
            <v>1. Production</v>
          </cell>
          <cell r="D7" t="str">
            <v>Production</v>
          </cell>
          <cell r="E7" t="str">
            <v>LPT</v>
          </cell>
        </row>
        <row r="8">
          <cell r="A8">
            <v>301052</v>
          </cell>
          <cell r="B8" t="str">
            <v>301052 Final assembly</v>
          </cell>
          <cell r="C8" t="str">
            <v>1. Production</v>
          </cell>
          <cell r="D8" t="str">
            <v>Production</v>
          </cell>
          <cell r="E8" t="str">
            <v>LPT</v>
          </cell>
        </row>
        <row r="9">
          <cell r="A9">
            <v>301054</v>
          </cell>
          <cell r="B9" t="str">
            <v>301054 Winding</v>
          </cell>
          <cell r="C9" t="str">
            <v>1. Production</v>
          </cell>
          <cell r="D9" t="str">
            <v>Production</v>
          </cell>
          <cell r="E9" t="str">
            <v>LPT</v>
          </cell>
        </row>
        <row r="10">
          <cell r="A10">
            <v>307091</v>
          </cell>
          <cell r="B10" t="str">
            <v>307091 Trainees</v>
          </cell>
          <cell r="C10" t="str">
            <v>1. Production</v>
          </cell>
          <cell r="D10" t="e">
            <v>#N/A</v>
          </cell>
          <cell r="E10" t="str">
            <v>LPT</v>
          </cell>
          <cell r="F10" t="str">
            <v>check category 3001/3002/3099</v>
          </cell>
        </row>
        <row r="11">
          <cell r="A11">
            <v>303022</v>
          </cell>
          <cell r="B11" t="str">
            <v>303022 Design/Development</v>
          </cell>
          <cell r="C11" t="str">
            <v>2. Engineering</v>
          </cell>
          <cell r="D11" t="str">
            <v>Design &amp; Engineering</v>
          </cell>
          <cell r="E11" t="str">
            <v>LPT</v>
          </cell>
        </row>
        <row r="12">
          <cell r="A12">
            <v>304021</v>
          </cell>
          <cell r="B12" t="str">
            <v>304021 Management Engineering</v>
          </cell>
          <cell r="C12" t="str">
            <v>2. Engineering</v>
          </cell>
          <cell r="D12" t="str">
            <v>Construction / Calculation</v>
          </cell>
          <cell r="E12" t="str">
            <v>LPT</v>
          </cell>
        </row>
        <row r="13">
          <cell r="A13">
            <v>304037</v>
          </cell>
          <cell r="B13" t="str">
            <v>304037 Construction Mechanical</v>
          </cell>
          <cell r="C13" t="str">
            <v>2. Engineering</v>
          </cell>
          <cell r="D13" t="str">
            <v>Construction / Calculation</v>
          </cell>
          <cell r="E13" t="str">
            <v>LPT</v>
          </cell>
        </row>
        <row r="14">
          <cell r="A14">
            <v>304038</v>
          </cell>
          <cell r="B14" t="str">
            <v>304038 Construction Electrical</v>
          </cell>
          <cell r="C14" t="str">
            <v>2. Engineering</v>
          </cell>
          <cell r="D14" t="e">
            <v>#N/A</v>
          </cell>
          <cell r="E14" t="str">
            <v>LPT</v>
          </cell>
        </row>
        <row r="15">
          <cell r="A15">
            <v>304040</v>
          </cell>
          <cell r="B15" t="str">
            <v>304040 Quotation</v>
          </cell>
          <cell r="C15" t="str">
            <v>2. Engineering</v>
          </cell>
          <cell r="D15" t="str">
            <v>Construction / Calculation</v>
          </cell>
          <cell r="E15" t="str">
            <v>LPT</v>
          </cell>
        </row>
        <row r="16">
          <cell r="A16">
            <v>306019</v>
          </cell>
          <cell r="B16" t="str">
            <v>306019 Document Centre</v>
          </cell>
          <cell r="C16" t="str">
            <v>6. Gen. Admin &amp; Finance</v>
          </cell>
          <cell r="D16" t="str">
            <v>Facility Management</v>
          </cell>
          <cell r="E16" t="str">
            <v>LPT</v>
          </cell>
          <cell r="F16" t="str">
            <v>changed per 2012_04_02</v>
          </cell>
        </row>
        <row r="17">
          <cell r="A17">
            <v>305053</v>
          </cell>
          <cell r="B17" t="str">
            <v>305053 STS Production</v>
          </cell>
          <cell r="C17" t="str">
            <v>3. STS</v>
          </cell>
          <cell r="D17" t="str">
            <v>Production</v>
          </cell>
          <cell r="E17" t="str">
            <v>Service</v>
          </cell>
        </row>
        <row r="18">
          <cell r="A18">
            <v>305054</v>
          </cell>
          <cell r="B18" t="str">
            <v>305054 STS Sales &amp; Support</v>
          </cell>
          <cell r="C18" t="str">
            <v>3. STS</v>
          </cell>
          <cell r="D18" t="str">
            <v>Sales &amp; Distribution</v>
          </cell>
          <cell r="E18" t="str">
            <v>Service</v>
          </cell>
        </row>
        <row r="19">
          <cell r="A19">
            <v>305056</v>
          </cell>
          <cell r="B19" t="str">
            <v>305056 ROS</v>
          </cell>
          <cell r="C19" t="str">
            <v>3. STS</v>
          </cell>
          <cell r="D19" t="e">
            <v>#N/A</v>
          </cell>
          <cell r="E19" t="str">
            <v>Service</v>
          </cell>
        </row>
        <row r="20">
          <cell r="A20">
            <v>305072</v>
          </cell>
          <cell r="B20" t="str">
            <v>305072 Transport</v>
          </cell>
          <cell r="C20" t="str">
            <v>5. Sales &amp; Marketing</v>
          </cell>
          <cell r="D20" t="str">
            <v>Sales &amp; Distribution</v>
          </cell>
          <cell r="E20" t="str">
            <v>LPT</v>
          </cell>
        </row>
        <row r="21">
          <cell r="A21">
            <v>305073</v>
          </cell>
          <cell r="B21" t="str">
            <v>305073 STS Project management</v>
          </cell>
          <cell r="C21" t="str">
            <v>3. STS</v>
          </cell>
          <cell r="D21" t="str">
            <v>Sales &amp; Distribution</v>
          </cell>
          <cell r="E21" t="str">
            <v>Service</v>
          </cell>
        </row>
        <row r="22">
          <cell r="A22">
            <v>307023</v>
          </cell>
          <cell r="B22" t="str">
            <v>307023 Quality</v>
          </cell>
          <cell r="C22" t="str">
            <v>4. Laboratory &amp; Q, S, E</v>
          </cell>
          <cell r="D22" t="str">
            <v>Quality</v>
          </cell>
          <cell r="E22" t="str">
            <v>LPT</v>
          </cell>
        </row>
        <row r="23">
          <cell r="A23">
            <v>307036</v>
          </cell>
          <cell r="B23" t="str">
            <v>307036 HSL</v>
          </cell>
          <cell r="C23" t="str">
            <v>4. Laboratory &amp; Q, S, E</v>
          </cell>
          <cell r="D23" t="str">
            <v>Test Field</v>
          </cell>
          <cell r="E23" t="str">
            <v>LPT</v>
          </cell>
        </row>
        <row r="24">
          <cell r="A24">
            <v>305058</v>
          </cell>
          <cell r="B24" t="str">
            <v>305058 Sales C. Engelaar</v>
          </cell>
          <cell r="C24" t="str">
            <v>5. Sales &amp; Marketing</v>
          </cell>
          <cell r="D24" t="e">
            <v>#N/A</v>
          </cell>
          <cell r="E24" t="str">
            <v>LPT</v>
          </cell>
        </row>
        <row r="25">
          <cell r="A25">
            <v>305059</v>
          </cell>
          <cell r="B25" t="str">
            <v>305059 Sales G. de Bakker</v>
          </cell>
          <cell r="C25" t="str">
            <v>5. Sales &amp; Marketing</v>
          </cell>
          <cell r="D25" t="e">
            <v>#N/A</v>
          </cell>
          <cell r="E25" t="str">
            <v>LPT</v>
          </cell>
        </row>
        <row r="26">
          <cell r="A26">
            <v>305061</v>
          </cell>
          <cell r="B26" t="str">
            <v>305061 Sales Area USA</v>
          </cell>
          <cell r="C26" t="str">
            <v>5. Sales &amp; Marketing</v>
          </cell>
          <cell r="D26" t="e">
            <v>#N/A</v>
          </cell>
          <cell r="E26" t="str">
            <v>LPT</v>
          </cell>
        </row>
        <row r="27">
          <cell r="A27">
            <v>305065</v>
          </cell>
          <cell r="B27" t="str">
            <v>305065 Sales Area 4 France</v>
          </cell>
          <cell r="C27" t="str">
            <v>5. Sales &amp; Marketing</v>
          </cell>
          <cell r="D27" t="e">
            <v>#N/A</v>
          </cell>
          <cell r="E27" t="str">
            <v>LPT</v>
          </cell>
        </row>
        <row r="28">
          <cell r="A28">
            <v>305066</v>
          </cell>
          <cell r="B28" t="str">
            <v>305066 Sales J. Doumen</v>
          </cell>
          <cell r="C28" t="str">
            <v>5. Sales &amp; Marketing</v>
          </cell>
          <cell r="D28" t="e">
            <v>#N/A</v>
          </cell>
          <cell r="E28" t="str">
            <v>LPT</v>
          </cell>
        </row>
        <row r="29">
          <cell r="A29">
            <v>305067</v>
          </cell>
          <cell r="B29" t="str">
            <v>305067 Sales Area 6 ME</v>
          </cell>
          <cell r="C29" t="str">
            <v>5. Sales &amp; Marketing</v>
          </cell>
          <cell r="D29" t="e">
            <v>#N/A</v>
          </cell>
          <cell r="E29" t="str">
            <v>LPT</v>
          </cell>
        </row>
        <row r="30">
          <cell r="A30">
            <v>305068</v>
          </cell>
          <cell r="B30" t="str">
            <v>305068 Sales Area 7 FE/SA/I</v>
          </cell>
          <cell r="C30" t="str">
            <v>5. Sales &amp; Marketing</v>
          </cell>
          <cell r="D30" t="e">
            <v>#N/A</v>
          </cell>
          <cell r="E30" t="str">
            <v>LPT</v>
          </cell>
        </row>
        <row r="31">
          <cell r="A31">
            <v>305069</v>
          </cell>
          <cell r="B31" t="str">
            <v>305069 Sales SGB NL</v>
          </cell>
          <cell r="C31" t="str">
            <v>5. Sales &amp; Marketing</v>
          </cell>
          <cell r="D31" t="str">
            <v>Sales &amp; Distribution</v>
          </cell>
          <cell r="E31" t="str">
            <v>LPT</v>
          </cell>
        </row>
        <row r="32">
          <cell r="A32">
            <v>305071</v>
          </cell>
          <cell r="B32" t="str">
            <v>305071 Projects</v>
          </cell>
          <cell r="C32" t="str">
            <v>5. Sales &amp; Marketing</v>
          </cell>
          <cell r="D32" t="str">
            <v>Sales &amp; Distribution</v>
          </cell>
          <cell r="E32" t="str">
            <v>LPT</v>
          </cell>
        </row>
        <row r="33">
          <cell r="A33">
            <v>301005</v>
          </cell>
          <cell r="B33" t="str">
            <v>301005 Logistic support</v>
          </cell>
          <cell r="C33" t="str">
            <v>6. Gen. Admin &amp; Finance</v>
          </cell>
          <cell r="D33" t="str">
            <v>Logistics</v>
          </cell>
          <cell r="E33" t="str">
            <v>LPT</v>
          </cell>
        </row>
        <row r="34">
          <cell r="A34">
            <v>301007</v>
          </cell>
          <cell r="B34" t="str">
            <v>301007 Purchasing</v>
          </cell>
          <cell r="C34" t="str">
            <v>6. Gen. Admin &amp; Finance</v>
          </cell>
          <cell r="D34" t="str">
            <v>Procurement</v>
          </cell>
          <cell r="E34" t="str">
            <v>LPT</v>
          </cell>
        </row>
        <row r="35">
          <cell r="A35">
            <v>301044</v>
          </cell>
          <cell r="B35" t="str">
            <v>301044 Facility management</v>
          </cell>
          <cell r="C35" t="str">
            <v>6. Gen. Admin &amp; Finance</v>
          </cell>
          <cell r="D35" t="str">
            <v>Facility Management</v>
          </cell>
          <cell r="E35" t="str">
            <v>LPT</v>
          </cell>
        </row>
        <row r="36">
          <cell r="A36">
            <v>301090</v>
          </cell>
          <cell r="B36" t="str">
            <v>301090 Integral planning</v>
          </cell>
          <cell r="C36" t="str">
            <v>6. Gen. Admin &amp; Finance</v>
          </cell>
          <cell r="D36" t="str">
            <v>Material Supply</v>
          </cell>
          <cell r="E36" t="str">
            <v>LPT</v>
          </cell>
        </row>
        <row r="37">
          <cell r="A37">
            <v>301091</v>
          </cell>
          <cell r="B37" t="str">
            <v>301091 Material Supply</v>
          </cell>
          <cell r="C37" t="str">
            <v>6. Gen. Admin &amp; Finance</v>
          </cell>
          <cell r="D37" t="str">
            <v>Material Supply</v>
          </cell>
          <cell r="E37" t="str">
            <v>LPT</v>
          </cell>
        </row>
        <row r="38">
          <cell r="A38">
            <v>306011</v>
          </cell>
          <cell r="B38" t="str">
            <v>306011 Finance</v>
          </cell>
          <cell r="C38" t="str">
            <v>6. Gen. Admin &amp; Finance</v>
          </cell>
          <cell r="D38" t="str">
            <v>Accounting and Controlling</v>
          </cell>
          <cell r="E38" t="str">
            <v>LPT</v>
          </cell>
        </row>
        <row r="39">
          <cell r="A39">
            <v>306013</v>
          </cell>
          <cell r="B39" t="str">
            <v>306013 Finance &amp; Planning</v>
          </cell>
          <cell r="C39" t="str">
            <v>6. Gen. Admin &amp; Finance</v>
          </cell>
          <cell r="D39" t="str">
            <v>Accounting and Controlling</v>
          </cell>
          <cell r="E39" t="str">
            <v>LPT</v>
          </cell>
        </row>
        <row r="40">
          <cell r="A40">
            <v>306014</v>
          </cell>
          <cell r="B40" t="str">
            <v>306014 IT</v>
          </cell>
          <cell r="C40" t="str">
            <v>6. Gen. Admin &amp; Finance</v>
          </cell>
          <cell r="D40" t="str">
            <v>IT</v>
          </cell>
          <cell r="E40" t="str">
            <v>LPT</v>
          </cell>
        </row>
        <row r="41">
          <cell r="A41">
            <v>307008</v>
          </cell>
          <cell r="B41" t="str">
            <v>307008 Security</v>
          </cell>
          <cell r="C41" t="str">
            <v>6. Gen. Admin &amp; Finance</v>
          </cell>
          <cell r="D41" t="str">
            <v>Facility Management</v>
          </cell>
          <cell r="E41" t="str">
            <v>LPT</v>
          </cell>
        </row>
        <row r="42">
          <cell r="A42">
            <v>307010</v>
          </cell>
          <cell r="B42" t="str">
            <v>307010 HRM</v>
          </cell>
          <cell r="C42" t="str">
            <v>6. Gen. Admin &amp; Finance</v>
          </cell>
          <cell r="D42" t="str">
            <v>Human Ressources</v>
          </cell>
          <cell r="E42" t="str">
            <v>LPT</v>
          </cell>
        </row>
        <row r="43">
          <cell r="A43">
            <v>307097</v>
          </cell>
          <cell r="B43" t="str">
            <v>307097 Strategic Projects</v>
          </cell>
          <cell r="C43" t="str">
            <v>6. Gen. Admin &amp; Finance</v>
          </cell>
          <cell r="D43" t="str">
            <v>Facility Management</v>
          </cell>
          <cell r="E43" t="str">
            <v>LPT</v>
          </cell>
        </row>
        <row r="44">
          <cell r="A44">
            <v>307098</v>
          </cell>
          <cell r="B44" t="str">
            <v>307098 Directors</v>
          </cell>
          <cell r="C44" t="str">
            <v>6. Gen. Admin &amp; Finance</v>
          </cell>
          <cell r="D44" t="str">
            <v>Other</v>
          </cell>
          <cell r="E44" t="str">
            <v>LPT</v>
          </cell>
        </row>
        <row r="45">
          <cell r="A45">
            <v>305060</v>
          </cell>
          <cell r="B45" t="str">
            <v>305060 Sales team</v>
          </cell>
          <cell r="C45" t="str">
            <v>5. Sales &amp; Marketing</v>
          </cell>
          <cell r="D45" t="str">
            <v>Sales &amp; Distribution</v>
          </cell>
          <cell r="E45" t="str">
            <v>LPT</v>
          </cell>
        </row>
        <row r="46">
          <cell r="A46">
            <v>305055</v>
          </cell>
          <cell r="B46" t="str">
            <v>305055 Sales &amp; Marketing</v>
          </cell>
          <cell r="C46" t="str">
            <v>5. Sales &amp; Marketing</v>
          </cell>
          <cell r="D46" t="str">
            <v>Sales &amp; Distribution</v>
          </cell>
          <cell r="E46" t="str">
            <v>LPT</v>
          </cell>
        </row>
        <row r="47">
          <cell r="A47">
            <v>305075</v>
          </cell>
          <cell r="B47" t="str">
            <v>305075 SGB-SMIT group sales &amp; marketing</v>
          </cell>
          <cell r="C47" t="str">
            <v>5. Sales &amp; Marketing</v>
          </cell>
          <cell r="D47" t="str">
            <v>Sales &amp; Distribution</v>
          </cell>
          <cell r="E47" t="str">
            <v>LPT</v>
          </cell>
        </row>
        <row r="48">
          <cell r="A48">
            <v>306012</v>
          </cell>
          <cell r="B48" t="str">
            <v>306012 Project control</v>
          </cell>
          <cell r="C48" t="str">
            <v>6. Gen. Admin &amp; Finance</v>
          </cell>
          <cell r="D48" t="str">
            <v>Accounting and Controlling</v>
          </cell>
          <cell r="E48" t="str">
            <v>LPT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Costcenter nr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DBI"/>
      <sheetName val="Planung 2009"/>
      <sheetName val="Erl_Abw_Spulen"/>
      <sheetName val="Wickelzetteldaten Spulen 2008"/>
      <sheetName val="Anmerkung_v09"/>
      <sheetName val="Auswert01"/>
      <sheetName val="DB_GT~neu"/>
      <sheetName val="Wickelzetteldaten Trafo"/>
      <sheetName val="Wickelzetteldaten Spulensatz"/>
      <sheetName val="102599"/>
      <sheetName val="Auswert01_Para_Vergleich"/>
      <sheetName val="Umsatz_2008_mtl"/>
      <sheetName val="Umsatz_2008_mtl_D"/>
      <sheetName val="Planung_2009"/>
      <sheetName val="Wickelzetteldaten_Spulen_2008"/>
      <sheetName val="Wickelzetteldaten_Trafo"/>
      <sheetName val="Wickelzetteldaten_Spulensatz"/>
      <sheetName val="Planung_20091"/>
      <sheetName val="Wickelzetteldaten_Spulen_20081"/>
      <sheetName val="Wickelzetteldaten_Trafo1"/>
      <sheetName val="Wickelzetteldaten_Spulensatz1"/>
      <sheetName val="Planung_20092"/>
      <sheetName val="Wickelzetteldaten_Spulen_20082"/>
      <sheetName val="Wickelzetteldaten_Trafo2"/>
      <sheetName val="Wickelzetteldaten_Spulensatz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Segment"/>
      <sheetName val="VK Büros"/>
      <sheetName val="SAP_Adr_Liste (2)"/>
      <sheetName val="ysd_orders"/>
      <sheetName val="ysd_orders 05-09"/>
      <sheetName val="FAGLL03"/>
      <sheetName val="SAP_Länder_Liste"/>
      <sheetName val="SAP_Adr_Liste"/>
      <sheetName val="Tabelle5"/>
      <sheetName val="Pivot"/>
      <sheetName val="Spulen"/>
      <sheetName val="DB_MVA"/>
      <sheetName val="Vertriebsbüro"/>
      <sheetName val="Auswert_VK MVA01-04"/>
      <sheetName val="BU Transformatoren (vorläufig)"/>
      <sheetName val="Pivot_Segment"/>
      <sheetName val="VK_Büros"/>
      <sheetName val="SAP_Adr_Liste_(2)"/>
      <sheetName val="ysd_orders_05-09"/>
      <sheetName val="Auswert_VK_MVA01-04"/>
      <sheetName val="BU_Transformatoren_(vorläufig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taties"/>
      <sheetName val="Blad2"/>
      <sheetName val="DATA"/>
      <sheetName val="LIST Costcenters"/>
      <sheetName val="LIST Employees"/>
      <sheetName val="Blad1"/>
    </sheetNames>
    <sheetDataSet>
      <sheetData sheetId="0"/>
      <sheetData sheetId="1"/>
      <sheetData sheetId="2"/>
      <sheetData sheetId="3"/>
      <sheetData sheetId="4">
        <row r="1">
          <cell r="A1" t="str">
            <v>Medewerkers subgroep</v>
          </cell>
          <cell r="B1" t="str">
            <v>Payroll/External</v>
          </cell>
          <cell r="D1" t="str">
            <v>Ages</v>
          </cell>
          <cell r="E1" t="str">
            <v>Ages group</v>
          </cell>
          <cell r="F1" t="str">
            <v>Ages group2</v>
          </cell>
        </row>
        <row r="2">
          <cell r="A2" t="str">
            <v>AT leit./Niet CAO L.</v>
          </cell>
          <cell r="B2" t="str">
            <v>Payroll</v>
          </cell>
          <cell r="D2">
            <v>15</v>
          </cell>
          <cell r="E2" t="str">
            <v>15 t/m 25</v>
          </cell>
          <cell r="F2" t="str">
            <v>15 to 20</v>
          </cell>
        </row>
        <row r="3">
          <cell r="A3" t="str">
            <v>Buitenfirma´s</v>
          </cell>
          <cell r="B3" t="str">
            <v>External</v>
          </cell>
          <cell r="D3">
            <v>16</v>
          </cell>
          <cell r="E3" t="str">
            <v>15 t/m 25</v>
          </cell>
          <cell r="F3" t="str">
            <v>15 to 20</v>
          </cell>
        </row>
        <row r="4">
          <cell r="A4" t="str">
            <v>Detacheringskrachten</v>
          </cell>
          <cell r="B4" t="str">
            <v>External</v>
          </cell>
          <cell r="D4">
            <v>17</v>
          </cell>
          <cell r="E4" t="str">
            <v>15 t/m 25</v>
          </cell>
          <cell r="F4" t="str">
            <v>15 to 20</v>
          </cell>
        </row>
        <row r="5">
          <cell r="A5" t="str">
            <v>Leerling extern</v>
          </cell>
          <cell r="B5" t="str">
            <v>External</v>
          </cell>
          <cell r="D5">
            <v>18</v>
          </cell>
          <cell r="E5" t="str">
            <v>15 t/m 25</v>
          </cell>
          <cell r="F5" t="str">
            <v>15 to 20</v>
          </cell>
        </row>
        <row r="6">
          <cell r="A6" t="str">
            <v>Medewerker</v>
          </cell>
          <cell r="B6" t="str">
            <v>Payroll</v>
          </cell>
          <cell r="D6">
            <v>19</v>
          </cell>
          <cell r="E6" t="str">
            <v>15 t/m 25</v>
          </cell>
          <cell r="F6" t="str">
            <v>15 to 20</v>
          </cell>
        </row>
        <row r="7">
          <cell r="A7" t="str">
            <v>Stagiairs/Praktikant</v>
          </cell>
          <cell r="B7" t="str">
            <v>External</v>
          </cell>
          <cell r="D7">
            <v>20</v>
          </cell>
          <cell r="E7" t="str">
            <v>15 t/m 25</v>
          </cell>
          <cell r="F7" t="str">
            <v>15 to 20</v>
          </cell>
        </row>
        <row r="8">
          <cell r="A8" t="str">
            <v>Uitzendkrachten</v>
          </cell>
          <cell r="B8" t="str">
            <v>External</v>
          </cell>
          <cell r="D8">
            <v>21</v>
          </cell>
          <cell r="E8" t="str">
            <v>15 t/m 25</v>
          </cell>
          <cell r="F8" t="str">
            <v>21 to 30</v>
          </cell>
        </row>
        <row r="9">
          <cell r="A9" t="str">
            <v>Overig</v>
          </cell>
          <cell r="B9" t="str">
            <v>External</v>
          </cell>
          <cell r="D9">
            <v>22</v>
          </cell>
          <cell r="E9" t="str">
            <v>15 t/m 25</v>
          </cell>
          <cell r="F9" t="str">
            <v>21 to 30</v>
          </cell>
        </row>
        <row r="10">
          <cell r="D10">
            <v>23</v>
          </cell>
          <cell r="E10" t="str">
            <v>15 t/m 25</v>
          </cell>
          <cell r="F10" t="str">
            <v>21 to 30</v>
          </cell>
        </row>
        <row r="11">
          <cell r="D11">
            <v>24</v>
          </cell>
          <cell r="E11" t="str">
            <v>15 t/m 25</v>
          </cell>
          <cell r="F11" t="str">
            <v>21 to 30</v>
          </cell>
        </row>
        <row r="12">
          <cell r="D12">
            <v>25</v>
          </cell>
          <cell r="E12" t="str">
            <v>15 t/m 25</v>
          </cell>
          <cell r="F12" t="str">
            <v>21 to 30</v>
          </cell>
        </row>
        <row r="13">
          <cell r="D13">
            <v>26</v>
          </cell>
          <cell r="E13" t="str">
            <v>26 t/m 35</v>
          </cell>
          <cell r="F13" t="str">
            <v>21 to 30</v>
          </cell>
        </row>
        <row r="14">
          <cell r="D14">
            <v>27</v>
          </cell>
          <cell r="E14" t="str">
            <v>26 t/m 35</v>
          </cell>
          <cell r="F14" t="str">
            <v>21 to 30</v>
          </cell>
        </row>
        <row r="15">
          <cell r="D15">
            <v>28</v>
          </cell>
          <cell r="E15" t="str">
            <v>26 t/m 35</v>
          </cell>
          <cell r="F15" t="str">
            <v>21 to 30</v>
          </cell>
        </row>
        <row r="16">
          <cell r="D16">
            <v>29</v>
          </cell>
          <cell r="E16" t="str">
            <v>26 t/m 35</v>
          </cell>
          <cell r="F16" t="str">
            <v>21 to 30</v>
          </cell>
        </row>
        <row r="17">
          <cell r="D17">
            <v>30</v>
          </cell>
          <cell r="E17" t="str">
            <v>26 t/m 35</v>
          </cell>
          <cell r="F17" t="str">
            <v>21 to 30</v>
          </cell>
        </row>
        <row r="18">
          <cell r="D18">
            <v>31</v>
          </cell>
          <cell r="E18" t="str">
            <v>26 t/m 35</v>
          </cell>
          <cell r="F18" t="str">
            <v>31 to 40</v>
          </cell>
        </row>
        <row r="19">
          <cell r="D19">
            <v>32</v>
          </cell>
          <cell r="E19" t="str">
            <v>26 t/m 35</v>
          </cell>
          <cell r="F19" t="str">
            <v>31 to 40</v>
          </cell>
        </row>
        <row r="20">
          <cell r="D20">
            <v>33</v>
          </cell>
          <cell r="E20" t="str">
            <v>26 t/m 35</v>
          </cell>
          <cell r="F20" t="str">
            <v>31 to 40</v>
          </cell>
        </row>
        <row r="21">
          <cell r="D21">
            <v>34</v>
          </cell>
          <cell r="E21" t="str">
            <v>26 t/m 35</v>
          </cell>
          <cell r="F21" t="str">
            <v>31 to 40</v>
          </cell>
        </row>
        <row r="22">
          <cell r="D22">
            <v>35</v>
          </cell>
          <cell r="E22" t="str">
            <v>26 t/m 35</v>
          </cell>
          <cell r="F22" t="str">
            <v>31 to 40</v>
          </cell>
        </row>
        <row r="23">
          <cell r="D23">
            <v>36</v>
          </cell>
          <cell r="E23" t="str">
            <v>36 t/m 45</v>
          </cell>
          <cell r="F23" t="str">
            <v>31 to 40</v>
          </cell>
        </row>
        <row r="24">
          <cell r="D24">
            <v>37</v>
          </cell>
          <cell r="E24" t="str">
            <v>36 t/m 45</v>
          </cell>
          <cell r="F24" t="str">
            <v>31 to 40</v>
          </cell>
        </row>
        <row r="25">
          <cell r="D25">
            <v>38</v>
          </cell>
          <cell r="E25" t="str">
            <v>36 t/m 45</v>
          </cell>
          <cell r="F25" t="str">
            <v>31 to 40</v>
          </cell>
        </row>
        <row r="26">
          <cell r="D26">
            <v>39</v>
          </cell>
          <cell r="E26" t="str">
            <v>36 t/m 45</v>
          </cell>
          <cell r="F26" t="str">
            <v>31 to 40</v>
          </cell>
        </row>
        <row r="27">
          <cell r="D27">
            <v>40</v>
          </cell>
          <cell r="E27" t="str">
            <v>36 t/m 45</v>
          </cell>
          <cell r="F27" t="str">
            <v>31 to 40</v>
          </cell>
        </row>
        <row r="28">
          <cell r="D28">
            <v>41</v>
          </cell>
          <cell r="E28" t="str">
            <v>36 t/m 45</v>
          </cell>
          <cell r="F28" t="str">
            <v>41 to 50</v>
          </cell>
        </row>
        <row r="29">
          <cell r="D29">
            <v>42</v>
          </cell>
          <cell r="E29" t="str">
            <v>36 t/m 45</v>
          </cell>
          <cell r="F29" t="str">
            <v>41 to 50</v>
          </cell>
        </row>
        <row r="30">
          <cell r="D30">
            <v>43</v>
          </cell>
          <cell r="E30" t="str">
            <v>36 t/m 45</v>
          </cell>
          <cell r="F30" t="str">
            <v>41 to 50</v>
          </cell>
        </row>
        <row r="31">
          <cell r="D31">
            <v>44</v>
          </cell>
          <cell r="E31" t="str">
            <v>36 t/m 45</v>
          </cell>
          <cell r="F31" t="str">
            <v>41 to 50</v>
          </cell>
        </row>
        <row r="32">
          <cell r="D32">
            <v>45</v>
          </cell>
          <cell r="E32" t="str">
            <v>36 t/m 45</v>
          </cell>
          <cell r="F32" t="str">
            <v>41 to 50</v>
          </cell>
        </row>
        <row r="33">
          <cell r="D33">
            <v>46</v>
          </cell>
          <cell r="E33" t="str">
            <v>46 t/m 55</v>
          </cell>
          <cell r="F33" t="str">
            <v>41 to 50</v>
          </cell>
        </row>
        <row r="34">
          <cell r="D34">
            <v>47</v>
          </cell>
          <cell r="E34" t="str">
            <v>46 t/m 55</v>
          </cell>
          <cell r="F34" t="str">
            <v>41 to 50</v>
          </cell>
        </row>
        <row r="35">
          <cell r="D35">
            <v>48</v>
          </cell>
          <cell r="E35" t="str">
            <v>46 t/m 55</v>
          </cell>
          <cell r="F35" t="str">
            <v>41 to 50</v>
          </cell>
        </row>
        <row r="36">
          <cell r="D36">
            <v>49</v>
          </cell>
          <cell r="E36" t="str">
            <v>46 t/m 55</v>
          </cell>
          <cell r="F36" t="str">
            <v>41 to 50</v>
          </cell>
        </row>
        <row r="37">
          <cell r="D37">
            <v>50</v>
          </cell>
          <cell r="E37" t="str">
            <v>46 t/m 55</v>
          </cell>
          <cell r="F37" t="str">
            <v>41 to 50</v>
          </cell>
        </row>
        <row r="38">
          <cell r="D38">
            <v>51</v>
          </cell>
          <cell r="E38" t="str">
            <v>46 t/m 55</v>
          </cell>
          <cell r="F38" t="str">
            <v>51 to 60</v>
          </cell>
        </row>
        <row r="39">
          <cell r="D39">
            <v>52</v>
          </cell>
          <cell r="E39" t="str">
            <v>46 t/m 55</v>
          </cell>
          <cell r="F39" t="str">
            <v>51 to 60</v>
          </cell>
        </row>
        <row r="40">
          <cell r="D40">
            <v>53</v>
          </cell>
          <cell r="E40" t="str">
            <v>46 t/m 55</v>
          </cell>
          <cell r="F40" t="str">
            <v>51 to 60</v>
          </cell>
        </row>
        <row r="41">
          <cell r="D41">
            <v>54</v>
          </cell>
          <cell r="E41" t="str">
            <v>46 t/m 55</v>
          </cell>
          <cell r="F41" t="str">
            <v>51 to 60</v>
          </cell>
        </row>
        <row r="42">
          <cell r="D42">
            <v>55</v>
          </cell>
          <cell r="E42" t="str">
            <v>46 t/m 55</v>
          </cell>
          <cell r="F42" t="str">
            <v>51 to 60</v>
          </cell>
        </row>
        <row r="43">
          <cell r="D43">
            <v>56</v>
          </cell>
          <cell r="E43" t="str">
            <v>56 t/m 65</v>
          </cell>
          <cell r="F43" t="str">
            <v>51 to 60</v>
          </cell>
        </row>
        <row r="44">
          <cell r="D44">
            <v>57</v>
          </cell>
          <cell r="E44" t="str">
            <v>56 t/m 65</v>
          </cell>
          <cell r="F44" t="str">
            <v>51 to 60</v>
          </cell>
        </row>
        <row r="45">
          <cell r="D45">
            <v>58</v>
          </cell>
          <cell r="E45" t="str">
            <v>56 t/m 65</v>
          </cell>
          <cell r="F45" t="str">
            <v>51 to 60</v>
          </cell>
        </row>
        <row r="46">
          <cell r="D46">
            <v>59</v>
          </cell>
          <cell r="E46" t="str">
            <v>56 t/m 65</v>
          </cell>
          <cell r="F46" t="str">
            <v>51 to 60</v>
          </cell>
        </row>
        <row r="47">
          <cell r="D47">
            <v>60</v>
          </cell>
          <cell r="E47" t="str">
            <v>56 t/m 65</v>
          </cell>
          <cell r="F47" t="str">
            <v>51 to 60</v>
          </cell>
        </row>
        <row r="48">
          <cell r="D48">
            <v>61</v>
          </cell>
          <cell r="E48" t="str">
            <v>56 t/m 65</v>
          </cell>
          <cell r="F48" t="str">
            <v>61 to 65</v>
          </cell>
        </row>
        <row r="49">
          <cell r="D49">
            <v>62</v>
          </cell>
          <cell r="E49" t="str">
            <v>56 t/m 65</v>
          </cell>
          <cell r="F49" t="str">
            <v>61 to 65</v>
          </cell>
        </row>
        <row r="50">
          <cell r="D50">
            <v>63</v>
          </cell>
          <cell r="E50" t="str">
            <v>56 t/m 65</v>
          </cell>
          <cell r="F50" t="str">
            <v>61 to 65</v>
          </cell>
        </row>
        <row r="51">
          <cell r="D51">
            <v>64</v>
          </cell>
          <cell r="E51" t="str">
            <v>56 t/m 65</v>
          </cell>
          <cell r="F51" t="str">
            <v>61 to 65</v>
          </cell>
        </row>
        <row r="52">
          <cell r="D52">
            <v>65</v>
          </cell>
          <cell r="E52" t="str">
            <v>56 t/m 65</v>
          </cell>
          <cell r="F52" t="str">
            <v>61 to 65</v>
          </cell>
        </row>
        <row r="53">
          <cell r="D53">
            <v>66</v>
          </cell>
          <cell r="E53" t="str">
            <v>&gt;65</v>
          </cell>
          <cell r="F53" t="str">
            <v>&gt;65</v>
          </cell>
        </row>
        <row r="54">
          <cell r="D54">
            <v>67</v>
          </cell>
          <cell r="E54" t="str">
            <v>&gt;65</v>
          </cell>
          <cell r="F54" t="str">
            <v>&gt;65</v>
          </cell>
        </row>
        <row r="55">
          <cell r="D55">
            <v>68</v>
          </cell>
          <cell r="E55" t="str">
            <v>&gt;65</v>
          </cell>
          <cell r="F55" t="str">
            <v>&gt;65</v>
          </cell>
        </row>
        <row r="56">
          <cell r="D56">
            <v>69</v>
          </cell>
          <cell r="E56" t="str">
            <v>&gt;65</v>
          </cell>
          <cell r="F56" t="str">
            <v>&gt;65</v>
          </cell>
        </row>
        <row r="57">
          <cell r="D57">
            <v>70</v>
          </cell>
          <cell r="E57" t="str">
            <v>&gt;65</v>
          </cell>
          <cell r="F57" t="str">
            <v>&gt;65</v>
          </cell>
        </row>
        <row r="58">
          <cell r="D58">
            <v>71</v>
          </cell>
          <cell r="E58" t="str">
            <v>&gt;65</v>
          </cell>
          <cell r="F58" t="str">
            <v>&gt;65</v>
          </cell>
        </row>
        <row r="59">
          <cell r="D59">
            <v>72</v>
          </cell>
          <cell r="E59" t="str">
            <v>&gt;65</v>
          </cell>
          <cell r="F59" t="str">
            <v>&gt;65</v>
          </cell>
        </row>
        <row r="60">
          <cell r="D60">
            <v>73</v>
          </cell>
          <cell r="E60" t="str">
            <v>&gt;65</v>
          </cell>
          <cell r="F60" t="str">
            <v>&gt;65</v>
          </cell>
        </row>
        <row r="61">
          <cell r="D61">
            <v>74</v>
          </cell>
          <cell r="E61" t="str">
            <v>&gt;65</v>
          </cell>
          <cell r="F61" t="str">
            <v>&gt;65</v>
          </cell>
        </row>
        <row r="62">
          <cell r="D62">
            <v>75</v>
          </cell>
          <cell r="E62" t="str">
            <v>&gt;65</v>
          </cell>
          <cell r="F62" t="str">
            <v>&gt;65</v>
          </cell>
        </row>
      </sheetData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 Production and IDP"/>
      <sheetName val="Total Production"/>
      <sheetName val="Total IDP"/>
      <sheetName val="Release"/>
      <sheetName val="Summary_Production_and_IDP"/>
      <sheetName val="Total_Production"/>
      <sheetName val="Total_IDP"/>
    </sheetNames>
    <sheetDataSet>
      <sheetData sheetId="0"/>
      <sheetData sheetId="1"/>
      <sheetData sheetId="2"/>
      <sheetData sheetId="3"/>
      <sheetData sheetId="4">
        <row r="3">
          <cell r="A3" t="str">
            <v>Project number</v>
          </cell>
          <cell r="B3" t="str">
            <v>Project name</v>
          </cell>
          <cell r="C3" t="str">
            <v>Warehouse</v>
          </cell>
          <cell r="D3" t="str">
            <v>Firm order</v>
          </cell>
          <cell r="E3" t="str">
            <v>Msi release</v>
          </cell>
        </row>
        <row r="4">
          <cell r="C4" t="str">
            <v>ND</v>
          </cell>
        </row>
        <row r="5">
          <cell r="A5" t="str">
            <v>SP28300</v>
          </cell>
          <cell r="B5" t="str">
            <v>AVANT ENERGY-SHELL ROCK</v>
          </cell>
          <cell r="C5" t="str">
            <v>ND</v>
          </cell>
          <cell r="D5" t="str">
            <v>N</v>
          </cell>
          <cell r="E5" t="str">
            <v>N</v>
          </cell>
        </row>
        <row r="6">
          <cell r="A6" t="str">
            <v>SP28599</v>
          </cell>
          <cell r="B6" t="str">
            <v>IPC-ERIEAU</v>
          </cell>
          <cell r="C6" t="str">
            <v>ND</v>
          </cell>
          <cell r="D6" t="str">
            <v>N</v>
          </cell>
          <cell r="E6" t="str">
            <v>N</v>
          </cell>
        </row>
        <row r="7">
          <cell r="A7" t="str">
            <v>SP28646</v>
          </cell>
          <cell r="B7" t="str">
            <v>ENEL-CANEY RIVER</v>
          </cell>
          <cell r="C7" t="str">
            <v>ND</v>
          </cell>
          <cell r="D7" t="str">
            <v>N</v>
          </cell>
        </row>
        <row r="8">
          <cell r="A8" t="str">
            <v>SP28646</v>
          </cell>
          <cell r="B8" t="str">
            <v>ENEL-CANEY RIVER</v>
          </cell>
          <cell r="C8" t="str">
            <v>ND</v>
          </cell>
          <cell r="D8" t="str">
            <v>N</v>
          </cell>
          <cell r="E8" t="str">
            <v>N</v>
          </cell>
        </row>
        <row r="9">
          <cell r="A9" t="str">
            <v>SP29484</v>
          </cell>
          <cell r="B9" t="str">
            <v>CONSUMERS ENERGY-LAKE WINDS PARK</v>
          </cell>
          <cell r="C9" t="str">
            <v>ND</v>
          </cell>
          <cell r="D9" t="str">
            <v>N</v>
          </cell>
          <cell r="E9" t="str">
            <v>N</v>
          </cell>
        </row>
        <row r="10">
          <cell r="A10" t="str">
            <v>SP29634</v>
          </cell>
          <cell r="B10" t="str">
            <v>SMUD-SOLANO WIND PROJECT III V90 1.8</v>
          </cell>
          <cell r="C10" t="str">
            <v>ND</v>
          </cell>
          <cell r="D10" t="str">
            <v>Y</v>
          </cell>
          <cell r="E10" t="str">
            <v>N</v>
          </cell>
        </row>
        <row r="11">
          <cell r="A11" t="str">
            <v>SP29648</v>
          </cell>
          <cell r="B11" t="str">
            <v>WE ENERGIES-GLACIER HILLS</v>
          </cell>
          <cell r="C11" t="str">
            <v>ND</v>
          </cell>
          <cell r="D11" t="str">
            <v>Y</v>
          </cell>
        </row>
        <row r="12">
          <cell r="A12" t="str">
            <v>SP29648</v>
          </cell>
          <cell r="B12" t="str">
            <v>WE ENERGIES-GLACIER HILLS</v>
          </cell>
          <cell r="C12" t="str">
            <v>ND</v>
          </cell>
          <cell r="D12" t="str">
            <v>Y</v>
          </cell>
          <cell r="E12" t="str">
            <v>Y</v>
          </cell>
        </row>
        <row r="13">
          <cell r="A13" t="str">
            <v>SP29689</v>
          </cell>
          <cell r="B13" t="str">
            <v>CAPITAL POWER-PDN</v>
          </cell>
          <cell r="C13" t="str">
            <v>ND</v>
          </cell>
          <cell r="D13" t="str">
            <v>N</v>
          </cell>
          <cell r="E13" t="str">
            <v>N</v>
          </cell>
        </row>
        <row r="14">
          <cell r="A14" t="str">
            <v>SP29788</v>
          </cell>
          <cell r="B14" t="str">
            <v>CAPITAL POWER-QUALITY WIND V90-1.8</v>
          </cell>
          <cell r="C14" t="str">
            <v>ND</v>
          </cell>
          <cell r="D14" t="str">
            <v>Y</v>
          </cell>
          <cell r="E14" t="str">
            <v>N</v>
          </cell>
        </row>
        <row r="15">
          <cell r="A15" t="str">
            <v>SP29793</v>
          </cell>
          <cell r="B15" t="str">
            <v>CAPITAL POWER-QUALITY WIND V100-1.8</v>
          </cell>
          <cell r="C15" t="str">
            <v>ND</v>
          </cell>
          <cell r="D15" t="str">
            <v>Y</v>
          </cell>
          <cell r="E15" t="str">
            <v>N</v>
          </cell>
        </row>
        <row r="16">
          <cell r="A16" t="str">
            <v>SP29834</v>
          </cell>
          <cell r="B16" t="str">
            <v>ELEMENT POWER-MSA (MACHO SPRINGS IIA)</v>
          </cell>
          <cell r="C16" t="str">
            <v>ND</v>
          </cell>
          <cell r="D16" t="str">
            <v>N</v>
          </cell>
          <cell r="E16" t="str">
            <v>N</v>
          </cell>
        </row>
        <row r="17">
          <cell r="A17" t="str">
            <v>SP30135</v>
          </cell>
          <cell r="B17" t="str">
            <v>IPC-EAST LAKE ST. CLAIR</v>
          </cell>
          <cell r="C17" t="str">
            <v>ND</v>
          </cell>
          <cell r="D17" t="str">
            <v>N</v>
          </cell>
          <cell r="E17" t="str">
            <v>N</v>
          </cell>
        </row>
        <row r="18">
          <cell r="A18" t="str">
            <v>SP30332</v>
          </cell>
          <cell r="B18" t="str">
            <v>IPC-CAPE SCOTT V100-1.8</v>
          </cell>
          <cell r="C18" t="str">
            <v>ND</v>
          </cell>
          <cell r="D18" t="str">
            <v>Y</v>
          </cell>
          <cell r="E18" t="str">
            <v>N</v>
          </cell>
        </row>
        <row r="19">
          <cell r="A19" t="str">
            <v>SP30393</v>
          </cell>
          <cell r="B19" t="str">
            <v>V100 2,0 VARIOUS BRAZIL</v>
          </cell>
          <cell r="C19" t="str">
            <v>ND</v>
          </cell>
          <cell r="D19" t="str">
            <v>N</v>
          </cell>
          <cell r="E19" t="str">
            <v>N</v>
          </cell>
        </row>
        <row r="20">
          <cell r="A20" t="str">
            <v>SP30478</v>
          </cell>
          <cell r="B20" t="str">
            <v>CAPITAL POWER-KINGSBRIDGE II 270MW</v>
          </cell>
          <cell r="C20" t="str">
            <v>ND</v>
          </cell>
          <cell r="D20" t="str">
            <v>N</v>
          </cell>
          <cell r="E20" t="str">
            <v>N</v>
          </cell>
        </row>
        <row r="21">
          <cell r="A21" t="str">
            <v>SP30605</v>
          </cell>
          <cell r="B21" t="str">
            <v>IPC ENERGY-WAINFLEET V100-1.8</v>
          </cell>
          <cell r="C21" t="str">
            <v>ND</v>
          </cell>
          <cell r="D21" t="str">
            <v>Y</v>
          </cell>
          <cell r="E21" t="str">
            <v>N</v>
          </cell>
        </row>
        <row r="22">
          <cell r="A22" t="str">
            <v>SP30606</v>
          </cell>
          <cell r="B22" t="str">
            <v>IPC ENERGY-VINELAND V100-1.8</v>
          </cell>
          <cell r="C22" t="str">
            <v>ND</v>
          </cell>
          <cell r="D22" t="str">
            <v>N</v>
          </cell>
          <cell r="E22" t="str">
            <v>N</v>
          </cell>
        </row>
        <row r="23">
          <cell r="A23" t="str">
            <v>SP30615</v>
          </cell>
          <cell r="B23" t="str">
            <v>LA FE-SAN MARTIN - BLUE POWER ENERGY</v>
          </cell>
          <cell r="C23" t="str">
            <v>ND</v>
          </cell>
          <cell r="D23" t="str">
            <v>N</v>
          </cell>
          <cell r="E23" t="str">
            <v>N</v>
          </cell>
        </row>
        <row r="24">
          <cell r="A24" t="str">
            <v>SP30758</v>
          </cell>
          <cell r="B24" t="str">
            <v>CALAMA</v>
          </cell>
          <cell r="C24" t="str">
            <v>ND</v>
          </cell>
          <cell r="D24" t="str">
            <v>N</v>
          </cell>
          <cell r="E24" t="str">
            <v>N</v>
          </cell>
        </row>
        <row r="25">
          <cell r="A25" t="str">
            <v>SP30912</v>
          </cell>
          <cell r="B25" t="str">
            <v>UAMPS-HORSE BUTTE ITC 2011</v>
          </cell>
          <cell r="C25" t="str">
            <v>ND</v>
          </cell>
          <cell r="D25" t="str">
            <v>Y</v>
          </cell>
        </row>
        <row r="26">
          <cell r="A26" t="str">
            <v>SP30912</v>
          </cell>
          <cell r="B26" t="str">
            <v>UAMPS-HORSE BUTTE ITC 2011</v>
          </cell>
          <cell r="C26" t="str">
            <v>ND</v>
          </cell>
          <cell r="D26" t="str">
            <v>Y</v>
          </cell>
          <cell r="E26" t="str">
            <v>Y</v>
          </cell>
        </row>
        <row r="27">
          <cell r="A27" t="str">
            <v>SP30913</v>
          </cell>
          <cell r="B27" t="str">
            <v>ELEMENT POWER-MACHO SPRINGS</v>
          </cell>
          <cell r="C27" t="str">
            <v>ND</v>
          </cell>
          <cell r="D27" t="str">
            <v>Y</v>
          </cell>
        </row>
        <row r="28">
          <cell r="A28" t="str">
            <v>SP30914</v>
          </cell>
          <cell r="B28" t="str">
            <v>JOHN DEERE-MICHIGAN WIND II</v>
          </cell>
          <cell r="C28" t="str">
            <v>ND</v>
          </cell>
          <cell r="D28" t="str">
            <v>Y</v>
          </cell>
          <cell r="E28" t="str">
            <v>Y</v>
          </cell>
        </row>
        <row r="29">
          <cell r="A29" t="str">
            <v>SP30915</v>
          </cell>
          <cell r="B29" t="str">
            <v>RIDGELINE ENERGY-ROCKLAND ITC 2011</v>
          </cell>
          <cell r="C29" t="str">
            <v>ND</v>
          </cell>
          <cell r="D29" t="str">
            <v>Y</v>
          </cell>
          <cell r="E29" t="str">
            <v>Y</v>
          </cell>
        </row>
        <row r="30">
          <cell r="A30" t="str">
            <v>SP30949</v>
          </cell>
          <cell r="B30" t="str">
            <v>EDPR-TIMBER RD II</v>
          </cell>
          <cell r="C30" t="str">
            <v>ND</v>
          </cell>
          <cell r="D30" t="str">
            <v>Y</v>
          </cell>
          <cell r="E30" t="str">
            <v>Y</v>
          </cell>
        </row>
        <row r="31">
          <cell r="A31" t="str">
            <v>SP31482</v>
          </cell>
          <cell r="B31" t="str">
            <v>GUAYANILLA 15 X V100_1.8</v>
          </cell>
          <cell r="C31" t="str">
            <v>ND</v>
          </cell>
          <cell r="D31" t="str">
            <v>N</v>
          </cell>
          <cell r="E31" t="str">
            <v>N</v>
          </cell>
        </row>
        <row r="32">
          <cell r="A32" t="str">
            <v>SP31617</v>
          </cell>
          <cell r="B32" t="str">
            <v>DUKE-LAS PALMAS</v>
          </cell>
          <cell r="C32" t="str">
            <v>ND</v>
          </cell>
          <cell r="D32" t="str">
            <v>N</v>
          </cell>
          <cell r="E32" t="str">
            <v>N</v>
          </cell>
        </row>
        <row r="33">
          <cell r="A33" t="str">
            <v>SP31618</v>
          </cell>
          <cell r="B33" t="str">
            <v>EDISON MISSION-BOQUILAS</v>
          </cell>
          <cell r="C33" t="str">
            <v>ND</v>
          </cell>
          <cell r="D33" t="str">
            <v>N</v>
          </cell>
          <cell r="E33" t="str">
            <v>N</v>
          </cell>
        </row>
        <row r="34">
          <cell r="A34" t="str">
            <v>SP31620</v>
          </cell>
          <cell r="B34" t="str">
            <v>JOHN DEERE-BLISSFIELD</v>
          </cell>
          <cell r="C34" t="str">
            <v>ND</v>
          </cell>
          <cell r="D34" t="str">
            <v>N</v>
          </cell>
          <cell r="E34" t="str">
            <v>N</v>
          </cell>
        </row>
        <row r="35">
          <cell r="A35" t="str">
            <v>SP31621</v>
          </cell>
          <cell r="B35" t="str">
            <v>ELEMENT POWER-MACHO SPRINGS IIB</v>
          </cell>
          <cell r="C35" t="str">
            <v>ND</v>
          </cell>
          <cell r="D35" t="str">
            <v>N</v>
          </cell>
          <cell r="E35" t="str">
            <v>N</v>
          </cell>
        </row>
        <row r="36">
          <cell r="A36" t="str">
            <v>SP31640</v>
          </cell>
          <cell r="B36" t="str">
            <v>ENEL-GERONIMO</v>
          </cell>
          <cell r="C36" t="str">
            <v>ND</v>
          </cell>
          <cell r="D36" t="str">
            <v>N</v>
          </cell>
          <cell r="E36" t="str">
            <v>N</v>
          </cell>
        </row>
        <row r="37">
          <cell r="A37" t="str">
            <v>SP31970</v>
          </cell>
          <cell r="B37" t="str">
            <v>V100 2,0 PLACEHOLDER BRAZIL 2012</v>
          </cell>
          <cell r="C37" t="str">
            <v>ND</v>
          </cell>
          <cell r="D37" t="str">
            <v>N</v>
          </cell>
          <cell r="E37" t="str">
            <v>N</v>
          </cell>
        </row>
        <row r="38">
          <cell r="A38" t="str">
            <v>SP32032</v>
          </cell>
          <cell r="B38" t="str">
            <v>EDPR-BLUE CANYON VI</v>
          </cell>
          <cell r="C38" t="str">
            <v>ND</v>
          </cell>
          <cell r="D38" t="str">
            <v>Y</v>
          </cell>
          <cell r="E38" t="str">
            <v>N</v>
          </cell>
        </row>
      </sheetData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w. AN"/>
      <sheetName val="Zusammenfassung"/>
      <sheetName val="Angestellte"/>
      <sheetName val="Main"/>
      <sheetName val="Kurse"/>
      <sheetName val="Assumptions"/>
      <sheetName val="Grafik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ro"/>
      <sheetName val="Deckblatt MB"/>
      <sheetName val="Grafik_BU_TR"/>
      <sheetName val="BU Transformatoren (vorläufig)"/>
      <sheetName val="Grafik_SGB_HGB"/>
      <sheetName val="Grafik_SGB_1"/>
      <sheetName val="Grafik_SGB_2"/>
      <sheetName val="Grafik_Sparte NT_HGB"/>
      <sheetName val="Grafik_Sparte NT"/>
      <sheetName val="Grafik_Sparte GT_HGB"/>
      <sheetName val="Grafik_Sparte GT"/>
      <sheetName val="Grafik_SBG_HGB"/>
      <sheetName val="Grafik_SBG_1"/>
      <sheetName val="Grafik_SBG_2"/>
      <sheetName val="Grafik_AMSGB_1"/>
      <sheetName val="Grafik_AMSGB_1_MYR"/>
      <sheetName val="Grafik_AMSGB_2"/>
      <sheetName val="Grafik_AMSGB_2_MYR"/>
      <sheetName val="Grafik_SMIT_1"/>
      <sheetName val="Grafik_SMIT_2"/>
      <sheetName val="Daten_IAS"/>
      <sheetName val="Daten_HGB"/>
      <sheetName val="Daten_BilanzKZ"/>
      <sheetName val="ysd_orders 05-09"/>
      <sheetName val="Deckblatt_MB"/>
      <sheetName val="BU_Transformatoren_(vorläufig)"/>
      <sheetName val="Grafik_Sparte_NT_HGB"/>
      <sheetName val="Grafik_Sparte_NT"/>
      <sheetName val="Grafik_Sparte_GT_HGB"/>
      <sheetName val="Grafik_Sparte_GT"/>
      <sheetName val="ysd_orders_05-09"/>
      <sheetName val="Deckblatt_MB1"/>
      <sheetName val="BU_Transformatoren_(vorläufig)1"/>
      <sheetName val="Grafik_Sparte_NT_HGB1"/>
      <sheetName val="Grafik_Sparte_NT1"/>
      <sheetName val="Grafik_Sparte_GT_HGB1"/>
      <sheetName val="Grafik_Sparte_GT1"/>
      <sheetName val="ysd_orders_05-091"/>
      <sheetName val="Deckblatt_MB2"/>
      <sheetName val="BU_Transformatoren_(vorläufig)2"/>
      <sheetName val="Grafik_Sparte_NT_HGB2"/>
      <sheetName val="Grafik_Sparte_NT2"/>
      <sheetName val="Grafik_Sparte_GT_HGB2"/>
      <sheetName val="Grafik_Sparte_GT2"/>
      <sheetName val="ysd_orders_05-092"/>
      <sheetName val="Deckblatt_MB3"/>
      <sheetName val="BU_Transformatoren_(vorläufig)3"/>
      <sheetName val="Grafik_Sparte_NT_HGB3"/>
      <sheetName val="Grafik_Sparte_NT3"/>
      <sheetName val="Grafik_Sparte_GT_HGB3"/>
      <sheetName val="Grafik_Sparte_GT3"/>
      <sheetName val="ysd_orders_05-09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C5" t="str">
            <v>in Mio EUR</v>
          </cell>
        </row>
        <row r="29">
          <cell r="D29" t="str">
            <v>JAN</v>
          </cell>
          <cell r="E29" t="str">
            <v>FEB</v>
          </cell>
          <cell r="F29" t="str">
            <v>MÄR</v>
          </cell>
          <cell r="G29" t="str">
            <v>APR</v>
          </cell>
          <cell r="H29" t="str">
            <v>MAI</v>
          </cell>
          <cell r="I29" t="str">
            <v>JUN</v>
          </cell>
          <cell r="J29" t="str">
            <v>JUL</v>
          </cell>
          <cell r="K29" t="str">
            <v>AUG</v>
          </cell>
          <cell r="L29" t="str">
            <v>SEP</v>
          </cell>
          <cell r="M29" t="str">
            <v>OKT</v>
          </cell>
          <cell r="N29" t="str">
            <v>NOV</v>
          </cell>
          <cell r="O29" t="str">
            <v>DEZ</v>
          </cell>
          <cell r="P29" t="str">
            <v>lfd. GJ</v>
          </cell>
          <cell r="Q29" t="str">
            <v>%</v>
          </cell>
          <cell r="R29" t="str">
            <v>GJ</v>
          </cell>
        </row>
        <row r="30">
          <cell r="C30" t="str">
            <v>Plan</v>
          </cell>
          <cell r="D30">
            <v>5.4808579974000002</v>
          </cell>
          <cell r="E30">
            <v>6.9336014549749985</v>
          </cell>
          <cell r="F30">
            <v>7.8086422049750013</v>
          </cell>
          <cell r="G30">
            <v>7.7261132467499998</v>
          </cell>
          <cell r="H30">
            <v>7.8911711632000028</v>
          </cell>
          <cell r="I30">
            <v>7.1427527467499985</v>
          </cell>
          <cell r="J30">
            <v>8.0946646625499952</v>
          </cell>
          <cell r="K30">
            <v>7.7645488296500105</v>
          </cell>
          <cell r="L30">
            <v>8.3863449125500011</v>
          </cell>
          <cell r="M30">
            <v>8.3863449125500011</v>
          </cell>
          <cell r="N30">
            <v>8.3863449125500011</v>
          </cell>
          <cell r="O30">
            <v>7.3462462460999944</v>
          </cell>
          <cell r="P30">
            <v>12.414459452374999</v>
          </cell>
          <cell r="Q30">
            <v>0.96878346223114387</v>
          </cell>
          <cell r="R30">
            <v>91.347633290000005</v>
          </cell>
        </row>
        <row r="31">
          <cell r="C31" t="str">
            <v>IST</v>
          </cell>
          <cell r="D31">
            <v>5.3118934099999997</v>
          </cell>
          <cell r="E31">
            <v>6.7150296000000012</v>
          </cell>
          <cell r="F31">
            <v>7.1823070799999975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12.026923010000001</v>
          </cell>
          <cell r="Q31" t="str">
            <v>-</v>
          </cell>
          <cell r="R31" t="str">
            <v>-</v>
          </cell>
        </row>
        <row r="32">
          <cell r="C32" t="str">
            <v>Vorjahr</v>
          </cell>
          <cell r="D32">
            <v>5.8413564999999998</v>
          </cell>
          <cell r="E32">
            <v>5.3143229999999999</v>
          </cell>
          <cell r="F32">
            <v>7.5581672300000005</v>
          </cell>
          <cell r="G32">
            <v>6.6507238700000002</v>
          </cell>
          <cell r="H32">
            <v>7.3703767299999967</v>
          </cell>
          <cell r="I32">
            <v>5.5399228699999981</v>
          </cell>
          <cell r="J32">
            <v>8.1752230400000059</v>
          </cell>
          <cell r="K32">
            <v>8.4443765999999982</v>
          </cell>
          <cell r="L32">
            <v>8.766579550000003</v>
          </cell>
          <cell r="M32">
            <v>8.893476629999995</v>
          </cell>
          <cell r="N32">
            <v>8.2337640100000016</v>
          </cell>
          <cell r="O32">
            <v>7.3939619599999986</v>
          </cell>
          <cell r="P32">
            <v>11.1556795</v>
          </cell>
          <cell r="Q32">
            <v>1.0780986501091216</v>
          </cell>
          <cell r="R32">
            <v>88.182251989999997</v>
          </cell>
        </row>
      </sheetData>
      <sheetData sheetId="5" refreshError="1"/>
      <sheetData sheetId="6" refreshError="1"/>
      <sheetData sheetId="7" refreshError="1">
        <row r="5">
          <cell r="C5" t="str">
            <v>in Mio EUR</v>
          </cell>
        </row>
        <row r="29">
          <cell r="D29" t="str">
            <v>JAN</v>
          </cell>
          <cell r="E29" t="str">
            <v>FEB</v>
          </cell>
          <cell r="F29" t="str">
            <v>MÄR</v>
          </cell>
          <cell r="G29" t="str">
            <v>APR</v>
          </cell>
          <cell r="H29" t="str">
            <v>MAI</v>
          </cell>
          <cell r="I29" t="str">
            <v>JUN</v>
          </cell>
          <cell r="J29" t="str">
            <v>JUL</v>
          </cell>
          <cell r="K29" t="str">
            <v>AUG</v>
          </cell>
          <cell r="L29" t="str">
            <v>SEP</v>
          </cell>
          <cell r="M29" t="str">
            <v>OKT</v>
          </cell>
          <cell r="N29" t="str">
            <v>NOV</v>
          </cell>
          <cell r="O29" t="str">
            <v>DEZ</v>
          </cell>
          <cell r="P29" t="str">
            <v>lfd. GJ</v>
          </cell>
          <cell r="Q29" t="str">
            <v>%</v>
          </cell>
          <cell r="R29" t="str">
            <v>GJ</v>
          </cell>
        </row>
        <row r="30">
          <cell r="C30" t="str">
            <v>Plan</v>
          </cell>
          <cell r="D30">
            <v>3.5001630000000001</v>
          </cell>
          <cell r="E30">
            <v>4.3752037499999989</v>
          </cell>
          <cell r="F30">
            <v>5.2502444999999991</v>
          </cell>
          <cell r="G30">
            <v>5.2502445000000009</v>
          </cell>
          <cell r="H30">
            <v>5.2502445000000009</v>
          </cell>
          <cell r="I30">
            <v>4.6668839999999996</v>
          </cell>
          <cell r="J30">
            <v>4.9585642499999985</v>
          </cell>
          <cell r="K30">
            <v>4.958564250000002</v>
          </cell>
          <cell r="L30">
            <v>5.2502445000000009</v>
          </cell>
          <cell r="M30">
            <v>5.2502445000000009</v>
          </cell>
          <cell r="N30">
            <v>5.2502445000000009</v>
          </cell>
          <cell r="O30">
            <v>4.3752037499999972</v>
          </cell>
          <cell r="P30">
            <v>7.8753667499999995</v>
          </cell>
          <cell r="Q30">
            <v>0.93207140734112481</v>
          </cell>
          <cell r="R30">
            <v>58.33605</v>
          </cell>
        </row>
        <row r="31">
          <cell r="C31" t="str">
            <v>IST</v>
          </cell>
          <cell r="D31">
            <v>3.2555523700000002</v>
          </cell>
          <cell r="E31">
            <v>4.0848518</v>
          </cell>
          <cell r="F31">
            <v>5.21962232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7.3404041700000002</v>
          </cell>
          <cell r="Q31" t="str">
            <v>-</v>
          </cell>
          <cell r="R31" t="str">
            <v>-</v>
          </cell>
        </row>
        <row r="32">
          <cell r="C32" t="str">
            <v>Vorjahr</v>
          </cell>
          <cell r="D32">
            <v>3.60243103</v>
          </cell>
          <cell r="E32">
            <v>2.9604615000000001</v>
          </cell>
          <cell r="F32">
            <v>5.1228273799999995</v>
          </cell>
          <cell r="G32">
            <v>4.5206387799999987</v>
          </cell>
          <cell r="H32">
            <v>4.5826188400000021</v>
          </cell>
          <cell r="I32">
            <v>2.9739666199999988</v>
          </cell>
          <cell r="J32">
            <v>5.0892344900000026</v>
          </cell>
          <cell r="K32">
            <v>5.6379065899999965</v>
          </cell>
          <cell r="L32">
            <v>6.0507960199999999</v>
          </cell>
          <cell r="M32">
            <v>6.2022564800000026</v>
          </cell>
          <cell r="N32">
            <v>5.0103962499999994</v>
          </cell>
          <cell r="O32">
            <v>3.6776724500000029</v>
          </cell>
          <cell r="P32">
            <v>6.5628925300000001</v>
          </cell>
          <cell r="Q32">
            <v>1.1184708779620989</v>
          </cell>
          <cell r="R32">
            <v>55.431206430000003</v>
          </cell>
        </row>
      </sheetData>
      <sheetData sheetId="8" refreshError="1"/>
      <sheetData sheetId="9" refreshError="1">
        <row r="5">
          <cell r="C5" t="str">
            <v>in Mio EUR</v>
          </cell>
        </row>
        <row r="29">
          <cell r="D29" t="str">
            <v>JAN</v>
          </cell>
          <cell r="E29" t="str">
            <v>FEB</v>
          </cell>
          <cell r="F29" t="str">
            <v>MÄR</v>
          </cell>
          <cell r="G29" t="str">
            <v>APR</v>
          </cell>
          <cell r="H29" t="str">
            <v>MAI</v>
          </cell>
          <cell r="I29" t="str">
            <v>JUN</v>
          </cell>
          <cell r="J29" t="str">
            <v>JUL</v>
          </cell>
          <cell r="K29" t="str">
            <v>AUG</v>
          </cell>
          <cell r="L29" t="str">
            <v>SEP</v>
          </cell>
          <cell r="M29" t="str">
            <v>OKT</v>
          </cell>
          <cell r="N29" t="str">
            <v>NOV</v>
          </cell>
          <cell r="O29" t="str">
            <v>DEZ</v>
          </cell>
          <cell r="P29" t="str">
            <v>lfd. GJ</v>
          </cell>
          <cell r="Q29" t="str">
            <v>%</v>
          </cell>
          <cell r="R29" t="str">
            <v>GJ</v>
          </cell>
        </row>
        <row r="30">
          <cell r="C30" t="str">
            <v>Plan</v>
          </cell>
          <cell r="D30">
            <v>1.9806949974000001</v>
          </cell>
          <cell r="E30">
            <v>2.558397704975</v>
          </cell>
          <cell r="F30">
            <v>2.5583977049749995</v>
          </cell>
          <cell r="G30">
            <v>2.4758687467500007</v>
          </cell>
          <cell r="H30">
            <v>2.6409266632000001</v>
          </cell>
          <cell r="I30">
            <v>2.4758687467500007</v>
          </cell>
          <cell r="J30">
            <v>3.1361004125500003</v>
          </cell>
          <cell r="K30">
            <v>2.8059845796500014</v>
          </cell>
          <cell r="L30">
            <v>3.1361004125500003</v>
          </cell>
          <cell r="M30">
            <v>3.1361004125500003</v>
          </cell>
          <cell r="N30">
            <v>3.1361004125500003</v>
          </cell>
          <cell r="O30">
            <v>2.9710424961000008</v>
          </cell>
          <cell r="P30">
            <v>4.5390927023750001</v>
          </cell>
          <cell r="Q30">
            <v>1.0324792083554191</v>
          </cell>
          <cell r="R30">
            <v>33.011583290000004</v>
          </cell>
        </row>
        <row r="31">
          <cell r="C31" t="str">
            <v>IST</v>
          </cell>
          <cell r="D31">
            <v>2.05634104</v>
          </cell>
          <cell r="E31">
            <v>2.6301777999999998</v>
          </cell>
          <cell r="F31">
            <v>1.9626847600000001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4.6865188399999997</v>
          </cell>
          <cell r="Q31" t="str">
            <v>-</v>
          </cell>
          <cell r="R31" t="str">
            <v>-</v>
          </cell>
        </row>
        <row r="32">
          <cell r="C32" t="str">
            <v>Vorjahr</v>
          </cell>
          <cell r="D32">
            <v>2.2389254699999999</v>
          </cell>
          <cell r="E32">
            <v>2.3538614999999998</v>
          </cell>
          <cell r="F32">
            <v>2.4353398500000001</v>
          </cell>
          <cell r="G32">
            <v>2.1300850900000006</v>
          </cell>
          <cell r="H32">
            <v>2.78775789</v>
          </cell>
          <cell r="I32">
            <v>2.5659562499999993</v>
          </cell>
          <cell r="J32">
            <v>3.0859885499999997</v>
          </cell>
          <cell r="K32">
            <v>2.8064700100000017</v>
          </cell>
          <cell r="L32">
            <v>2.7157835299999995</v>
          </cell>
          <cell r="M32">
            <v>2.6912201499999995</v>
          </cell>
          <cell r="N32">
            <v>3.2233677599999986</v>
          </cell>
          <cell r="O32">
            <v>3.7162895100000028</v>
          </cell>
          <cell r="P32">
            <v>4.5927869699999997</v>
          </cell>
          <cell r="Q32">
            <v>1.0204084950188752</v>
          </cell>
          <cell r="R32">
            <v>32.751045560000001</v>
          </cell>
        </row>
      </sheetData>
      <sheetData sheetId="10" refreshError="1"/>
      <sheetData sheetId="11" refreshError="1">
        <row r="5">
          <cell r="C5" t="str">
            <v>in Mio EUR</v>
          </cell>
        </row>
        <row r="29">
          <cell r="D29" t="str">
            <v>JAN</v>
          </cell>
          <cell r="E29" t="str">
            <v>FEB</v>
          </cell>
          <cell r="F29" t="str">
            <v>MÄR</v>
          </cell>
          <cell r="G29" t="str">
            <v>APR</v>
          </cell>
          <cell r="H29" t="str">
            <v>MAI</v>
          </cell>
          <cell r="I29" t="str">
            <v>JUN</v>
          </cell>
          <cell r="J29" t="str">
            <v>JUL</v>
          </cell>
          <cell r="K29" t="str">
            <v>AUG</v>
          </cell>
          <cell r="L29" t="str">
            <v>SEP</v>
          </cell>
          <cell r="M29" t="str">
            <v>OKT</v>
          </cell>
          <cell r="N29" t="str">
            <v>NOV</v>
          </cell>
          <cell r="O29" t="str">
            <v>DEZ</v>
          </cell>
          <cell r="P29" t="str">
            <v>lfd. GJ</v>
          </cell>
          <cell r="Q29" t="str">
            <v>%</v>
          </cell>
          <cell r="R29" t="str">
            <v>GJ</v>
          </cell>
        </row>
        <row r="30">
          <cell r="C30" t="str">
            <v>Plan</v>
          </cell>
          <cell r="D30">
            <v>3.2569954999999999</v>
          </cell>
          <cell r="E30">
            <v>3.9602620000000006</v>
          </cell>
          <cell r="F30">
            <v>4.4006755000000002</v>
          </cell>
          <cell r="G30">
            <v>5.607690569999999</v>
          </cell>
          <cell r="H30">
            <v>5.0405548200000005</v>
          </cell>
          <cell r="I30">
            <v>5.7815345700000016</v>
          </cell>
          <cell r="J30">
            <v>5.7672290899999972</v>
          </cell>
          <cell r="K30">
            <v>5.7649388999999971</v>
          </cell>
          <cell r="L30">
            <v>5.7424455399999985</v>
          </cell>
          <cell r="M30">
            <v>5.7391239000000027</v>
          </cell>
          <cell r="N30">
            <v>6.0528452900000005</v>
          </cell>
          <cell r="O30">
            <v>4.991744599999997</v>
          </cell>
          <cell r="P30">
            <v>7.2172575000000005</v>
          </cell>
          <cell r="Q30">
            <v>1.0471767108212504</v>
          </cell>
          <cell r="R30">
            <v>62.106040279999995</v>
          </cell>
        </row>
        <row r="31">
          <cell r="C31" t="str">
            <v>IST</v>
          </cell>
          <cell r="D31">
            <v>3.32779157</v>
          </cell>
          <cell r="E31">
            <v>4.2299524000000002</v>
          </cell>
          <cell r="F31">
            <v>4.1543716700000006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7.5577439700000006</v>
          </cell>
          <cell r="Q31" t="str">
            <v>-</v>
          </cell>
          <cell r="R31" t="str">
            <v>-</v>
          </cell>
        </row>
        <row r="32">
          <cell r="C32" t="str">
            <v>Vorjahr</v>
          </cell>
          <cell r="D32">
            <v>2.5467881299999999</v>
          </cell>
          <cell r="E32">
            <v>2.7680162500000001</v>
          </cell>
          <cell r="F32">
            <v>3.8131055099999998</v>
          </cell>
          <cell r="G32">
            <v>5.1675716999999999</v>
          </cell>
          <cell r="H32">
            <v>5.3695293400000015</v>
          </cell>
          <cell r="I32">
            <v>5.4634554599999987</v>
          </cell>
          <cell r="J32">
            <v>5.193790700000001</v>
          </cell>
          <cell r="K32">
            <v>5.6058588100000009</v>
          </cell>
          <cell r="L32">
            <v>5.6027871000000005</v>
          </cell>
          <cell r="M32">
            <v>5.7991041900000013</v>
          </cell>
          <cell r="N32">
            <v>7.2079618999999937</v>
          </cell>
          <cell r="O32">
            <v>4.9919259100000062</v>
          </cell>
          <cell r="P32">
            <v>5.31480438</v>
          </cell>
          <cell r="Q32">
            <v>1.4220173367886026</v>
          </cell>
          <cell r="R32">
            <v>59.529895000000003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/>
      <sheetData sheetId="25"/>
      <sheetData sheetId="26">
        <row r="5">
          <cell r="C5" t="str">
            <v>in Mio EUR</v>
          </cell>
        </row>
      </sheetData>
      <sheetData sheetId="27"/>
      <sheetData sheetId="28">
        <row r="5">
          <cell r="C5" t="str">
            <v>in Mio EUR</v>
          </cell>
        </row>
      </sheetData>
      <sheetData sheetId="29"/>
      <sheetData sheetId="30"/>
      <sheetData sheetId="31"/>
      <sheetData sheetId="32"/>
      <sheetData sheetId="33">
        <row r="5">
          <cell r="C5" t="str">
            <v>in Mio EUR</v>
          </cell>
        </row>
      </sheetData>
      <sheetData sheetId="34"/>
      <sheetData sheetId="35">
        <row r="5">
          <cell r="C5" t="str">
            <v>in Mio EUR</v>
          </cell>
        </row>
      </sheetData>
      <sheetData sheetId="36"/>
      <sheetData sheetId="37"/>
      <sheetData sheetId="38"/>
      <sheetData sheetId="39"/>
      <sheetData sheetId="40">
        <row r="5">
          <cell r="C5" t="str">
            <v>in Mio EUR</v>
          </cell>
        </row>
      </sheetData>
      <sheetData sheetId="41"/>
      <sheetData sheetId="42">
        <row r="5">
          <cell r="C5" t="str">
            <v>in Mio EUR</v>
          </cell>
        </row>
      </sheetData>
      <sheetData sheetId="43"/>
      <sheetData sheetId="44"/>
      <sheetData sheetId="45"/>
      <sheetData sheetId="46"/>
      <sheetData sheetId="47">
        <row r="5">
          <cell r="C5" t="str">
            <v>in Mio EUR</v>
          </cell>
        </row>
      </sheetData>
      <sheetData sheetId="48"/>
      <sheetData sheetId="49">
        <row r="5">
          <cell r="C5" t="str">
            <v>in Mio EUR</v>
          </cell>
        </row>
      </sheetData>
      <sheetData sheetId="50"/>
      <sheetData sheetId="5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Production and IDP"/>
      <sheetName val="Total Production"/>
      <sheetName val="Total IDP"/>
      <sheetName val="Release"/>
      <sheetName val="Summary_Production_and_IDP"/>
      <sheetName val="Total_Production"/>
      <sheetName val="Total_IDP"/>
    </sheetNames>
    <sheetDataSet>
      <sheetData sheetId="0" refreshError="1"/>
      <sheetData sheetId="1" refreshError="1"/>
      <sheetData sheetId="2" refreshError="1">
        <row r="1">
          <cell r="G1" t="str">
            <v>Year</v>
          </cell>
          <cell r="H1" t="str">
            <v>Week</v>
          </cell>
        </row>
        <row r="2">
          <cell r="G2">
            <v>2011</v>
          </cell>
          <cell r="H2">
            <v>2011</v>
          </cell>
          <cell r="I2">
            <v>2011</v>
          </cell>
          <cell r="J2">
            <v>2011</v>
          </cell>
          <cell r="K2">
            <v>2011</v>
          </cell>
          <cell r="L2">
            <v>2011</v>
          </cell>
          <cell r="M2">
            <v>2011</v>
          </cell>
          <cell r="N2">
            <v>2011</v>
          </cell>
          <cell r="O2">
            <v>2011</v>
          </cell>
          <cell r="P2">
            <v>2011</v>
          </cell>
          <cell r="Q2">
            <v>2011</v>
          </cell>
          <cell r="R2">
            <v>2011</v>
          </cell>
          <cell r="S2">
            <v>2011</v>
          </cell>
          <cell r="T2">
            <v>2011</v>
          </cell>
          <cell r="U2">
            <v>2011</v>
          </cell>
          <cell r="V2">
            <v>2011</v>
          </cell>
          <cell r="W2">
            <v>2011</v>
          </cell>
          <cell r="X2">
            <v>2011</v>
          </cell>
          <cell r="Y2">
            <v>2011</v>
          </cell>
          <cell r="Z2">
            <v>2011</v>
          </cell>
          <cell r="AA2">
            <v>2011</v>
          </cell>
          <cell r="AB2">
            <v>2011</v>
          </cell>
          <cell r="AC2">
            <v>2011</v>
          </cell>
          <cell r="AD2">
            <v>2011</v>
          </cell>
          <cell r="AE2">
            <v>2011</v>
          </cell>
          <cell r="AF2">
            <v>2011</v>
          </cell>
          <cell r="AG2">
            <v>2011</v>
          </cell>
          <cell r="AH2">
            <v>2011</v>
          </cell>
          <cell r="AI2">
            <v>2011</v>
          </cell>
          <cell r="AJ2">
            <v>2011</v>
          </cell>
          <cell r="AK2">
            <v>2011</v>
          </cell>
          <cell r="AL2">
            <v>2011</v>
          </cell>
          <cell r="AM2">
            <v>2011</v>
          </cell>
          <cell r="AN2">
            <v>2011</v>
          </cell>
          <cell r="AO2">
            <v>2011</v>
          </cell>
          <cell r="AP2">
            <v>2011</v>
          </cell>
          <cell r="AQ2">
            <v>2011</v>
          </cell>
          <cell r="AR2">
            <v>2012</v>
          </cell>
          <cell r="AS2">
            <v>2012</v>
          </cell>
          <cell r="AT2">
            <v>2012</v>
          </cell>
          <cell r="AU2">
            <v>2012</v>
          </cell>
          <cell r="AV2">
            <v>2012</v>
          </cell>
          <cell r="AW2">
            <v>2012</v>
          </cell>
          <cell r="AX2">
            <v>2012</v>
          </cell>
          <cell r="AY2">
            <v>2012</v>
          </cell>
          <cell r="AZ2">
            <v>2012</v>
          </cell>
          <cell r="BA2">
            <v>2013</v>
          </cell>
          <cell r="BB2">
            <v>2013</v>
          </cell>
          <cell r="BC2">
            <v>2013</v>
          </cell>
          <cell r="BD2" t="str">
            <v>Total</v>
          </cell>
        </row>
        <row r="3">
          <cell r="A3" t="str">
            <v>Key</v>
          </cell>
          <cell r="B3" t="str">
            <v>Project number</v>
          </cell>
          <cell r="C3" t="str">
            <v>Project name</v>
          </cell>
          <cell r="D3" t="str">
            <v>Warehouse</v>
          </cell>
          <cell r="E3" t="str">
            <v>Item no.</v>
          </cell>
          <cell r="F3" t="str">
            <v>Item desc.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  <cell r="AE3">
            <v>26</v>
          </cell>
          <cell r="AF3">
            <v>27</v>
          </cell>
          <cell r="AG3">
            <v>28</v>
          </cell>
          <cell r="AH3">
            <v>29</v>
          </cell>
          <cell r="AI3">
            <v>30</v>
          </cell>
          <cell r="AJ3">
            <v>31</v>
          </cell>
          <cell r="AK3">
            <v>32</v>
          </cell>
          <cell r="AL3">
            <v>33</v>
          </cell>
          <cell r="AM3">
            <v>36</v>
          </cell>
          <cell r="AN3">
            <v>37</v>
          </cell>
          <cell r="AO3">
            <v>44</v>
          </cell>
          <cell r="AP3">
            <v>51</v>
          </cell>
          <cell r="AQ3">
            <v>52</v>
          </cell>
          <cell r="AR3">
            <v>11</v>
          </cell>
          <cell r="AS3">
            <v>14</v>
          </cell>
          <cell r="AT3">
            <v>15</v>
          </cell>
          <cell r="AU3">
            <v>18</v>
          </cell>
          <cell r="AV3">
            <v>27</v>
          </cell>
          <cell r="AW3">
            <v>28</v>
          </cell>
          <cell r="AX3">
            <v>31</v>
          </cell>
          <cell r="AY3">
            <v>35</v>
          </cell>
          <cell r="AZ3">
            <v>48</v>
          </cell>
          <cell r="BA3">
            <v>11</v>
          </cell>
          <cell r="BB3">
            <v>23</v>
          </cell>
          <cell r="BC3">
            <v>30</v>
          </cell>
          <cell r="BD3">
            <v>1</v>
          </cell>
        </row>
        <row r="4">
          <cell r="A4" t="str">
            <v>SP2830076925383</v>
          </cell>
          <cell r="B4" t="str">
            <v>SP28300</v>
          </cell>
          <cell r="C4" t="str">
            <v>AVANT ENERGY-SHELL ROCK</v>
          </cell>
          <cell r="D4" t="str">
            <v>ND</v>
          </cell>
          <cell r="E4">
            <v>76925383</v>
          </cell>
          <cell r="F4" t="str">
            <v>2.0 UM42KV CL: 105M HH: 80M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24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24</v>
          </cell>
        </row>
        <row r="5">
          <cell r="A5" t="str">
            <v>SP2859976925383</v>
          </cell>
          <cell r="B5" t="str">
            <v>SP28599</v>
          </cell>
          <cell r="C5" t="str">
            <v>IPC-ERIEAU</v>
          </cell>
          <cell r="D5" t="str">
            <v>ND</v>
          </cell>
          <cell r="E5">
            <v>76925383</v>
          </cell>
          <cell r="F5" t="str">
            <v>2.0 UM42KV CL: 105M HH: 80M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27</v>
          </cell>
          <cell r="AT5">
            <v>28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55</v>
          </cell>
        </row>
        <row r="6">
          <cell r="A6" t="str">
            <v>SP2864676925383</v>
          </cell>
          <cell r="B6" t="str">
            <v>SP28646</v>
          </cell>
          <cell r="C6" t="str">
            <v>ENEL-CANEY RIVER</v>
          </cell>
          <cell r="D6" t="str">
            <v>ND</v>
          </cell>
          <cell r="E6">
            <v>76925383</v>
          </cell>
          <cell r="F6" t="str">
            <v>2.0 UM42KV CL: 105M HH: 80M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10</v>
          </cell>
          <cell r="AA6">
            <v>10</v>
          </cell>
          <cell r="AB6">
            <v>10</v>
          </cell>
          <cell r="AC6">
            <v>10</v>
          </cell>
          <cell r="AD6">
            <v>8</v>
          </cell>
          <cell r="AE6">
            <v>10</v>
          </cell>
          <cell r="AF6">
            <v>10</v>
          </cell>
          <cell r="AG6">
            <v>10</v>
          </cell>
          <cell r="AH6">
            <v>10</v>
          </cell>
          <cell r="AI6">
            <v>10</v>
          </cell>
          <cell r="AJ6">
            <v>10</v>
          </cell>
          <cell r="AK6">
            <v>3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111</v>
          </cell>
        </row>
        <row r="7">
          <cell r="A7" t="str">
            <v>SP2963476925383</v>
          </cell>
          <cell r="B7" t="str">
            <v>SP29634</v>
          </cell>
          <cell r="C7" t="str">
            <v>SMUD-SOLANO WIND PROJECT III V90 1.8</v>
          </cell>
          <cell r="D7" t="str">
            <v>ND</v>
          </cell>
          <cell r="E7">
            <v>76925383</v>
          </cell>
          <cell r="F7" t="str">
            <v>2.0 UM42KV CL: 105M HH: 80M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31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31</v>
          </cell>
        </row>
        <row r="8">
          <cell r="A8" t="str">
            <v>SP2964876925383</v>
          </cell>
          <cell r="B8" t="str">
            <v>SP29648</v>
          </cell>
          <cell r="C8" t="str">
            <v>WE ENERGIES-GLACIER HILLS</v>
          </cell>
          <cell r="D8" t="str">
            <v>ND</v>
          </cell>
          <cell r="E8">
            <v>76925383</v>
          </cell>
          <cell r="F8" t="str">
            <v>2.0 UM42KV CL: 105M HH: 80M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30</v>
          </cell>
          <cell r="X8">
            <v>0</v>
          </cell>
          <cell r="Y8">
            <v>0</v>
          </cell>
          <cell r="Z8">
            <v>0</v>
          </cell>
          <cell r="AA8">
            <v>30</v>
          </cell>
          <cell r="AB8">
            <v>0</v>
          </cell>
          <cell r="AC8">
            <v>0</v>
          </cell>
          <cell r="AD8">
            <v>0</v>
          </cell>
          <cell r="AE8">
            <v>30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90</v>
          </cell>
        </row>
        <row r="9">
          <cell r="A9" t="str">
            <v>SP3013576925383</v>
          </cell>
          <cell r="B9" t="str">
            <v>SP30135</v>
          </cell>
          <cell r="C9" t="str">
            <v>IPC-EAST LAKE ST. CLAIR</v>
          </cell>
          <cell r="D9" t="str">
            <v>ND</v>
          </cell>
          <cell r="E9">
            <v>76925383</v>
          </cell>
          <cell r="F9" t="str">
            <v>2.0 UM42KV CL: 105M HH: 80M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27</v>
          </cell>
          <cell r="AT9">
            <v>28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55</v>
          </cell>
        </row>
        <row r="10">
          <cell r="A10" t="str">
            <v>SP3033276925383</v>
          </cell>
          <cell r="B10" t="str">
            <v>SP30332</v>
          </cell>
          <cell r="C10" t="str">
            <v>IPC-CAPE SCOTT V100-1.8</v>
          </cell>
          <cell r="D10" t="str">
            <v>ND</v>
          </cell>
          <cell r="E10">
            <v>76925383</v>
          </cell>
          <cell r="F10" t="str">
            <v>2.0 UM42KV CL: 105M HH: 80M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55</v>
          </cell>
        </row>
        <row r="11">
          <cell r="A11" t="str">
            <v>SP3061576925383</v>
          </cell>
          <cell r="B11" t="str">
            <v>SP30615</v>
          </cell>
          <cell r="C11" t="str">
            <v>LA FE-SAN MARTIN - BLUE POWER ENERGY</v>
          </cell>
          <cell r="D11" t="str">
            <v>ND</v>
          </cell>
          <cell r="E11">
            <v>76925383</v>
          </cell>
          <cell r="F11" t="str">
            <v>2.0 UM42KV CL: 105M HH: 80M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11</v>
          </cell>
          <cell r="AN11">
            <v>11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22</v>
          </cell>
        </row>
        <row r="12">
          <cell r="A12" t="str">
            <v>SP3075876925383</v>
          </cell>
          <cell r="B12" t="str">
            <v>SP30758</v>
          </cell>
          <cell r="C12" t="str">
            <v>CALAMA</v>
          </cell>
          <cell r="D12" t="str">
            <v>ND</v>
          </cell>
          <cell r="E12">
            <v>76925383</v>
          </cell>
          <cell r="F12" t="str">
            <v>2.0 UM42KV CL: 105M HH: 80M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33</v>
          </cell>
          <cell r="BA12">
            <v>0</v>
          </cell>
          <cell r="BB12">
            <v>0</v>
          </cell>
          <cell r="BC12">
            <v>0</v>
          </cell>
          <cell r="BD12">
            <v>33</v>
          </cell>
        </row>
        <row r="13">
          <cell r="A13" t="str">
            <v>SP3091276925383</v>
          </cell>
          <cell r="B13" t="str">
            <v>SP30912</v>
          </cell>
          <cell r="C13" t="str">
            <v>UAMPS-HORSE BUTTE ITC 2011</v>
          </cell>
          <cell r="D13" t="str">
            <v>ND</v>
          </cell>
          <cell r="E13">
            <v>76925383</v>
          </cell>
          <cell r="F13" t="str">
            <v>2.0 UM42KV CL: 105M HH: 80M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10</v>
          </cell>
          <cell r="P13">
            <v>0</v>
          </cell>
          <cell r="Q13">
            <v>10</v>
          </cell>
          <cell r="R13">
            <v>0</v>
          </cell>
          <cell r="S13">
            <v>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27</v>
          </cell>
        </row>
        <row r="14">
          <cell r="A14" t="str">
            <v>SP3091376925383</v>
          </cell>
          <cell r="B14" t="str">
            <v>SP30913</v>
          </cell>
          <cell r="C14" t="str">
            <v>ELEMENT POWER-MACHO SPRINGS ITC 2011</v>
          </cell>
          <cell r="D14" t="str">
            <v>ND</v>
          </cell>
          <cell r="E14">
            <v>76925383</v>
          </cell>
          <cell r="F14" t="str">
            <v>2.0 UM42KV CL: 105M HH: 80M</v>
          </cell>
          <cell r="G14">
            <v>0</v>
          </cell>
          <cell r="H14">
            <v>0</v>
          </cell>
          <cell r="I14">
            <v>0</v>
          </cell>
          <cell r="J14">
            <v>6</v>
          </cell>
          <cell r="K14">
            <v>6</v>
          </cell>
          <cell r="L14">
            <v>6</v>
          </cell>
          <cell r="M14">
            <v>7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25</v>
          </cell>
        </row>
        <row r="15">
          <cell r="A15" t="str">
            <v>SP3091576925383</v>
          </cell>
          <cell r="B15" t="str">
            <v>SP30915</v>
          </cell>
          <cell r="C15" t="str">
            <v>RIDGELINE ENERGY-ROCKLAND ITC 2011</v>
          </cell>
          <cell r="D15" t="str">
            <v>ND</v>
          </cell>
          <cell r="E15">
            <v>76925383</v>
          </cell>
          <cell r="F15" t="str">
            <v>2.0 UM42KV CL: 105M HH: 80M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6</v>
          </cell>
          <cell r="W15">
            <v>6</v>
          </cell>
          <cell r="X15">
            <v>6</v>
          </cell>
          <cell r="Y15">
            <v>6</v>
          </cell>
          <cell r="Z15">
            <v>6</v>
          </cell>
          <cell r="AA15">
            <v>6</v>
          </cell>
          <cell r="AB15">
            <v>3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39</v>
          </cell>
        </row>
        <row r="16">
          <cell r="A16" t="str">
            <v>SP3094976925383</v>
          </cell>
          <cell r="B16" t="str">
            <v>SP30949</v>
          </cell>
          <cell r="C16" t="str">
            <v>EDPR-TIMBER RD II</v>
          </cell>
          <cell r="D16" t="str">
            <v>ND</v>
          </cell>
          <cell r="E16">
            <v>76925383</v>
          </cell>
          <cell r="F16" t="str">
            <v>2.0 UM42KV CL: 105M HH: 80M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5</v>
          </cell>
          <cell r="O16">
            <v>10</v>
          </cell>
          <cell r="P16">
            <v>0</v>
          </cell>
          <cell r="Q16">
            <v>20</v>
          </cell>
          <cell r="R16">
            <v>10</v>
          </cell>
          <cell r="S16">
            <v>10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55</v>
          </cell>
        </row>
        <row r="17">
          <cell r="A17" t="str">
            <v>SP3117876925383</v>
          </cell>
          <cell r="B17" t="str">
            <v>SP31178</v>
          </cell>
          <cell r="C17" t="str">
            <v>EDPR-MSA 2011 V100 1.8 Q3</v>
          </cell>
          <cell r="D17" t="str">
            <v>ND</v>
          </cell>
          <cell r="E17">
            <v>76925383</v>
          </cell>
          <cell r="F17" t="str">
            <v>2.0 UM42KV CL: 105M HH: 80M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9</v>
          </cell>
          <cell r="AD17">
            <v>0</v>
          </cell>
          <cell r="AE17">
            <v>0</v>
          </cell>
          <cell r="AF17">
            <v>0</v>
          </cell>
          <cell r="AG17">
            <v>20</v>
          </cell>
          <cell r="AH17">
            <v>6</v>
          </cell>
          <cell r="AI17">
            <v>10</v>
          </cell>
          <cell r="AJ17">
            <v>10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55</v>
          </cell>
        </row>
        <row r="18">
          <cell r="A18" t="str">
            <v>SP3148276925383</v>
          </cell>
          <cell r="B18" t="str">
            <v>SP31482</v>
          </cell>
          <cell r="C18" t="str">
            <v>GUAYANILLA 15 X V100_1.8</v>
          </cell>
          <cell r="D18" t="str">
            <v>ND</v>
          </cell>
          <cell r="E18">
            <v>76925383</v>
          </cell>
          <cell r="F18" t="str">
            <v>2.0 UM42KV CL: 105M HH: 80M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15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15</v>
          </cell>
        </row>
        <row r="19">
          <cell r="A19" t="str">
            <v>SP3162076925383</v>
          </cell>
          <cell r="B19" t="str">
            <v>SP31620</v>
          </cell>
          <cell r="C19" t="str">
            <v>JOHN DEERE (BLISSFIELD)</v>
          </cell>
          <cell r="D19" t="str">
            <v>ND</v>
          </cell>
          <cell r="E19">
            <v>76925383</v>
          </cell>
          <cell r="F19" t="str">
            <v>2.0 UM42KV CL: 105M HH: 80M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45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45</v>
          </cell>
        </row>
        <row r="20">
          <cell r="A20" t="str">
            <v>SP2948476925384</v>
          </cell>
          <cell r="B20" t="str">
            <v>SP29484</v>
          </cell>
          <cell r="C20" t="str">
            <v>CONSUMERS ENERGY-LAKE WINDS PARK</v>
          </cell>
          <cell r="D20" t="str">
            <v>ND</v>
          </cell>
          <cell r="E20">
            <v>76925384</v>
          </cell>
          <cell r="F20" t="str">
            <v>2.0 UM42KV CL: 120M HH: 95M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56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56</v>
          </cell>
        </row>
        <row r="21">
          <cell r="A21" t="str">
            <v>SP2968976925384</v>
          </cell>
          <cell r="B21" t="str">
            <v>SP29689</v>
          </cell>
          <cell r="C21" t="str">
            <v>CAPITAL POWER-PDN</v>
          </cell>
          <cell r="D21" t="str">
            <v>ND</v>
          </cell>
          <cell r="E21">
            <v>76925384</v>
          </cell>
          <cell r="F21" t="str">
            <v>2.0 UM42KV CL: 120M HH: 95M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58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58</v>
          </cell>
        </row>
        <row r="22">
          <cell r="A22" t="str">
            <v>SP2978876925384</v>
          </cell>
          <cell r="B22" t="str">
            <v>SP29788</v>
          </cell>
          <cell r="C22" t="str">
            <v>CAPITAL POWER-QUALITY WIND V90-1.8</v>
          </cell>
          <cell r="D22" t="str">
            <v>ND</v>
          </cell>
          <cell r="E22">
            <v>76925384</v>
          </cell>
          <cell r="F22" t="str">
            <v>2.0 UM42KV CL: 120M HH: 95M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35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35</v>
          </cell>
        </row>
        <row r="23">
          <cell r="A23" t="str">
            <v>SP2979376925384</v>
          </cell>
          <cell r="B23" t="str">
            <v>SP29793</v>
          </cell>
          <cell r="C23" t="str">
            <v>CAPITAL POWER-QUALITY WIND V100-1.8</v>
          </cell>
          <cell r="D23" t="str">
            <v>ND</v>
          </cell>
          <cell r="E23">
            <v>76925384</v>
          </cell>
          <cell r="F23" t="str">
            <v>2.0 UM42KV CL: 120M HH: 95M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44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44</v>
          </cell>
        </row>
        <row r="24">
          <cell r="A24" t="str">
            <v>SP3047876925384</v>
          </cell>
          <cell r="B24" t="str">
            <v>SP30478</v>
          </cell>
          <cell r="C24" t="str">
            <v>CAPITAL POWER-KINGSBRIDGE II 270MW</v>
          </cell>
          <cell r="D24" t="str">
            <v>ND</v>
          </cell>
          <cell r="E24">
            <v>76925384</v>
          </cell>
          <cell r="F24" t="str">
            <v>2.0 UM42KV CL: 120M HH: 95M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150</v>
          </cell>
          <cell r="BB24">
            <v>0</v>
          </cell>
          <cell r="BC24">
            <v>0</v>
          </cell>
          <cell r="BD24">
            <v>150</v>
          </cell>
        </row>
        <row r="25">
          <cell r="A25" t="str">
            <v>SP3060576925384</v>
          </cell>
          <cell r="B25" t="str">
            <v>SP30605</v>
          </cell>
          <cell r="C25" t="str">
            <v>IPC ENERGY-WAINFLEET V100-1.8</v>
          </cell>
          <cell r="D25" t="str">
            <v>ND</v>
          </cell>
          <cell r="E25">
            <v>76925384</v>
          </cell>
          <cell r="F25" t="str">
            <v>2.0 UM42KV CL: 120M HH: 95M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5</v>
          </cell>
        </row>
        <row r="26">
          <cell r="A26" t="str">
            <v>SP3060676925384</v>
          </cell>
          <cell r="B26" t="str">
            <v>SP30606</v>
          </cell>
          <cell r="C26" t="str">
            <v>IPC ENERGY-VINELAND V100-1.8</v>
          </cell>
          <cell r="D26" t="str">
            <v>ND</v>
          </cell>
          <cell r="E26">
            <v>76925384</v>
          </cell>
          <cell r="F26" t="str">
            <v>2.0 UM42KV CL: 120M HH: 95M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</row>
        <row r="27">
          <cell r="A27" t="str">
            <v>SP3091476925384</v>
          </cell>
          <cell r="B27" t="str">
            <v>SP30914</v>
          </cell>
          <cell r="C27" t="str">
            <v>JOHN DEERE-MICHIGAN WIND II ITC 2011</v>
          </cell>
          <cell r="D27" t="str">
            <v>ND</v>
          </cell>
          <cell r="E27">
            <v>76925384</v>
          </cell>
          <cell r="F27" t="str">
            <v>2.0 UM42KV CL: 120M HH: 95M</v>
          </cell>
          <cell r="G27">
            <v>7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6</v>
          </cell>
          <cell r="AE27">
            <v>6</v>
          </cell>
          <cell r="AF27">
            <v>6</v>
          </cell>
          <cell r="AG27">
            <v>6</v>
          </cell>
          <cell r="AH27">
            <v>6</v>
          </cell>
          <cell r="AI27">
            <v>6</v>
          </cell>
          <cell r="AJ27">
            <v>7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50</v>
          </cell>
        </row>
        <row r="28">
          <cell r="A28" t="str">
            <v>SP3161776925384</v>
          </cell>
          <cell r="B28" t="str">
            <v>SP31617</v>
          </cell>
          <cell r="C28" t="str">
            <v>DUKE (LAS PALMAS)</v>
          </cell>
          <cell r="D28" t="str">
            <v>ND</v>
          </cell>
          <cell r="E28">
            <v>76925384</v>
          </cell>
          <cell r="F28" t="str">
            <v>2.0 UM42KV CL: 120M HH: 95M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55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55</v>
          </cell>
        </row>
        <row r="29">
          <cell r="A29" t="str">
            <v>SP3161876925384</v>
          </cell>
          <cell r="B29" t="str">
            <v>SP31618</v>
          </cell>
          <cell r="C29" t="str">
            <v>EDISON MISSION (BOQUILAS)</v>
          </cell>
          <cell r="D29" t="str">
            <v>ND</v>
          </cell>
          <cell r="E29">
            <v>76925384</v>
          </cell>
          <cell r="F29" t="str">
            <v>2.0 UM42KV CL: 120M HH: 95M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55</v>
          </cell>
          <cell r="BD29">
            <v>55</v>
          </cell>
        </row>
        <row r="30">
          <cell r="A30" t="str">
            <v>SP3162076925384</v>
          </cell>
          <cell r="B30" t="str">
            <v>SP31620</v>
          </cell>
          <cell r="C30" t="str">
            <v>JOHN DEERE (BLISSFIELD)</v>
          </cell>
          <cell r="D30" t="str">
            <v>ND</v>
          </cell>
          <cell r="E30">
            <v>76925384</v>
          </cell>
          <cell r="F30" t="str">
            <v>2.0 UM42KV CL: 120M HH: 95M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45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45</v>
          </cell>
        </row>
        <row r="31">
          <cell r="A31" t="str">
            <v>SP3162176925384</v>
          </cell>
          <cell r="B31" t="str">
            <v>SP31621</v>
          </cell>
          <cell r="C31" t="str">
            <v>ELEMENT POWER (MACHO SPRINGS IIB)</v>
          </cell>
          <cell r="D31" t="str">
            <v>ND</v>
          </cell>
          <cell r="E31">
            <v>76925384</v>
          </cell>
          <cell r="F31" t="str">
            <v>2.0 UM42KV CL: 120M HH: 95M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12</v>
          </cell>
          <cell r="BC31">
            <v>0</v>
          </cell>
          <cell r="BD31">
            <v>12</v>
          </cell>
        </row>
        <row r="32">
          <cell r="A32" t="str">
            <v>SP30758763956</v>
          </cell>
          <cell r="B32" t="str">
            <v>SP30758</v>
          </cell>
          <cell r="C32" t="str">
            <v>CALAMA</v>
          </cell>
          <cell r="D32" t="str">
            <v>ND</v>
          </cell>
          <cell r="E32">
            <v>763956</v>
          </cell>
          <cell r="F32" t="str">
            <v>AVIATION LIGHT MOUNT PARTS R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33</v>
          </cell>
          <cell r="BA32">
            <v>0</v>
          </cell>
          <cell r="BB32">
            <v>0</v>
          </cell>
          <cell r="BC32">
            <v>0</v>
          </cell>
          <cell r="BD32">
            <v>33</v>
          </cell>
        </row>
        <row r="33">
          <cell r="A33" t="str">
            <v>SP28300761431</v>
          </cell>
          <cell r="B33" t="str">
            <v>SP28300</v>
          </cell>
          <cell r="C33" t="str">
            <v>AVANT ENERGY-SHELL ROCK</v>
          </cell>
          <cell r="D33" t="str">
            <v>ND</v>
          </cell>
          <cell r="E33">
            <v>761431</v>
          </cell>
          <cell r="F33" t="str">
            <v>BLADE ROOT COVER Ø1858 R7035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72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72</v>
          </cell>
        </row>
        <row r="34">
          <cell r="A34" t="str">
            <v>SP28599761431</v>
          </cell>
          <cell r="B34" t="str">
            <v>SP28599</v>
          </cell>
          <cell r="C34" t="str">
            <v>IPC-ERIEAU</v>
          </cell>
          <cell r="D34" t="str">
            <v>ND</v>
          </cell>
          <cell r="E34">
            <v>761431</v>
          </cell>
          <cell r="F34" t="str">
            <v>BLADE ROOT COVER Ø1858 R7035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81</v>
          </cell>
          <cell r="AT34">
            <v>84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165</v>
          </cell>
        </row>
        <row r="35">
          <cell r="A35" t="str">
            <v>SP28646761431</v>
          </cell>
          <cell r="B35" t="str">
            <v>SP28646</v>
          </cell>
          <cell r="C35" t="str">
            <v>ENEL-CANEY RIVER</v>
          </cell>
          <cell r="D35" t="str">
            <v>ND</v>
          </cell>
          <cell r="E35">
            <v>761431</v>
          </cell>
          <cell r="F35" t="str">
            <v>BLADE ROOT COVER Ø1858 R7035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30</v>
          </cell>
          <cell r="AA35">
            <v>30</v>
          </cell>
          <cell r="AB35">
            <v>30</v>
          </cell>
          <cell r="AC35">
            <v>30</v>
          </cell>
          <cell r="AD35">
            <v>24</v>
          </cell>
          <cell r="AE35">
            <v>30</v>
          </cell>
          <cell r="AF35">
            <v>30</v>
          </cell>
          <cell r="AG35">
            <v>30</v>
          </cell>
          <cell r="AH35">
            <v>30</v>
          </cell>
          <cell r="AI35">
            <v>30</v>
          </cell>
          <cell r="AJ35">
            <v>30</v>
          </cell>
          <cell r="AK35">
            <v>9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333</v>
          </cell>
        </row>
        <row r="36">
          <cell r="A36" t="str">
            <v>SP29634761431</v>
          </cell>
          <cell r="B36" t="str">
            <v>SP29634</v>
          </cell>
          <cell r="C36" t="str">
            <v>SMUD-SOLANO WIND PROJECT III V90 1.8</v>
          </cell>
          <cell r="D36" t="str">
            <v>ND</v>
          </cell>
          <cell r="E36">
            <v>761431</v>
          </cell>
          <cell r="F36" t="str">
            <v>BLADE ROOT COVER Ø1858 R7035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93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93</v>
          </cell>
        </row>
        <row r="37">
          <cell r="A37" t="str">
            <v>SP29648761431</v>
          </cell>
          <cell r="B37" t="str">
            <v>SP29648</v>
          </cell>
          <cell r="C37" t="str">
            <v>WE ENERGIES-GLACIER HILLS</v>
          </cell>
          <cell r="D37" t="str">
            <v>ND</v>
          </cell>
          <cell r="E37">
            <v>761431</v>
          </cell>
          <cell r="F37" t="str">
            <v>BLADE ROOT COVER Ø1858 R7035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90</v>
          </cell>
          <cell r="X37">
            <v>0</v>
          </cell>
          <cell r="Y37">
            <v>0</v>
          </cell>
          <cell r="Z37">
            <v>0</v>
          </cell>
          <cell r="AA37">
            <v>90</v>
          </cell>
          <cell r="AB37">
            <v>0</v>
          </cell>
          <cell r="AC37">
            <v>0</v>
          </cell>
          <cell r="AD37">
            <v>0</v>
          </cell>
          <cell r="AE37">
            <v>90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270</v>
          </cell>
        </row>
        <row r="38">
          <cell r="A38" t="str">
            <v>SP29689761431</v>
          </cell>
          <cell r="B38" t="str">
            <v>SP29689</v>
          </cell>
          <cell r="C38" t="str">
            <v>CAPITAL POWER-PDN</v>
          </cell>
          <cell r="D38" t="str">
            <v>ND</v>
          </cell>
          <cell r="E38">
            <v>761431</v>
          </cell>
          <cell r="F38" t="str">
            <v>BLADE ROOT COVER Ø1858 R7035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174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174</v>
          </cell>
        </row>
        <row r="39">
          <cell r="A39" t="str">
            <v>SP29788761431</v>
          </cell>
          <cell r="B39" t="str">
            <v>SP29788</v>
          </cell>
          <cell r="C39" t="str">
            <v>CAPITAL POWER-QUALITY WIND V90-1.8</v>
          </cell>
          <cell r="D39" t="str">
            <v>ND</v>
          </cell>
          <cell r="E39">
            <v>761431</v>
          </cell>
          <cell r="F39" t="str">
            <v>BLADE ROOT COVER Ø1858 R7035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105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105</v>
          </cell>
        </row>
        <row r="40">
          <cell r="A40" t="str">
            <v>SP30135761431</v>
          </cell>
          <cell r="B40" t="str">
            <v>SP30135</v>
          </cell>
          <cell r="C40" t="str">
            <v>IPC-EAST LAKE ST. CLAIR</v>
          </cell>
          <cell r="D40" t="str">
            <v>ND</v>
          </cell>
          <cell r="E40">
            <v>761431</v>
          </cell>
          <cell r="F40" t="str">
            <v>BLADE ROOT COVER Ø1858 R7035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81</v>
          </cell>
          <cell r="AT40">
            <v>84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165</v>
          </cell>
        </row>
        <row r="41">
          <cell r="A41" t="str">
            <v>SP30478761431</v>
          </cell>
          <cell r="B41" t="str">
            <v>SP30478</v>
          </cell>
          <cell r="C41" t="str">
            <v>CAPITAL POWER-KINGSBRIDGE II 270MW</v>
          </cell>
          <cell r="D41" t="str">
            <v>ND</v>
          </cell>
          <cell r="E41">
            <v>761431</v>
          </cell>
          <cell r="F41" t="str">
            <v>BLADE ROOT COVER Ø1858 R7035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450</v>
          </cell>
          <cell r="BB41">
            <v>0</v>
          </cell>
          <cell r="BC41">
            <v>0</v>
          </cell>
          <cell r="BD41">
            <v>450</v>
          </cell>
        </row>
        <row r="42">
          <cell r="A42" t="str">
            <v>SP30615761431</v>
          </cell>
          <cell r="B42" t="str">
            <v>SP30615</v>
          </cell>
          <cell r="C42" t="str">
            <v>LA FE-SAN MARTIN - BLUE POWER ENERGY</v>
          </cell>
          <cell r="D42" t="str">
            <v>ND</v>
          </cell>
          <cell r="E42">
            <v>761431</v>
          </cell>
          <cell r="F42" t="str">
            <v>BLADE ROOT COVER Ø1858 R7035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33</v>
          </cell>
          <cell r="AN42">
            <v>33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66</v>
          </cell>
        </row>
        <row r="43">
          <cell r="A43" t="str">
            <v>SP30758761431</v>
          </cell>
          <cell r="B43" t="str">
            <v>SP30758</v>
          </cell>
          <cell r="C43" t="str">
            <v>CALAMA</v>
          </cell>
          <cell r="D43" t="str">
            <v>ND</v>
          </cell>
          <cell r="E43">
            <v>761431</v>
          </cell>
          <cell r="F43" t="str">
            <v>BLADE ROOT COVER Ø1858 R7035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99</v>
          </cell>
          <cell r="BA43">
            <v>0</v>
          </cell>
          <cell r="BB43">
            <v>0</v>
          </cell>
          <cell r="BC43">
            <v>0</v>
          </cell>
          <cell r="BD43">
            <v>99</v>
          </cell>
        </row>
        <row r="44">
          <cell r="A44" t="str">
            <v>SP28511769380</v>
          </cell>
          <cell r="B44" t="str">
            <v>SP28511</v>
          </cell>
          <cell r="C44" t="str">
            <v>RES-CEDAR POINT</v>
          </cell>
          <cell r="D44" t="str">
            <v>ND</v>
          </cell>
          <cell r="E44">
            <v>769380</v>
          </cell>
          <cell r="F44" t="str">
            <v>CMS 2MW ETHERNET</v>
          </cell>
          <cell r="G44">
            <v>2</v>
          </cell>
          <cell r="H44">
            <v>4</v>
          </cell>
          <cell r="I44">
            <v>6</v>
          </cell>
          <cell r="J44">
            <v>8</v>
          </cell>
          <cell r="K44">
            <v>10</v>
          </cell>
          <cell r="L44">
            <v>10</v>
          </cell>
          <cell r="M44">
            <v>10</v>
          </cell>
          <cell r="N44">
            <v>10</v>
          </cell>
          <cell r="O44">
            <v>10</v>
          </cell>
          <cell r="P44">
            <v>10</v>
          </cell>
          <cell r="Q44">
            <v>10</v>
          </cell>
          <cell r="R44">
            <v>10</v>
          </cell>
          <cell r="S44">
            <v>10</v>
          </cell>
          <cell r="T44">
            <v>10</v>
          </cell>
          <cell r="U44">
            <v>10</v>
          </cell>
          <cell r="V44">
            <v>9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139</v>
          </cell>
        </row>
        <row r="45">
          <cell r="A45" t="str">
            <v>SP29634769380</v>
          </cell>
          <cell r="B45" t="str">
            <v>SP29634</v>
          </cell>
          <cell r="C45" t="str">
            <v>SMUD-SOLANO WIND PROJECT III V90 1.8</v>
          </cell>
          <cell r="D45" t="str">
            <v>ND</v>
          </cell>
          <cell r="E45">
            <v>769380</v>
          </cell>
          <cell r="F45" t="str">
            <v>CMS 2MW ETHERNET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31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31</v>
          </cell>
        </row>
        <row r="46">
          <cell r="A46" t="str">
            <v>SP30949769380</v>
          </cell>
          <cell r="B46" t="str">
            <v>SP30949</v>
          </cell>
          <cell r="C46" t="str">
            <v>EDPR-TIMBER RD II</v>
          </cell>
          <cell r="D46" t="str">
            <v>ND</v>
          </cell>
          <cell r="E46">
            <v>769380</v>
          </cell>
          <cell r="F46" t="str">
            <v>CMS 2MW ETHERNET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6</v>
          </cell>
          <cell r="N46">
            <v>15</v>
          </cell>
          <cell r="O46">
            <v>5</v>
          </cell>
          <cell r="P46">
            <v>15</v>
          </cell>
          <cell r="Q46">
            <v>5</v>
          </cell>
          <cell r="R46">
            <v>9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55</v>
          </cell>
        </row>
        <row r="47">
          <cell r="A47" t="str">
            <v>SP31178769380</v>
          </cell>
          <cell r="B47" t="str">
            <v>SP31178</v>
          </cell>
          <cell r="C47" t="str">
            <v>EDPR-MSA 2011 V100 1.8 Q3</v>
          </cell>
          <cell r="D47" t="str">
            <v>ND</v>
          </cell>
          <cell r="E47">
            <v>769380</v>
          </cell>
          <cell r="F47" t="str">
            <v>CMS 2MW ETHERNET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20</v>
          </cell>
          <cell r="AH47">
            <v>6</v>
          </cell>
          <cell r="AI47">
            <v>10</v>
          </cell>
          <cell r="AJ47">
            <v>10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55</v>
          </cell>
        </row>
        <row r="48">
          <cell r="A48" t="str">
            <v>SP31617769380</v>
          </cell>
          <cell r="B48" t="str">
            <v>SP31617</v>
          </cell>
          <cell r="C48" t="str">
            <v>DUKE (LAS PALMAS)</v>
          </cell>
          <cell r="D48" t="str">
            <v>ND</v>
          </cell>
          <cell r="E48">
            <v>769380</v>
          </cell>
          <cell r="F48" t="str">
            <v>CMS 2MW ETHERNET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55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55</v>
          </cell>
        </row>
        <row r="49">
          <cell r="A49" t="str">
            <v>SP31618769380</v>
          </cell>
          <cell r="B49" t="str">
            <v>SP31618</v>
          </cell>
          <cell r="C49" t="str">
            <v>EDISON MISSION (BOQUILAS)</v>
          </cell>
          <cell r="D49" t="str">
            <v>ND</v>
          </cell>
          <cell r="E49">
            <v>769380</v>
          </cell>
          <cell r="F49" t="str">
            <v>CMS 2MW ETHERNET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55</v>
          </cell>
          <cell r="BD49">
            <v>55</v>
          </cell>
        </row>
        <row r="50">
          <cell r="A50" t="str">
            <v>SP31620769380</v>
          </cell>
          <cell r="B50" t="str">
            <v>SP31620</v>
          </cell>
          <cell r="C50" t="str">
            <v>JOHN DEERE (BLISSFIELD)</v>
          </cell>
          <cell r="D50" t="str">
            <v>ND</v>
          </cell>
          <cell r="E50">
            <v>769380</v>
          </cell>
          <cell r="F50" t="str">
            <v>CMS 2MW ETHERNET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45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45</v>
          </cell>
        </row>
        <row r="51">
          <cell r="A51" t="str">
            <v>SP31621769380</v>
          </cell>
          <cell r="B51" t="str">
            <v>SP31621</v>
          </cell>
          <cell r="C51" t="str">
            <v>ELEMENT POWER (MACHO SPRINGS IIB)</v>
          </cell>
          <cell r="D51" t="str">
            <v>ND</v>
          </cell>
          <cell r="E51">
            <v>769380</v>
          </cell>
          <cell r="F51" t="str">
            <v>CMS 2MW ETHERNET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12</v>
          </cell>
          <cell r="BC51">
            <v>0</v>
          </cell>
          <cell r="BD51">
            <v>12</v>
          </cell>
        </row>
        <row r="52">
          <cell r="A52" t="str">
            <v>SP28300769600</v>
          </cell>
          <cell r="B52" t="str">
            <v>SP28300</v>
          </cell>
          <cell r="C52" t="str">
            <v>AVANT ENERGY-SHELL ROCK</v>
          </cell>
          <cell r="D52" t="str">
            <v>ND</v>
          </cell>
          <cell r="E52">
            <v>769600</v>
          </cell>
          <cell r="F52" t="str">
            <v>COLLI PARTS NACELLE/TOWER VCS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24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24</v>
          </cell>
        </row>
        <row r="53">
          <cell r="A53" t="str">
            <v>SP28599769600</v>
          </cell>
          <cell r="B53" t="str">
            <v>SP28599</v>
          </cell>
          <cell r="C53" t="str">
            <v>IPC-ERIEAU</v>
          </cell>
          <cell r="D53" t="str">
            <v>ND</v>
          </cell>
          <cell r="E53">
            <v>769600</v>
          </cell>
          <cell r="F53" t="str">
            <v>COLLI PARTS NACELLE/TOWER VCS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27</v>
          </cell>
          <cell r="AT53">
            <v>28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55</v>
          </cell>
        </row>
        <row r="54">
          <cell r="A54" t="str">
            <v>SP28646769600</v>
          </cell>
          <cell r="B54" t="str">
            <v>SP28646</v>
          </cell>
          <cell r="C54" t="str">
            <v>ENEL-CANEY RIVER</v>
          </cell>
          <cell r="D54" t="str">
            <v>ND</v>
          </cell>
          <cell r="E54">
            <v>769600</v>
          </cell>
          <cell r="F54" t="str">
            <v>COLLI PARTS NACELLE/TOWER VCS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10</v>
          </cell>
          <cell r="AA54">
            <v>10</v>
          </cell>
          <cell r="AB54">
            <v>10</v>
          </cell>
          <cell r="AC54">
            <v>10</v>
          </cell>
          <cell r="AD54">
            <v>8</v>
          </cell>
          <cell r="AE54">
            <v>10</v>
          </cell>
          <cell r="AF54">
            <v>10</v>
          </cell>
          <cell r="AG54">
            <v>10</v>
          </cell>
          <cell r="AH54">
            <v>10</v>
          </cell>
          <cell r="AI54">
            <v>10</v>
          </cell>
          <cell r="AJ54">
            <v>10</v>
          </cell>
          <cell r="AK54">
            <v>3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111</v>
          </cell>
        </row>
        <row r="55">
          <cell r="A55" t="str">
            <v>SP29484769600</v>
          </cell>
          <cell r="B55" t="str">
            <v>SP29484</v>
          </cell>
          <cell r="C55" t="str">
            <v>CONSUMERS ENERGY-LAKE WINDS PARK</v>
          </cell>
          <cell r="D55" t="str">
            <v>ND</v>
          </cell>
          <cell r="E55">
            <v>769600</v>
          </cell>
          <cell r="F55" t="str">
            <v>COLLI PARTS NACELLE/TOWER VCS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56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56</v>
          </cell>
        </row>
        <row r="56">
          <cell r="A56" t="str">
            <v>SP29634769600</v>
          </cell>
          <cell r="B56" t="str">
            <v>SP29634</v>
          </cell>
          <cell r="C56" t="str">
            <v>SMUD-SOLANO WIND PROJECT III V90 1.8</v>
          </cell>
          <cell r="D56" t="str">
            <v>ND</v>
          </cell>
          <cell r="E56">
            <v>769600</v>
          </cell>
          <cell r="F56" t="str">
            <v>COLLI PARTS NACELLE/TOWER VCS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31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31</v>
          </cell>
        </row>
        <row r="57">
          <cell r="A57" t="str">
            <v>SP29648769600</v>
          </cell>
          <cell r="B57" t="str">
            <v>SP29648</v>
          </cell>
          <cell r="C57" t="str">
            <v>WE ENERGIES-GLACIER HILLS</v>
          </cell>
          <cell r="D57" t="str">
            <v>ND</v>
          </cell>
          <cell r="E57">
            <v>769600</v>
          </cell>
          <cell r="F57" t="str">
            <v>COLLI PARTS NACELLE/TOWER VCS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30</v>
          </cell>
          <cell r="X57">
            <v>0</v>
          </cell>
          <cell r="Y57">
            <v>0</v>
          </cell>
          <cell r="Z57">
            <v>0</v>
          </cell>
          <cell r="AA57">
            <v>30</v>
          </cell>
          <cell r="AB57">
            <v>0</v>
          </cell>
          <cell r="AC57">
            <v>0</v>
          </cell>
          <cell r="AD57">
            <v>0</v>
          </cell>
          <cell r="AE57">
            <v>30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90</v>
          </cell>
        </row>
        <row r="58">
          <cell r="A58" t="str">
            <v>SP29689769600</v>
          </cell>
          <cell r="B58" t="str">
            <v>SP29689</v>
          </cell>
          <cell r="C58" t="str">
            <v>CAPITAL POWER-PDN</v>
          </cell>
          <cell r="D58" t="str">
            <v>ND</v>
          </cell>
          <cell r="E58">
            <v>769600</v>
          </cell>
          <cell r="F58" t="str">
            <v>COLLI PARTS NACELLE/TOWER VCS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58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58</v>
          </cell>
        </row>
        <row r="59">
          <cell r="A59" t="str">
            <v>SP29788769600</v>
          </cell>
          <cell r="B59" t="str">
            <v>SP29788</v>
          </cell>
          <cell r="C59" t="str">
            <v>CAPITAL POWER-QUALITY WIND V90-1.8</v>
          </cell>
          <cell r="D59" t="str">
            <v>ND</v>
          </cell>
          <cell r="E59">
            <v>769600</v>
          </cell>
          <cell r="F59" t="str">
            <v>COLLI PARTS NACELLE/TOWER VCS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35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35</v>
          </cell>
        </row>
        <row r="60">
          <cell r="A60" t="str">
            <v>SP29793769600</v>
          </cell>
          <cell r="B60" t="str">
            <v>SP29793</v>
          </cell>
          <cell r="C60" t="str">
            <v>CAPITAL POWER-QUALITY WIND V100-1.8</v>
          </cell>
          <cell r="D60" t="str">
            <v>ND</v>
          </cell>
          <cell r="E60">
            <v>769600</v>
          </cell>
          <cell r="F60" t="str">
            <v>COLLI PARTS NACELLE/TOWER VCS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44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44</v>
          </cell>
        </row>
        <row r="61">
          <cell r="A61" t="str">
            <v>SP29834769600</v>
          </cell>
          <cell r="B61" t="str">
            <v>SP29834</v>
          </cell>
          <cell r="C61" t="str">
            <v>ELEMENT POWER (MACHO SPRINGS IIA)</v>
          </cell>
          <cell r="D61" t="str">
            <v>ND</v>
          </cell>
          <cell r="E61">
            <v>769600</v>
          </cell>
          <cell r="F61" t="str">
            <v>COLLI PARTS NACELLE/TOWER VCS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8</v>
          </cell>
          <cell r="AP61">
            <v>5</v>
          </cell>
          <cell r="AQ61">
            <v>3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16</v>
          </cell>
        </row>
        <row r="62">
          <cell r="A62" t="str">
            <v>SP30135769600</v>
          </cell>
          <cell r="B62" t="str">
            <v>SP30135</v>
          </cell>
          <cell r="C62" t="str">
            <v>IPC-EAST LAKE ST. CLAIR</v>
          </cell>
          <cell r="D62" t="str">
            <v>ND</v>
          </cell>
          <cell r="E62">
            <v>769600</v>
          </cell>
          <cell r="F62" t="str">
            <v>COLLI PARTS NACELLE/TOWER VCS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27</v>
          </cell>
          <cell r="AT62">
            <v>28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55</v>
          </cell>
        </row>
        <row r="63">
          <cell r="A63" t="str">
            <v>SP30332769600</v>
          </cell>
          <cell r="B63" t="str">
            <v>SP30332</v>
          </cell>
          <cell r="C63" t="str">
            <v>IPC-CAPE SCOTT V100-1.8</v>
          </cell>
          <cell r="D63" t="str">
            <v>ND</v>
          </cell>
          <cell r="E63">
            <v>769600</v>
          </cell>
          <cell r="F63" t="str">
            <v>COLLI PARTS NACELLE/TOWER VCS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55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55</v>
          </cell>
        </row>
        <row r="64">
          <cell r="A64" t="str">
            <v>SP30478769600</v>
          </cell>
          <cell r="B64" t="str">
            <v>SP30478</v>
          </cell>
          <cell r="C64" t="str">
            <v>CAPITAL POWER-KINGSBRIDGE II 270MW</v>
          </cell>
          <cell r="D64" t="str">
            <v>ND</v>
          </cell>
          <cell r="E64">
            <v>769600</v>
          </cell>
          <cell r="F64" t="str">
            <v>COLLI PARTS NACELLE/TOWER VCS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150</v>
          </cell>
          <cell r="BB64">
            <v>0</v>
          </cell>
          <cell r="BC64">
            <v>0</v>
          </cell>
          <cell r="BD64">
            <v>150</v>
          </cell>
        </row>
        <row r="65">
          <cell r="A65" t="str">
            <v>SP30605769600</v>
          </cell>
          <cell r="B65" t="str">
            <v>SP30605</v>
          </cell>
          <cell r="C65" t="str">
            <v>IPC ENERGY-WAINFLEET V100-1.8</v>
          </cell>
          <cell r="D65" t="str">
            <v>ND</v>
          </cell>
          <cell r="E65">
            <v>769600</v>
          </cell>
          <cell r="F65" t="str">
            <v>COLLI PARTS NACELLE/TOWER VCS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5</v>
          </cell>
        </row>
        <row r="66">
          <cell r="A66" t="str">
            <v>SP30606769600</v>
          </cell>
          <cell r="B66" t="str">
            <v>SP30606</v>
          </cell>
          <cell r="C66" t="str">
            <v>IPC ENERGY-VINELAND V100-1.8</v>
          </cell>
          <cell r="D66" t="str">
            <v>ND</v>
          </cell>
          <cell r="E66">
            <v>769600</v>
          </cell>
          <cell r="F66" t="str">
            <v>COLLI PARTS NACELLE/TOWER VCS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5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5</v>
          </cell>
        </row>
        <row r="67">
          <cell r="A67" t="str">
            <v>SP30615769600</v>
          </cell>
          <cell r="B67" t="str">
            <v>SP30615</v>
          </cell>
          <cell r="C67" t="str">
            <v>LA FE-SAN MARTIN - BLUE POWER ENERGY</v>
          </cell>
          <cell r="D67" t="str">
            <v>ND</v>
          </cell>
          <cell r="E67">
            <v>769600</v>
          </cell>
          <cell r="F67" t="str">
            <v>COLLI PARTS NACELLE/TOWER VCS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11</v>
          </cell>
          <cell r="AN67">
            <v>11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22</v>
          </cell>
        </row>
        <row r="68">
          <cell r="A68" t="str">
            <v>SP30758769600</v>
          </cell>
          <cell r="B68" t="str">
            <v>SP30758</v>
          </cell>
          <cell r="C68" t="str">
            <v>CALAMA</v>
          </cell>
          <cell r="D68" t="str">
            <v>ND</v>
          </cell>
          <cell r="E68">
            <v>769600</v>
          </cell>
          <cell r="F68" t="str">
            <v>COLLI PARTS NACELLE/TOWER VCS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33</v>
          </cell>
          <cell r="BA68">
            <v>0</v>
          </cell>
          <cell r="BB68">
            <v>0</v>
          </cell>
          <cell r="BC68">
            <v>0</v>
          </cell>
          <cell r="BD68">
            <v>33</v>
          </cell>
        </row>
        <row r="69">
          <cell r="A69" t="str">
            <v>SP30912769600</v>
          </cell>
          <cell r="B69" t="str">
            <v>SP30912</v>
          </cell>
          <cell r="C69" t="str">
            <v>UAMPS-HORSE BUTTE ITC 2011</v>
          </cell>
          <cell r="D69" t="str">
            <v>ND</v>
          </cell>
          <cell r="E69">
            <v>769600</v>
          </cell>
          <cell r="F69" t="str">
            <v>COLLI PARTS NACELLE/TOWER VCS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10</v>
          </cell>
          <cell r="P69">
            <v>0</v>
          </cell>
          <cell r="Q69">
            <v>10</v>
          </cell>
          <cell r="R69">
            <v>0</v>
          </cell>
          <cell r="S69">
            <v>7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27</v>
          </cell>
        </row>
        <row r="70">
          <cell r="A70" t="str">
            <v>SP30913769600</v>
          </cell>
          <cell r="B70" t="str">
            <v>SP30913</v>
          </cell>
          <cell r="C70" t="str">
            <v>ELEMENT POWER-MACHO SPRINGS ITC 2011</v>
          </cell>
          <cell r="D70" t="str">
            <v>ND</v>
          </cell>
          <cell r="E70">
            <v>769600</v>
          </cell>
          <cell r="F70" t="str">
            <v>COLLI PARTS NACELLE/TOWER VCS</v>
          </cell>
          <cell r="G70">
            <v>0</v>
          </cell>
          <cell r="H70">
            <v>0</v>
          </cell>
          <cell r="I70">
            <v>0</v>
          </cell>
          <cell r="J70">
            <v>6</v>
          </cell>
          <cell r="K70">
            <v>6</v>
          </cell>
          <cell r="L70">
            <v>6</v>
          </cell>
          <cell r="M70">
            <v>7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25</v>
          </cell>
        </row>
        <row r="71">
          <cell r="A71" t="str">
            <v>SP30914769600</v>
          </cell>
          <cell r="B71" t="str">
            <v>SP30914</v>
          </cell>
          <cell r="C71" t="str">
            <v>JOHN DEERE-MICHIGAN WIND II ITC 2011</v>
          </cell>
          <cell r="D71" t="str">
            <v>ND</v>
          </cell>
          <cell r="E71">
            <v>769600</v>
          </cell>
          <cell r="F71" t="str">
            <v>COLLI PARTS NACELLE/TOWER VCS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6</v>
          </cell>
          <cell r="AE71">
            <v>6</v>
          </cell>
          <cell r="AF71">
            <v>6</v>
          </cell>
          <cell r="AG71">
            <v>6</v>
          </cell>
          <cell r="AH71">
            <v>6</v>
          </cell>
          <cell r="AI71">
            <v>6</v>
          </cell>
          <cell r="AJ71">
            <v>7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43</v>
          </cell>
        </row>
        <row r="72">
          <cell r="A72" t="str">
            <v>SP30915769600</v>
          </cell>
          <cell r="B72" t="str">
            <v>SP30915</v>
          </cell>
          <cell r="C72" t="str">
            <v>RIDGELINE ENERGY-ROCKLAND ITC 2011</v>
          </cell>
          <cell r="D72" t="str">
            <v>ND</v>
          </cell>
          <cell r="E72">
            <v>769600</v>
          </cell>
          <cell r="F72" t="str">
            <v>COLLI PARTS NACELLE/TOWER VCS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6</v>
          </cell>
          <cell r="W72">
            <v>6</v>
          </cell>
          <cell r="X72">
            <v>6</v>
          </cell>
          <cell r="Y72">
            <v>6</v>
          </cell>
          <cell r="Z72">
            <v>6</v>
          </cell>
          <cell r="AA72">
            <v>6</v>
          </cell>
          <cell r="AB72">
            <v>3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39</v>
          </cell>
        </row>
        <row r="73">
          <cell r="A73" t="str">
            <v>SP30949769600</v>
          </cell>
          <cell r="B73" t="str">
            <v>SP30949</v>
          </cell>
          <cell r="C73" t="str">
            <v>EDPR-TIMBER RD II</v>
          </cell>
          <cell r="D73" t="str">
            <v>ND</v>
          </cell>
          <cell r="E73">
            <v>769600</v>
          </cell>
          <cell r="F73" t="str">
            <v>COLLI PARTS NACELLE/TOWER VCS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6</v>
          </cell>
          <cell r="N73">
            <v>15</v>
          </cell>
          <cell r="O73">
            <v>5</v>
          </cell>
          <cell r="P73">
            <v>15</v>
          </cell>
          <cell r="Q73">
            <v>5</v>
          </cell>
          <cell r="R73">
            <v>9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55</v>
          </cell>
        </row>
        <row r="74">
          <cell r="A74" t="str">
            <v>SP31178769600</v>
          </cell>
          <cell r="B74" t="str">
            <v>SP31178</v>
          </cell>
          <cell r="C74" t="str">
            <v>EDPR-MSA 2011 V100 1.8 Q3</v>
          </cell>
          <cell r="D74" t="str">
            <v>ND</v>
          </cell>
          <cell r="E74">
            <v>769600</v>
          </cell>
          <cell r="F74" t="str">
            <v>COLLI PARTS NACELLE/TOWER VCS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9</v>
          </cell>
          <cell r="AD74">
            <v>0</v>
          </cell>
          <cell r="AE74">
            <v>0</v>
          </cell>
          <cell r="AF74">
            <v>0</v>
          </cell>
          <cell r="AG74">
            <v>20</v>
          </cell>
          <cell r="AH74">
            <v>6</v>
          </cell>
          <cell r="AI74">
            <v>10</v>
          </cell>
          <cell r="AJ74">
            <v>10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55</v>
          </cell>
        </row>
        <row r="75">
          <cell r="A75" t="str">
            <v>SP31482769600</v>
          </cell>
          <cell r="B75" t="str">
            <v>SP31482</v>
          </cell>
          <cell r="C75" t="str">
            <v>GUAYANILLA 15 X V100_1.8</v>
          </cell>
          <cell r="D75" t="str">
            <v>ND</v>
          </cell>
          <cell r="E75">
            <v>769600</v>
          </cell>
          <cell r="F75" t="str">
            <v>COLLI PARTS NACELLE/TOWER VCS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15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15</v>
          </cell>
        </row>
        <row r="76">
          <cell r="A76" t="str">
            <v>SP31617769600</v>
          </cell>
          <cell r="B76" t="str">
            <v>SP31617</v>
          </cell>
          <cell r="C76" t="str">
            <v>DUKE (LAS PALMAS)</v>
          </cell>
          <cell r="D76" t="str">
            <v>ND</v>
          </cell>
          <cell r="E76">
            <v>769600</v>
          </cell>
          <cell r="F76" t="str">
            <v>COLLI PARTS NACELLE/TOWER VCS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55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55</v>
          </cell>
        </row>
        <row r="77">
          <cell r="A77" t="str">
            <v>SP31618769600</v>
          </cell>
          <cell r="B77" t="str">
            <v>SP31618</v>
          </cell>
          <cell r="C77" t="str">
            <v>EDISON MISSION (BOQUILAS)</v>
          </cell>
          <cell r="D77" t="str">
            <v>ND</v>
          </cell>
          <cell r="E77">
            <v>769600</v>
          </cell>
          <cell r="F77" t="str">
            <v>COLLI PARTS NACELLE/TOWER VCS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55</v>
          </cell>
          <cell r="BD77">
            <v>55</v>
          </cell>
        </row>
        <row r="78">
          <cell r="A78" t="str">
            <v>SP31620769600</v>
          </cell>
          <cell r="B78" t="str">
            <v>SP31620</v>
          </cell>
          <cell r="C78" t="str">
            <v>JOHN DEERE (BLISSFIELD)</v>
          </cell>
          <cell r="D78" t="str">
            <v>ND</v>
          </cell>
          <cell r="E78">
            <v>769600</v>
          </cell>
          <cell r="F78" t="str">
            <v>COLLI PARTS NACELLE/TOWER VCS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45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45</v>
          </cell>
        </row>
        <row r="79">
          <cell r="A79" t="str">
            <v>SP31621769600</v>
          </cell>
          <cell r="B79" t="str">
            <v>SP31621</v>
          </cell>
          <cell r="C79" t="str">
            <v>ELEMENT POWER (MACHO SPRINGS IIB)</v>
          </cell>
          <cell r="D79" t="str">
            <v>ND</v>
          </cell>
          <cell r="E79">
            <v>769600</v>
          </cell>
          <cell r="F79" t="str">
            <v>COLLI PARTS NACELLE/TOWER VCS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12</v>
          </cell>
          <cell r="BC79">
            <v>0</v>
          </cell>
          <cell r="BD79">
            <v>12</v>
          </cell>
        </row>
        <row r="80">
          <cell r="A80" t="str">
            <v>SP31640769600</v>
          </cell>
          <cell r="B80" t="str">
            <v>SP31640</v>
          </cell>
          <cell r="C80" t="str">
            <v>ENEL (GERONIMO)</v>
          </cell>
          <cell r="D80" t="str">
            <v>ND</v>
          </cell>
          <cell r="E80">
            <v>769600</v>
          </cell>
          <cell r="F80" t="str">
            <v>COLLI PARTS NACELLE/TOWER VCS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58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58</v>
          </cell>
        </row>
        <row r="81">
          <cell r="A81" t="str">
            <v>SP31643769600</v>
          </cell>
          <cell r="B81" t="str">
            <v>SP31643</v>
          </cell>
          <cell r="C81" t="str">
            <v>ENXCO-MSA V100-1.8 68MW 2012</v>
          </cell>
          <cell r="D81" t="str">
            <v>ND</v>
          </cell>
          <cell r="E81">
            <v>769600</v>
          </cell>
          <cell r="F81" t="str">
            <v>COLLI PARTS NACELLE/TOWER VCS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83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83</v>
          </cell>
        </row>
        <row r="82">
          <cell r="A82" t="str">
            <v>SP2830076925499</v>
          </cell>
          <cell r="B82" t="str">
            <v>SP28300</v>
          </cell>
          <cell r="C82" t="str">
            <v>AVANT ENERGY-SHELL ROCK</v>
          </cell>
          <cell r="D82" t="str">
            <v>ND</v>
          </cell>
          <cell r="E82">
            <v>76925499</v>
          </cell>
          <cell r="F82" t="str">
            <v>COLLI SITE TOW H80 VCS/AGO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24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24</v>
          </cell>
        </row>
        <row r="83">
          <cell r="A83" t="str">
            <v>SP2859976925499</v>
          </cell>
          <cell r="B83" t="str">
            <v>SP28599</v>
          </cell>
          <cell r="C83" t="str">
            <v>IPC-ERIEAU</v>
          </cell>
          <cell r="D83" t="str">
            <v>ND</v>
          </cell>
          <cell r="E83">
            <v>76925499</v>
          </cell>
          <cell r="F83" t="str">
            <v>COLLI SITE TOW H80 VCS/AGO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27</v>
          </cell>
          <cell r="AT83">
            <v>28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55</v>
          </cell>
        </row>
        <row r="84">
          <cell r="A84" t="str">
            <v>SP2864676925499</v>
          </cell>
          <cell r="B84" t="str">
            <v>SP28646</v>
          </cell>
          <cell r="C84" t="str">
            <v>ENEL-CANEY RIVER</v>
          </cell>
          <cell r="D84" t="str">
            <v>ND</v>
          </cell>
          <cell r="E84">
            <v>76925499</v>
          </cell>
          <cell r="F84" t="str">
            <v>COLLI SITE TOW H80 VCS/AGO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10</v>
          </cell>
          <cell r="AA84">
            <v>10</v>
          </cell>
          <cell r="AB84">
            <v>10</v>
          </cell>
          <cell r="AC84">
            <v>10</v>
          </cell>
          <cell r="AD84">
            <v>8</v>
          </cell>
          <cell r="AE84">
            <v>10</v>
          </cell>
          <cell r="AF84">
            <v>10</v>
          </cell>
          <cell r="AG84">
            <v>10</v>
          </cell>
          <cell r="AH84">
            <v>10</v>
          </cell>
          <cell r="AI84">
            <v>10</v>
          </cell>
          <cell r="AJ84">
            <v>10</v>
          </cell>
          <cell r="AK84">
            <v>3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111</v>
          </cell>
        </row>
        <row r="85">
          <cell r="A85" t="str">
            <v>SP2963476925499</v>
          </cell>
          <cell r="B85" t="str">
            <v>SP29634</v>
          </cell>
          <cell r="C85" t="str">
            <v>SMUD-SOLANO WIND PROJECT III V90 1.8</v>
          </cell>
          <cell r="D85" t="str">
            <v>ND</v>
          </cell>
          <cell r="E85">
            <v>76925499</v>
          </cell>
          <cell r="F85" t="str">
            <v>COLLI SITE TOW H80 VCS/AGO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31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31</v>
          </cell>
        </row>
        <row r="86">
          <cell r="A86" t="str">
            <v>SP2964876925499</v>
          </cell>
          <cell r="B86" t="str">
            <v>SP29648</v>
          </cell>
          <cell r="C86" t="str">
            <v>WE ENERGIES-GLACIER HILLS</v>
          </cell>
          <cell r="D86" t="str">
            <v>ND</v>
          </cell>
          <cell r="E86">
            <v>76925499</v>
          </cell>
          <cell r="F86" t="str">
            <v>COLLI SITE TOW H80 VCS/AGO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30</v>
          </cell>
          <cell r="X86">
            <v>0</v>
          </cell>
          <cell r="Y86">
            <v>0</v>
          </cell>
          <cell r="Z86">
            <v>0</v>
          </cell>
          <cell r="AA86">
            <v>30</v>
          </cell>
          <cell r="AB86">
            <v>0</v>
          </cell>
          <cell r="AC86">
            <v>0</v>
          </cell>
          <cell r="AD86">
            <v>0</v>
          </cell>
          <cell r="AE86">
            <v>30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90</v>
          </cell>
        </row>
        <row r="87">
          <cell r="A87" t="str">
            <v>SP2983476925499</v>
          </cell>
          <cell r="B87" t="str">
            <v>SP29834</v>
          </cell>
          <cell r="C87" t="str">
            <v>ELEMENT POWER (MACHO SPRINGS IIA)</v>
          </cell>
          <cell r="D87" t="str">
            <v>ND</v>
          </cell>
          <cell r="E87">
            <v>76925499</v>
          </cell>
          <cell r="F87" t="str">
            <v>COLLI SITE TOW H80 VCS/AGO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8</v>
          </cell>
          <cell r="AP87">
            <v>5</v>
          </cell>
          <cell r="AQ87">
            <v>3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16</v>
          </cell>
        </row>
        <row r="88">
          <cell r="A88" t="str">
            <v>SP3013576925499</v>
          </cell>
          <cell r="B88" t="str">
            <v>SP30135</v>
          </cell>
          <cell r="C88" t="str">
            <v>IPC-EAST LAKE ST. CLAIR</v>
          </cell>
          <cell r="D88" t="str">
            <v>ND</v>
          </cell>
          <cell r="E88">
            <v>76925499</v>
          </cell>
          <cell r="F88" t="str">
            <v>COLLI SITE TOW H80 VCS/AGO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27</v>
          </cell>
          <cell r="AT88">
            <v>28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55</v>
          </cell>
        </row>
        <row r="89">
          <cell r="A89" t="str">
            <v>SP3033276925499</v>
          </cell>
          <cell r="B89" t="str">
            <v>SP30332</v>
          </cell>
          <cell r="C89" t="str">
            <v>IPC-CAPE SCOTT V100-1.8</v>
          </cell>
          <cell r="D89" t="str">
            <v>ND</v>
          </cell>
          <cell r="E89">
            <v>76925499</v>
          </cell>
          <cell r="F89" t="str">
            <v>COLLI SITE TOW H80 VCS/AGO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55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55</v>
          </cell>
        </row>
        <row r="90">
          <cell r="A90" t="str">
            <v>SP3061576925499</v>
          </cell>
          <cell r="B90" t="str">
            <v>SP30615</v>
          </cell>
          <cell r="C90" t="str">
            <v>LA FE-SAN MARTIN - BLUE POWER ENERGY</v>
          </cell>
          <cell r="D90" t="str">
            <v>ND</v>
          </cell>
          <cell r="E90">
            <v>76925499</v>
          </cell>
          <cell r="F90" t="str">
            <v>COLLI SITE TOW H80 VCS/AGO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11</v>
          </cell>
          <cell r="AN90">
            <v>11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22</v>
          </cell>
        </row>
        <row r="91">
          <cell r="A91" t="str">
            <v>SP3075876925499</v>
          </cell>
          <cell r="B91" t="str">
            <v>SP30758</v>
          </cell>
          <cell r="C91" t="str">
            <v>CALAMA</v>
          </cell>
          <cell r="D91" t="str">
            <v>ND</v>
          </cell>
          <cell r="E91">
            <v>76925499</v>
          </cell>
          <cell r="F91" t="str">
            <v>COLLI SITE TOW H80 VCS/AGO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33</v>
          </cell>
          <cell r="BA91">
            <v>0</v>
          </cell>
          <cell r="BB91">
            <v>0</v>
          </cell>
          <cell r="BC91">
            <v>0</v>
          </cell>
          <cell r="BD91">
            <v>33</v>
          </cell>
        </row>
        <row r="92">
          <cell r="A92" t="str">
            <v>SP3091276925499</v>
          </cell>
          <cell r="B92" t="str">
            <v>SP30912</v>
          </cell>
          <cell r="C92" t="str">
            <v>UAMPS-HORSE BUTTE ITC 2011</v>
          </cell>
          <cell r="D92" t="str">
            <v>ND</v>
          </cell>
          <cell r="E92">
            <v>76925499</v>
          </cell>
          <cell r="F92" t="str">
            <v>COLLI SITE TOW H80 VCS/AGO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10</v>
          </cell>
          <cell r="P92">
            <v>0</v>
          </cell>
          <cell r="Q92">
            <v>10</v>
          </cell>
          <cell r="R92">
            <v>0</v>
          </cell>
          <cell r="S92">
            <v>7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27</v>
          </cell>
        </row>
        <row r="93">
          <cell r="A93" t="str">
            <v>SP3091376925499</v>
          </cell>
          <cell r="B93" t="str">
            <v>SP30913</v>
          </cell>
          <cell r="C93" t="str">
            <v>ELEMENT POWER-MACHO SPRINGS ITC 2011</v>
          </cell>
          <cell r="D93" t="str">
            <v>ND</v>
          </cell>
          <cell r="E93">
            <v>76925499</v>
          </cell>
          <cell r="F93" t="str">
            <v>COLLI SITE TOW H80 VCS/AGO</v>
          </cell>
          <cell r="G93">
            <v>0</v>
          </cell>
          <cell r="H93">
            <v>0</v>
          </cell>
          <cell r="I93">
            <v>0</v>
          </cell>
          <cell r="J93">
            <v>6</v>
          </cell>
          <cell r="K93">
            <v>6</v>
          </cell>
          <cell r="L93">
            <v>6</v>
          </cell>
          <cell r="M93">
            <v>7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25</v>
          </cell>
        </row>
        <row r="94">
          <cell r="A94" t="str">
            <v>SP3091576925499</v>
          </cell>
          <cell r="B94" t="str">
            <v>SP30915</v>
          </cell>
          <cell r="C94" t="str">
            <v>RIDGELINE ENERGY-ROCKLAND ITC 2011</v>
          </cell>
          <cell r="D94" t="str">
            <v>ND</v>
          </cell>
          <cell r="E94">
            <v>76925499</v>
          </cell>
          <cell r="F94" t="str">
            <v>COLLI SITE TOW H80 VCS/AGO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6</v>
          </cell>
          <cell r="W94">
            <v>6</v>
          </cell>
          <cell r="X94">
            <v>6</v>
          </cell>
          <cell r="Y94">
            <v>6</v>
          </cell>
          <cell r="Z94">
            <v>6</v>
          </cell>
          <cell r="AA94">
            <v>6</v>
          </cell>
          <cell r="AB94">
            <v>3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39</v>
          </cell>
        </row>
        <row r="95">
          <cell r="A95" t="str">
            <v>SP3117876925499</v>
          </cell>
          <cell r="B95" t="str">
            <v>SP31178</v>
          </cell>
          <cell r="C95" t="str">
            <v>EDPR-MSA 2011 V100 1.8 Q3</v>
          </cell>
          <cell r="D95" t="str">
            <v>ND</v>
          </cell>
          <cell r="E95">
            <v>76925499</v>
          </cell>
          <cell r="F95" t="str">
            <v>COLLI SITE TOW H80 VCS/AGO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9</v>
          </cell>
          <cell r="AD95">
            <v>0</v>
          </cell>
          <cell r="AE95">
            <v>0</v>
          </cell>
          <cell r="AF95">
            <v>0</v>
          </cell>
          <cell r="AG95">
            <v>20</v>
          </cell>
          <cell r="AH95">
            <v>6</v>
          </cell>
          <cell r="AI95">
            <v>10</v>
          </cell>
          <cell r="AJ95">
            <v>10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55</v>
          </cell>
        </row>
        <row r="96">
          <cell r="A96" t="str">
            <v>SP3148276925499</v>
          </cell>
          <cell r="B96" t="str">
            <v>SP31482</v>
          </cell>
          <cell r="C96" t="str">
            <v>GUAYANILLA 15 X V100_1.8</v>
          </cell>
          <cell r="D96" t="str">
            <v>ND</v>
          </cell>
          <cell r="E96">
            <v>76925499</v>
          </cell>
          <cell r="F96" t="str">
            <v>COLLI SITE TOW H80 VCS/AGO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15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15</v>
          </cell>
        </row>
        <row r="97">
          <cell r="A97" t="str">
            <v>SP3164076925499</v>
          </cell>
          <cell r="B97" t="str">
            <v>SP31640</v>
          </cell>
          <cell r="C97" t="str">
            <v>ENEL (GERONIMO)</v>
          </cell>
          <cell r="D97" t="str">
            <v>ND</v>
          </cell>
          <cell r="E97">
            <v>76925499</v>
          </cell>
          <cell r="F97" t="str">
            <v>COLLI SITE TOW H80 VCS/AGO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58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58</v>
          </cell>
        </row>
        <row r="98">
          <cell r="A98" t="str">
            <v>SP3164376925805</v>
          </cell>
          <cell r="B98" t="str">
            <v>SP31643</v>
          </cell>
          <cell r="C98" t="str">
            <v>ENXCO-MSA V100-1.8 68MW 2012</v>
          </cell>
          <cell r="D98" t="str">
            <v>ND</v>
          </cell>
          <cell r="E98">
            <v>76925805</v>
          </cell>
          <cell r="F98" t="str">
            <v>COLLI SITE TOW H80 VCS/AGO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83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83</v>
          </cell>
        </row>
        <row r="99">
          <cell r="A99" t="str">
            <v>SP2948476925502</v>
          </cell>
          <cell r="B99" t="str">
            <v>SP29484</v>
          </cell>
          <cell r="C99" t="str">
            <v>CONSUMERS ENERGY-LAKE WINDS PARK</v>
          </cell>
          <cell r="D99" t="str">
            <v>ND</v>
          </cell>
          <cell r="E99">
            <v>76925502</v>
          </cell>
          <cell r="F99" t="str">
            <v>COLLI SITE TOW H95 VCS/AGO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56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56</v>
          </cell>
        </row>
        <row r="100">
          <cell r="A100" t="str">
            <v>SP2968976925502</v>
          </cell>
          <cell r="B100" t="str">
            <v>SP29689</v>
          </cell>
          <cell r="C100" t="str">
            <v>CAPITAL POWER-PDN</v>
          </cell>
          <cell r="D100" t="str">
            <v>ND</v>
          </cell>
          <cell r="E100">
            <v>76925502</v>
          </cell>
          <cell r="F100" t="str">
            <v>COLLI SITE TOW H95 VCS/AGO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58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58</v>
          </cell>
        </row>
        <row r="101">
          <cell r="A101" t="str">
            <v>SP2978876925502</v>
          </cell>
          <cell r="B101" t="str">
            <v>SP29788</v>
          </cell>
          <cell r="C101" t="str">
            <v>CAPITAL POWER-QUALITY WIND V90-1.8</v>
          </cell>
          <cell r="D101" t="str">
            <v>ND</v>
          </cell>
          <cell r="E101">
            <v>76925502</v>
          </cell>
          <cell r="F101" t="str">
            <v>COLLI SITE TOW H95 VCS/AGO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35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35</v>
          </cell>
        </row>
        <row r="102">
          <cell r="A102" t="str">
            <v>SP2979376925502</v>
          </cell>
          <cell r="B102" t="str">
            <v>SP29793</v>
          </cell>
          <cell r="C102" t="str">
            <v>CAPITAL POWER-QUALITY WIND V100-1.8</v>
          </cell>
          <cell r="D102" t="str">
            <v>ND</v>
          </cell>
          <cell r="E102">
            <v>76925502</v>
          </cell>
          <cell r="F102" t="str">
            <v>COLLI SITE TOW H95 VCS/AGO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44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44</v>
          </cell>
        </row>
        <row r="103">
          <cell r="A103" t="str">
            <v>SP3047876925502</v>
          </cell>
          <cell r="B103" t="str">
            <v>SP30478</v>
          </cell>
          <cell r="C103" t="str">
            <v>CAPITAL POWER-KINGSBRIDGE II 270MW</v>
          </cell>
          <cell r="D103" t="str">
            <v>ND</v>
          </cell>
          <cell r="E103">
            <v>76925502</v>
          </cell>
          <cell r="F103" t="str">
            <v>COLLI SITE TOW H95 VCS/AGO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150</v>
          </cell>
          <cell r="BB103">
            <v>0</v>
          </cell>
          <cell r="BC103">
            <v>0</v>
          </cell>
          <cell r="BD103">
            <v>150</v>
          </cell>
        </row>
        <row r="104">
          <cell r="A104" t="str">
            <v>SP3060576925502</v>
          </cell>
          <cell r="B104" t="str">
            <v>SP30605</v>
          </cell>
          <cell r="C104" t="str">
            <v>IPC ENERGY-WAINFLEET V100-1.8</v>
          </cell>
          <cell r="D104" t="str">
            <v>ND</v>
          </cell>
          <cell r="E104">
            <v>76925502</v>
          </cell>
          <cell r="F104" t="str">
            <v>COLLI SITE TOW H95 VCS/AGO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5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5</v>
          </cell>
        </row>
        <row r="105">
          <cell r="A105" t="str">
            <v>SP3060676925502</v>
          </cell>
          <cell r="B105" t="str">
            <v>SP30606</v>
          </cell>
          <cell r="C105" t="str">
            <v>IPC ENERGY-VINELAND V100-1.8</v>
          </cell>
          <cell r="D105" t="str">
            <v>ND</v>
          </cell>
          <cell r="E105">
            <v>76925502</v>
          </cell>
          <cell r="F105" t="str">
            <v>COLLI SITE TOW H95 VCS/AGO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5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5</v>
          </cell>
        </row>
        <row r="106">
          <cell r="A106" t="str">
            <v>SP3091476925502</v>
          </cell>
          <cell r="B106" t="str">
            <v>SP30914</v>
          </cell>
          <cell r="C106" t="str">
            <v>JOHN DEERE-MICHIGAN WIND II ITC 2011</v>
          </cell>
          <cell r="D106" t="str">
            <v>ND</v>
          </cell>
          <cell r="E106">
            <v>76925502</v>
          </cell>
          <cell r="F106" t="str">
            <v>COLLI SITE TOW H95 VCS/AGO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4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</v>
          </cell>
          <cell r="AE106">
            <v>6</v>
          </cell>
          <cell r="AF106">
            <v>6</v>
          </cell>
          <cell r="AG106">
            <v>6</v>
          </cell>
          <cell r="AH106">
            <v>6</v>
          </cell>
          <cell r="AI106">
            <v>6</v>
          </cell>
          <cell r="AJ106">
            <v>7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47</v>
          </cell>
        </row>
        <row r="107">
          <cell r="A107" t="str">
            <v>SP3094976925502</v>
          </cell>
          <cell r="B107" t="str">
            <v>SP30949</v>
          </cell>
          <cell r="C107" t="str">
            <v>EDPR-TIMBER RD II</v>
          </cell>
          <cell r="D107" t="str">
            <v>ND</v>
          </cell>
          <cell r="E107">
            <v>76925502</v>
          </cell>
          <cell r="F107" t="str">
            <v>COLLI SITE TOW H95 VCS/AGO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6</v>
          </cell>
          <cell r="N107">
            <v>15</v>
          </cell>
          <cell r="O107">
            <v>5</v>
          </cell>
          <cell r="P107">
            <v>15</v>
          </cell>
          <cell r="Q107">
            <v>5</v>
          </cell>
          <cell r="R107">
            <v>9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55</v>
          </cell>
        </row>
        <row r="108">
          <cell r="A108" t="str">
            <v>SP3161776925502</v>
          </cell>
          <cell r="B108" t="str">
            <v>SP31617</v>
          </cell>
          <cell r="C108" t="str">
            <v>DUKE (LAS PALMAS)</v>
          </cell>
          <cell r="D108" t="str">
            <v>ND</v>
          </cell>
          <cell r="E108">
            <v>76925502</v>
          </cell>
          <cell r="F108" t="str">
            <v>COLLI SITE TOW H95 VCS/AGO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55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55</v>
          </cell>
        </row>
        <row r="109">
          <cell r="A109" t="str">
            <v>SP3161876925502</v>
          </cell>
          <cell r="B109" t="str">
            <v>SP31618</v>
          </cell>
          <cell r="C109" t="str">
            <v>EDISON MISSION (BOQUILAS)</v>
          </cell>
          <cell r="D109" t="str">
            <v>ND</v>
          </cell>
          <cell r="E109">
            <v>76925502</v>
          </cell>
          <cell r="F109" t="str">
            <v>COLLI SITE TOW H95 VCS/AGO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55</v>
          </cell>
          <cell r="BD109">
            <v>55</v>
          </cell>
        </row>
        <row r="110">
          <cell r="A110" t="str">
            <v>SP3162076925502</v>
          </cell>
          <cell r="B110" t="str">
            <v>SP31620</v>
          </cell>
          <cell r="C110" t="str">
            <v>JOHN DEERE (BLISSFIELD)</v>
          </cell>
          <cell r="D110" t="str">
            <v>ND</v>
          </cell>
          <cell r="E110">
            <v>76925502</v>
          </cell>
          <cell r="F110" t="str">
            <v>COLLI SITE TOW H95 VCS/AGO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45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45</v>
          </cell>
        </row>
        <row r="111">
          <cell r="A111" t="str">
            <v>SP3162176925502</v>
          </cell>
          <cell r="B111" t="str">
            <v>SP31621</v>
          </cell>
          <cell r="C111" t="str">
            <v>ELEMENT POWER (MACHO SPRINGS IIB)</v>
          </cell>
          <cell r="D111" t="str">
            <v>ND</v>
          </cell>
          <cell r="E111">
            <v>76925502</v>
          </cell>
          <cell r="F111" t="str">
            <v>COLLI SITE TOW H95 VCS/AGO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12</v>
          </cell>
          <cell r="BC111">
            <v>0</v>
          </cell>
          <cell r="BD111">
            <v>12</v>
          </cell>
        </row>
        <row r="112">
          <cell r="A112" t="str">
            <v>SP2830076479507</v>
          </cell>
          <cell r="B112" t="str">
            <v>SP28300</v>
          </cell>
          <cell r="C112" t="str">
            <v>AVANT ENERGY-SHELL ROCK</v>
          </cell>
          <cell r="D112" t="str">
            <v>ND</v>
          </cell>
          <cell r="E112">
            <v>76479507</v>
          </cell>
          <cell r="F112" t="str">
            <v>COOLER TOP MODULE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24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24</v>
          </cell>
        </row>
        <row r="113">
          <cell r="A113" t="str">
            <v>SP2859976479507</v>
          </cell>
          <cell r="B113" t="str">
            <v>SP28599</v>
          </cell>
          <cell r="C113" t="str">
            <v>IPC-ERIEAU</v>
          </cell>
          <cell r="D113" t="str">
            <v>ND</v>
          </cell>
          <cell r="E113">
            <v>76479507</v>
          </cell>
          <cell r="F113" t="str">
            <v>COOLER TOP MODULE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27</v>
          </cell>
          <cell r="AT113">
            <v>28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55</v>
          </cell>
        </row>
        <row r="114">
          <cell r="A114" t="str">
            <v>SP2864676479507</v>
          </cell>
          <cell r="B114" t="str">
            <v>SP28646</v>
          </cell>
          <cell r="C114" t="str">
            <v>ENEL-CANEY RIVER</v>
          </cell>
          <cell r="D114" t="str">
            <v>ND</v>
          </cell>
          <cell r="E114">
            <v>76479507</v>
          </cell>
          <cell r="F114" t="str">
            <v>COOLER TOP MODULE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10</v>
          </cell>
          <cell r="AA114">
            <v>10</v>
          </cell>
          <cell r="AB114">
            <v>10</v>
          </cell>
          <cell r="AC114">
            <v>10</v>
          </cell>
          <cell r="AD114">
            <v>8</v>
          </cell>
          <cell r="AE114">
            <v>10</v>
          </cell>
          <cell r="AF114">
            <v>10</v>
          </cell>
          <cell r="AG114">
            <v>10</v>
          </cell>
          <cell r="AH114">
            <v>10</v>
          </cell>
          <cell r="AI114">
            <v>10</v>
          </cell>
          <cell r="AJ114">
            <v>10</v>
          </cell>
          <cell r="AK114">
            <v>3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111</v>
          </cell>
        </row>
        <row r="115">
          <cell r="A115" t="str">
            <v>SP2948476479507</v>
          </cell>
          <cell r="B115" t="str">
            <v>SP29484</v>
          </cell>
          <cell r="C115" t="str">
            <v>CONSUMERS ENERGY-LAKE WINDS PARK</v>
          </cell>
          <cell r="D115" t="str">
            <v>ND</v>
          </cell>
          <cell r="E115">
            <v>76479507</v>
          </cell>
          <cell r="F115" t="str">
            <v>COOLER TOP MODULE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56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56</v>
          </cell>
        </row>
        <row r="116">
          <cell r="A116" t="str">
            <v>SP2963476479507</v>
          </cell>
          <cell r="B116" t="str">
            <v>SP29634</v>
          </cell>
          <cell r="C116" t="str">
            <v>SMUD-SOLANO WIND PROJECT III V90 1.8</v>
          </cell>
          <cell r="D116" t="str">
            <v>ND</v>
          </cell>
          <cell r="E116">
            <v>76479507</v>
          </cell>
          <cell r="F116" t="str">
            <v>COOLER TOP MODULE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31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31</v>
          </cell>
        </row>
        <row r="117">
          <cell r="A117" t="str">
            <v>SP2964876479507</v>
          </cell>
          <cell r="B117" t="str">
            <v>SP29648</v>
          </cell>
          <cell r="C117" t="str">
            <v>WE ENERGIES-GLACIER HILLS</v>
          </cell>
          <cell r="D117" t="str">
            <v>ND</v>
          </cell>
          <cell r="E117">
            <v>76479507</v>
          </cell>
          <cell r="F117" t="str">
            <v>COOLER TOP MODULE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30</v>
          </cell>
          <cell r="X117">
            <v>0</v>
          </cell>
          <cell r="Y117">
            <v>0</v>
          </cell>
          <cell r="Z117">
            <v>0</v>
          </cell>
          <cell r="AA117">
            <v>30</v>
          </cell>
          <cell r="AB117">
            <v>0</v>
          </cell>
          <cell r="AC117">
            <v>0</v>
          </cell>
          <cell r="AD117">
            <v>0</v>
          </cell>
          <cell r="AE117">
            <v>30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90</v>
          </cell>
        </row>
        <row r="118">
          <cell r="A118" t="str">
            <v>SP2968976479507</v>
          </cell>
          <cell r="B118" t="str">
            <v>SP29689</v>
          </cell>
          <cell r="C118" t="str">
            <v>CAPITAL POWER-PDN</v>
          </cell>
          <cell r="D118" t="str">
            <v>ND</v>
          </cell>
          <cell r="E118">
            <v>76479507</v>
          </cell>
          <cell r="F118" t="str">
            <v>COOLER TOP MODULE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58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58</v>
          </cell>
        </row>
        <row r="119">
          <cell r="A119" t="str">
            <v>SP2978876479507</v>
          </cell>
          <cell r="B119" t="str">
            <v>SP29788</v>
          </cell>
          <cell r="C119" t="str">
            <v>CAPITAL POWER-QUALITY WIND V90-1.8</v>
          </cell>
          <cell r="D119" t="str">
            <v>ND</v>
          </cell>
          <cell r="E119">
            <v>76479507</v>
          </cell>
          <cell r="F119" t="str">
            <v>COOLER TOP MODULE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35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35</v>
          </cell>
        </row>
        <row r="120">
          <cell r="A120" t="str">
            <v>SP2979376479507</v>
          </cell>
          <cell r="B120" t="str">
            <v>SP29793</v>
          </cell>
          <cell r="C120" t="str">
            <v>CAPITAL POWER-QUALITY WIND V100-1.8</v>
          </cell>
          <cell r="D120" t="str">
            <v>ND</v>
          </cell>
          <cell r="E120">
            <v>76479507</v>
          </cell>
          <cell r="F120" t="str">
            <v>COOLER TOP MODULE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44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44</v>
          </cell>
        </row>
        <row r="121">
          <cell r="A121" t="str">
            <v>SP2983476479507</v>
          </cell>
          <cell r="B121" t="str">
            <v>SP29834</v>
          </cell>
          <cell r="C121" t="str">
            <v>ELEMENT POWER (MACHO SPRINGS IIA)</v>
          </cell>
          <cell r="D121" t="str">
            <v>ND</v>
          </cell>
          <cell r="E121">
            <v>76479507</v>
          </cell>
          <cell r="F121" t="str">
            <v>COOLER TOP MODULE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8</v>
          </cell>
          <cell r="AP121">
            <v>5</v>
          </cell>
          <cell r="AQ121">
            <v>3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16</v>
          </cell>
        </row>
        <row r="122">
          <cell r="A122" t="str">
            <v>SP3013576479507</v>
          </cell>
          <cell r="B122" t="str">
            <v>SP30135</v>
          </cell>
          <cell r="C122" t="str">
            <v>IPC-EAST LAKE ST. CLAIR</v>
          </cell>
          <cell r="D122" t="str">
            <v>ND</v>
          </cell>
          <cell r="E122">
            <v>76479507</v>
          </cell>
          <cell r="F122" t="str">
            <v>COOLER TOP MODULE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27</v>
          </cell>
          <cell r="AT122">
            <v>28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55</v>
          </cell>
        </row>
        <row r="123">
          <cell r="A123" t="str">
            <v>SP3033276479507</v>
          </cell>
          <cell r="B123" t="str">
            <v>SP30332</v>
          </cell>
          <cell r="C123" t="str">
            <v>IPC-CAPE SCOTT V100-1.8</v>
          </cell>
          <cell r="D123" t="str">
            <v>ND</v>
          </cell>
          <cell r="E123">
            <v>76479507</v>
          </cell>
          <cell r="F123" t="str">
            <v>COOLER TOP MODULE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55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55</v>
          </cell>
        </row>
        <row r="124">
          <cell r="A124" t="str">
            <v>SP3047876479507</v>
          </cell>
          <cell r="B124" t="str">
            <v>SP30478</v>
          </cell>
          <cell r="C124" t="str">
            <v>CAPITAL POWER-KINGSBRIDGE II 270MW</v>
          </cell>
          <cell r="D124" t="str">
            <v>ND</v>
          </cell>
          <cell r="E124">
            <v>76479507</v>
          </cell>
          <cell r="F124" t="str">
            <v>COOLER TOP MODULE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150</v>
          </cell>
          <cell r="BB124">
            <v>0</v>
          </cell>
          <cell r="BC124">
            <v>0</v>
          </cell>
          <cell r="BD124">
            <v>150</v>
          </cell>
        </row>
        <row r="125">
          <cell r="A125" t="str">
            <v>SP3060576479507</v>
          </cell>
          <cell r="B125" t="str">
            <v>SP30605</v>
          </cell>
          <cell r="C125" t="str">
            <v>IPC ENERGY-WAINFLEET V100-1.8</v>
          </cell>
          <cell r="D125" t="str">
            <v>ND</v>
          </cell>
          <cell r="E125">
            <v>76479507</v>
          </cell>
          <cell r="F125" t="str">
            <v>COOLER TOP MODULE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5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5</v>
          </cell>
        </row>
        <row r="126">
          <cell r="A126" t="str">
            <v>SP3060676479507</v>
          </cell>
          <cell r="B126" t="str">
            <v>SP30606</v>
          </cell>
          <cell r="C126" t="str">
            <v>IPC ENERGY-VINELAND V100-1.8</v>
          </cell>
          <cell r="D126" t="str">
            <v>ND</v>
          </cell>
          <cell r="E126">
            <v>76479507</v>
          </cell>
          <cell r="F126" t="str">
            <v>COOLER TOP MODULE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5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5</v>
          </cell>
        </row>
        <row r="127">
          <cell r="A127" t="str">
            <v>SP3061576479507</v>
          </cell>
          <cell r="B127" t="str">
            <v>SP30615</v>
          </cell>
          <cell r="C127" t="str">
            <v>LA FE-SAN MARTIN - BLUE POWER ENERGY</v>
          </cell>
          <cell r="D127" t="str">
            <v>ND</v>
          </cell>
          <cell r="E127">
            <v>76479507</v>
          </cell>
          <cell r="F127" t="str">
            <v>COOLER TOP MODULE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11</v>
          </cell>
          <cell r="AN127">
            <v>11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22</v>
          </cell>
        </row>
        <row r="128">
          <cell r="A128" t="str">
            <v>SP3075876479507</v>
          </cell>
          <cell r="B128" t="str">
            <v>SP30758</v>
          </cell>
          <cell r="C128" t="str">
            <v>CALAMA</v>
          </cell>
          <cell r="D128" t="str">
            <v>ND</v>
          </cell>
          <cell r="E128">
            <v>76479507</v>
          </cell>
          <cell r="F128" t="str">
            <v>COOLER TOP MODULE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33</v>
          </cell>
          <cell r="BA128">
            <v>0</v>
          </cell>
          <cell r="BB128">
            <v>0</v>
          </cell>
          <cell r="BC128">
            <v>0</v>
          </cell>
          <cell r="BD128">
            <v>33</v>
          </cell>
        </row>
        <row r="129">
          <cell r="A129" t="str">
            <v>SP3091276479507</v>
          </cell>
          <cell r="B129" t="str">
            <v>SP30912</v>
          </cell>
          <cell r="C129" t="str">
            <v>UAMPS-HORSE BUTTE ITC 2011</v>
          </cell>
          <cell r="D129" t="str">
            <v>ND</v>
          </cell>
          <cell r="E129">
            <v>76479507</v>
          </cell>
          <cell r="F129" t="str">
            <v>COOLER TOP MODULE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10</v>
          </cell>
          <cell r="P129">
            <v>0</v>
          </cell>
          <cell r="Q129">
            <v>10</v>
          </cell>
          <cell r="R129">
            <v>0</v>
          </cell>
          <cell r="S129">
            <v>7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27</v>
          </cell>
        </row>
        <row r="130">
          <cell r="A130" t="str">
            <v>SP3091376479507</v>
          </cell>
          <cell r="B130" t="str">
            <v>SP30913</v>
          </cell>
          <cell r="C130" t="str">
            <v>ELEMENT POWER-MACHO SPRINGS ITC 2011</v>
          </cell>
          <cell r="D130" t="str">
            <v>ND</v>
          </cell>
          <cell r="E130">
            <v>76479507</v>
          </cell>
          <cell r="F130" t="str">
            <v>COOLER TOP MODULE</v>
          </cell>
          <cell r="G130">
            <v>0</v>
          </cell>
          <cell r="H130">
            <v>0</v>
          </cell>
          <cell r="I130">
            <v>0</v>
          </cell>
          <cell r="J130">
            <v>6</v>
          </cell>
          <cell r="K130">
            <v>6</v>
          </cell>
          <cell r="L130">
            <v>6</v>
          </cell>
          <cell r="M130">
            <v>7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25</v>
          </cell>
        </row>
        <row r="131">
          <cell r="A131" t="str">
            <v>SP3091476479507</v>
          </cell>
          <cell r="B131" t="str">
            <v>SP30914</v>
          </cell>
          <cell r="C131" t="str">
            <v>JOHN DEERE-MICHIGAN WIND II ITC 2011</v>
          </cell>
          <cell r="D131" t="str">
            <v>ND</v>
          </cell>
          <cell r="E131">
            <v>76479507</v>
          </cell>
          <cell r="F131" t="str">
            <v>COOLER TOP MODULE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6</v>
          </cell>
          <cell r="AE131">
            <v>6</v>
          </cell>
          <cell r="AF131">
            <v>6</v>
          </cell>
          <cell r="AG131">
            <v>6</v>
          </cell>
          <cell r="AH131">
            <v>6</v>
          </cell>
          <cell r="AI131">
            <v>6</v>
          </cell>
          <cell r="AJ131">
            <v>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43</v>
          </cell>
        </row>
        <row r="132">
          <cell r="A132" t="str">
            <v>SP3091576479507</v>
          </cell>
          <cell r="B132" t="str">
            <v>SP30915</v>
          </cell>
          <cell r="C132" t="str">
            <v>RIDGELINE ENERGY-ROCKLAND ITC 2011</v>
          </cell>
          <cell r="D132" t="str">
            <v>ND</v>
          </cell>
          <cell r="E132">
            <v>76479507</v>
          </cell>
          <cell r="F132" t="str">
            <v>COOLER TOP MODULE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6</v>
          </cell>
          <cell r="W132">
            <v>6</v>
          </cell>
          <cell r="X132">
            <v>6</v>
          </cell>
          <cell r="Y132">
            <v>6</v>
          </cell>
          <cell r="Z132">
            <v>6</v>
          </cell>
          <cell r="AA132">
            <v>6</v>
          </cell>
          <cell r="AB132">
            <v>3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39</v>
          </cell>
        </row>
        <row r="133">
          <cell r="A133" t="str">
            <v>SP3094976479507</v>
          </cell>
          <cell r="B133" t="str">
            <v>SP30949</v>
          </cell>
          <cell r="C133" t="str">
            <v>EDPR-TIMBER RD II</v>
          </cell>
          <cell r="D133" t="str">
            <v>ND</v>
          </cell>
          <cell r="E133">
            <v>76479507</v>
          </cell>
          <cell r="F133" t="str">
            <v>COOLER TOP MODULE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6</v>
          </cell>
          <cell r="N133">
            <v>15</v>
          </cell>
          <cell r="O133">
            <v>5</v>
          </cell>
          <cell r="P133">
            <v>15</v>
          </cell>
          <cell r="Q133">
            <v>5</v>
          </cell>
          <cell r="R133">
            <v>9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55</v>
          </cell>
        </row>
        <row r="134">
          <cell r="A134" t="str">
            <v>SP3117876479507</v>
          </cell>
          <cell r="B134" t="str">
            <v>SP31178</v>
          </cell>
          <cell r="C134" t="str">
            <v>EDPR-MSA 2011 V100 1.8 Q3</v>
          </cell>
          <cell r="D134" t="str">
            <v>ND</v>
          </cell>
          <cell r="E134">
            <v>76479507</v>
          </cell>
          <cell r="F134" t="str">
            <v>COOLER TOP MODULE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9</v>
          </cell>
          <cell r="AD134">
            <v>0</v>
          </cell>
          <cell r="AE134">
            <v>0</v>
          </cell>
          <cell r="AF134">
            <v>0</v>
          </cell>
          <cell r="AG134">
            <v>20</v>
          </cell>
          <cell r="AH134">
            <v>6</v>
          </cell>
          <cell r="AI134">
            <v>10</v>
          </cell>
          <cell r="AJ134">
            <v>10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55</v>
          </cell>
        </row>
        <row r="135">
          <cell r="A135" t="str">
            <v>SP3148276479507</v>
          </cell>
          <cell r="B135" t="str">
            <v>SP31482</v>
          </cell>
          <cell r="C135" t="str">
            <v>GUAYANILLA 15 X V100_1.8</v>
          </cell>
          <cell r="D135" t="str">
            <v>ND</v>
          </cell>
          <cell r="E135">
            <v>76479507</v>
          </cell>
          <cell r="F135" t="str">
            <v>COOLER TOP MODULE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15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15</v>
          </cell>
        </row>
        <row r="136">
          <cell r="A136" t="str">
            <v>SP3161776479507</v>
          </cell>
          <cell r="B136" t="str">
            <v>SP31617</v>
          </cell>
          <cell r="C136" t="str">
            <v>DUKE (LAS PALMAS)</v>
          </cell>
          <cell r="D136" t="str">
            <v>ND</v>
          </cell>
          <cell r="E136">
            <v>76479507</v>
          </cell>
          <cell r="F136" t="str">
            <v>COOLER TOP MODULE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55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55</v>
          </cell>
        </row>
        <row r="137">
          <cell r="A137" t="str">
            <v>SP3161876479507</v>
          </cell>
          <cell r="B137" t="str">
            <v>SP31618</v>
          </cell>
          <cell r="C137" t="str">
            <v>EDISON MISSION (BOQUILAS)</v>
          </cell>
          <cell r="D137" t="str">
            <v>ND</v>
          </cell>
          <cell r="E137">
            <v>76479507</v>
          </cell>
          <cell r="F137" t="str">
            <v>COOLER TOP MODULE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55</v>
          </cell>
          <cell r="BD137">
            <v>55</v>
          </cell>
        </row>
        <row r="138">
          <cell r="A138" t="str">
            <v>SP3162076479507</v>
          </cell>
          <cell r="B138" t="str">
            <v>SP31620</v>
          </cell>
          <cell r="C138" t="str">
            <v>JOHN DEERE (BLISSFIELD)</v>
          </cell>
          <cell r="D138" t="str">
            <v>ND</v>
          </cell>
          <cell r="E138">
            <v>76479507</v>
          </cell>
          <cell r="F138" t="str">
            <v>COOLER TOP MODULE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45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45</v>
          </cell>
        </row>
        <row r="139">
          <cell r="A139" t="str">
            <v>SP3162176479507</v>
          </cell>
          <cell r="B139" t="str">
            <v>SP31621</v>
          </cell>
          <cell r="C139" t="str">
            <v>ELEMENT POWER (MACHO SPRINGS IIB)</v>
          </cell>
          <cell r="D139" t="str">
            <v>ND</v>
          </cell>
          <cell r="E139">
            <v>76479507</v>
          </cell>
          <cell r="F139" t="str">
            <v>COOLER TOP MODULE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12</v>
          </cell>
          <cell r="BC139">
            <v>0</v>
          </cell>
          <cell r="BD139">
            <v>12</v>
          </cell>
        </row>
        <row r="140">
          <cell r="A140" t="str">
            <v>SP3164076479507</v>
          </cell>
          <cell r="B140" t="str">
            <v>SP31640</v>
          </cell>
          <cell r="C140" t="str">
            <v>ENEL (GERONIMO)</v>
          </cell>
          <cell r="D140" t="str">
            <v>ND</v>
          </cell>
          <cell r="E140">
            <v>76479507</v>
          </cell>
          <cell r="F140" t="str">
            <v>COOLER TOP MODULE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58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58</v>
          </cell>
        </row>
        <row r="141">
          <cell r="A141" t="str">
            <v>SP3164376479508</v>
          </cell>
          <cell r="B141" t="str">
            <v>SP31643</v>
          </cell>
          <cell r="C141" t="str">
            <v>ENXCO-MSA V100-1.8 68MW 2012</v>
          </cell>
          <cell r="D141" t="str">
            <v>ND</v>
          </cell>
          <cell r="E141">
            <v>76479508</v>
          </cell>
          <cell r="F141" t="str">
            <v>COOLER TOP MODULE RAL 7035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83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83</v>
          </cell>
        </row>
        <row r="142">
          <cell r="A142" t="str">
            <v>SP28599789997</v>
          </cell>
          <cell r="B142" t="str">
            <v>SP28599</v>
          </cell>
          <cell r="C142" t="str">
            <v>IPC-ERIEAU</v>
          </cell>
          <cell r="D142" t="str">
            <v>ND</v>
          </cell>
          <cell r="E142">
            <v>789997</v>
          </cell>
          <cell r="F142" t="str">
            <v>DISTRIBUTOR BOARD 6GEAR ROTSYS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1</v>
          </cell>
          <cell r="AT142">
            <v>1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2</v>
          </cell>
        </row>
        <row r="143">
          <cell r="A143" t="str">
            <v>SP30135789997</v>
          </cell>
          <cell r="B143" t="str">
            <v>SP30135</v>
          </cell>
          <cell r="C143" t="str">
            <v>IPC-EAST LAKE ST. CLAIR</v>
          </cell>
          <cell r="D143" t="str">
            <v>ND</v>
          </cell>
          <cell r="E143">
            <v>789997</v>
          </cell>
          <cell r="F143" t="str">
            <v>DISTRIBUTOR BOARD 6GEAR ROTSYS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1</v>
          </cell>
          <cell r="AT143">
            <v>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2</v>
          </cell>
        </row>
        <row r="144">
          <cell r="A144" t="str">
            <v>SP31482789997</v>
          </cell>
          <cell r="B144" t="str">
            <v>SP31482</v>
          </cell>
          <cell r="C144" t="str">
            <v>GUAYANILLA 15 X V100_1.8</v>
          </cell>
          <cell r="D144" t="str">
            <v>ND</v>
          </cell>
          <cell r="E144">
            <v>789997</v>
          </cell>
          <cell r="F144" t="str">
            <v>DISTRIBUTOR BOARD 6GEAR ROTSYS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1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1</v>
          </cell>
        </row>
        <row r="145">
          <cell r="A145" t="str">
            <v>SP28599789996</v>
          </cell>
          <cell r="B145" t="str">
            <v>SP28599</v>
          </cell>
          <cell r="C145" t="str">
            <v>IPC-ERIEAU</v>
          </cell>
          <cell r="D145" t="str">
            <v>ND</v>
          </cell>
          <cell r="E145">
            <v>789996</v>
          </cell>
          <cell r="F145" t="str">
            <v>DISTRIBUTORBOARD 12GEAR ROTSYS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2</v>
          </cell>
          <cell r="AT145">
            <v>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4</v>
          </cell>
        </row>
        <row r="146">
          <cell r="A146" t="str">
            <v>SP29484789996</v>
          </cell>
          <cell r="B146" t="str">
            <v>SP29484</v>
          </cell>
          <cell r="C146" t="str">
            <v>CONSUMERS ENERGY-LAKE WINDS PARK</v>
          </cell>
          <cell r="D146" t="str">
            <v>ND</v>
          </cell>
          <cell r="E146">
            <v>789996</v>
          </cell>
          <cell r="F146" t="str">
            <v>DISTRIBUTORBOARD 12GEAR ROTSYS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5</v>
          </cell>
        </row>
        <row r="147">
          <cell r="A147" t="str">
            <v>SP29793789996</v>
          </cell>
          <cell r="B147" t="str">
            <v>SP29793</v>
          </cell>
          <cell r="C147" t="str">
            <v>CAPITAL POWER-QUALITY WIND V100-1.8</v>
          </cell>
          <cell r="D147" t="str">
            <v>ND</v>
          </cell>
          <cell r="E147">
            <v>789996</v>
          </cell>
          <cell r="F147" t="str">
            <v>DISTRIBUTORBOARD 12GEAR ROTSYS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4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4</v>
          </cell>
        </row>
        <row r="148">
          <cell r="A148" t="str">
            <v>SP30135789996</v>
          </cell>
          <cell r="B148" t="str">
            <v>SP30135</v>
          </cell>
          <cell r="C148" t="str">
            <v>IPC-EAST LAKE ST. CLAIR</v>
          </cell>
          <cell r="D148" t="str">
            <v>ND</v>
          </cell>
          <cell r="E148">
            <v>789996</v>
          </cell>
          <cell r="F148" t="str">
            <v>DISTRIBUTORBOARD 12GEAR ROTSYS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2</v>
          </cell>
          <cell r="AT148">
            <v>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4</v>
          </cell>
        </row>
        <row r="149">
          <cell r="A149" t="str">
            <v>SP30615789996</v>
          </cell>
          <cell r="B149" t="str">
            <v>SP30615</v>
          </cell>
          <cell r="C149" t="str">
            <v>LA FE-SAN MARTIN - BLUE POWER ENERGY</v>
          </cell>
          <cell r="D149" t="str">
            <v>ND</v>
          </cell>
          <cell r="E149">
            <v>789996</v>
          </cell>
          <cell r="F149" t="str">
            <v>DISTRIBUTORBOARD 12GEAR ROTSYS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1</v>
          </cell>
          <cell r="AN149">
            <v>1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2</v>
          </cell>
        </row>
        <row r="150">
          <cell r="A150" t="str">
            <v>SP30758789996</v>
          </cell>
          <cell r="B150" t="str">
            <v>SP30758</v>
          </cell>
          <cell r="C150" t="str">
            <v>CALAMA</v>
          </cell>
          <cell r="D150" t="str">
            <v>ND</v>
          </cell>
          <cell r="E150">
            <v>789996</v>
          </cell>
          <cell r="F150" t="str">
            <v>DISTRIBUTORBOARD 12GEAR ROTSYS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3</v>
          </cell>
          <cell r="BA150">
            <v>0</v>
          </cell>
          <cell r="BB150">
            <v>0</v>
          </cell>
          <cell r="BC150">
            <v>0</v>
          </cell>
          <cell r="BD150">
            <v>3</v>
          </cell>
        </row>
        <row r="151">
          <cell r="A151" t="str">
            <v>SP30915789996</v>
          </cell>
          <cell r="B151" t="str">
            <v>SP30915</v>
          </cell>
          <cell r="C151" t="str">
            <v>RIDGELINE ENERGY-ROCKLAND ITC 2011</v>
          </cell>
          <cell r="D151" t="str">
            <v>ND</v>
          </cell>
          <cell r="E151">
            <v>789996</v>
          </cell>
          <cell r="F151" t="str">
            <v>DISTRIBUTORBOARD 12GEAR ROTSYS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2</v>
          </cell>
          <cell r="W151">
            <v>2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4</v>
          </cell>
        </row>
        <row r="152">
          <cell r="A152" t="str">
            <v>SP31482789996</v>
          </cell>
          <cell r="B152" t="str">
            <v>SP31482</v>
          </cell>
          <cell r="C152" t="str">
            <v>GUAYANILLA 15 X V100_1.8</v>
          </cell>
          <cell r="D152" t="str">
            <v>ND</v>
          </cell>
          <cell r="E152">
            <v>789996</v>
          </cell>
          <cell r="F152" t="str">
            <v>DISTRIBUTORBOARD 12GEAR ROTSYS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1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1</v>
          </cell>
        </row>
        <row r="153">
          <cell r="A153" t="str">
            <v>SP29834Trafo</v>
          </cell>
          <cell r="B153" t="str">
            <v>SP29834</v>
          </cell>
          <cell r="C153" t="str">
            <v>ELEMENT POWER (MACHO SPRINGS IIA)</v>
          </cell>
          <cell r="D153" t="str">
            <v>TRAFO_DUMMY</v>
          </cell>
          <cell r="E153" t="str">
            <v>Trafo</v>
          </cell>
          <cell r="F153" t="str">
            <v>DUMMY TRANSFORMER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8</v>
          </cell>
          <cell r="AP153">
            <v>5</v>
          </cell>
          <cell r="AQ153">
            <v>3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16</v>
          </cell>
        </row>
        <row r="154">
          <cell r="A154" t="str">
            <v>SP31617Trafo</v>
          </cell>
          <cell r="B154" t="str">
            <v>SP31617</v>
          </cell>
          <cell r="C154" t="str">
            <v>DUKE (LAS PALMAS)</v>
          </cell>
          <cell r="D154" t="str">
            <v>TRAFO_DUMMY</v>
          </cell>
          <cell r="E154" t="str">
            <v>Trafo</v>
          </cell>
          <cell r="F154" t="str">
            <v>DUMMY TRANSFORMER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55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55</v>
          </cell>
        </row>
        <row r="155">
          <cell r="A155" t="str">
            <v>SP31618Trafo</v>
          </cell>
          <cell r="B155" t="str">
            <v>SP31618</v>
          </cell>
          <cell r="C155" t="str">
            <v>EDISON MISSION (BOQUILAS)</v>
          </cell>
          <cell r="D155" t="str">
            <v>TRAFO_DUMMY</v>
          </cell>
          <cell r="E155" t="str">
            <v>Trafo</v>
          </cell>
          <cell r="F155" t="str">
            <v>DUMMY TRANSFORMER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55</v>
          </cell>
          <cell r="BD155">
            <v>55</v>
          </cell>
        </row>
        <row r="156">
          <cell r="A156" t="str">
            <v>SP31620Trafo</v>
          </cell>
          <cell r="B156" t="str">
            <v>SP31620</v>
          </cell>
          <cell r="C156" t="str">
            <v>JOHN DEERE (BLISSFIELD)</v>
          </cell>
          <cell r="D156" t="str">
            <v>TRAFO_DUMMY</v>
          </cell>
          <cell r="E156" t="str">
            <v>Trafo</v>
          </cell>
          <cell r="F156" t="str">
            <v>DUMMY TRANSFORMER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45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45</v>
          </cell>
        </row>
        <row r="157">
          <cell r="A157" t="str">
            <v>SP31621Trafo</v>
          </cell>
          <cell r="B157" t="str">
            <v>SP31621</v>
          </cell>
          <cell r="C157" t="str">
            <v>ELEMENT POWER (MACHO SPRINGS IIB)</v>
          </cell>
          <cell r="D157" t="str">
            <v>TRAFO_DUMMY</v>
          </cell>
          <cell r="E157" t="str">
            <v>Trafo</v>
          </cell>
          <cell r="F157" t="str">
            <v>DUMMY TRANSFORMER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12</v>
          </cell>
          <cell r="BC157">
            <v>0</v>
          </cell>
          <cell r="BD157">
            <v>12</v>
          </cell>
        </row>
        <row r="158">
          <cell r="A158" t="str">
            <v>SP31640Trafo</v>
          </cell>
          <cell r="B158" t="str">
            <v>SP31640</v>
          </cell>
          <cell r="C158" t="str">
            <v>ENEL (GERONIMO)</v>
          </cell>
          <cell r="D158" t="str">
            <v>TRAFO_DUMMY</v>
          </cell>
          <cell r="E158" t="str">
            <v>Trafo</v>
          </cell>
          <cell r="F158" t="str">
            <v>DUMMY TRANSFORMER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58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58</v>
          </cell>
        </row>
        <row r="159">
          <cell r="A159" t="str">
            <v>SP3164376413908</v>
          </cell>
          <cell r="B159" t="str">
            <v>SP31643</v>
          </cell>
          <cell r="C159" t="str">
            <v>ENXCO-MSA V100-1.8 68MW 2012</v>
          </cell>
          <cell r="D159" t="str">
            <v>ND</v>
          </cell>
          <cell r="E159">
            <v>76413908</v>
          </cell>
          <cell r="F159" t="str">
            <v>HUB/NOSE CONE V100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83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83</v>
          </cell>
        </row>
        <row r="160">
          <cell r="A160" t="str">
            <v>SP3148276196007</v>
          </cell>
          <cell r="B160" t="str">
            <v>SP31482</v>
          </cell>
          <cell r="C160" t="str">
            <v>GUAYANILLA 15 X V100_1.8</v>
          </cell>
          <cell r="D160" t="str">
            <v>ND</v>
          </cell>
          <cell r="E160">
            <v>76196007</v>
          </cell>
          <cell r="F160" t="str">
            <v>HUB/NOSE CONE V100 7035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15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15</v>
          </cell>
        </row>
        <row r="161">
          <cell r="A161" t="str">
            <v>SP2948476196207</v>
          </cell>
          <cell r="B161" t="str">
            <v>SP29484</v>
          </cell>
          <cell r="C161" t="str">
            <v>CONSUMERS ENERGY-LAKE WINDS PARK</v>
          </cell>
          <cell r="D161" t="str">
            <v>ND</v>
          </cell>
          <cell r="E161">
            <v>76196207</v>
          </cell>
          <cell r="F161" t="str">
            <v>HUB/NOSE CONE V100 7035 LT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56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56</v>
          </cell>
        </row>
        <row r="162">
          <cell r="A162" t="str">
            <v>SP2979376196207</v>
          </cell>
          <cell r="B162" t="str">
            <v>SP29793</v>
          </cell>
          <cell r="C162" t="str">
            <v>CAPITAL POWER-QUALITY WIND V100-1.8</v>
          </cell>
          <cell r="D162" t="str">
            <v>ND</v>
          </cell>
          <cell r="E162">
            <v>76196207</v>
          </cell>
          <cell r="F162" t="str">
            <v>HUB/NOSE CONE V100 7035 LT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44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44</v>
          </cell>
        </row>
        <row r="163">
          <cell r="A163" t="str">
            <v>SP2983476196207</v>
          </cell>
          <cell r="B163" t="str">
            <v>SP29834</v>
          </cell>
          <cell r="C163" t="str">
            <v>ELEMENT POWER (MACHO SPRINGS IIA)</v>
          </cell>
          <cell r="D163" t="str">
            <v>ND</v>
          </cell>
          <cell r="E163">
            <v>76196207</v>
          </cell>
          <cell r="F163" t="str">
            <v>HUB/NOSE CONE V100 7035 LT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8</v>
          </cell>
          <cell r="AP163">
            <v>5</v>
          </cell>
          <cell r="AQ163">
            <v>3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16</v>
          </cell>
        </row>
        <row r="164">
          <cell r="A164" t="str">
            <v>SP3033276196207</v>
          </cell>
          <cell r="B164" t="str">
            <v>SP30332</v>
          </cell>
          <cell r="C164" t="str">
            <v>IPC-CAPE SCOTT V100-1.8</v>
          </cell>
          <cell r="D164" t="str">
            <v>ND</v>
          </cell>
          <cell r="E164">
            <v>76196207</v>
          </cell>
          <cell r="F164" t="str">
            <v>HUB/NOSE CONE V100 7035 LT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55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55</v>
          </cell>
        </row>
        <row r="165">
          <cell r="A165" t="str">
            <v>SP3060576196207</v>
          </cell>
          <cell r="B165" t="str">
            <v>SP30605</v>
          </cell>
          <cell r="C165" t="str">
            <v>IPC ENERGY-WAINFLEET V100-1.8</v>
          </cell>
          <cell r="D165" t="str">
            <v>ND</v>
          </cell>
          <cell r="E165">
            <v>76196207</v>
          </cell>
          <cell r="F165" t="str">
            <v>HUB/NOSE CONE V100 7035 LT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5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5</v>
          </cell>
        </row>
        <row r="166">
          <cell r="A166" t="str">
            <v>SP3060676196207</v>
          </cell>
          <cell r="B166" t="str">
            <v>SP30606</v>
          </cell>
          <cell r="C166" t="str">
            <v>IPC ENERGY-VINELAND V100-1.8</v>
          </cell>
          <cell r="D166" t="str">
            <v>ND</v>
          </cell>
          <cell r="E166">
            <v>76196207</v>
          </cell>
          <cell r="F166" t="str">
            <v>HUB/NOSE CONE V100 7035 LT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5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5</v>
          </cell>
        </row>
        <row r="167">
          <cell r="A167" t="str">
            <v>SP3091276196207</v>
          </cell>
          <cell r="B167" t="str">
            <v>SP30912</v>
          </cell>
          <cell r="C167" t="str">
            <v>UAMPS-HORSE BUTTE ITC 2011</v>
          </cell>
          <cell r="D167" t="str">
            <v>ND</v>
          </cell>
          <cell r="E167">
            <v>76196207</v>
          </cell>
          <cell r="F167" t="str">
            <v>HUB/NOSE CONE V100 7035 LT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10</v>
          </cell>
          <cell r="P167">
            <v>0</v>
          </cell>
          <cell r="Q167">
            <v>10</v>
          </cell>
          <cell r="R167">
            <v>0</v>
          </cell>
          <cell r="S167">
            <v>7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27</v>
          </cell>
        </row>
        <row r="168">
          <cell r="A168" t="str">
            <v>SP3091376196207</v>
          </cell>
          <cell r="B168" t="str">
            <v>SP30913</v>
          </cell>
          <cell r="C168" t="str">
            <v>ELEMENT POWER-MACHO SPRINGS ITC 2011</v>
          </cell>
          <cell r="D168" t="str">
            <v>ND</v>
          </cell>
          <cell r="E168">
            <v>76196207</v>
          </cell>
          <cell r="F168" t="str">
            <v>HUB/NOSE CONE V100 7035 LT</v>
          </cell>
          <cell r="G168">
            <v>0</v>
          </cell>
          <cell r="H168">
            <v>0</v>
          </cell>
          <cell r="I168">
            <v>0</v>
          </cell>
          <cell r="J168">
            <v>6</v>
          </cell>
          <cell r="K168">
            <v>6</v>
          </cell>
          <cell r="L168">
            <v>6</v>
          </cell>
          <cell r="M168">
            <v>7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25</v>
          </cell>
        </row>
        <row r="169">
          <cell r="A169" t="str">
            <v>SP3091476196207</v>
          </cell>
          <cell r="B169" t="str">
            <v>SP30914</v>
          </cell>
          <cell r="C169" t="str">
            <v>JOHN DEERE-MICHIGAN WIND II ITC 2011</v>
          </cell>
          <cell r="D169" t="str">
            <v>ND</v>
          </cell>
          <cell r="E169">
            <v>76196207</v>
          </cell>
          <cell r="F169" t="str">
            <v>HUB/NOSE CONE V100 7035 LT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6</v>
          </cell>
          <cell r="AE169">
            <v>6</v>
          </cell>
          <cell r="AF169">
            <v>6</v>
          </cell>
          <cell r="AG169">
            <v>6</v>
          </cell>
          <cell r="AH169">
            <v>6</v>
          </cell>
          <cell r="AI169">
            <v>6</v>
          </cell>
          <cell r="AJ169">
            <v>7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43</v>
          </cell>
        </row>
        <row r="170">
          <cell r="A170" t="str">
            <v>SP3091576196207</v>
          </cell>
          <cell r="B170" t="str">
            <v>SP30915</v>
          </cell>
          <cell r="C170" t="str">
            <v>RIDGELINE ENERGY-ROCKLAND ITC 2011</v>
          </cell>
          <cell r="D170" t="str">
            <v>ND</v>
          </cell>
          <cell r="E170">
            <v>76196207</v>
          </cell>
          <cell r="F170" t="str">
            <v>HUB/NOSE CONE V100 7035 LT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6</v>
          </cell>
          <cell r="W170">
            <v>6</v>
          </cell>
          <cell r="X170">
            <v>6</v>
          </cell>
          <cell r="Y170">
            <v>6</v>
          </cell>
          <cell r="Z170">
            <v>6</v>
          </cell>
          <cell r="AA170">
            <v>6</v>
          </cell>
          <cell r="AB170">
            <v>3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39</v>
          </cell>
        </row>
        <row r="171">
          <cell r="A171" t="str">
            <v>SP3094976196207</v>
          </cell>
          <cell r="B171" t="str">
            <v>SP30949</v>
          </cell>
          <cell r="C171" t="str">
            <v>EDPR-TIMBER RD II</v>
          </cell>
          <cell r="D171" t="str">
            <v>ND</v>
          </cell>
          <cell r="E171">
            <v>76196207</v>
          </cell>
          <cell r="F171" t="str">
            <v>HUB/NOSE CONE V100 7035 LT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6</v>
          </cell>
          <cell r="N171">
            <v>15</v>
          </cell>
          <cell r="O171">
            <v>5</v>
          </cell>
          <cell r="P171">
            <v>15</v>
          </cell>
          <cell r="Q171">
            <v>5</v>
          </cell>
          <cell r="R171">
            <v>9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55</v>
          </cell>
        </row>
        <row r="172">
          <cell r="A172" t="str">
            <v>SP3117876196207</v>
          </cell>
          <cell r="B172" t="str">
            <v>SP31178</v>
          </cell>
          <cell r="C172" t="str">
            <v>EDPR-MSA 2011 V100 1.8 Q3</v>
          </cell>
          <cell r="D172" t="str">
            <v>ND</v>
          </cell>
          <cell r="E172">
            <v>76196207</v>
          </cell>
          <cell r="F172" t="str">
            <v>HUB/NOSE CONE V100 7035 LT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9</v>
          </cell>
          <cell r="AD172">
            <v>0</v>
          </cell>
          <cell r="AE172">
            <v>0</v>
          </cell>
          <cell r="AF172">
            <v>0</v>
          </cell>
          <cell r="AG172">
            <v>20</v>
          </cell>
          <cell r="AH172">
            <v>6</v>
          </cell>
          <cell r="AI172">
            <v>10</v>
          </cell>
          <cell r="AJ172">
            <v>10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55</v>
          </cell>
        </row>
        <row r="173">
          <cell r="A173" t="str">
            <v>SP3161776196207</v>
          </cell>
          <cell r="B173" t="str">
            <v>SP31617</v>
          </cell>
          <cell r="C173" t="str">
            <v>DUKE (LAS PALMAS)</v>
          </cell>
          <cell r="D173" t="str">
            <v>ND</v>
          </cell>
          <cell r="E173">
            <v>76196207</v>
          </cell>
          <cell r="F173" t="str">
            <v>HUB/NOSE CONE V100 7035 LT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55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55</v>
          </cell>
        </row>
        <row r="174">
          <cell r="A174" t="str">
            <v>SP3161876196207</v>
          </cell>
          <cell r="B174" t="str">
            <v>SP31618</v>
          </cell>
          <cell r="C174" t="str">
            <v>EDISON MISSION (BOQUILAS)</v>
          </cell>
          <cell r="D174" t="str">
            <v>ND</v>
          </cell>
          <cell r="E174">
            <v>76196207</v>
          </cell>
          <cell r="F174" t="str">
            <v>HUB/NOSE CONE V100 7035 LT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55</v>
          </cell>
          <cell r="BD174">
            <v>55</v>
          </cell>
        </row>
        <row r="175">
          <cell r="A175" t="str">
            <v>SP3162076196207</v>
          </cell>
          <cell r="B175" t="str">
            <v>SP31620</v>
          </cell>
          <cell r="C175" t="str">
            <v>JOHN DEERE (BLISSFIELD)</v>
          </cell>
          <cell r="D175" t="str">
            <v>ND</v>
          </cell>
          <cell r="E175">
            <v>76196207</v>
          </cell>
          <cell r="F175" t="str">
            <v>HUB/NOSE CONE V100 7035 LT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45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45</v>
          </cell>
        </row>
        <row r="176">
          <cell r="A176" t="str">
            <v>SP3162176196207</v>
          </cell>
          <cell r="B176" t="str">
            <v>SP31621</v>
          </cell>
          <cell r="C176" t="str">
            <v>ELEMENT POWER (MACHO SPRINGS IIB)</v>
          </cell>
          <cell r="D176" t="str">
            <v>ND</v>
          </cell>
          <cell r="E176">
            <v>76196207</v>
          </cell>
          <cell r="F176" t="str">
            <v>HUB/NOSE CONE V100 7035 LT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12</v>
          </cell>
          <cell r="BC176">
            <v>0</v>
          </cell>
          <cell r="BD176">
            <v>12</v>
          </cell>
        </row>
        <row r="177">
          <cell r="A177" t="str">
            <v>SP3164076196207</v>
          </cell>
          <cell r="B177" t="str">
            <v>SP31640</v>
          </cell>
          <cell r="C177" t="str">
            <v>ENEL (GERONIMO)</v>
          </cell>
          <cell r="D177" t="str">
            <v>ND</v>
          </cell>
          <cell r="E177">
            <v>76196207</v>
          </cell>
          <cell r="F177" t="str">
            <v>HUB/NOSE CONE V100 7035 LT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58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58</v>
          </cell>
        </row>
        <row r="178">
          <cell r="A178" t="str">
            <v>SP2864676008807</v>
          </cell>
          <cell r="B178" t="str">
            <v>SP28646</v>
          </cell>
          <cell r="C178" t="str">
            <v>ENEL-CANEY RIVER</v>
          </cell>
          <cell r="D178" t="str">
            <v>ND</v>
          </cell>
          <cell r="E178">
            <v>76008807</v>
          </cell>
          <cell r="F178" t="str">
            <v>HUB/NOSE CONE V90 7035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10</v>
          </cell>
          <cell r="AA178">
            <v>10</v>
          </cell>
          <cell r="AB178">
            <v>10</v>
          </cell>
          <cell r="AC178">
            <v>10</v>
          </cell>
          <cell r="AD178">
            <v>8</v>
          </cell>
          <cell r="AE178">
            <v>10</v>
          </cell>
          <cell r="AF178">
            <v>10</v>
          </cell>
          <cell r="AG178">
            <v>10</v>
          </cell>
          <cell r="AH178">
            <v>10</v>
          </cell>
          <cell r="AI178">
            <v>10</v>
          </cell>
          <cell r="AJ178">
            <v>10</v>
          </cell>
          <cell r="AK178">
            <v>3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111</v>
          </cell>
        </row>
        <row r="179">
          <cell r="A179" t="str">
            <v>SP2963476008807</v>
          </cell>
          <cell r="B179" t="str">
            <v>SP29634</v>
          </cell>
          <cell r="C179" t="str">
            <v>SMUD-SOLANO WIND PROJECT III V90 1.8</v>
          </cell>
          <cell r="D179" t="str">
            <v>ND</v>
          </cell>
          <cell r="E179">
            <v>76008807</v>
          </cell>
          <cell r="F179" t="str">
            <v>HUB/NOSE CONE V90 7035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31</v>
          </cell>
        </row>
        <row r="180">
          <cell r="A180" t="str">
            <v>SP3061576008807</v>
          </cell>
          <cell r="B180" t="str">
            <v>SP30615</v>
          </cell>
          <cell r="C180" t="str">
            <v>LA FE-SAN MARTIN - BLUE POWER ENERGY</v>
          </cell>
          <cell r="D180" t="str">
            <v>ND</v>
          </cell>
          <cell r="E180">
            <v>76008807</v>
          </cell>
          <cell r="F180" t="str">
            <v>HUB/NOSE CONE V90 7035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11</v>
          </cell>
          <cell r="AN180">
            <v>11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22</v>
          </cell>
        </row>
        <row r="181">
          <cell r="A181" t="str">
            <v>SP3075876008807</v>
          </cell>
          <cell r="B181" t="str">
            <v>SP30758</v>
          </cell>
          <cell r="C181" t="str">
            <v>CALAMA</v>
          </cell>
          <cell r="D181" t="str">
            <v>ND</v>
          </cell>
          <cell r="E181">
            <v>76008807</v>
          </cell>
          <cell r="F181" t="str">
            <v>HUB/NOSE CONE V90 7035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33</v>
          </cell>
          <cell r="BA181">
            <v>0</v>
          </cell>
          <cell r="BB181">
            <v>0</v>
          </cell>
          <cell r="BC181">
            <v>0</v>
          </cell>
          <cell r="BD181">
            <v>33</v>
          </cell>
        </row>
        <row r="182">
          <cell r="A182" t="str">
            <v>SP2830076009907</v>
          </cell>
          <cell r="B182" t="str">
            <v>SP28300</v>
          </cell>
          <cell r="C182" t="str">
            <v>AVANT ENERGY-SHELL ROCK</v>
          </cell>
          <cell r="D182" t="str">
            <v>ND</v>
          </cell>
          <cell r="E182">
            <v>76009907</v>
          </cell>
          <cell r="F182" t="str">
            <v>HUB/NOSE CONE V90 7035 LT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24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24</v>
          </cell>
        </row>
        <row r="183">
          <cell r="A183" t="str">
            <v>SP2859976009907</v>
          </cell>
          <cell r="B183" t="str">
            <v>SP28599</v>
          </cell>
          <cell r="C183" t="str">
            <v>IPC-ERIEAU</v>
          </cell>
          <cell r="D183" t="str">
            <v>ND</v>
          </cell>
          <cell r="E183">
            <v>76009907</v>
          </cell>
          <cell r="F183" t="str">
            <v>HUB/NOSE CONE V90 7035 LT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27</v>
          </cell>
          <cell r="AT183">
            <v>28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55</v>
          </cell>
        </row>
        <row r="184">
          <cell r="A184" t="str">
            <v>SP2964876009907</v>
          </cell>
          <cell r="B184" t="str">
            <v>SP29648</v>
          </cell>
          <cell r="C184" t="str">
            <v>WE ENERGIES-GLACIER HILLS</v>
          </cell>
          <cell r="D184" t="str">
            <v>ND</v>
          </cell>
          <cell r="E184">
            <v>76009907</v>
          </cell>
          <cell r="F184" t="str">
            <v>HUB/NOSE CONE V90 7035 LT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30</v>
          </cell>
          <cell r="X184">
            <v>0</v>
          </cell>
          <cell r="Y184">
            <v>0</v>
          </cell>
          <cell r="Z184">
            <v>0</v>
          </cell>
          <cell r="AA184">
            <v>30</v>
          </cell>
          <cell r="AB184">
            <v>0</v>
          </cell>
          <cell r="AC184">
            <v>0</v>
          </cell>
          <cell r="AD184">
            <v>0</v>
          </cell>
          <cell r="AE184">
            <v>30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90</v>
          </cell>
        </row>
        <row r="185">
          <cell r="A185" t="str">
            <v>SP2968976009907</v>
          </cell>
          <cell r="B185" t="str">
            <v>SP29689</v>
          </cell>
          <cell r="C185" t="str">
            <v>CAPITAL POWER-PDN</v>
          </cell>
          <cell r="D185" t="str">
            <v>ND</v>
          </cell>
          <cell r="E185">
            <v>76009907</v>
          </cell>
          <cell r="F185" t="str">
            <v>HUB/NOSE CONE V90 7035 LT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58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58</v>
          </cell>
        </row>
        <row r="186">
          <cell r="A186" t="str">
            <v>SP2978876009907</v>
          </cell>
          <cell r="B186" t="str">
            <v>SP29788</v>
          </cell>
          <cell r="C186" t="str">
            <v>CAPITAL POWER-QUALITY WIND V90-1.8</v>
          </cell>
          <cell r="D186" t="str">
            <v>ND</v>
          </cell>
          <cell r="E186">
            <v>76009907</v>
          </cell>
          <cell r="F186" t="str">
            <v>HUB/NOSE CONE V90 7035 LT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35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35</v>
          </cell>
        </row>
        <row r="187">
          <cell r="A187" t="str">
            <v>SP3013576009907</v>
          </cell>
          <cell r="B187" t="str">
            <v>SP30135</v>
          </cell>
          <cell r="C187" t="str">
            <v>IPC-EAST LAKE ST. CLAIR</v>
          </cell>
          <cell r="D187" t="str">
            <v>ND</v>
          </cell>
          <cell r="E187">
            <v>76009907</v>
          </cell>
          <cell r="F187" t="str">
            <v>HUB/NOSE CONE V90 7035 LT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27</v>
          </cell>
          <cell r="AT187">
            <v>28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55</v>
          </cell>
        </row>
        <row r="188">
          <cell r="A188" t="str">
            <v>SP3047876009907</v>
          </cell>
          <cell r="B188" t="str">
            <v>SP30478</v>
          </cell>
          <cell r="C188" t="str">
            <v>CAPITAL POWER-KINGSBRIDGE II 270MW</v>
          </cell>
          <cell r="D188" t="str">
            <v>ND</v>
          </cell>
          <cell r="E188">
            <v>76009907</v>
          </cell>
          <cell r="F188" t="str">
            <v>HUB/NOSE CONE V90 7035 LT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150</v>
          </cell>
          <cell r="BB188">
            <v>0</v>
          </cell>
          <cell r="BC188">
            <v>0</v>
          </cell>
          <cell r="BD188">
            <v>150</v>
          </cell>
        </row>
        <row r="189">
          <cell r="A189" t="str">
            <v>SP3148276230707</v>
          </cell>
          <cell r="B189" t="str">
            <v>SP31482</v>
          </cell>
          <cell r="C189" t="str">
            <v>GUAYANILLA 15 X V100_1.8</v>
          </cell>
          <cell r="D189" t="str">
            <v>ND</v>
          </cell>
          <cell r="E189">
            <v>76230707</v>
          </cell>
          <cell r="F189" t="str">
            <v>NAC V100 1,8MW VCUS 60Hz 7035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15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15</v>
          </cell>
        </row>
        <row r="190">
          <cell r="A190" t="str">
            <v>SP2864676229507</v>
          </cell>
          <cell r="B190" t="str">
            <v>SP28646</v>
          </cell>
          <cell r="C190" t="str">
            <v>ENEL-CANEY RIVER</v>
          </cell>
          <cell r="D190" t="str">
            <v>ND</v>
          </cell>
          <cell r="E190">
            <v>76229507</v>
          </cell>
          <cell r="F190" t="str">
            <v>NAC V90 1,8 MW VCUS 60HZ 7035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10</v>
          </cell>
          <cell r="AA190">
            <v>10</v>
          </cell>
          <cell r="AB190">
            <v>10</v>
          </cell>
          <cell r="AC190">
            <v>10</v>
          </cell>
          <cell r="AD190">
            <v>8</v>
          </cell>
          <cell r="AE190">
            <v>10</v>
          </cell>
          <cell r="AF190">
            <v>10</v>
          </cell>
          <cell r="AG190">
            <v>10</v>
          </cell>
          <cell r="AH190">
            <v>10</v>
          </cell>
          <cell r="AI190">
            <v>10</v>
          </cell>
          <cell r="AJ190">
            <v>10</v>
          </cell>
          <cell r="AK190">
            <v>3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111</v>
          </cell>
        </row>
        <row r="191">
          <cell r="A191" t="str">
            <v>SP2963476229507</v>
          </cell>
          <cell r="B191" t="str">
            <v>SP29634</v>
          </cell>
          <cell r="C191" t="str">
            <v>SMUD-SOLANO WIND PROJECT III V90 1.8</v>
          </cell>
          <cell r="D191" t="str">
            <v>ND</v>
          </cell>
          <cell r="E191">
            <v>76229507</v>
          </cell>
          <cell r="F191" t="str">
            <v>NAC V90 1,8 MW VCUS 60HZ 7035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31</v>
          </cell>
        </row>
        <row r="192">
          <cell r="A192" t="str">
            <v>SP3075876004007</v>
          </cell>
          <cell r="B192" t="str">
            <v>SP30758</v>
          </cell>
          <cell r="C192" t="str">
            <v>CALAMA</v>
          </cell>
          <cell r="D192" t="str">
            <v>ND</v>
          </cell>
          <cell r="E192">
            <v>76004007</v>
          </cell>
          <cell r="F192" t="str">
            <v>NAC V90 2MW VCS 50HZ 7035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33</v>
          </cell>
          <cell r="BA192">
            <v>0</v>
          </cell>
          <cell r="BB192">
            <v>0</v>
          </cell>
          <cell r="BC192">
            <v>0</v>
          </cell>
          <cell r="BD192">
            <v>33</v>
          </cell>
        </row>
        <row r="193">
          <cell r="A193" t="str">
            <v>SP3061576005807</v>
          </cell>
          <cell r="B193" t="str">
            <v>SP30615</v>
          </cell>
          <cell r="C193" t="str">
            <v>LA FE-SAN MARTIN - BLUE POWER ENERGY</v>
          </cell>
          <cell r="D193" t="str">
            <v>ND</v>
          </cell>
          <cell r="E193">
            <v>76005807</v>
          </cell>
          <cell r="F193" t="str">
            <v>NAC V90 2MW VCS 60HZ 7035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11</v>
          </cell>
          <cell r="AN193">
            <v>11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22</v>
          </cell>
        </row>
        <row r="194">
          <cell r="A194" t="str">
            <v>SP2830080937202</v>
          </cell>
          <cell r="B194" t="str">
            <v>SP28300</v>
          </cell>
          <cell r="C194" t="str">
            <v>AVANT ENERGY-SHELL ROCK</v>
          </cell>
          <cell r="D194" t="str">
            <v>ND</v>
          </cell>
          <cell r="E194">
            <v>80937202</v>
          </cell>
          <cell r="F194" t="str">
            <v>NAC. COVER EX. LOGO LEFT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24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24</v>
          </cell>
        </row>
        <row r="195">
          <cell r="A195" t="str">
            <v>SP2859980937202</v>
          </cell>
          <cell r="B195" t="str">
            <v>SP28599</v>
          </cell>
          <cell r="C195" t="str">
            <v>IPC-ERIEAU</v>
          </cell>
          <cell r="D195" t="str">
            <v>ND</v>
          </cell>
          <cell r="E195">
            <v>80937202</v>
          </cell>
          <cell r="F195" t="str">
            <v>NAC. COVER EX. LOGO LEFT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27</v>
          </cell>
          <cell r="AT195">
            <v>28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55</v>
          </cell>
        </row>
        <row r="196">
          <cell r="A196" t="str">
            <v>SP2864680937202</v>
          </cell>
          <cell r="B196" t="str">
            <v>SP28646</v>
          </cell>
          <cell r="C196" t="str">
            <v>ENEL-CANEY RIVER</v>
          </cell>
          <cell r="D196" t="str">
            <v>ND</v>
          </cell>
          <cell r="E196">
            <v>80937202</v>
          </cell>
          <cell r="F196" t="str">
            <v>NAC. COVER EX. LOGO LEFT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10</v>
          </cell>
          <cell r="AA196">
            <v>10</v>
          </cell>
          <cell r="AB196">
            <v>10</v>
          </cell>
          <cell r="AC196">
            <v>10</v>
          </cell>
          <cell r="AD196">
            <v>8</v>
          </cell>
          <cell r="AE196">
            <v>10</v>
          </cell>
          <cell r="AF196">
            <v>10</v>
          </cell>
          <cell r="AG196">
            <v>10</v>
          </cell>
          <cell r="AH196">
            <v>10</v>
          </cell>
          <cell r="AI196">
            <v>10</v>
          </cell>
          <cell r="AJ196">
            <v>10</v>
          </cell>
          <cell r="AK196">
            <v>3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111</v>
          </cell>
        </row>
        <row r="197">
          <cell r="A197" t="str">
            <v>SP2963480937202</v>
          </cell>
          <cell r="B197" t="str">
            <v>SP29634</v>
          </cell>
          <cell r="C197" t="str">
            <v>SMUD-SOLANO WIND PROJECT III V90 1.8</v>
          </cell>
          <cell r="D197" t="str">
            <v>ND</v>
          </cell>
          <cell r="E197">
            <v>80937202</v>
          </cell>
          <cell r="F197" t="str">
            <v>NAC. COVER EX. LOGO LEFT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31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31</v>
          </cell>
        </row>
        <row r="198">
          <cell r="A198" t="str">
            <v>SP2964880937202</v>
          </cell>
          <cell r="B198" t="str">
            <v>SP29648</v>
          </cell>
          <cell r="C198" t="str">
            <v>WE ENERGIES-GLACIER HILLS</v>
          </cell>
          <cell r="D198" t="str">
            <v>ND</v>
          </cell>
          <cell r="E198">
            <v>80937202</v>
          </cell>
          <cell r="F198" t="str">
            <v>NAC. COVER EX. LOGO LEFT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30</v>
          </cell>
          <cell r="X198">
            <v>0</v>
          </cell>
          <cell r="Y198">
            <v>0</v>
          </cell>
          <cell r="Z198">
            <v>0</v>
          </cell>
          <cell r="AA198">
            <v>30</v>
          </cell>
          <cell r="AB198">
            <v>0</v>
          </cell>
          <cell r="AC198">
            <v>0</v>
          </cell>
          <cell r="AD198">
            <v>0</v>
          </cell>
          <cell r="AE198">
            <v>30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90</v>
          </cell>
        </row>
        <row r="199">
          <cell r="A199" t="str">
            <v>SP2968980937202</v>
          </cell>
          <cell r="B199" t="str">
            <v>SP29689</v>
          </cell>
          <cell r="C199" t="str">
            <v>CAPITAL POWER-PDN</v>
          </cell>
          <cell r="D199" t="str">
            <v>ND</v>
          </cell>
          <cell r="E199">
            <v>80937202</v>
          </cell>
          <cell r="F199" t="str">
            <v>NAC. COVER EX. LOGO LEFT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58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58</v>
          </cell>
        </row>
        <row r="200">
          <cell r="A200" t="str">
            <v>SP2978880937202</v>
          </cell>
          <cell r="B200" t="str">
            <v>SP29788</v>
          </cell>
          <cell r="C200" t="str">
            <v>CAPITAL POWER-QUALITY WIND V90-1.8</v>
          </cell>
          <cell r="D200" t="str">
            <v>ND</v>
          </cell>
          <cell r="E200">
            <v>80937202</v>
          </cell>
          <cell r="F200" t="str">
            <v>NAC. COVER EX. LOGO LEFT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35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35</v>
          </cell>
        </row>
        <row r="201">
          <cell r="A201" t="str">
            <v>SP3013580937202</v>
          </cell>
          <cell r="B201" t="str">
            <v>SP30135</v>
          </cell>
          <cell r="C201" t="str">
            <v>IPC-EAST LAKE ST. CLAIR</v>
          </cell>
          <cell r="D201" t="str">
            <v>ND</v>
          </cell>
          <cell r="E201">
            <v>80937202</v>
          </cell>
          <cell r="F201" t="str">
            <v>NAC. COVER EX. LOGO LEFT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27</v>
          </cell>
          <cell r="AT201">
            <v>28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55</v>
          </cell>
        </row>
        <row r="202">
          <cell r="A202" t="str">
            <v>SP3033280937202</v>
          </cell>
          <cell r="B202" t="str">
            <v>SP30332</v>
          </cell>
          <cell r="C202" t="str">
            <v>IPC-CAPE SCOTT V100-1.8</v>
          </cell>
          <cell r="D202" t="str">
            <v>ND</v>
          </cell>
          <cell r="E202">
            <v>80937202</v>
          </cell>
          <cell r="F202" t="str">
            <v>NAC. COVER EX. LOGO LEFT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55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55</v>
          </cell>
        </row>
        <row r="203">
          <cell r="A203" t="str">
            <v>SP3047880937202</v>
          </cell>
          <cell r="B203" t="str">
            <v>SP30478</v>
          </cell>
          <cell r="C203" t="str">
            <v>CAPITAL POWER-KINGSBRIDGE II 270MW</v>
          </cell>
          <cell r="D203" t="str">
            <v>ND</v>
          </cell>
          <cell r="E203">
            <v>80937202</v>
          </cell>
          <cell r="F203" t="str">
            <v>NAC. COVER EX. LOGO LEFT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</v>
          </cell>
          <cell r="BB203">
            <v>0</v>
          </cell>
          <cell r="BC203">
            <v>0</v>
          </cell>
          <cell r="BD203">
            <v>150</v>
          </cell>
        </row>
        <row r="204">
          <cell r="A204" t="str">
            <v>SP3060580937202</v>
          </cell>
          <cell r="B204" t="str">
            <v>SP30605</v>
          </cell>
          <cell r="C204" t="str">
            <v>IPC ENERGY-WAINFLEET V100-1.8</v>
          </cell>
          <cell r="D204" t="str">
            <v>ND</v>
          </cell>
          <cell r="E204">
            <v>80937202</v>
          </cell>
          <cell r="F204" t="str">
            <v>NAC. COVER EX. LOGO LEFT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5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5</v>
          </cell>
        </row>
        <row r="205">
          <cell r="A205" t="str">
            <v>SP3060680937202</v>
          </cell>
          <cell r="B205" t="str">
            <v>SP30606</v>
          </cell>
          <cell r="C205" t="str">
            <v>IPC ENERGY-VINELAND V100-1.8</v>
          </cell>
          <cell r="D205" t="str">
            <v>ND</v>
          </cell>
          <cell r="E205">
            <v>80937202</v>
          </cell>
          <cell r="F205" t="str">
            <v>NAC. COVER EX. LOGO LEFT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5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5</v>
          </cell>
        </row>
        <row r="206">
          <cell r="A206" t="str">
            <v>SP3091280937202</v>
          </cell>
          <cell r="B206" t="str">
            <v>SP30912</v>
          </cell>
          <cell r="C206" t="str">
            <v>UAMPS-HORSE BUTTE ITC 2011</v>
          </cell>
          <cell r="D206" t="str">
            <v>ND</v>
          </cell>
          <cell r="E206">
            <v>80937202</v>
          </cell>
          <cell r="F206" t="str">
            <v>NAC. COVER EX. LOGO LEFT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10</v>
          </cell>
          <cell r="P206">
            <v>0</v>
          </cell>
          <cell r="Q206">
            <v>10</v>
          </cell>
          <cell r="R206">
            <v>0</v>
          </cell>
          <cell r="S206">
            <v>7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27</v>
          </cell>
        </row>
        <row r="207">
          <cell r="A207" t="str">
            <v>SP3091380937202</v>
          </cell>
          <cell r="B207" t="str">
            <v>SP30913</v>
          </cell>
          <cell r="C207" t="str">
            <v>ELEMENT POWER-MACHO SPRINGS ITC 2011</v>
          </cell>
          <cell r="D207" t="str">
            <v>ND</v>
          </cell>
          <cell r="E207">
            <v>80937202</v>
          </cell>
          <cell r="F207" t="str">
            <v>NAC. COVER EX. LOGO LEFT</v>
          </cell>
          <cell r="G207">
            <v>0</v>
          </cell>
          <cell r="H207">
            <v>0</v>
          </cell>
          <cell r="I207">
            <v>0</v>
          </cell>
          <cell r="J207">
            <v>6</v>
          </cell>
          <cell r="K207">
            <v>6</v>
          </cell>
          <cell r="L207">
            <v>6</v>
          </cell>
          <cell r="M207">
            <v>7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25</v>
          </cell>
        </row>
        <row r="208">
          <cell r="A208" t="str">
            <v>SP3091480937202</v>
          </cell>
          <cell r="B208" t="str">
            <v>SP30914</v>
          </cell>
          <cell r="C208" t="str">
            <v>JOHN DEERE-MICHIGAN WIND II ITC 2011</v>
          </cell>
          <cell r="D208" t="str">
            <v>ND</v>
          </cell>
          <cell r="E208">
            <v>80937202</v>
          </cell>
          <cell r="F208" t="str">
            <v>NAC. COVER EX. LOGO LEFT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6</v>
          </cell>
          <cell r="AE208">
            <v>6</v>
          </cell>
          <cell r="AF208">
            <v>6</v>
          </cell>
          <cell r="AG208">
            <v>6</v>
          </cell>
          <cell r="AH208">
            <v>6</v>
          </cell>
          <cell r="AI208">
            <v>6</v>
          </cell>
          <cell r="AJ208">
            <v>7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43</v>
          </cell>
        </row>
        <row r="209">
          <cell r="A209" t="str">
            <v>SP3091580937202</v>
          </cell>
          <cell r="B209" t="str">
            <v>SP30915</v>
          </cell>
          <cell r="C209" t="str">
            <v>RIDGELINE ENERGY-ROCKLAND ITC 2011</v>
          </cell>
          <cell r="D209" t="str">
            <v>ND</v>
          </cell>
          <cell r="E209">
            <v>80937202</v>
          </cell>
          <cell r="F209" t="str">
            <v>NAC. COVER EX. LOGO LEFT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6</v>
          </cell>
          <cell r="W209">
            <v>6</v>
          </cell>
          <cell r="X209">
            <v>6</v>
          </cell>
          <cell r="Y209">
            <v>6</v>
          </cell>
          <cell r="Z209">
            <v>6</v>
          </cell>
          <cell r="AA209">
            <v>6</v>
          </cell>
          <cell r="AB209">
            <v>3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39</v>
          </cell>
        </row>
        <row r="210">
          <cell r="A210" t="str">
            <v>SP3094980937202</v>
          </cell>
          <cell r="B210" t="str">
            <v>SP30949</v>
          </cell>
          <cell r="C210" t="str">
            <v>EDPR-TIMBER RD II</v>
          </cell>
          <cell r="D210" t="str">
            <v>ND</v>
          </cell>
          <cell r="E210">
            <v>80937202</v>
          </cell>
          <cell r="F210" t="str">
            <v>NAC. COVER EX. LOGO LEFT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6</v>
          </cell>
          <cell r="N210">
            <v>15</v>
          </cell>
          <cell r="O210">
            <v>5</v>
          </cell>
          <cell r="P210">
            <v>15</v>
          </cell>
          <cell r="Q210">
            <v>5</v>
          </cell>
          <cell r="R210">
            <v>9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55</v>
          </cell>
        </row>
        <row r="211">
          <cell r="A211" t="str">
            <v>SP3117880937202</v>
          </cell>
          <cell r="B211" t="str">
            <v>SP31178</v>
          </cell>
          <cell r="C211" t="str">
            <v>EDPR-MSA 2011 V100 1.8 Q3</v>
          </cell>
          <cell r="D211" t="str">
            <v>ND</v>
          </cell>
          <cell r="E211">
            <v>80937202</v>
          </cell>
          <cell r="F211" t="str">
            <v>NAC. COVER EX. LOGO LEFT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9</v>
          </cell>
          <cell r="AD211">
            <v>0</v>
          </cell>
          <cell r="AE211">
            <v>0</v>
          </cell>
          <cell r="AF211">
            <v>0</v>
          </cell>
          <cell r="AG211">
            <v>20</v>
          </cell>
          <cell r="AH211">
            <v>6</v>
          </cell>
          <cell r="AI211">
            <v>10</v>
          </cell>
          <cell r="AJ211">
            <v>10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55</v>
          </cell>
        </row>
        <row r="212">
          <cell r="A212" t="str">
            <v>SP3161780937202</v>
          </cell>
          <cell r="B212" t="str">
            <v>SP31617</v>
          </cell>
          <cell r="C212" t="str">
            <v>DUKE (LAS PALMAS)</v>
          </cell>
          <cell r="D212" t="str">
            <v>ND</v>
          </cell>
          <cell r="E212">
            <v>80937202</v>
          </cell>
          <cell r="F212" t="str">
            <v>NAC. COVER EX. LOGO LEFT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55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55</v>
          </cell>
        </row>
        <row r="213">
          <cell r="A213" t="str">
            <v>SP3161880937202</v>
          </cell>
          <cell r="B213" t="str">
            <v>SP31618</v>
          </cell>
          <cell r="C213" t="str">
            <v>EDISON MISSION (BOQUILAS)</v>
          </cell>
          <cell r="D213" t="str">
            <v>ND</v>
          </cell>
          <cell r="E213">
            <v>80937202</v>
          </cell>
          <cell r="F213" t="str">
            <v>NAC. COVER EX. LOGO LEFT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55</v>
          </cell>
          <cell r="BD213">
            <v>55</v>
          </cell>
        </row>
        <row r="214">
          <cell r="A214" t="str">
            <v>SP3162080937202</v>
          </cell>
          <cell r="B214" t="str">
            <v>SP31620</v>
          </cell>
          <cell r="C214" t="str">
            <v>JOHN DEERE (BLISSFIELD)</v>
          </cell>
          <cell r="D214" t="str">
            <v>ND</v>
          </cell>
          <cell r="E214">
            <v>80937202</v>
          </cell>
          <cell r="F214" t="str">
            <v>NAC. COVER EX. LOGO LEFT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45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45</v>
          </cell>
        </row>
        <row r="215">
          <cell r="A215" t="str">
            <v>SP3162180937202</v>
          </cell>
          <cell r="B215" t="str">
            <v>SP31621</v>
          </cell>
          <cell r="C215" t="str">
            <v>ELEMENT POWER (MACHO SPRINGS IIB)</v>
          </cell>
          <cell r="D215" t="str">
            <v>ND</v>
          </cell>
          <cell r="E215">
            <v>80937202</v>
          </cell>
          <cell r="F215" t="str">
            <v>NAC. COVER EX. LOGO LEFT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12</v>
          </cell>
          <cell r="BC215">
            <v>0</v>
          </cell>
          <cell r="BD215">
            <v>12</v>
          </cell>
        </row>
        <row r="216">
          <cell r="A216" t="str">
            <v>SP3164080937202</v>
          </cell>
          <cell r="B216" t="str">
            <v>SP31640</v>
          </cell>
          <cell r="C216" t="str">
            <v>ENEL (GERONIMO)</v>
          </cell>
          <cell r="D216" t="str">
            <v>ND</v>
          </cell>
          <cell r="E216">
            <v>80937202</v>
          </cell>
          <cell r="F216" t="str">
            <v>NAC. COVER EX. LOGO LEFT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58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58</v>
          </cell>
        </row>
        <row r="217">
          <cell r="A217" t="str">
            <v>SP2830080937201</v>
          </cell>
          <cell r="B217" t="str">
            <v>SP28300</v>
          </cell>
          <cell r="C217" t="str">
            <v>AVANT ENERGY-SHELL ROCK</v>
          </cell>
          <cell r="D217" t="str">
            <v>ND</v>
          </cell>
          <cell r="E217">
            <v>80937201</v>
          </cell>
          <cell r="F217" t="str">
            <v>NAC. COVER EX. LOGO RIGHT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24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24</v>
          </cell>
        </row>
        <row r="218">
          <cell r="A218" t="str">
            <v>SP2859980937201</v>
          </cell>
          <cell r="B218" t="str">
            <v>SP28599</v>
          </cell>
          <cell r="C218" t="str">
            <v>IPC-ERIEAU</v>
          </cell>
          <cell r="D218" t="str">
            <v>ND</v>
          </cell>
          <cell r="E218">
            <v>80937201</v>
          </cell>
          <cell r="F218" t="str">
            <v>NAC. COVER EX. LOGO RIGHT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27</v>
          </cell>
          <cell r="AT218">
            <v>28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55</v>
          </cell>
        </row>
        <row r="219">
          <cell r="A219" t="str">
            <v>SP2864680937201</v>
          </cell>
          <cell r="B219" t="str">
            <v>SP28646</v>
          </cell>
          <cell r="C219" t="str">
            <v>ENEL-CANEY RIVER</v>
          </cell>
          <cell r="D219" t="str">
            <v>ND</v>
          </cell>
          <cell r="E219">
            <v>80937201</v>
          </cell>
          <cell r="F219" t="str">
            <v>NAC. COVER EX. LOGO RIGHT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10</v>
          </cell>
          <cell r="AA219">
            <v>10</v>
          </cell>
          <cell r="AB219">
            <v>10</v>
          </cell>
          <cell r="AC219">
            <v>10</v>
          </cell>
          <cell r="AD219">
            <v>8</v>
          </cell>
          <cell r="AE219">
            <v>10</v>
          </cell>
          <cell r="AF219">
            <v>10</v>
          </cell>
          <cell r="AG219">
            <v>10</v>
          </cell>
          <cell r="AH219">
            <v>10</v>
          </cell>
          <cell r="AI219">
            <v>10</v>
          </cell>
          <cell r="AJ219">
            <v>10</v>
          </cell>
          <cell r="AK219">
            <v>3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111</v>
          </cell>
        </row>
        <row r="220">
          <cell r="A220" t="str">
            <v>SP2963480937201</v>
          </cell>
          <cell r="B220" t="str">
            <v>SP29634</v>
          </cell>
          <cell r="C220" t="str">
            <v>SMUD-SOLANO WIND PROJECT III V90 1.8</v>
          </cell>
          <cell r="D220" t="str">
            <v>ND</v>
          </cell>
          <cell r="E220">
            <v>80937201</v>
          </cell>
          <cell r="F220" t="str">
            <v>NAC. COVER EX. LOGO RIGHT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31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31</v>
          </cell>
        </row>
        <row r="221">
          <cell r="A221" t="str">
            <v>SP2964880937201</v>
          </cell>
          <cell r="B221" t="str">
            <v>SP29648</v>
          </cell>
          <cell r="C221" t="str">
            <v>WE ENERGIES-GLACIER HILLS</v>
          </cell>
          <cell r="D221" t="str">
            <v>ND</v>
          </cell>
          <cell r="E221">
            <v>80937201</v>
          </cell>
          <cell r="F221" t="str">
            <v>NAC. COVER EX. LOGO RIGHT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30</v>
          </cell>
          <cell r="X221">
            <v>0</v>
          </cell>
          <cell r="Y221">
            <v>0</v>
          </cell>
          <cell r="Z221">
            <v>0</v>
          </cell>
          <cell r="AA221">
            <v>30</v>
          </cell>
          <cell r="AB221">
            <v>0</v>
          </cell>
          <cell r="AC221">
            <v>0</v>
          </cell>
          <cell r="AD221">
            <v>0</v>
          </cell>
          <cell r="AE221">
            <v>30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90</v>
          </cell>
        </row>
        <row r="222">
          <cell r="A222" t="str">
            <v>SP2968980937201</v>
          </cell>
          <cell r="B222" t="str">
            <v>SP29689</v>
          </cell>
          <cell r="C222" t="str">
            <v>CAPITAL POWER-PDN</v>
          </cell>
          <cell r="D222" t="str">
            <v>ND</v>
          </cell>
          <cell r="E222">
            <v>80937201</v>
          </cell>
          <cell r="F222" t="str">
            <v>NAC. COVER EX. LOGO RIGHT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58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58</v>
          </cell>
        </row>
        <row r="223">
          <cell r="A223" t="str">
            <v>SP2978880937201</v>
          </cell>
          <cell r="B223" t="str">
            <v>SP29788</v>
          </cell>
          <cell r="C223" t="str">
            <v>CAPITAL POWER-QUALITY WIND V90-1.8</v>
          </cell>
          <cell r="D223" t="str">
            <v>ND</v>
          </cell>
          <cell r="E223">
            <v>80937201</v>
          </cell>
          <cell r="F223" t="str">
            <v>NAC. COVER EX. LOGO RIGHT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35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35</v>
          </cell>
        </row>
        <row r="224">
          <cell r="A224" t="str">
            <v>SP3013580937201</v>
          </cell>
          <cell r="B224" t="str">
            <v>SP30135</v>
          </cell>
          <cell r="C224" t="str">
            <v>IPC-EAST LAKE ST. CLAIR</v>
          </cell>
          <cell r="D224" t="str">
            <v>ND</v>
          </cell>
          <cell r="E224">
            <v>80937201</v>
          </cell>
          <cell r="F224" t="str">
            <v>NAC. COVER EX. LOGO RIGHT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27</v>
          </cell>
          <cell r="AT224">
            <v>28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55</v>
          </cell>
        </row>
        <row r="225">
          <cell r="A225" t="str">
            <v>SP3033280937201</v>
          </cell>
          <cell r="B225" t="str">
            <v>SP30332</v>
          </cell>
          <cell r="C225" t="str">
            <v>IPC-CAPE SCOTT V100-1.8</v>
          </cell>
          <cell r="D225" t="str">
            <v>ND</v>
          </cell>
          <cell r="E225">
            <v>80937201</v>
          </cell>
          <cell r="F225" t="str">
            <v>NAC. COVER EX. LOGO RIGHT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55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55</v>
          </cell>
        </row>
        <row r="226">
          <cell r="A226" t="str">
            <v>SP3047880937201</v>
          </cell>
          <cell r="B226" t="str">
            <v>SP30478</v>
          </cell>
          <cell r="C226" t="str">
            <v>CAPITAL POWER-KINGSBRIDGE II 270MW</v>
          </cell>
          <cell r="D226" t="str">
            <v>ND</v>
          </cell>
          <cell r="E226">
            <v>80937201</v>
          </cell>
          <cell r="F226" t="str">
            <v>NAC. COVER EX. LOGO RIGHT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150</v>
          </cell>
          <cell r="BB226">
            <v>0</v>
          </cell>
          <cell r="BC226">
            <v>0</v>
          </cell>
          <cell r="BD226">
            <v>150</v>
          </cell>
        </row>
        <row r="227">
          <cell r="A227" t="str">
            <v>SP3060580937201</v>
          </cell>
          <cell r="B227" t="str">
            <v>SP30605</v>
          </cell>
          <cell r="C227" t="str">
            <v>IPC ENERGY-WAINFLEET V100-1.8</v>
          </cell>
          <cell r="D227" t="str">
            <v>ND</v>
          </cell>
          <cell r="E227">
            <v>80937201</v>
          </cell>
          <cell r="F227" t="str">
            <v>NAC. COVER EX. LOGO RIGHT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5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5</v>
          </cell>
        </row>
        <row r="228">
          <cell r="A228" t="str">
            <v>SP3060680937201</v>
          </cell>
          <cell r="B228" t="str">
            <v>SP30606</v>
          </cell>
          <cell r="C228" t="str">
            <v>IPC ENERGY-VINELAND V100-1.8</v>
          </cell>
          <cell r="D228" t="str">
            <v>ND</v>
          </cell>
          <cell r="E228">
            <v>80937201</v>
          </cell>
          <cell r="F228" t="str">
            <v>NAC. COVER EX. LOGO RIGHT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5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5</v>
          </cell>
        </row>
        <row r="229">
          <cell r="A229" t="str">
            <v>SP3091280937201</v>
          </cell>
          <cell r="B229" t="str">
            <v>SP30912</v>
          </cell>
          <cell r="C229" t="str">
            <v>UAMPS-HORSE BUTTE ITC 2011</v>
          </cell>
          <cell r="D229" t="str">
            <v>ND</v>
          </cell>
          <cell r="E229">
            <v>80937201</v>
          </cell>
          <cell r="F229" t="str">
            <v>NAC. COVER EX. LOGO RIGHT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10</v>
          </cell>
          <cell r="P229">
            <v>0</v>
          </cell>
          <cell r="Q229">
            <v>10</v>
          </cell>
          <cell r="R229">
            <v>0</v>
          </cell>
          <cell r="S229">
            <v>7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27</v>
          </cell>
        </row>
        <row r="230">
          <cell r="A230" t="str">
            <v>SP3091380937201</v>
          </cell>
          <cell r="B230" t="str">
            <v>SP30913</v>
          </cell>
          <cell r="C230" t="str">
            <v>ELEMENT POWER-MACHO SPRINGS ITC 2011</v>
          </cell>
          <cell r="D230" t="str">
            <v>ND</v>
          </cell>
          <cell r="E230">
            <v>80937201</v>
          </cell>
          <cell r="F230" t="str">
            <v>NAC. COVER EX. LOGO RIGHT</v>
          </cell>
          <cell r="G230">
            <v>0</v>
          </cell>
          <cell r="H230">
            <v>0</v>
          </cell>
          <cell r="I230">
            <v>0</v>
          </cell>
          <cell r="J230">
            <v>6</v>
          </cell>
          <cell r="K230">
            <v>6</v>
          </cell>
          <cell r="L230">
            <v>6</v>
          </cell>
          <cell r="M230">
            <v>7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25</v>
          </cell>
        </row>
        <row r="231">
          <cell r="A231" t="str">
            <v>SP3091480937201</v>
          </cell>
          <cell r="B231" t="str">
            <v>SP30914</v>
          </cell>
          <cell r="C231" t="str">
            <v>JOHN DEERE-MICHIGAN WIND II ITC 2011</v>
          </cell>
          <cell r="D231" t="str">
            <v>ND</v>
          </cell>
          <cell r="E231">
            <v>80937201</v>
          </cell>
          <cell r="F231" t="str">
            <v>NAC. COVER EX. LOGO RIGHT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6</v>
          </cell>
          <cell r="AE231">
            <v>6</v>
          </cell>
          <cell r="AF231">
            <v>6</v>
          </cell>
          <cell r="AG231">
            <v>6</v>
          </cell>
          <cell r="AH231">
            <v>6</v>
          </cell>
          <cell r="AI231">
            <v>6</v>
          </cell>
          <cell r="AJ231">
            <v>7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43</v>
          </cell>
        </row>
        <row r="232">
          <cell r="A232" t="str">
            <v>SP3091580937201</v>
          </cell>
          <cell r="B232" t="str">
            <v>SP30915</v>
          </cell>
          <cell r="C232" t="str">
            <v>RIDGELINE ENERGY-ROCKLAND ITC 2011</v>
          </cell>
          <cell r="D232" t="str">
            <v>ND</v>
          </cell>
          <cell r="E232">
            <v>80937201</v>
          </cell>
          <cell r="F232" t="str">
            <v>NAC. COVER EX. LOGO RIGHT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6</v>
          </cell>
          <cell r="W232">
            <v>6</v>
          </cell>
          <cell r="X232">
            <v>6</v>
          </cell>
          <cell r="Y232">
            <v>6</v>
          </cell>
          <cell r="Z232">
            <v>6</v>
          </cell>
          <cell r="AA232">
            <v>6</v>
          </cell>
          <cell r="AB232">
            <v>3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39</v>
          </cell>
        </row>
        <row r="233">
          <cell r="A233" t="str">
            <v>SP3094980937201</v>
          </cell>
          <cell r="B233" t="str">
            <v>SP30949</v>
          </cell>
          <cell r="C233" t="str">
            <v>EDPR-TIMBER RD II</v>
          </cell>
          <cell r="D233" t="str">
            <v>ND</v>
          </cell>
          <cell r="E233">
            <v>80937201</v>
          </cell>
          <cell r="F233" t="str">
            <v>NAC. COVER EX. LOGO RIGHT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6</v>
          </cell>
          <cell r="N233">
            <v>15</v>
          </cell>
          <cell r="O233">
            <v>5</v>
          </cell>
          <cell r="P233">
            <v>15</v>
          </cell>
          <cell r="Q233">
            <v>5</v>
          </cell>
          <cell r="R233">
            <v>9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55</v>
          </cell>
        </row>
        <row r="234">
          <cell r="A234" t="str">
            <v>SP3117880937201</v>
          </cell>
          <cell r="B234" t="str">
            <v>SP31178</v>
          </cell>
          <cell r="C234" t="str">
            <v>EDPR-MSA 2011 V100 1.8 Q3</v>
          </cell>
          <cell r="D234" t="str">
            <v>ND</v>
          </cell>
          <cell r="E234">
            <v>80937201</v>
          </cell>
          <cell r="F234" t="str">
            <v>NAC. COVER EX. LOGO RIGHT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9</v>
          </cell>
          <cell r="AD234">
            <v>0</v>
          </cell>
          <cell r="AE234">
            <v>0</v>
          </cell>
          <cell r="AF234">
            <v>0</v>
          </cell>
          <cell r="AG234">
            <v>20</v>
          </cell>
          <cell r="AH234">
            <v>6</v>
          </cell>
          <cell r="AI234">
            <v>10</v>
          </cell>
          <cell r="AJ234">
            <v>10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55</v>
          </cell>
        </row>
        <row r="235">
          <cell r="A235" t="str">
            <v>SP3161780937201</v>
          </cell>
          <cell r="B235" t="str">
            <v>SP31617</v>
          </cell>
          <cell r="C235" t="str">
            <v>DUKE (LAS PALMAS)</v>
          </cell>
          <cell r="D235" t="str">
            <v>ND</v>
          </cell>
          <cell r="E235">
            <v>80937201</v>
          </cell>
          <cell r="F235" t="str">
            <v>NAC. COVER EX. LOGO RIGHT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55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55</v>
          </cell>
        </row>
        <row r="236">
          <cell r="A236" t="str">
            <v>SP3161880937201</v>
          </cell>
          <cell r="B236" t="str">
            <v>SP31618</v>
          </cell>
          <cell r="C236" t="str">
            <v>EDISON MISSION (BOQUILAS)</v>
          </cell>
          <cell r="D236" t="str">
            <v>ND</v>
          </cell>
          <cell r="E236">
            <v>80937201</v>
          </cell>
          <cell r="F236" t="str">
            <v>NAC. COVER EX. LOGO RIGHT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55</v>
          </cell>
          <cell r="BD236">
            <v>55</v>
          </cell>
        </row>
        <row r="237">
          <cell r="A237" t="str">
            <v>SP3162080937201</v>
          </cell>
          <cell r="B237" t="str">
            <v>SP31620</v>
          </cell>
          <cell r="C237" t="str">
            <v>JOHN DEERE (BLISSFIELD)</v>
          </cell>
          <cell r="D237" t="str">
            <v>ND</v>
          </cell>
          <cell r="E237">
            <v>80937201</v>
          </cell>
          <cell r="F237" t="str">
            <v>NAC. COVER EX. LOGO RIGHT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45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45</v>
          </cell>
        </row>
        <row r="238">
          <cell r="A238" t="str">
            <v>SP3162180937201</v>
          </cell>
          <cell r="B238" t="str">
            <v>SP31621</v>
          </cell>
          <cell r="C238" t="str">
            <v>ELEMENT POWER (MACHO SPRINGS IIB)</v>
          </cell>
          <cell r="D238" t="str">
            <v>ND</v>
          </cell>
          <cell r="E238">
            <v>80937201</v>
          </cell>
          <cell r="F238" t="str">
            <v>NAC. COVER EX. LOGO RIGHT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12</v>
          </cell>
          <cell r="BC238">
            <v>0</v>
          </cell>
          <cell r="BD238">
            <v>12</v>
          </cell>
        </row>
        <row r="239">
          <cell r="A239" t="str">
            <v>SP3164080937201</v>
          </cell>
          <cell r="B239" t="str">
            <v>SP31640</v>
          </cell>
          <cell r="C239" t="str">
            <v>ENEL (GERONIMO)</v>
          </cell>
          <cell r="D239" t="str">
            <v>ND</v>
          </cell>
          <cell r="E239">
            <v>80937201</v>
          </cell>
          <cell r="F239" t="str">
            <v>NAC. COVER EX. LOGO RIGHT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58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58</v>
          </cell>
        </row>
        <row r="240">
          <cell r="A240" t="str">
            <v>SP2948476230807</v>
          </cell>
          <cell r="B240" t="str">
            <v>SP29484</v>
          </cell>
          <cell r="C240" t="str">
            <v>CONSUMERS ENERGY-LAKE WINDS PARK</v>
          </cell>
          <cell r="D240" t="str">
            <v>ND</v>
          </cell>
          <cell r="E240">
            <v>76230807</v>
          </cell>
          <cell r="F240" t="str">
            <v>NACV100 1,8MW VCUS 60Hz LT7035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56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56</v>
          </cell>
        </row>
        <row r="241">
          <cell r="A241" t="str">
            <v>SP2979376230807</v>
          </cell>
          <cell r="B241" t="str">
            <v>SP29793</v>
          </cell>
          <cell r="C241" t="str">
            <v>CAPITAL POWER-QUALITY WIND V100-1.8</v>
          </cell>
          <cell r="D241" t="str">
            <v>ND</v>
          </cell>
          <cell r="E241">
            <v>76230807</v>
          </cell>
          <cell r="F241" t="str">
            <v>NACV100 1,8MW VCUS 60Hz LT7035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44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44</v>
          </cell>
        </row>
        <row r="242">
          <cell r="A242" t="str">
            <v>SP2983476230807</v>
          </cell>
          <cell r="B242" t="str">
            <v>SP29834</v>
          </cell>
          <cell r="C242" t="str">
            <v>ELEMENT POWER (MACHO SPRINGS IIA)</v>
          </cell>
          <cell r="D242" t="str">
            <v>ND</v>
          </cell>
          <cell r="E242">
            <v>76230807</v>
          </cell>
          <cell r="F242" t="str">
            <v>NACV100 1,8MW VCUS 60Hz LT7035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8</v>
          </cell>
          <cell r="AP242">
            <v>5</v>
          </cell>
          <cell r="AQ242">
            <v>3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16</v>
          </cell>
        </row>
        <row r="243">
          <cell r="A243" t="str">
            <v>SP3033276230807</v>
          </cell>
          <cell r="B243" t="str">
            <v>SP30332</v>
          </cell>
          <cell r="C243" t="str">
            <v>IPC-CAPE SCOTT V100-1.8</v>
          </cell>
          <cell r="D243" t="str">
            <v>ND</v>
          </cell>
          <cell r="E243">
            <v>76230807</v>
          </cell>
          <cell r="F243" t="str">
            <v>NACV100 1,8MW VCUS 60Hz LT7035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55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55</v>
          </cell>
        </row>
        <row r="244">
          <cell r="A244" t="str">
            <v>SP3060576230807</v>
          </cell>
          <cell r="B244" t="str">
            <v>SP30605</v>
          </cell>
          <cell r="C244" t="str">
            <v>IPC ENERGY-WAINFLEET V100-1.8</v>
          </cell>
          <cell r="D244" t="str">
            <v>ND</v>
          </cell>
          <cell r="E244">
            <v>76230807</v>
          </cell>
          <cell r="F244" t="str">
            <v>NACV100 1,8MW VCUS 60Hz LT7035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5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5</v>
          </cell>
        </row>
        <row r="245">
          <cell r="A245" t="str">
            <v>SP3060676230807</v>
          </cell>
          <cell r="B245" t="str">
            <v>SP30606</v>
          </cell>
          <cell r="C245" t="str">
            <v>IPC ENERGY-VINELAND V100-1.8</v>
          </cell>
          <cell r="D245" t="str">
            <v>ND</v>
          </cell>
          <cell r="E245">
            <v>76230807</v>
          </cell>
          <cell r="F245" t="str">
            <v>NACV100 1,8MW VCUS 60Hz LT7035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5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5</v>
          </cell>
        </row>
        <row r="246">
          <cell r="A246" t="str">
            <v>SP3091276230807</v>
          </cell>
          <cell r="B246" t="str">
            <v>SP30912</v>
          </cell>
          <cell r="C246" t="str">
            <v>UAMPS-HORSE BUTTE ITC 2011</v>
          </cell>
          <cell r="D246" t="str">
            <v>ND</v>
          </cell>
          <cell r="E246">
            <v>76230807</v>
          </cell>
          <cell r="F246" t="str">
            <v>NACV100 1,8MW VCUS 60Hz LT7035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10</v>
          </cell>
          <cell r="P246">
            <v>0</v>
          </cell>
          <cell r="Q246">
            <v>10</v>
          </cell>
          <cell r="R246">
            <v>0</v>
          </cell>
          <cell r="S246">
            <v>7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27</v>
          </cell>
        </row>
        <row r="247">
          <cell r="A247" t="str">
            <v>SP3091376230807</v>
          </cell>
          <cell r="B247" t="str">
            <v>SP30913</v>
          </cell>
          <cell r="C247" t="str">
            <v>ELEMENT POWER-MACHO SPRINGS ITC 2011</v>
          </cell>
          <cell r="D247" t="str">
            <v>ND</v>
          </cell>
          <cell r="E247">
            <v>76230807</v>
          </cell>
          <cell r="F247" t="str">
            <v>NACV100 1,8MW VCUS 60Hz LT7035</v>
          </cell>
          <cell r="G247">
            <v>0</v>
          </cell>
          <cell r="H247">
            <v>0</v>
          </cell>
          <cell r="I247">
            <v>0</v>
          </cell>
          <cell r="J247">
            <v>6</v>
          </cell>
          <cell r="K247">
            <v>6</v>
          </cell>
          <cell r="L247">
            <v>6</v>
          </cell>
          <cell r="M247">
            <v>7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25</v>
          </cell>
        </row>
        <row r="248">
          <cell r="A248" t="str">
            <v>SP3091476230807</v>
          </cell>
          <cell r="B248" t="str">
            <v>SP30914</v>
          </cell>
          <cell r="C248" t="str">
            <v>JOHN DEERE-MICHIGAN WIND II ITC 2011</v>
          </cell>
          <cell r="D248" t="str">
            <v>ND</v>
          </cell>
          <cell r="E248">
            <v>76230807</v>
          </cell>
          <cell r="F248" t="str">
            <v>NACV100 1,8MW VCUS 60Hz LT7035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6</v>
          </cell>
          <cell r="AE248">
            <v>6</v>
          </cell>
          <cell r="AF248">
            <v>6</v>
          </cell>
          <cell r="AG248">
            <v>6</v>
          </cell>
          <cell r="AH248">
            <v>6</v>
          </cell>
          <cell r="AI248">
            <v>6</v>
          </cell>
          <cell r="AJ248">
            <v>7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43</v>
          </cell>
        </row>
        <row r="249">
          <cell r="A249" t="str">
            <v>SP3091576230807</v>
          </cell>
          <cell r="B249" t="str">
            <v>SP30915</v>
          </cell>
          <cell r="C249" t="str">
            <v>RIDGELINE ENERGY-ROCKLAND ITC 2011</v>
          </cell>
          <cell r="D249" t="str">
            <v>ND</v>
          </cell>
          <cell r="E249">
            <v>76230807</v>
          </cell>
          <cell r="F249" t="str">
            <v>NACV100 1,8MW VCUS 60Hz LT7035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6</v>
          </cell>
          <cell r="W249">
            <v>6</v>
          </cell>
          <cell r="X249">
            <v>6</v>
          </cell>
          <cell r="Y249">
            <v>6</v>
          </cell>
          <cell r="Z249">
            <v>6</v>
          </cell>
          <cell r="AA249">
            <v>6</v>
          </cell>
          <cell r="AB249">
            <v>3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39</v>
          </cell>
        </row>
        <row r="250">
          <cell r="A250" t="str">
            <v>SP3094976230807</v>
          </cell>
          <cell r="B250" t="str">
            <v>SP30949</v>
          </cell>
          <cell r="C250" t="str">
            <v>EDPR-TIMBER RD II</v>
          </cell>
          <cell r="D250" t="str">
            <v>ND</v>
          </cell>
          <cell r="E250">
            <v>76230807</v>
          </cell>
          <cell r="F250" t="str">
            <v>NACV100 1,8MW VCUS 60Hz LT7035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6</v>
          </cell>
          <cell r="N250">
            <v>15</v>
          </cell>
          <cell r="O250">
            <v>5</v>
          </cell>
          <cell r="P250">
            <v>15</v>
          </cell>
          <cell r="Q250">
            <v>5</v>
          </cell>
          <cell r="R250">
            <v>9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55</v>
          </cell>
        </row>
        <row r="251">
          <cell r="A251" t="str">
            <v>SP3117876230807</v>
          </cell>
          <cell r="B251" t="str">
            <v>SP31178</v>
          </cell>
          <cell r="C251" t="str">
            <v>EDPR-MSA 2011 V100 1.8 Q3</v>
          </cell>
          <cell r="D251" t="str">
            <v>ND</v>
          </cell>
          <cell r="E251">
            <v>76230807</v>
          </cell>
          <cell r="F251" t="str">
            <v>NACV100 1,8MW VCUS 60Hz LT7035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9</v>
          </cell>
          <cell r="AD251">
            <v>0</v>
          </cell>
          <cell r="AE251">
            <v>0</v>
          </cell>
          <cell r="AF251">
            <v>0</v>
          </cell>
          <cell r="AG251">
            <v>20</v>
          </cell>
          <cell r="AH251">
            <v>6</v>
          </cell>
          <cell r="AI251">
            <v>10</v>
          </cell>
          <cell r="AJ251">
            <v>10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55</v>
          </cell>
        </row>
        <row r="252">
          <cell r="A252" t="str">
            <v>SP3161776230807</v>
          </cell>
          <cell r="B252" t="str">
            <v>SP31617</v>
          </cell>
          <cell r="C252" t="str">
            <v>DUKE (LAS PALMAS)</v>
          </cell>
          <cell r="D252" t="str">
            <v>ND</v>
          </cell>
          <cell r="E252">
            <v>76230807</v>
          </cell>
          <cell r="F252" t="str">
            <v>NACV100 1,8MW VCUS 60Hz LT7035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55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55</v>
          </cell>
        </row>
        <row r="253">
          <cell r="A253" t="str">
            <v>SP3161876230807</v>
          </cell>
          <cell r="B253" t="str">
            <v>SP31618</v>
          </cell>
          <cell r="C253" t="str">
            <v>EDISON MISSION (BOQUILAS)</v>
          </cell>
          <cell r="D253" t="str">
            <v>ND</v>
          </cell>
          <cell r="E253">
            <v>76230807</v>
          </cell>
          <cell r="F253" t="str">
            <v>NACV100 1,8MW VCUS 60Hz LT7035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55</v>
          </cell>
          <cell r="BD253">
            <v>55</v>
          </cell>
        </row>
        <row r="254">
          <cell r="A254" t="str">
            <v>SP3162076230807</v>
          </cell>
          <cell r="B254" t="str">
            <v>SP31620</v>
          </cell>
          <cell r="C254" t="str">
            <v>JOHN DEERE (BLISSFIELD)</v>
          </cell>
          <cell r="D254" t="str">
            <v>ND</v>
          </cell>
          <cell r="E254">
            <v>76230807</v>
          </cell>
          <cell r="F254" t="str">
            <v>NACV100 1,8MW VCUS 60Hz LT7035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45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45</v>
          </cell>
        </row>
        <row r="255">
          <cell r="A255" t="str">
            <v>SP3162176230807</v>
          </cell>
          <cell r="B255" t="str">
            <v>SP31621</v>
          </cell>
          <cell r="C255" t="str">
            <v>ELEMENT POWER (MACHO SPRINGS IIB)</v>
          </cell>
          <cell r="D255" t="str">
            <v>ND</v>
          </cell>
          <cell r="E255">
            <v>76230807</v>
          </cell>
          <cell r="F255" t="str">
            <v>NACV100 1,8MW VCUS 60Hz LT7035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12</v>
          </cell>
          <cell r="BC255">
            <v>0</v>
          </cell>
          <cell r="BD255">
            <v>12</v>
          </cell>
        </row>
        <row r="256">
          <cell r="A256" t="str">
            <v>SP3164076230807</v>
          </cell>
          <cell r="B256" t="str">
            <v>SP31640</v>
          </cell>
          <cell r="C256" t="str">
            <v>ENEL (GERONIMO)</v>
          </cell>
          <cell r="D256" t="str">
            <v>ND</v>
          </cell>
          <cell r="E256">
            <v>76230807</v>
          </cell>
          <cell r="F256" t="str">
            <v>NACV100 1,8MW VCUS 60Hz LT7035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58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58</v>
          </cell>
        </row>
        <row r="257">
          <cell r="A257" t="str">
            <v>SP3164376411608</v>
          </cell>
          <cell r="B257" t="str">
            <v>SP31643</v>
          </cell>
          <cell r="C257" t="str">
            <v>ENXCO-MSA V100-1.8 68MW 2012</v>
          </cell>
          <cell r="D257" t="str">
            <v>ND</v>
          </cell>
          <cell r="E257">
            <v>76411608</v>
          </cell>
          <cell r="F257" t="str">
            <v>NAC-V100-1.8MW GRST 50 Hz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83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83</v>
          </cell>
        </row>
        <row r="258">
          <cell r="A258" t="str">
            <v>SP2830076229707</v>
          </cell>
          <cell r="B258" t="str">
            <v>SP28300</v>
          </cell>
          <cell r="C258" t="str">
            <v>AVANT ENERGY-SHELL ROCK</v>
          </cell>
          <cell r="D258" t="str">
            <v>ND</v>
          </cell>
          <cell r="E258">
            <v>76229707</v>
          </cell>
          <cell r="F258" t="str">
            <v>NACV90 1,8MW VCUS 60HZ LT 7035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24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24</v>
          </cell>
        </row>
        <row r="259">
          <cell r="A259" t="str">
            <v>SP2859976229707</v>
          </cell>
          <cell r="B259" t="str">
            <v>SP28599</v>
          </cell>
          <cell r="C259" t="str">
            <v>IPC-ERIEAU</v>
          </cell>
          <cell r="D259" t="str">
            <v>ND</v>
          </cell>
          <cell r="E259">
            <v>76229707</v>
          </cell>
          <cell r="F259" t="str">
            <v>NACV90 1,8MW VCUS 60HZ LT 7035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27</v>
          </cell>
          <cell r="AT259">
            <v>28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55</v>
          </cell>
        </row>
        <row r="260">
          <cell r="A260" t="str">
            <v>SP2964876229707</v>
          </cell>
          <cell r="B260" t="str">
            <v>SP29648</v>
          </cell>
          <cell r="C260" t="str">
            <v>WE ENERGIES-GLACIER HILLS</v>
          </cell>
          <cell r="D260" t="str">
            <v>ND</v>
          </cell>
          <cell r="E260">
            <v>76229707</v>
          </cell>
          <cell r="F260" t="str">
            <v>NACV90 1,8MW VCUS 60HZ LT 7035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30</v>
          </cell>
          <cell r="AB260">
            <v>0</v>
          </cell>
          <cell r="AC260">
            <v>0</v>
          </cell>
          <cell r="AD260">
            <v>0</v>
          </cell>
          <cell r="AE260">
            <v>30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90</v>
          </cell>
        </row>
        <row r="261">
          <cell r="A261" t="str">
            <v>SP2968976229707</v>
          </cell>
          <cell r="B261" t="str">
            <v>SP29689</v>
          </cell>
          <cell r="C261" t="str">
            <v>CAPITAL POWER-PDN</v>
          </cell>
          <cell r="D261" t="str">
            <v>ND</v>
          </cell>
          <cell r="E261">
            <v>76229707</v>
          </cell>
          <cell r="F261" t="str">
            <v>NACV90 1,8MW VCUS 60HZ LT 7035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58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58</v>
          </cell>
        </row>
        <row r="262">
          <cell r="A262" t="str">
            <v>SP2978876229707</v>
          </cell>
          <cell r="B262" t="str">
            <v>SP29788</v>
          </cell>
          <cell r="C262" t="str">
            <v>CAPITAL POWER-QUALITY WIND V90-1.8</v>
          </cell>
          <cell r="D262" t="str">
            <v>ND</v>
          </cell>
          <cell r="E262">
            <v>76229707</v>
          </cell>
          <cell r="F262" t="str">
            <v>NACV90 1,8MW VCUS 60HZ LT 7035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35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35</v>
          </cell>
        </row>
        <row r="263">
          <cell r="A263" t="str">
            <v>SP3013576229707</v>
          </cell>
          <cell r="B263" t="str">
            <v>SP30135</v>
          </cell>
          <cell r="C263" t="str">
            <v>IPC-EAST LAKE ST. CLAIR</v>
          </cell>
          <cell r="D263" t="str">
            <v>ND</v>
          </cell>
          <cell r="E263">
            <v>76229707</v>
          </cell>
          <cell r="F263" t="str">
            <v>NACV90 1,8MW VCUS 60HZ LT 7035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27</v>
          </cell>
          <cell r="AT263">
            <v>28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55</v>
          </cell>
        </row>
        <row r="264">
          <cell r="A264" t="str">
            <v>SP3047876229707</v>
          </cell>
          <cell r="B264" t="str">
            <v>SP30478</v>
          </cell>
          <cell r="C264" t="str">
            <v>CAPITAL POWER-KINGSBRIDGE II 270MW</v>
          </cell>
          <cell r="D264" t="str">
            <v>ND</v>
          </cell>
          <cell r="E264">
            <v>76229707</v>
          </cell>
          <cell r="F264" t="str">
            <v>NACV90 1,8MW VCUS 60HZ LT 7035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</v>
          </cell>
          <cell r="BB264">
            <v>0</v>
          </cell>
          <cell r="BC264">
            <v>0</v>
          </cell>
          <cell r="BD264">
            <v>150</v>
          </cell>
        </row>
        <row r="265">
          <cell r="A265" t="str">
            <v>SP3164376400035</v>
          </cell>
          <cell r="B265" t="str">
            <v>SP31643</v>
          </cell>
          <cell r="C265" t="str">
            <v>ENXCO-MSA V100-1.8 68MW 2012</v>
          </cell>
          <cell r="D265" t="str">
            <v>ND</v>
          </cell>
          <cell r="E265">
            <v>76400035</v>
          </cell>
          <cell r="F265" t="str">
            <v>NOSE CONE MOUNTED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83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83</v>
          </cell>
        </row>
        <row r="266">
          <cell r="A266" t="str">
            <v>SP30758808800</v>
          </cell>
          <cell r="B266" t="str">
            <v>SP30758</v>
          </cell>
          <cell r="C266" t="str">
            <v>CALAMA</v>
          </cell>
          <cell r="D266" t="str">
            <v>ND</v>
          </cell>
          <cell r="E266">
            <v>808800</v>
          </cell>
          <cell r="F266" t="str">
            <v>OL CONTROL BOX CIP100.G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33</v>
          </cell>
          <cell r="BA266">
            <v>0</v>
          </cell>
          <cell r="BB266">
            <v>0</v>
          </cell>
          <cell r="BC266">
            <v>0</v>
          </cell>
          <cell r="BD266">
            <v>33</v>
          </cell>
        </row>
        <row r="267">
          <cell r="A267" t="str">
            <v>SP30758106626</v>
          </cell>
          <cell r="B267" t="str">
            <v>SP30758</v>
          </cell>
          <cell r="C267" t="str">
            <v>CALAMA</v>
          </cell>
          <cell r="D267" t="str">
            <v>ND</v>
          </cell>
          <cell r="E267">
            <v>106626</v>
          </cell>
          <cell r="F267" t="str">
            <v>OL L350-63C 2000CD FIXED LED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33</v>
          </cell>
          <cell r="BA267">
            <v>0</v>
          </cell>
          <cell r="BB267">
            <v>0</v>
          </cell>
          <cell r="BC267">
            <v>0</v>
          </cell>
          <cell r="BD267">
            <v>33</v>
          </cell>
        </row>
        <row r="268">
          <cell r="A268" t="str">
            <v>SP2948476221007</v>
          </cell>
          <cell r="B268" t="str">
            <v>SP29484</v>
          </cell>
          <cell r="C268" t="str">
            <v>CONSUMERS ENERGY-LAKE WINDS PARK</v>
          </cell>
          <cell r="D268" t="str">
            <v>ND</v>
          </cell>
          <cell r="E268">
            <v>76221007</v>
          </cell>
          <cell r="F268" t="str">
            <v>PARTS FOR BLADE ASSEMBLY V100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168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168</v>
          </cell>
        </row>
        <row r="269">
          <cell r="A269" t="str">
            <v>SP2979376221007</v>
          </cell>
          <cell r="B269" t="str">
            <v>SP29793</v>
          </cell>
          <cell r="C269" t="str">
            <v>CAPITAL POWER-QUALITY WIND V100-1.8</v>
          </cell>
          <cell r="D269" t="str">
            <v>ND</v>
          </cell>
          <cell r="E269">
            <v>76221007</v>
          </cell>
          <cell r="F269" t="str">
            <v>PARTS FOR BLADE ASSEMBLY V100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132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132</v>
          </cell>
        </row>
        <row r="270">
          <cell r="A270" t="str">
            <v>SP2983476221007</v>
          </cell>
          <cell r="B270" t="str">
            <v>SP29834</v>
          </cell>
          <cell r="C270" t="str">
            <v>ELEMENT POWER (MACHO SPRINGS IIA)</v>
          </cell>
          <cell r="D270" t="str">
            <v>ND</v>
          </cell>
          <cell r="E270">
            <v>76221007</v>
          </cell>
          <cell r="F270" t="str">
            <v>PARTS FOR BLADE ASSEMBLY V100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24</v>
          </cell>
          <cell r="AP270">
            <v>15</v>
          </cell>
          <cell r="AQ270">
            <v>9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48</v>
          </cell>
        </row>
        <row r="271">
          <cell r="A271" t="str">
            <v>SP3033276221007</v>
          </cell>
          <cell r="B271" t="str">
            <v>SP30332</v>
          </cell>
          <cell r="C271" t="str">
            <v>IPC-CAPE SCOTT V100-1.8</v>
          </cell>
          <cell r="D271" t="str">
            <v>ND</v>
          </cell>
          <cell r="E271">
            <v>76221007</v>
          </cell>
          <cell r="F271" t="str">
            <v>PARTS FOR BLADE ASSEMBLY V100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165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165</v>
          </cell>
        </row>
        <row r="272">
          <cell r="A272" t="str">
            <v>SP3060576221007</v>
          </cell>
          <cell r="B272" t="str">
            <v>SP30605</v>
          </cell>
          <cell r="C272" t="str">
            <v>IPC ENERGY-WAINFLEET V100-1.8</v>
          </cell>
          <cell r="D272" t="str">
            <v>ND</v>
          </cell>
          <cell r="E272">
            <v>76221007</v>
          </cell>
          <cell r="F272" t="str">
            <v>PARTS FOR BLADE ASSEMBLY V100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15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15</v>
          </cell>
        </row>
        <row r="273">
          <cell r="A273" t="str">
            <v>SP3060676221007</v>
          </cell>
          <cell r="B273" t="str">
            <v>SP30606</v>
          </cell>
          <cell r="C273" t="str">
            <v>IPC ENERGY-VINELAND V100-1.8</v>
          </cell>
          <cell r="D273" t="str">
            <v>ND</v>
          </cell>
          <cell r="E273">
            <v>76221007</v>
          </cell>
          <cell r="F273" t="str">
            <v>PARTS FOR BLADE ASSEMBLY V100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15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15</v>
          </cell>
        </row>
        <row r="274">
          <cell r="A274" t="str">
            <v>SP3091276221007</v>
          </cell>
          <cell r="B274" t="str">
            <v>SP30912</v>
          </cell>
          <cell r="C274" t="str">
            <v>UAMPS-HORSE BUTTE ITC 2011</v>
          </cell>
          <cell r="D274" t="str">
            <v>ND</v>
          </cell>
          <cell r="E274">
            <v>76221007</v>
          </cell>
          <cell r="F274" t="str">
            <v>PARTS FOR BLADE ASSEMBLY V100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30</v>
          </cell>
          <cell r="P274">
            <v>0</v>
          </cell>
          <cell r="Q274">
            <v>30</v>
          </cell>
          <cell r="R274">
            <v>0</v>
          </cell>
          <cell r="S274">
            <v>21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81</v>
          </cell>
        </row>
        <row r="275">
          <cell r="A275" t="str">
            <v>SP3091376221007</v>
          </cell>
          <cell r="B275" t="str">
            <v>SP30913</v>
          </cell>
          <cell r="C275" t="str">
            <v>ELEMENT POWER-MACHO SPRINGS ITC 2011</v>
          </cell>
          <cell r="D275" t="str">
            <v>ND</v>
          </cell>
          <cell r="E275">
            <v>76221007</v>
          </cell>
          <cell r="F275" t="str">
            <v>PARTS FOR BLADE ASSEMBLY V100</v>
          </cell>
          <cell r="G275">
            <v>0</v>
          </cell>
          <cell r="H275">
            <v>0</v>
          </cell>
          <cell r="I275">
            <v>0</v>
          </cell>
          <cell r="J275">
            <v>18</v>
          </cell>
          <cell r="K275">
            <v>18</v>
          </cell>
          <cell r="L275">
            <v>18</v>
          </cell>
          <cell r="M275">
            <v>21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75</v>
          </cell>
        </row>
        <row r="276">
          <cell r="A276" t="str">
            <v>SP3091476221007</v>
          </cell>
          <cell r="B276" t="str">
            <v>SP30914</v>
          </cell>
          <cell r="C276" t="str">
            <v>JOHN DEERE-MICHIGAN WIND II ITC 2011</v>
          </cell>
          <cell r="D276" t="str">
            <v>ND</v>
          </cell>
          <cell r="E276">
            <v>76221007</v>
          </cell>
          <cell r="F276" t="str">
            <v>PARTS FOR BLADE ASSEMBLY V100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18</v>
          </cell>
          <cell r="AE276">
            <v>18</v>
          </cell>
          <cell r="AF276">
            <v>18</v>
          </cell>
          <cell r="AG276">
            <v>18</v>
          </cell>
          <cell r="AH276">
            <v>18</v>
          </cell>
          <cell r="AI276">
            <v>18</v>
          </cell>
          <cell r="AJ276">
            <v>21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129</v>
          </cell>
        </row>
        <row r="277">
          <cell r="A277" t="str">
            <v>SP3091576221007</v>
          </cell>
          <cell r="B277" t="str">
            <v>SP30915</v>
          </cell>
          <cell r="C277" t="str">
            <v>RIDGELINE ENERGY-ROCKLAND ITC 2011</v>
          </cell>
          <cell r="D277" t="str">
            <v>ND</v>
          </cell>
          <cell r="E277">
            <v>76221007</v>
          </cell>
          <cell r="F277" t="str">
            <v>PARTS FOR BLADE ASSEMBLY V100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18</v>
          </cell>
          <cell r="W277">
            <v>18</v>
          </cell>
          <cell r="X277">
            <v>18</v>
          </cell>
          <cell r="Y277">
            <v>18</v>
          </cell>
          <cell r="Z277">
            <v>18</v>
          </cell>
          <cell r="AA277">
            <v>18</v>
          </cell>
          <cell r="AB277">
            <v>9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117</v>
          </cell>
        </row>
        <row r="278">
          <cell r="A278" t="str">
            <v>SP3094976221007</v>
          </cell>
          <cell r="B278" t="str">
            <v>SP30949</v>
          </cell>
          <cell r="C278" t="str">
            <v>EDPR-TIMBER RD II</v>
          </cell>
          <cell r="D278" t="str">
            <v>ND</v>
          </cell>
          <cell r="E278">
            <v>76221007</v>
          </cell>
          <cell r="F278" t="str">
            <v>PARTS FOR BLADE ASSEMBLY V100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15</v>
          </cell>
          <cell r="O278">
            <v>30</v>
          </cell>
          <cell r="P278">
            <v>0</v>
          </cell>
          <cell r="Q278">
            <v>60</v>
          </cell>
          <cell r="R278">
            <v>30</v>
          </cell>
          <cell r="S278">
            <v>30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165</v>
          </cell>
        </row>
        <row r="279">
          <cell r="A279" t="str">
            <v>SP3117876221007</v>
          </cell>
          <cell r="B279" t="str">
            <v>SP31178</v>
          </cell>
          <cell r="C279" t="str">
            <v>EDPR-MSA 2011 V100 1.8 Q3</v>
          </cell>
          <cell r="D279" t="str">
            <v>ND</v>
          </cell>
          <cell r="E279">
            <v>76221007</v>
          </cell>
          <cell r="F279" t="str">
            <v>PARTS FOR BLADE ASSEMBLY V100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27</v>
          </cell>
          <cell r="AD279">
            <v>0</v>
          </cell>
          <cell r="AE279">
            <v>0</v>
          </cell>
          <cell r="AF279">
            <v>0</v>
          </cell>
          <cell r="AG279">
            <v>60</v>
          </cell>
          <cell r="AH279">
            <v>18</v>
          </cell>
          <cell r="AI279">
            <v>30</v>
          </cell>
          <cell r="AJ279">
            <v>30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165</v>
          </cell>
        </row>
        <row r="280">
          <cell r="A280" t="str">
            <v>SP3148276221007</v>
          </cell>
          <cell r="B280" t="str">
            <v>SP31482</v>
          </cell>
          <cell r="C280" t="str">
            <v>GUAYANILLA 15 X V100_1.8</v>
          </cell>
          <cell r="D280" t="str">
            <v>ND</v>
          </cell>
          <cell r="E280">
            <v>76221007</v>
          </cell>
          <cell r="F280" t="str">
            <v>PARTS FOR BLADE ASSEMBLY V100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45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45</v>
          </cell>
        </row>
        <row r="281">
          <cell r="A281" t="str">
            <v>SP3161776221007</v>
          </cell>
          <cell r="B281" t="str">
            <v>SP31617</v>
          </cell>
          <cell r="C281" t="str">
            <v>DUKE (LAS PALMAS)</v>
          </cell>
          <cell r="D281" t="str">
            <v>ND</v>
          </cell>
          <cell r="E281">
            <v>76221007</v>
          </cell>
          <cell r="F281" t="str">
            <v>PARTS FOR BLADE ASSEMBLY V100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165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165</v>
          </cell>
        </row>
        <row r="282">
          <cell r="A282" t="str">
            <v>SP3161876221007</v>
          </cell>
          <cell r="B282" t="str">
            <v>SP31618</v>
          </cell>
          <cell r="C282" t="str">
            <v>EDISON MISSION (BOQUILAS)</v>
          </cell>
          <cell r="D282" t="str">
            <v>ND</v>
          </cell>
          <cell r="E282">
            <v>76221007</v>
          </cell>
          <cell r="F282" t="str">
            <v>PARTS FOR BLADE ASSEMBLY V100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165</v>
          </cell>
          <cell r="BD282">
            <v>165</v>
          </cell>
        </row>
        <row r="283">
          <cell r="A283" t="str">
            <v>SP3162076221007</v>
          </cell>
          <cell r="B283" t="str">
            <v>SP31620</v>
          </cell>
          <cell r="C283" t="str">
            <v>JOHN DEERE (BLISSFIELD)</v>
          </cell>
          <cell r="D283" t="str">
            <v>ND</v>
          </cell>
          <cell r="E283">
            <v>76221007</v>
          </cell>
          <cell r="F283" t="str">
            <v>PARTS FOR BLADE ASSEMBLY V100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135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135</v>
          </cell>
        </row>
        <row r="284">
          <cell r="A284" t="str">
            <v>SP3162176221007</v>
          </cell>
          <cell r="B284" t="str">
            <v>SP31621</v>
          </cell>
          <cell r="C284" t="str">
            <v>ELEMENT POWER (MACHO SPRINGS IIB)</v>
          </cell>
          <cell r="D284" t="str">
            <v>ND</v>
          </cell>
          <cell r="E284">
            <v>76221007</v>
          </cell>
          <cell r="F284" t="str">
            <v>PARTS FOR BLADE ASSEMBLY V100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36</v>
          </cell>
          <cell r="BC284">
            <v>0</v>
          </cell>
          <cell r="BD284">
            <v>36</v>
          </cell>
        </row>
        <row r="285">
          <cell r="A285" t="str">
            <v>SP3164076221007</v>
          </cell>
          <cell r="B285" t="str">
            <v>SP31640</v>
          </cell>
          <cell r="C285" t="str">
            <v>ENEL (GERONIMO)</v>
          </cell>
          <cell r="D285" t="str">
            <v>ND</v>
          </cell>
          <cell r="E285">
            <v>76221007</v>
          </cell>
          <cell r="F285" t="str">
            <v>PARTS FOR BLADE ASSEMBLY V100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174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174</v>
          </cell>
        </row>
        <row r="286">
          <cell r="A286" t="str">
            <v>SP2830076109000</v>
          </cell>
          <cell r="B286" t="str">
            <v>SP28300</v>
          </cell>
          <cell r="C286" t="str">
            <v>AVANT ENERGY-SHELL ROCK</v>
          </cell>
          <cell r="D286" t="str">
            <v>ND</v>
          </cell>
          <cell r="E286">
            <v>76109000</v>
          </cell>
          <cell r="F286" t="str">
            <v>PARTS FOR BLADE ASSEMBLY V80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72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72</v>
          </cell>
        </row>
        <row r="287">
          <cell r="A287" t="str">
            <v>SP2859976109000</v>
          </cell>
          <cell r="B287" t="str">
            <v>SP28599</v>
          </cell>
          <cell r="C287" t="str">
            <v>IPC-ERIEAU</v>
          </cell>
          <cell r="D287" t="str">
            <v>ND</v>
          </cell>
          <cell r="E287">
            <v>76109000</v>
          </cell>
          <cell r="F287" t="str">
            <v>PARTS FOR BLADE ASSEMBLY V80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81</v>
          </cell>
          <cell r="AT287">
            <v>84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165</v>
          </cell>
        </row>
        <row r="288">
          <cell r="A288" t="str">
            <v>SP2864676109000</v>
          </cell>
          <cell r="B288" t="str">
            <v>SP28646</v>
          </cell>
          <cell r="C288" t="str">
            <v>ENEL-CANEY RIVER</v>
          </cell>
          <cell r="D288" t="str">
            <v>ND</v>
          </cell>
          <cell r="E288">
            <v>76109000</v>
          </cell>
          <cell r="F288" t="str">
            <v>PARTS FOR BLADE ASSEMBLY V80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30</v>
          </cell>
          <cell r="AA288">
            <v>30</v>
          </cell>
          <cell r="AB288">
            <v>30</v>
          </cell>
          <cell r="AC288">
            <v>30</v>
          </cell>
          <cell r="AD288">
            <v>24</v>
          </cell>
          <cell r="AE288">
            <v>30</v>
          </cell>
          <cell r="AF288">
            <v>30</v>
          </cell>
          <cell r="AG288">
            <v>30</v>
          </cell>
          <cell r="AH288">
            <v>30</v>
          </cell>
          <cell r="AI288">
            <v>30</v>
          </cell>
          <cell r="AJ288">
            <v>30</v>
          </cell>
          <cell r="AK288">
            <v>9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333</v>
          </cell>
        </row>
        <row r="289">
          <cell r="A289" t="str">
            <v>SP2963476109000</v>
          </cell>
          <cell r="B289" t="str">
            <v>SP29634</v>
          </cell>
          <cell r="C289" t="str">
            <v>SMUD-SOLANO WIND PROJECT III V90 1.8</v>
          </cell>
          <cell r="D289" t="str">
            <v>ND</v>
          </cell>
          <cell r="E289">
            <v>76109000</v>
          </cell>
          <cell r="F289" t="str">
            <v>PARTS FOR BLADE ASSEMBLY V80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93</v>
          </cell>
        </row>
        <row r="290">
          <cell r="A290" t="str">
            <v>SP2964876109000</v>
          </cell>
          <cell r="B290" t="str">
            <v>SP29648</v>
          </cell>
          <cell r="C290" t="str">
            <v>WE ENERGIES-GLACIER HILLS</v>
          </cell>
          <cell r="D290" t="str">
            <v>ND</v>
          </cell>
          <cell r="E290">
            <v>76109000</v>
          </cell>
          <cell r="F290" t="str">
            <v>PARTS FOR BLADE ASSEMBLY V80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90</v>
          </cell>
          <cell r="X290">
            <v>0</v>
          </cell>
          <cell r="Y290">
            <v>0</v>
          </cell>
          <cell r="Z290">
            <v>0</v>
          </cell>
          <cell r="AA290">
            <v>90</v>
          </cell>
          <cell r="AB290">
            <v>0</v>
          </cell>
          <cell r="AC290">
            <v>0</v>
          </cell>
          <cell r="AD290">
            <v>0</v>
          </cell>
          <cell r="AE290">
            <v>90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270</v>
          </cell>
        </row>
        <row r="291">
          <cell r="A291" t="str">
            <v>SP2968976109000</v>
          </cell>
          <cell r="B291" t="str">
            <v>SP29689</v>
          </cell>
          <cell r="C291" t="str">
            <v>CAPITAL POWER-PDN</v>
          </cell>
          <cell r="D291" t="str">
            <v>ND</v>
          </cell>
          <cell r="E291">
            <v>76109000</v>
          </cell>
          <cell r="F291" t="str">
            <v>PARTS FOR BLADE ASSEMBLY V80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174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174</v>
          </cell>
        </row>
        <row r="292">
          <cell r="A292" t="str">
            <v>SP2978876109000</v>
          </cell>
          <cell r="B292" t="str">
            <v>SP29788</v>
          </cell>
          <cell r="C292" t="str">
            <v>CAPITAL POWER-QUALITY WIND V90-1.8</v>
          </cell>
          <cell r="D292" t="str">
            <v>ND</v>
          </cell>
          <cell r="E292">
            <v>76109000</v>
          </cell>
          <cell r="F292" t="str">
            <v>PARTS FOR BLADE ASSEMBLY V80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105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105</v>
          </cell>
        </row>
        <row r="293">
          <cell r="A293" t="str">
            <v>SP3013576109000</v>
          </cell>
          <cell r="B293" t="str">
            <v>SP30135</v>
          </cell>
          <cell r="C293" t="str">
            <v>IPC-EAST LAKE ST. CLAIR</v>
          </cell>
          <cell r="D293" t="str">
            <v>ND</v>
          </cell>
          <cell r="E293">
            <v>76109000</v>
          </cell>
          <cell r="F293" t="str">
            <v>PARTS FOR BLADE ASSEMBLY V80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81</v>
          </cell>
          <cell r="AT293">
            <v>84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165</v>
          </cell>
        </row>
        <row r="294">
          <cell r="A294" t="str">
            <v>SP3047876109000</v>
          </cell>
          <cell r="B294" t="str">
            <v>SP30478</v>
          </cell>
          <cell r="C294" t="str">
            <v>CAPITAL POWER-KINGSBRIDGE II 270MW</v>
          </cell>
          <cell r="D294" t="str">
            <v>ND</v>
          </cell>
          <cell r="E294">
            <v>76109000</v>
          </cell>
          <cell r="F294" t="str">
            <v>PARTS FOR BLADE ASSEMBLY V80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450</v>
          </cell>
          <cell r="BB294">
            <v>0</v>
          </cell>
          <cell r="BC294">
            <v>0</v>
          </cell>
          <cell r="BD294">
            <v>450</v>
          </cell>
        </row>
        <row r="295">
          <cell r="A295" t="str">
            <v>SP3061576109000</v>
          </cell>
          <cell r="B295" t="str">
            <v>SP30615</v>
          </cell>
          <cell r="C295" t="str">
            <v>LA FE-SAN MARTIN - BLUE POWER ENERGY</v>
          </cell>
          <cell r="D295" t="str">
            <v>ND</v>
          </cell>
          <cell r="E295">
            <v>76109000</v>
          </cell>
          <cell r="F295" t="str">
            <v>PARTS FOR BLADE ASSEMBLY V80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33</v>
          </cell>
          <cell r="AN295">
            <v>33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66</v>
          </cell>
        </row>
        <row r="296">
          <cell r="A296" t="str">
            <v>SP3075876109000</v>
          </cell>
          <cell r="B296" t="str">
            <v>SP30758</v>
          </cell>
          <cell r="C296" t="str">
            <v>CALAMA</v>
          </cell>
          <cell r="D296" t="str">
            <v>ND</v>
          </cell>
          <cell r="E296">
            <v>76109000</v>
          </cell>
          <cell r="F296" t="str">
            <v>PARTS FOR BLADE ASSEMBLY V80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99</v>
          </cell>
          <cell r="BA296">
            <v>0</v>
          </cell>
          <cell r="BB296">
            <v>0</v>
          </cell>
          <cell r="BC296">
            <v>0</v>
          </cell>
          <cell r="BD296">
            <v>99</v>
          </cell>
        </row>
        <row r="297">
          <cell r="A297" t="str">
            <v>SP2948410207233</v>
          </cell>
          <cell r="B297" t="str">
            <v>SP29484</v>
          </cell>
          <cell r="C297" t="str">
            <v>CONSUMERS ENERGY-LAKE WINDS PARK</v>
          </cell>
          <cell r="D297" t="str">
            <v>ND</v>
          </cell>
          <cell r="E297">
            <v>10207233</v>
          </cell>
          <cell r="F297" t="str">
            <v>SITE PART BLADE R. COVER R7035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168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168</v>
          </cell>
        </row>
        <row r="298">
          <cell r="A298" t="str">
            <v>SP2979310207233</v>
          </cell>
          <cell r="B298" t="str">
            <v>SP29793</v>
          </cell>
          <cell r="C298" t="str">
            <v>CAPITAL POWER-QUALITY WIND V100-1.8</v>
          </cell>
          <cell r="D298" t="str">
            <v>ND</v>
          </cell>
          <cell r="E298">
            <v>10207233</v>
          </cell>
          <cell r="F298" t="str">
            <v>SITE PART BLADE R. COVER R7035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132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132</v>
          </cell>
        </row>
        <row r="299">
          <cell r="A299" t="str">
            <v>SP2983410207233</v>
          </cell>
          <cell r="B299" t="str">
            <v>SP29834</v>
          </cell>
          <cell r="C299" t="str">
            <v>ELEMENT POWER (MACHO SPRINGS IIA)</v>
          </cell>
          <cell r="D299" t="str">
            <v>ND</v>
          </cell>
          <cell r="E299">
            <v>10207233</v>
          </cell>
          <cell r="F299" t="str">
            <v>SITE PART BLADE R. COVER R7035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24</v>
          </cell>
          <cell r="AP299">
            <v>15</v>
          </cell>
          <cell r="AQ299">
            <v>9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48</v>
          </cell>
        </row>
        <row r="300">
          <cell r="A300" t="str">
            <v>SP3033210207233</v>
          </cell>
          <cell r="B300" t="str">
            <v>SP30332</v>
          </cell>
          <cell r="C300" t="str">
            <v>IPC-CAPE SCOTT V100-1.8</v>
          </cell>
          <cell r="D300" t="str">
            <v>ND</v>
          </cell>
          <cell r="E300">
            <v>10207233</v>
          </cell>
          <cell r="F300" t="str">
            <v>SITE PART BLADE R. COVER R7035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165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165</v>
          </cell>
        </row>
        <row r="301">
          <cell r="A301" t="str">
            <v>SP3060510207233</v>
          </cell>
          <cell r="B301" t="str">
            <v>SP30605</v>
          </cell>
          <cell r="C301" t="str">
            <v>IPC ENERGY-WAINFLEET V100-1.8</v>
          </cell>
          <cell r="D301" t="str">
            <v>ND</v>
          </cell>
          <cell r="E301">
            <v>10207233</v>
          </cell>
          <cell r="F301" t="str">
            <v>SITE PART BLADE R. COVER R7035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15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15</v>
          </cell>
        </row>
        <row r="302">
          <cell r="A302" t="str">
            <v>SP3060610207233</v>
          </cell>
          <cell r="B302" t="str">
            <v>SP30606</v>
          </cell>
          <cell r="C302" t="str">
            <v>IPC ENERGY-VINELAND V100-1.8</v>
          </cell>
          <cell r="D302" t="str">
            <v>ND</v>
          </cell>
          <cell r="E302">
            <v>10207233</v>
          </cell>
          <cell r="F302" t="str">
            <v>SITE PART BLADE R. COVER R7035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15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15</v>
          </cell>
        </row>
        <row r="303">
          <cell r="A303" t="str">
            <v>SP3091210207233</v>
          </cell>
          <cell r="B303" t="str">
            <v>SP30912</v>
          </cell>
          <cell r="C303" t="str">
            <v>UAMPS-HORSE BUTTE ITC 2011</v>
          </cell>
          <cell r="D303" t="str">
            <v>ND</v>
          </cell>
          <cell r="E303">
            <v>10207233</v>
          </cell>
          <cell r="F303" t="str">
            <v>SITE PART BLADE R. COVER R7035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30</v>
          </cell>
          <cell r="P303">
            <v>0</v>
          </cell>
          <cell r="Q303">
            <v>30</v>
          </cell>
          <cell r="R303">
            <v>0</v>
          </cell>
          <cell r="S303">
            <v>21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81</v>
          </cell>
        </row>
        <row r="304">
          <cell r="A304" t="str">
            <v>SP3091310207233</v>
          </cell>
          <cell r="B304" t="str">
            <v>SP30913</v>
          </cell>
          <cell r="C304" t="str">
            <v>ELEMENT POWER-MACHO SPRINGS ITC 2011</v>
          </cell>
          <cell r="D304" t="str">
            <v>ND</v>
          </cell>
          <cell r="E304">
            <v>10207233</v>
          </cell>
          <cell r="F304" t="str">
            <v>SITE PART BLADE R. COVER R7035</v>
          </cell>
          <cell r="G304">
            <v>0</v>
          </cell>
          <cell r="H304">
            <v>0</v>
          </cell>
          <cell r="I304">
            <v>0</v>
          </cell>
          <cell r="J304">
            <v>18</v>
          </cell>
          <cell r="K304">
            <v>18</v>
          </cell>
          <cell r="L304">
            <v>18</v>
          </cell>
          <cell r="M304">
            <v>21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75</v>
          </cell>
        </row>
        <row r="305">
          <cell r="A305" t="str">
            <v>SP3091410207233</v>
          </cell>
          <cell r="B305" t="str">
            <v>SP30914</v>
          </cell>
          <cell r="C305" t="str">
            <v>JOHN DEERE-MICHIGAN WIND II ITC 2011</v>
          </cell>
          <cell r="D305" t="str">
            <v>ND</v>
          </cell>
          <cell r="E305">
            <v>10207233</v>
          </cell>
          <cell r="F305" t="str">
            <v>SITE PART BLADE R. COVER R7035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</v>
          </cell>
          <cell r="AE305">
            <v>18</v>
          </cell>
          <cell r="AF305">
            <v>18</v>
          </cell>
          <cell r="AG305">
            <v>18</v>
          </cell>
          <cell r="AH305">
            <v>18</v>
          </cell>
          <cell r="AI305">
            <v>18</v>
          </cell>
          <cell r="AJ305">
            <v>21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129</v>
          </cell>
        </row>
        <row r="306">
          <cell r="A306" t="str">
            <v>SP3091510207233</v>
          </cell>
          <cell r="B306" t="str">
            <v>SP30915</v>
          </cell>
          <cell r="C306" t="str">
            <v>RIDGELINE ENERGY-ROCKLAND ITC 2011</v>
          </cell>
          <cell r="D306" t="str">
            <v>ND</v>
          </cell>
          <cell r="E306">
            <v>10207233</v>
          </cell>
          <cell r="F306" t="str">
            <v>SITE PART BLADE R. COVER R7035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18</v>
          </cell>
          <cell r="W306">
            <v>18</v>
          </cell>
          <cell r="X306">
            <v>18</v>
          </cell>
          <cell r="Y306">
            <v>18</v>
          </cell>
          <cell r="Z306">
            <v>18</v>
          </cell>
          <cell r="AA306">
            <v>18</v>
          </cell>
          <cell r="AB306">
            <v>9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117</v>
          </cell>
        </row>
        <row r="307">
          <cell r="A307" t="str">
            <v>SP3094910207233</v>
          </cell>
          <cell r="B307" t="str">
            <v>SP30949</v>
          </cell>
          <cell r="C307" t="str">
            <v>EDPR-TIMBER RD II</v>
          </cell>
          <cell r="D307" t="str">
            <v>ND</v>
          </cell>
          <cell r="E307">
            <v>10207233</v>
          </cell>
          <cell r="F307" t="str">
            <v>SITE PART BLADE R. COVER R7035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15</v>
          </cell>
          <cell r="O307">
            <v>30</v>
          </cell>
          <cell r="P307">
            <v>0</v>
          </cell>
          <cell r="Q307">
            <v>60</v>
          </cell>
          <cell r="R307">
            <v>30</v>
          </cell>
          <cell r="S307">
            <v>30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165</v>
          </cell>
        </row>
        <row r="308">
          <cell r="A308" t="str">
            <v>SP3117810207233</v>
          </cell>
          <cell r="B308" t="str">
            <v>SP31178</v>
          </cell>
          <cell r="C308" t="str">
            <v>EDPR-MSA 2011 V100 1.8 Q3</v>
          </cell>
          <cell r="D308" t="str">
            <v>ND</v>
          </cell>
          <cell r="E308">
            <v>10207233</v>
          </cell>
          <cell r="F308" t="str">
            <v>SITE PART BLADE R. COVER R7035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27</v>
          </cell>
          <cell r="AD308">
            <v>0</v>
          </cell>
          <cell r="AE308">
            <v>0</v>
          </cell>
          <cell r="AF308">
            <v>0</v>
          </cell>
          <cell r="AG308">
            <v>60</v>
          </cell>
          <cell r="AH308">
            <v>18</v>
          </cell>
          <cell r="AI308">
            <v>30</v>
          </cell>
          <cell r="AJ308">
            <v>30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165</v>
          </cell>
        </row>
        <row r="309">
          <cell r="A309" t="str">
            <v>SP3148210207233</v>
          </cell>
          <cell r="B309" t="str">
            <v>SP31482</v>
          </cell>
          <cell r="C309" t="str">
            <v>GUAYANILLA 15 X V100_1.8</v>
          </cell>
          <cell r="D309" t="str">
            <v>ND</v>
          </cell>
          <cell r="E309">
            <v>10207233</v>
          </cell>
          <cell r="F309" t="str">
            <v>SITE PART BLADE R. COVER R7035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45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45</v>
          </cell>
        </row>
        <row r="310">
          <cell r="A310" t="str">
            <v>SP3161710207233</v>
          </cell>
          <cell r="B310" t="str">
            <v>SP31617</v>
          </cell>
          <cell r="C310" t="str">
            <v>DUKE (LAS PALMAS)</v>
          </cell>
          <cell r="D310" t="str">
            <v>ND</v>
          </cell>
          <cell r="E310">
            <v>10207233</v>
          </cell>
          <cell r="F310" t="str">
            <v>SITE PART BLADE R. COVER R7035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165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165</v>
          </cell>
        </row>
        <row r="311">
          <cell r="A311" t="str">
            <v>SP3161810207233</v>
          </cell>
          <cell r="B311" t="str">
            <v>SP31618</v>
          </cell>
          <cell r="C311" t="str">
            <v>EDISON MISSION (BOQUILAS)</v>
          </cell>
          <cell r="D311" t="str">
            <v>ND</v>
          </cell>
          <cell r="E311">
            <v>10207233</v>
          </cell>
          <cell r="F311" t="str">
            <v>SITE PART BLADE R. COVER R7035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165</v>
          </cell>
          <cell r="BD311">
            <v>165</v>
          </cell>
        </row>
        <row r="312">
          <cell r="A312" t="str">
            <v>SP3162010207233</v>
          </cell>
          <cell r="B312" t="str">
            <v>SP31620</v>
          </cell>
          <cell r="C312" t="str">
            <v>JOHN DEERE (BLISSFIELD)</v>
          </cell>
          <cell r="D312" t="str">
            <v>ND</v>
          </cell>
          <cell r="E312">
            <v>10207233</v>
          </cell>
          <cell r="F312" t="str">
            <v>SITE PART BLADE R. COVER R7035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135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135</v>
          </cell>
        </row>
        <row r="313">
          <cell r="A313" t="str">
            <v>SP3162110207233</v>
          </cell>
          <cell r="B313" t="str">
            <v>SP31621</v>
          </cell>
          <cell r="C313" t="str">
            <v>ELEMENT POWER (MACHO SPRINGS IIB)</v>
          </cell>
          <cell r="D313" t="str">
            <v>ND</v>
          </cell>
          <cell r="E313">
            <v>10207233</v>
          </cell>
          <cell r="F313" t="str">
            <v>SITE PART BLADE R. COVER R7035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36</v>
          </cell>
          <cell r="BC313">
            <v>0</v>
          </cell>
          <cell r="BD313">
            <v>36</v>
          </cell>
        </row>
        <row r="314">
          <cell r="A314" t="str">
            <v>SP3164010207233</v>
          </cell>
          <cell r="B314" t="str">
            <v>SP31640</v>
          </cell>
          <cell r="C314" t="str">
            <v>ENEL (GERONIMO)</v>
          </cell>
          <cell r="D314" t="str">
            <v>ND</v>
          </cell>
          <cell r="E314">
            <v>10207233</v>
          </cell>
          <cell r="F314" t="str">
            <v>SITE PART BLADE R. COVER R7035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174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174</v>
          </cell>
        </row>
        <row r="315">
          <cell r="A315" t="str">
            <v>SP3164310207233</v>
          </cell>
          <cell r="B315" t="str">
            <v>SP31643</v>
          </cell>
          <cell r="C315" t="str">
            <v>ENXCO-MSA V100-1.8 68MW 2012</v>
          </cell>
          <cell r="D315" t="str">
            <v>ND</v>
          </cell>
          <cell r="E315">
            <v>10207233</v>
          </cell>
          <cell r="F315" t="str">
            <v>SITE PART BLADE R. COVER R7035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249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249</v>
          </cell>
        </row>
        <row r="316">
          <cell r="A316" t="str">
            <v>SP30605763910</v>
          </cell>
          <cell r="B316" t="str">
            <v>SP30605</v>
          </cell>
          <cell r="C316" t="str">
            <v>IPC ENERGY-WAINFLEET V100-1.8</v>
          </cell>
          <cell r="D316" t="str">
            <v>ND</v>
          </cell>
          <cell r="E316">
            <v>763910</v>
          </cell>
          <cell r="F316" t="str">
            <v>STATOR FILTER MODULE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5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5</v>
          </cell>
        </row>
        <row r="317">
          <cell r="A317" t="str">
            <v>SP30606763910</v>
          </cell>
          <cell r="B317" t="str">
            <v>SP30606</v>
          </cell>
          <cell r="C317" t="str">
            <v>IPC ENERGY-VINELAND V100-1.8</v>
          </cell>
          <cell r="D317" t="str">
            <v>ND</v>
          </cell>
          <cell r="E317">
            <v>763910</v>
          </cell>
          <cell r="F317" t="str">
            <v>STATOR FILTER MODULE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5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5</v>
          </cell>
        </row>
        <row r="318">
          <cell r="A318" t="str">
            <v>SP31643Trafo</v>
          </cell>
          <cell r="B318" t="str">
            <v>SP31643</v>
          </cell>
          <cell r="C318" t="str">
            <v>ENXCO-MSA V100-1.8 68MW 2012</v>
          </cell>
          <cell r="D318">
            <v>189864</v>
          </cell>
          <cell r="E318" t="str">
            <v>Trafo</v>
          </cell>
          <cell r="F318" t="str">
            <v>TRAFO 2.0 GRST 20.0KV DYN5 50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83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83</v>
          </cell>
        </row>
        <row r="319">
          <cell r="A319" t="str">
            <v>SP30758Trafo</v>
          </cell>
          <cell r="B319" t="str">
            <v>SP30758</v>
          </cell>
          <cell r="C319" t="str">
            <v>CALAMA</v>
          </cell>
          <cell r="D319">
            <v>189802</v>
          </cell>
          <cell r="E319" t="str">
            <v>Trafo</v>
          </cell>
          <cell r="F319" t="str">
            <v>TRAFO 2.0 VCS 33.0KV DYN5 50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33</v>
          </cell>
          <cell r="BA319">
            <v>0</v>
          </cell>
          <cell r="BB319">
            <v>0</v>
          </cell>
          <cell r="BC319">
            <v>0</v>
          </cell>
          <cell r="BD319">
            <v>33</v>
          </cell>
        </row>
        <row r="320">
          <cell r="A320" t="str">
            <v>SP30605Trafo</v>
          </cell>
          <cell r="B320" t="str">
            <v>SP30605</v>
          </cell>
          <cell r="C320" t="str">
            <v>IPC ENERGY-WAINFLEET V100-1.8</v>
          </cell>
          <cell r="D320">
            <v>189820</v>
          </cell>
          <cell r="E320" t="str">
            <v>Trafo</v>
          </cell>
          <cell r="F320" t="str">
            <v>TRAFO 2.0 VCUS 27.5KV DYN5 60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5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5</v>
          </cell>
        </row>
        <row r="321">
          <cell r="A321" t="str">
            <v>SP30606Trafo</v>
          </cell>
          <cell r="B321" t="str">
            <v>SP30606</v>
          </cell>
          <cell r="C321" t="str">
            <v>IPC ENERGY-VINELAND V100-1.8</v>
          </cell>
          <cell r="D321">
            <v>189820</v>
          </cell>
          <cell r="E321" t="str">
            <v>Trafo</v>
          </cell>
          <cell r="F321" t="str">
            <v>TRAFO 2.0 VCUS 27.5KV DYN5 60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5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5</v>
          </cell>
        </row>
        <row r="322">
          <cell r="A322" t="str">
            <v>SP28300Trafo</v>
          </cell>
          <cell r="B322" t="str">
            <v>SP28300</v>
          </cell>
          <cell r="C322" t="str">
            <v>AVANT ENERGY-SHELL ROCK</v>
          </cell>
          <cell r="D322">
            <v>189854</v>
          </cell>
          <cell r="E322" t="str">
            <v>Trafo</v>
          </cell>
          <cell r="F322" t="str">
            <v>TRAFO 2.0 VCUS 34.5KV DYN5 60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24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24</v>
          </cell>
        </row>
        <row r="323">
          <cell r="A323" t="str">
            <v>SP28511Trafo</v>
          </cell>
          <cell r="B323" t="str">
            <v>SP28511</v>
          </cell>
          <cell r="C323" t="str">
            <v>RES-CEDAR POINT</v>
          </cell>
          <cell r="D323">
            <v>189854</v>
          </cell>
          <cell r="E323" t="str">
            <v>Trafo</v>
          </cell>
          <cell r="F323" t="str">
            <v>TRAFO 2.0 VCUS 34.5KV DYN5 60</v>
          </cell>
          <cell r="G323">
            <v>2</v>
          </cell>
          <cell r="H323">
            <v>4</v>
          </cell>
          <cell r="I323">
            <v>6</v>
          </cell>
          <cell r="J323">
            <v>8</v>
          </cell>
          <cell r="K323">
            <v>10</v>
          </cell>
          <cell r="L323">
            <v>10</v>
          </cell>
          <cell r="M323">
            <v>10</v>
          </cell>
          <cell r="N323">
            <v>10</v>
          </cell>
          <cell r="O323">
            <v>10</v>
          </cell>
          <cell r="P323">
            <v>10</v>
          </cell>
          <cell r="Q323">
            <v>10</v>
          </cell>
          <cell r="R323">
            <v>10</v>
          </cell>
          <cell r="S323">
            <v>10</v>
          </cell>
          <cell r="T323">
            <v>10</v>
          </cell>
          <cell r="U323">
            <v>10</v>
          </cell>
          <cell r="V323">
            <v>9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139</v>
          </cell>
        </row>
        <row r="324">
          <cell r="A324" t="str">
            <v>SP28599Trafo</v>
          </cell>
          <cell r="B324" t="str">
            <v>SP28599</v>
          </cell>
          <cell r="C324" t="str">
            <v>IPC-ERIEAU</v>
          </cell>
          <cell r="D324">
            <v>189854</v>
          </cell>
          <cell r="E324" t="str">
            <v>Trafo</v>
          </cell>
          <cell r="F324" t="str">
            <v>TRAFO 2.0 VCUS 34.5KV DYN5 60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27</v>
          </cell>
          <cell r="AT324">
            <v>28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55</v>
          </cell>
        </row>
        <row r="325">
          <cell r="A325" t="str">
            <v>SP28646Trafo</v>
          </cell>
          <cell r="B325" t="str">
            <v>SP28646</v>
          </cell>
          <cell r="C325" t="str">
            <v>ENEL-CANEY RIVER</v>
          </cell>
          <cell r="D325">
            <v>189821</v>
          </cell>
          <cell r="E325" t="str">
            <v>Trafo</v>
          </cell>
          <cell r="F325" t="str">
            <v>TRAFO 2.0 VCUS 34.5KV DYN5 60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6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6</v>
          </cell>
        </row>
        <row r="326">
          <cell r="A326" t="str">
            <v>SP28646Trafo</v>
          </cell>
          <cell r="B326" t="str">
            <v>SP28646</v>
          </cell>
          <cell r="C326" t="str">
            <v>ENEL-CANEY RIVER</v>
          </cell>
          <cell r="D326">
            <v>189854</v>
          </cell>
          <cell r="E326" t="str">
            <v>Trafo</v>
          </cell>
          <cell r="F326" t="str">
            <v>TRAFO 2.0 VCUS 34.5KV DYN5 60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4</v>
          </cell>
          <cell r="AA326">
            <v>10</v>
          </cell>
          <cell r="AB326">
            <v>10</v>
          </cell>
          <cell r="AC326">
            <v>10</v>
          </cell>
          <cell r="AD326">
            <v>8</v>
          </cell>
          <cell r="AE326">
            <v>10</v>
          </cell>
          <cell r="AF326">
            <v>10</v>
          </cell>
          <cell r="AG326">
            <v>10</v>
          </cell>
          <cell r="AH326">
            <v>10</v>
          </cell>
          <cell r="AI326">
            <v>10</v>
          </cell>
          <cell r="AJ326">
            <v>10</v>
          </cell>
          <cell r="AK326">
            <v>3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105</v>
          </cell>
        </row>
        <row r="327">
          <cell r="A327" t="str">
            <v>SP29484Trafo</v>
          </cell>
          <cell r="B327" t="str">
            <v>SP29484</v>
          </cell>
          <cell r="C327" t="str">
            <v>CONSUMERS ENERGY-LAKE WINDS PARK</v>
          </cell>
          <cell r="D327">
            <v>189854</v>
          </cell>
          <cell r="E327" t="str">
            <v>Trafo</v>
          </cell>
          <cell r="F327" t="str">
            <v>TRAFO 2.0 VCUS 34.5KV DYN5 60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56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56</v>
          </cell>
        </row>
        <row r="328">
          <cell r="A328" t="str">
            <v>SP29648Trafo</v>
          </cell>
          <cell r="B328" t="str">
            <v>SP29648</v>
          </cell>
          <cell r="C328" t="str">
            <v>WE ENERGIES-GLACIER HILLS</v>
          </cell>
          <cell r="D328">
            <v>189854</v>
          </cell>
          <cell r="E328" t="str">
            <v>Trafo</v>
          </cell>
          <cell r="F328" t="str">
            <v>TRAFO 2.0 VCUS 34.5KV DYN5 60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30</v>
          </cell>
          <cell r="X328">
            <v>0</v>
          </cell>
          <cell r="Y328">
            <v>0</v>
          </cell>
          <cell r="Z328">
            <v>0</v>
          </cell>
          <cell r="AA328">
            <v>30</v>
          </cell>
          <cell r="AB328">
            <v>0</v>
          </cell>
          <cell r="AC328">
            <v>0</v>
          </cell>
          <cell r="AD328">
            <v>0</v>
          </cell>
          <cell r="AE328">
            <v>30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90</v>
          </cell>
        </row>
        <row r="329">
          <cell r="A329" t="str">
            <v>SP29689Trafo</v>
          </cell>
          <cell r="B329" t="str">
            <v>SP29689</v>
          </cell>
          <cell r="C329" t="str">
            <v>CAPITAL POWER-PDN</v>
          </cell>
          <cell r="D329">
            <v>189854</v>
          </cell>
          <cell r="E329" t="str">
            <v>Trafo</v>
          </cell>
          <cell r="F329" t="str">
            <v>TRAFO 2.0 VCUS 34.5KV DYN5 60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58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58</v>
          </cell>
        </row>
        <row r="330">
          <cell r="A330" t="str">
            <v>SP29788Trafo</v>
          </cell>
          <cell r="B330" t="str">
            <v>SP29788</v>
          </cell>
          <cell r="C330" t="str">
            <v>CAPITAL POWER-QUALITY WIND V90-1.8</v>
          </cell>
          <cell r="D330">
            <v>189854</v>
          </cell>
          <cell r="E330" t="str">
            <v>Trafo</v>
          </cell>
          <cell r="F330" t="str">
            <v>TRAFO 2.0 VCUS 34.5KV DYN5 60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35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35</v>
          </cell>
        </row>
        <row r="331">
          <cell r="A331" t="str">
            <v>SP29793Trafo</v>
          </cell>
          <cell r="B331" t="str">
            <v>SP29793</v>
          </cell>
          <cell r="C331" t="str">
            <v>CAPITAL POWER-QUALITY WIND V100-1.8</v>
          </cell>
          <cell r="D331">
            <v>189854</v>
          </cell>
          <cell r="E331" t="str">
            <v>Trafo</v>
          </cell>
          <cell r="F331" t="str">
            <v>TRAFO 2.0 VCUS 34.5KV DYN5 60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44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44</v>
          </cell>
        </row>
        <row r="332">
          <cell r="A332" t="str">
            <v>SP30135Trafo</v>
          </cell>
          <cell r="B332" t="str">
            <v>SP30135</v>
          </cell>
          <cell r="C332" t="str">
            <v>IPC-EAST LAKE ST. CLAIR</v>
          </cell>
          <cell r="D332">
            <v>189854</v>
          </cell>
          <cell r="E332" t="str">
            <v>Trafo</v>
          </cell>
          <cell r="F332" t="str">
            <v>TRAFO 2.0 VCUS 34.5KV DYN5 60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27</v>
          </cell>
          <cell r="AT332">
            <v>28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55</v>
          </cell>
        </row>
        <row r="333">
          <cell r="A333" t="str">
            <v>SP30332Trafo</v>
          </cell>
          <cell r="B333" t="str">
            <v>SP30332</v>
          </cell>
          <cell r="C333" t="str">
            <v>IPC-CAPE SCOTT V100-1.8</v>
          </cell>
          <cell r="D333">
            <v>189854</v>
          </cell>
          <cell r="E333" t="str">
            <v>Trafo</v>
          </cell>
          <cell r="F333" t="str">
            <v>TRAFO 2.0 VCUS 34.5KV DYN5 60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55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55</v>
          </cell>
        </row>
        <row r="334">
          <cell r="A334" t="str">
            <v>SP30478Trafo</v>
          </cell>
          <cell r="B334" t="str">
            <v>SP30478</v>
          </cell>
          <cell r="C334" t="str">
            <v>CAPITAL POWER-KINGSBRIDGE II 270MW</v>
          </cell>
          <cell r="D334">
            <v>189854</v>
          </cell>
          <cell r="E334" t="str">
            <v>Trafo</v>
          </cell>
          <cell r="F334" t="str">
            <v>TRAFO 2.0 VCUS 34.5KV DYN5 60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150</v>
          </cell>
          <cell r="BB334">
            <v>0</v>
          </cell>
          <cell r="BC334">
            <v>0</v>
          </cell>
          <cell r="BD334">
            <v>150</v>
          </cell>
        </row>
        <row r="335">
          <cell r="A335" t="str">
            <v>SP30615Trafo</v>
          </cell>
          <cell r="B335" t="str">
            <v>SP30615</v>
          </cell>
          <cell r="C335" t="str">
            <v>LA FE-SAN MARTIN - BLUE POWER ENERGY</v>
          </cell>
          <cell r="D335">
            <v>189854</v>
          </cell>
          <cell r="E335" t="str">
            <v>Trafo</v>
          </cell>
          <cell r="F335" t="str">
            <v>TRAFO 2.0 VCUS 34.5KV DYN5 60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11</v>
          </cell>
          <cell r="AN335">
            <v>11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22</v>
          </cell>
        </row>
        <row r="336">
          <cell r="A336" t="str">
            <v>SP30913Trafo</v>
          </cell>
          <cell r="B336" t="str">
            <v>SP30913</v>
          </cell>
          <cell r="C336" t="str">
            <v>ELEMENT POWER-MACHO SPRINGS ITC 2011</v>
          </cell>
          <cell r="D336">
            <v>189854</v>
          </cell>
          <cell r="E336" t="str">
            <v>Trafo</v>
          </cell>
          <cell r="F336" t="str">
            <v>TRAFO 2.0 VCUS 34.5KV DYN5 60</v>
          </cell>
          <cell r="G336">
            <v>0</v>
          </cell>
          <cell r="H336">
            <v>0</v>
          </cell>
          <cell r="I336">
            <v>0</v>
          </cell>
          <cell r="J336">
            <v>6</v>
          </cell>
          <cell r="K336">
            <v>6</v>
          </cell>
          <cell r="L336">
            <v>6</v>
          </cell>
          <cell r="M336">
            <v>7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25</v>
          </cell>
        </row>
        <row r="337">
          <cell r="A337" t="str">
            <v>SP30914Trafo</v>
          </cell>
          <cell r="B337" t="str">
            <v>SP30914</v>
          </cell>
          <cell r="C337" t="str">
            <v>JOHN DEERE-MICHIGAN WIND II ITC 2011</v>
          </cell>
          <cell r="D337">
            <v>189854</v>
          </cell>
          <cell r="E337" t="str">
            <v>Trafo</v>
          </cell>
          <cell r="F337" t="str">
            <v>TRAFO 2.0 VCUS 34.5KV DYN5 60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6</v>
          </cell>
          <cell r="AE337">
            <v>6</v>
          </cell>
          <cell r="AF337">
            <v>6</v>
          </cell>
          <cell r="AG337">
            <v>6</v>
          </cell>
          <cell r="AH337">
            <v>6</v>
          </cell>
          <cell r="AI337">
            <v>6</v>
          </cell>
          <cell r="AJ337">
            <v>7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43</v>
          </cell>
        </row>
        <row r="338">
          <cell r="A338" t="str">
            <v>SP30949Trafo</v>
          </cell>
          <cell r="B338" t="str">
            <v>SP30949</v>
          </cell>
          <cell r="C338" t="str">
            <v>EDPR-TIMBER RD II</v>
          </cell>
          <cell r="D338">
            <v>189854</v>
          </cell>
          <cell r="E338" t="str">
            <v>Trafo</v>
          </cell>
          <cell r="F338" t="str">
            <v>TRAFO 2.0 VCUS 34.5KV DYN5 60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6</v>
          </cell>
          <cell r="N338">
            <v>15</v>
          </cell>
          <cell r="O338">
            <v>5</v>
          </cell>
          <cell r="P338">
            <v>15</v>
          </cell>
          <cell r="Q338">
            <v>5</v>
          </cell>
          <cell r="R338">
            <v>9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55</v>
          </cell>
        </row>
        <row r="339">
          <cell r="A339" t="str">
            <v>SP31178Trafo</v>
          </cell>
          <cell r="B339" t="str">
            <v>SP31178</v>
          </cell>
          <cell r="C339" t="str">
            <v>EDPR-MSA 2011 V100 1.8 Q3</v>
          </cell>
          <cell r="D339">
            <v>189854</v>
          </cell>
          <cell r="E339" t="str">
            <v>Trafo</v>
          </cell>
          <cell r="F339" t="str">
            <v>TRAFO 2.0 VCUS 34.5KV DYN5 60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9</v>
          </cell>
          <cell r="AD339">
            <v>0</v>
          </cell>
          <cell r="AE339">
            <v>0</v>
          </cell>
          <cell r="AF339">
            <v>0</v>
          </cell>
          <cell r="AG339">
            <v>20</v>
          </cell>
          <cell r="AH339">
            <v>6</v>
          </cell>
          <cell r="AI339">
            <v>10</v>
          </cell>
          <cell r="AJ339">
            <v>10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55</v>
          </cell>
        </row>
        <row r="340">
          <cell r="A340" t="str">
            <v>SP31482Trafo</v>
          </cell>
          <cell r="B340" t="str">
            <v>SP31482</v>
          </cell>
          <cell r="C340" t="str">
            <v>GUAYANILLA 15 X V100_1.8</v>
          </cell>
          <cell r="D340">
            <v>189854</v>
          </cell>
          <cell r="E340" t="str">
            <v>Trafo</v>
          </cell>
          <cell r="F340" t="str">
            <v>TRAFO 2.0 VCUS 34.5KV DYN5 60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15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15</v>
          </cell>
        </row>
        <row r="341">
          <cell r="A341" t="str">
            <v>SP29634Trafo</v>
          </cell>
          <cell r="B341" t="str">
            <v>SP29634</v>
          </cell>
          <cell r="C341" t="str">
            <v>SMUD-SOLANO WIND PROJECT III V90 1.8</v>
          </cell>
          <cell r="D341">
            <v>189853</v>
          </cell>
          <cell r="E341" t="str">
            <v>Trafo</v>
          </cell>
          <cell r="F341" t="str">
            <v>TRAFO 2.0 VCUS 34.5KV YNYN0 60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31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31</v>
          </cell>
        </row>
        <row r="342">
          <cell r="A342" t="str">
            <v>SP30912Trafo</v>
          </cell>
          <cell r="B342" t="str">
            <v>SP30912</v>
          </cell>
          <cell r="C342" t="str">
            <v>UAMPS-HORSE BUTTE ITC 2011</v>
          </cell>
          <cell r="D342">
            <v>189853</v>
          </cell>
          <cell r="E342" t="str">
            <v>Trafo</v>
          </cell>
          <cell r="F342" t="str">
            <v>TRAFO 2.0 VCUS 34.5KV YNYN0 60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10</v>
          </cell>
          <cell r="P342">
            <v>0</v>
          </cell>
          <cell r="Q342">
            <v>10</v>
          </cell>
          <cell r="R342">
            <v>0</v>
          </cell>
          <cell r="S342">
            <v>7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27</v>
          </cell>
        </row>
        <row r="343">
          <cell r="A343" t="str">
            <v>SP30915Trafo</v>
          </cell>
          <cell r="B343" t="str">
            <v>SP30915</v>
          </cell>
          <cell r="C343" t="str">
            <v>RIDGELINE ENERGY-ROCKLAND ITC 2011</v>
          </cell>
          <cell r="D343">
            <v>189853</v>
          </cell>
          <cell r="E343" t="str">
            <v>Trafo</v>
          </cell>
          <cell r="F343" t="str">
            <v>TRAFO 2.0 VCUS 34.5KV YNYN0 60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6</v>
          </cell>
          <cell r="W343">
            <v>6</v>
          </cell>
          <cell r="X343">
            <v>6</v>
          </cell>
          <cell r="Y343">
            <v>6</v>
          </cell>
          <cell r="Z343">
            <v>6</v>
          </cell>
          <cell r="AA343">
            <v>6</v>
          </cell>
          <cell r="AB343">
            <v>3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39</v>
          </cell>
        </row>
        <row r="344">
          <cell r="A344" t="str">
            <v>SP28599789995</v>
          </cell>
          <cell r="B344" t="str">
            <v>SP28599</v>
          </cell>
          <cell r="C344" t="str">
            <v>IPC-ERIEAU</v>
          </cell>
          <cell r="D344" t="str">
            <v>ND</v>
          </cell>
          <cell r="E344">
            <v>789995</v>
          </cell>
          <cell r="F344" t="str">
            <v>TURNER-GEAR - MW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27</v>
          </cell>
          <cell r="AT344">
            <v>28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55</v>
          </cell>
        </row>
        <row r="345">
          <cell r="A345" t="str">
            <v>SP29484789995</v>
          </cell>
          <cell r="B345" t="str">
            <v>SP29484</v>
          </cell>
          <cell r="C345" t="str">
            <v>CONSUMERS ENERGY-LAKE WINDS PARK</v>
          </cell>
          <cell r="D345" t="str">
            <v>ND</v>
          </cell>
          <cell r="E345">
            <v>789995</v>
          </cell>
          <cell r="F345" t="str">
            <v>TURNER-GEAR - MW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56</v>
          </cell>
        </row>
        <row r="346">
          <cell r="A346" t="str">
            <v>SP29793789995</v>
          </cell>
          <cell r="B346" t="str">
            <v>SP29793</v>
          </cell>
          <cell r="C346" t="str">
            <v>CAPITAL POWER-QUALITY WIND V100-1.8</v>
          </cell>
          <cell r="D346" t="str">
            <v>ND</v>
          </cell>
          <cell r="E346">
            <v>789995</v>
          </cell>
          <cell r="F346" t="str">
            <v>TURNER-GEAR - MW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44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44</v>
          </cell>
        </row>
        <row r="347">
          <cell r="A347" t="str">
            <v>SP30135789995</v>
          </cell>
          <cell r="B347" t="str">
            <v>SP30135</v>
          </cell>
          <cell r="C347" t="str">
            <v>IPC-EAST LAKE ST. CLAIR</v>
          </cell>
          <cell r="D347" t="str">
            <v>ND</v>
          </cell>
          <cell r="E347">
            <v>789995</v>
          </cell>
          <cell r="F347" t="str">
            <v>TURNER-GEAR - MW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27</v>
          </cell>
          <cell r="AT347">
            <v>28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55</v>
          </cell>
        </row>
        <row r="348">
          <cell r="A348" t="str">
            <v>SP30605789995</v>
          </cell>
          <cell r="B348" t="str">
            <v>SP30605</v>
          </cell>
          <cell r="C348" t="str">
            <v>IPC ENERGY-WAINFLEET V100-1.8</v>
          </cell>
          <cell r="D348" t="str">
            <v>ND</v>
          </cell>
          <cell r="E348">
            <v>789995</v>
          </cell>
          <cell r="F348" t="str">
            <v>TURNER-GEAR - MW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5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5</v>
          </cell>
        </row>
        <row r="349">
          <cell r="A349" t="str">
            <v>SP30606789995</v>
          </cell>
          <cell r="B349" t="str">
            <v>SP30606</v>
          </cell>
          <cell r="C349" t="str">
            <v>IPC ENERGY-VINELAND V100-1.8</v>
          </cell>
          <cell r="D349" t="str">
            <v>ND</v>
          </cell>
          <cell r="E349">
            <v>789995</v>
          </cell>
          <cell r="F349" t="str">
            <v>TURNER-GEAR - MW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5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5</v>
          </cell>
        </row>
        <row r="350">
          <cell r="A350" t="str">
            <v>SP30615789995</v>
          </cell>
          <cell r="B350" t="str">
            <v>SP30615</v>
          </cell>
          <cell r="C350" t="str">
            <v>LA FE-SAN MARTIN - BLUE POWER ENERGY</v>
          </cell>
          <cell r="D350" t="str">
            <v>ND</v>
          </cell>
          <cell r="E350">
            <v>789995</v>
          </cell>
          <cell r="F350" t="str">
            <v>TURNER-GEAR - MW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11</v>
          </cell>
          <cell r="AN350">
            <v>11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22</v>
          </cell>
        </row>
        <row r="351">
          <cell r="A351" t="str">
            <v>SP30758789995</v>
          </cell>
          <cell r="B351" t="str">
            <v>SP30758</v>
          </cell>
          <cell r="C351" t="str">
            <v>CALAMA</v>
          </cell>
          <cell r="D351" t="str">
            <v>ND</v>
          </cell>
          <cell r="E351">
            <v>789995</v>
          </cell>
          <cell r="F351" t="str">
            <v>TURNER-GEAR - MW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33</v>
          </cell>
          <cell r="BA351">
            <v>0</v>
          </cell>
          <cell r="BB351">
            <v>0</v>
          </cell>
          <cell r="BC351">
            <v>0</v>
          </cell>
          <cell r="BD351">
            <v>33</v>
          </cell>
        </row>
        <row r="352">
          <cell r="A352" t="str">
            <v>SP30915789995</v>
          </cell>
          <cell r="B352" t="str">
            <v>SP30915</v>
          </cell>
          <cell r="C352" t="str">
            <v>RIDGELINE ENERGY-ROCKLAND ITC 2011</v>
          </cell>
          <cell r="D352" t="str">
            <v>ND</v>
          </cell>
          <cell r="E352">
            <v>789995</v>
          </cell>
          <cell r="F352" t="str">
            <v>TURNER-GEAR - MW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6</v>
          </cell>
          <cell r="W352">
            <v>6</v>
          </cell>
          <cell r="X352">
            <v>6</v>
          </cell>
          <cell r="Y352">
            <v>6</v>
          </cell>
          <cell r="Z352">
            <v>6</v>
          </cell>
          <cell r="AA352">
            <v>6</v>
          </cell>
          <cell r="AB352">
            <v>3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39</v>
          </cell>
        </row>
        <row r="353">
          <cell r="A353" t="str">
            <v>SP31482789995</v>
          </cell>
          <cell r="B353" t="str">
            <v>SP31482</v>
          </cell>
          <cell r="C353" t="str">
            <v>GUAYANILLA 15 X V100_1.8</v>
          </cell>
          <cell r="D353" t="str">
            <v>ND</v>
          </cell>
          <cell r="E353">
            <v>789995</v>
          </cell>
          <cell r="F353" t="str">
            <v>TURNER-GEAR - MW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15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15</v>
          </cell>
        </row>
        <row r="354">
          <cell r="A354"/>
        </row>
        <row r="355">
          <cell r="A355"/>
        </row>
        <row r="356">
          <cell r="A356"/>
        </row>
        <row r="357">
          <cell r="A357"/>
        </row>
        <row r="358">
          <cell r="A358"/>
        </row>
        <row r="359">
          <cell r="A359"/>
        </row>
        <row r="360">
          <cell r="A360"/>
        </row>
        <row r="361">
          <cell r="A361"/>
        </row>
        <row r="362">
          <cell r="A362"/>
        </row>
        <row r="363">
          <cell r="A363"/>
        </row>
        <row r="364">
          <cell r="A364"/>
        </row>
        <row r="365">
          <cell r="A365"/>
        </row>
        <row r="366">
          <cell r="A366"/>
        </row>
        <row r="367">
          <cell r="A367"/>
        </row>
        <row r="368">
          <cell r="A368"/>
        </row>
        <row r="369">
          <cell r="A369"/>
        </row>
        <row r="370">
          <cell r="A370"/>
        </row>
        <row r="371">
          <cell r="A371"/>
        </row>
        <row r="372">
          <cell r="A372"/>
        </row>
        <row r="373">
          <cell r="A373"/>
        </row>
        <row r="374">
          <cell r="A374"/>
        </row>
        <row r="375">
          <cell r="A375"/>
        </row>
        <row r="376">
          <cell r="A376"/>
        </row>
        <row r="377">
          <cell r="A377"/>
        </row>
        <row r="378">
          <cell r="A378"/>
        </row>
        <row r="379">
          <cell r="A379"/>
        </row>
        <row r="380">
          <cell r="A380"/>
        </row>
        <row r="381">
          <cell r="A381"/>
        </row>
        <row r="382">
          <cell r="A382"/>
        </row>
        <row r="383">
          <cell r="A383"/>
        </row>
        <row r="384">
          <cell r="A384"/>
        </row>
        <row r="385">
          <cell r="A385"/>
        </row>
        <row r="386">
          <cell r="A386"/>
        </row>
        <row r="387">
          <cell r="A387"/>
        </row>
        <row r="388">
          <cell r="A388"/>
        </row>
        <row r="389">
          <cell r="A389"/>
        </row>
        <row r="390">
          <cell r="A390"/>
        </row>
        <row r="391">
          <cell r="A391"/>
        </row>
        <row r="392">
          <cell r="A392"/>
        </row>
        <row r="393">
          <cell r="A393"/>
        </row>
        <row r="394">
          <cell r="A394"/>
        </row>
        <row r="395">
          <cell r="A395"/>
        </row>
        <row r="396">
          <cell r="A396"/>
        </row>
        <row r="397">
          <cell r="A397"/>
        </row>
        <row r="398">
          <cell r="A398"/>
        </row>
        <row r="399">
          <cell r="A399"/>
        </row>
        <row r="400">
          <cell r="A400"/>
        </row>
        <row r="401">
          <cell r="A401"/>
        </row>
        <row r="402">
          <cell r="A402"/>
        </row>
        <row r="403">
          <cell r="A403"/>
        </row>
        <row r="404">
          <cell r="A404"/>
        </row>
        <row r="405">
          <cell r="A405"/>
        </row>
        <row r="406">
          <cell r="A406"/>
        </row>
        <row r="407">
          <cell r="A407"/>
        </row>
        <row r="408">
          <cell r="A408"/>
        </row>
        <row r="409">
          <cell r="A409"/>
        </row>
        <row r="410">
          <cell r="A410"/>
        </row>
        <row r="411">
          <cell r="A411"/>
        </row>
        <row r="412">
          <cell r="A412"/>
        </row>
        <row r="413">
          <cell r="A413"/>
        </row>
        <row r="414">
          <cell r="A414"/>
        </row>
        <row r="415">
          <cell r="A415"/>
        </row>
        <row r="416">
          <cell r="A416"/>
        </row>
        <row r="417">
          <cell r="A417"/>
        </row>
        <row r="418">
          <cell r="A418"/>
        </row>
        <row r="419">
          <cell r="A419"/>
        </row>
        <row r="420">
          <cell r="A420"/>
        </row>
        <row r="421">
          <cell r="A421"/>
        </row>
        <row r="422">
          <cell r="A422"/>
        </row>
        <row r="423">
          <cell r="A423"/>
        </row>
        <row r="424">
          <cell r="A424"/>
        </row>
        <row r="425">
          <cell r="A425"/>
        </row>
        <row r="426">
          <cell r="A426"/>
        </row>
        <row r="427">
          <cell r="A427"/>
        </row>
        <row r="428">
          <cell r="A428"/>
        </row>
        <row r="429">
          <cell r="A429"/>
        </row>
        <row r="430">
          <cell r="A430"/>
        </row>
        <row r="431">
          <cell r="A431"/>
        </row>
        <row r="432">
          <cell r="A432"/>
        </row>
        <row r="433">
          <cell r="A433"/>
        </row>
        <row r="434">
          <cell r="A434"/>
        </row>
        <row r="435">
          <cell r="A435"/>
        </row>
        <row r="436">
          <cell r="A436"/>
        </row>
        <row r="437">
          <cell r="A437"/>
        </row>
        <row r="438">
          <cell r="A438"/>
        </row>
        <row r="439">
          <cell r="A439"/>
        </row>
        <row r="440">
          <cell r="A440"/>
        </row>
        <row r="441">
          <cell r="A441"/>
        </row>
        <row r="442">
          <cell r="A442"/>
        </row>
        <row r="443">
          <cell r="A443"/>
        </row>
        <row r="444">
          <cell r="A444"/>
        </row>
        <row r="445">
          <cell r="A445"/>
        </row>
        <row r="446">
          <cell r="A446"/>
        </row>
        <row r="447">
          <cell r="A447"/>
        </row>
        <row r="448">
          <cell r="A448"/>
        </row>
        <row r="449">
          <cell r="A449"/>
        </row>
        <row r="450">
          <cell r="A450"/>
        </row>
        <row r="451">
          <cell r="A451"/>
        </row>
        <row r="452">
          <cell r="A452"/>
        </row>
        <row r="453">
          <cell r="A453"/>
        </row>
        <row r="454">
          <cell r="A454"/>
        </row>
        <row r="455">
          <cell r="A455"/>
        </row>
        <row r="456">
          <cell r="A456"/>
        </row>
        <row r="457">
          <cell r="A457"/>
        </row>
        <row r="458">
          <cell r="A458"/>
        </row>
        <row r="459">
          <cell r="A459"/>
        </row>
        <row r="460">
          <cell r="A460"/>
        </row>
        <row r="461">
          <cell r="A461"/>
        </row>
        <row r="462">
          <cell r="A462"/>
        </row>
        <row r="463">
          <cell r="A463"/>
        </row>
        <row r="464">
          <cell r="A464"/>
        </row>
        <row r="465">
          <cell r="A465"/>
        </row>
        <row r="466">
          <cell r="A466"/>
        </row>
        <row r="467">
          <cell r="A467"/>
        </row>
        <row r="468">
          <cell r="A468"/>
        </row>
        <row r="469">
          <cell r="A469"/>
        </row>
        <row r="470">
          <cell r="A470"/>
        </row>
        <row r="471">
          <cell r="A471"/>
        </row>
        <row r="472">
          <cell r="A472"/>
        </row>
        <row r="473">
          <cell r="A473"/>
        </row>
        <row r="474">
          <cell r="A474"/>
        </row>
        <row r="475">
          <cell r="A475"/>
        </row>
        <row r="476">
          <cell r="A476"/>
        </row>
        <row r="477">
          <cell r="A477"/>
        </row>
        <row r="478">
          <cell r="A478"/>
        </row>
        <row r="479">
          <cell r="A479"/>
        </row>
        <row r="480">
          <cell r="A480"/>
        </row>
        <row r="481">
          <cell r="A481"/>
        </row>
        <row r="482">
          <cell r="A482"/>
        </row>
        <row r="483">
          <cell r="A483"/>
        </row>
        <row r="484">
          <cell r="A484"/>
        </row>
        <row r="485">
          <cell r="A485"/>
        </row>
        <row r="486">
          <cell r="A486"/>
        </row>
        <row r="487">
          <cell r="A487"/>
        </row>
        <row r="488">
          <cell r="A488"/>
        </row>
        <row r="489">
          <cell r="A489"/>
        </row>
        <row r="490">
          <cell r="A490"/>
        </row>
        <row r="491">
          <cell r="A491"/>
        </row>
        <row r="492">
          <cell r="A492"/>
        </row>
        <row r="493">
          <cell r="A493"/>
        </row>
        <row r="494">
          <cell r="A494"/>
        </row>
        <row r="495">
          <cell r="A495"/>
        </row>
        <row r="496">
          <cell r="A496"/>
        </row>
        <row r="497">
          <cell r="A497"/>
        </row>
        <row r="498">
          <cell r="A498"/>
        </row>
        <row r="499">
          <cell r="A499"/>
        </row>
        <row r="500">
          <cell r="A500"/>
        </row>
        <row r="501">
          <cell r="A501"/>
        </row>
        <row r="502">
          <cell r="A502"/>
        </row>
        <row r="503">
          <cell r="A503"/>
        </row>
        <row r="504">
          <cell r="A504"/>
        </row>
        <row r="505">
          <cell r="A505"/>
        </row>
        <row r="506">
          <cell r="A506"/>
        </row>
        <row r="507">
          <cell r="A507"/>
        </row>
        <row r="508">
          <cell r="A508"/>
        </row>
        <row r="509">
          <cell r="A509"/>
        </row>
        <row r="510">
          <cell r="A510"/>
        </row>
        <row r="511">
          <cell r="A511"/>
        </row>
        <row r="512">
          <cell r="A512"/>
        </row>
        <row r="513">
          <cell r="A513"/>
        </row>
        <row r="514">
          <cell r="A514"/>
        </row>
        <row r="515">
          <cell r="A515"/>
        </row>
        <row r="516">
          <cell r="A516"/>
        </row>
        <row r="517">
          <cell r="A517"/>
        </row>
        <row r="518">
          <cell r="A518"/>
        </row>
        <row r="519">
          <cell r="A519"/>
        </row>
        <row r="520">
          <cell r="A520"/>
        </row>
        <row r="521">
          <cell r="A521"/>
        </row>
        <row r="522">
          <cell r="A522"/>
        </row>
        <row r="523">
          <cell r="A523"/>
        </row>
        <row r="524">
          <cell r="A524"/>
        </row>
        <row r="525">
          <cell r="A525"/>
        </row>
        <row r="526">
          <cell r="A526"/>
        </row>
        <row r="527">
          <cell r="A527"/>
        </row>
        <row r="528">
          <cell r="A528"/>
        </row>
        <row r="529">
          <cell r="A529"/>
        </row>
        <row r="530">
          <cell r="A530"/>
        </row>
        <row r="531">
          <cell r="A531"/>
        </row>
        <row r="532">
          <cell r="A532"/>
        </row>
        <row r="533">
          <cell r="A533"/>
        </row>
        <row r="534">
          <cell r="A534"/>
        </row>
        <row r="535">
          <cell r="A535"/>
        </row>
        <row r="536">
          <cell r="A536"/>
        </row>
        <row r="537">
          <cell r="A537"/>
        </row>
        <row r="538">
          <cell r="A538"/>
        </row>
        <row r="539">
          <cell r="A539"/>
        </row>
        <row r="540">
          <cell r="A540"/>
        </row>
        <row r="541">
          <cell r="A541"/>
        </row>
        <row r="542">
          <cell r="A542"/>
        </row>
        <row r="543">
          <cell r="A543"/>
        </row>
        <row r="544">
          <cell r="A544"/>
        </row>
        <row r="545">
          <cell r="A545"/>
        </row>
        <row r="546">
          <cell r="A546"/>
        </row>
        <row r="547">
          <cell r="A547"/>
        </row>
        <row r="548">
          <cell r="A548"/>
        </row>
        <row r="549">
          <cell r="A549"/>
        </row>
        <row r="550">
          <cell r="A550"/>
        </row>
        <row r="551">
          <cell r="A551"/>
        </row>
        <row r="552">
          <cell r="A552"/>
        </row>
        <row r="553">
          <cell r="A553"/>
        </row>
        <row r="554">
          <cell r="A554"/>
        </row>
        <row r="555">
          <cell r="A555"/>
        </row>
        <row r="556">
          <cell r="A556"/>
        </row>
        <row r="557">
          <cell r="A557"/>
        </row>
        <row r="558">
          <cell r="A558"/>
        </row>
        <row r="559">
          <cell r="A559"/>
        </row>
        <row r="560">
          <cell r="A560"/>
        </row>
        <row r="561">
          <cell r="A561"/>
        </row>
        <row r="562">
          <cell r="A562"/>
        </row>
        <row r="563">
          <cell r="A563"/>
        </row>
        <row r="564">
          <cell r="A564"/>
        </row>
        <row r="565">
          <cell r="A565"/>
        </row>
        <row r="566">
          <cell r="A566"/>
        </row>
        <row r="567">
          <cell r="A567"/>
        </row>
        <row r="568">
          <cell r="A568"/>
        </row>
        <row r="569">
          <cell r="A569"/>
        </row>
        <row r="570">
          <cell r="A570"/>
        </row>
        <row r="571">
          <cell r="A571"/>
        </row>
        <row r="572">
          <cell r="A572"/>
        </row>
        <row r="573">
          <cell r="A573"/>
        </row>
        <row r="574">
          <cell r="A574"/>
        </row>
        <row r="575">
          <cell r="A575"/>
        </row>
        <row r="576">
          <cell r="A576"/>
        </row>
        <row r="577">
          <cell r="A577"/>
        </row>
        <row r="578">
          <cell r="A578"/>
        </row>
        <row r="579">
          <cell r="A579"/>
        </row>
        <row r="580">
          <cell r="A580"/>
        </row>
        <row r="581">
          <cell r="A581"/>
        </row>
        <row r="582">
          <cell r="A582"/>
        </row>
        <row r="583">
          <cell r="A583"/>
        </row>
        <row r="584">
          <cell r="A584"/>
        </row>
        <row r="585">
          <cell r="A585"/>
        </row>
        <row r="586">
          <cell r="A586"/>
        </row>
        <row r="587">
          <cell r="A587"/>
        </row>
        <row r="588">
          <cell r="A588"/>
        </row>
        <row r="589">
          <cell r="A589"/>
        </row>
        <row r="590">
          <cell r="A590"/>
        </row>
        <row r="591">
          <cell r="A591"/>
        </row>
        <row r="592">
          <cell r="A592"/>
        </row>
        <row r="593">
          <cell r="A593"/>
        </row>
        <row r="594">
          <cell r="A594"/>
        </row>
        <row r="595">
          <cell r="A595"/>
        </row>
        <row r="596">
          <cell r="A596"/>
        </row>
        <row r="597">
          <cell r="A597"/>
        </row>
        <row r="598">
          <cell r="A598"/>
        </row>
        <row r="599">
          <cell r="A599"/>
        </row>
        <row r="600">
          <cell r="A600"/>
        </row>
        <row r="601">
          <cell r="A601"/>
        </row>
        <row r="602">
          <cell r="A602"/>
        </row>
        <row r="603">
          <cell r="A603"/>
        </row>
        <row r="604">
          <cell r="A604"/>
        </row>
        <row r="605">
          <cell r="A605"/>
        </row>
        <row r="606">
          <cell r="A606"/>
        </row>
        <row r="607">
          <cell r="A607"/>
        </row>
        <row r="608">
          <cell r="A608"/>
        </row>
        <row r="609">
          <cell r="A609"/>
        </row>
        <row r="610">
          <cell r="A610"/>
        </row>
        <row r="611">
          <cell r="A611"/>
        </row>
        <row r="612">
          <cell r="A612"/>
        </row>
        <row r="613">
          <cell r="A613"/>
        </row>
        <row r="614">
          <cell r="A614"/>
        </row>
        <row r="615">
          <cell r="A615"/>
        </row>
        <row r="616">
          <cell r="A616"/>
        </row>
        <row r="617">
          <cell r="A617"/>
        </row>
        <row r="618">
          <cell r="A618"/>
        </row>
        <row r="619">
          <cell r="A619"/>
        </row>
        <row r="620">
          <cell r="A620"/>
        </row>
        <row r="621">
          <cell r="A621"/>
        </row>
        <row r="622">
          <cell r="A622"/>
        </row>
        <row r="623">
          <cell r="A623"/>
        </row>
        <row r="624">
          <cell r="A624"/>
        </row>
        <row r="625">
          <cell r="A625"/>
        </row>
        <row r="626">
          <cell r="A626"/>
        </row>
        <row r="627">
          <cell r="A627"/>
        </row>
        <row r="628">
          <cell r="A628"/>
        </row>
        <row r="629">
          <cell r="A629"/>
        </row>
        <row r="630">
          <cell r="A630"/>
        </row>
        <row r="631">
          <cell r="A631"/>
        </row>
        <row r="632">
          <cell r="A632"/>
        </row>
        <row r="633">
          <cell r="A633"/>
        </row>
        <row r="634">
          <cell r="A634"/>
        </row>
        <row r="635">
          <cell r="A635"/>
        </row>
        <row r="636">
          <cell r="A636"/>
        </row>
        <row r="637">
          <cell r="A637"/>
        </row>
        <row r="638">
          <cell r="A638"/>
        </row>
        <row r="639">
          <cell r="A639"/>
        </row>
        <row r="640">
          <cell r="A640"/>
        </row>
        <row r="641">
          <cell r="A641"/>
        </row>
        <row r="642">
          <cell r="A642"/>
        </row>
        <row r="643">
          <cell r="A643"/>
        </row>
        <row r="644">
          <cell r="A644"/>
        </row>
        <row r="645">
          <cell r="A645"/>
        </row>
        <row r="646">
          <cell r="A646"/>
        </row>
        <row r="647">
          <cell r="A647"/>
        </row>
        <row r="648">
          <cell r="A648"/>
        </row>
        <row r="649">
          <cell r="A649"/>
        </row>
        <row r="650">
          <cell r="A650"/>
        </row>
        <row r="651">
          <cell r="A651"/>
        </row>
        <row r="652">
          <cell r="A652"/>
        </row>
        <row r="653">
          <cell r="A653"/>
        </row>
        <row r="654">
          <cell r="A654"/>
        </row>
        <row r="655">
          <cell r="A655"/>
        </row>
        <row r="656">
          <cell r="A656"/>
        </row>
        <row r="657">
          <cell r="A657"/>
        </row>
        <row r="658">
          <cell r="A658"/>
        </row>
        <row r="659">
          <cell r="A659"/>
        </row>
        <row r="660">
          <cell r="A660"/>
        </row>
        <row r="661">
          <cell r="A661"/>
        </row>
        <row r="662">
          <cell r="A662"/>
        </row>
        <row r="663">
          <cell r="A663"/>
        </row>
        <row r="664">
          <cell r="A664"/>
        </row>
        <row r="665">
          <cell r="A665"/>
        </row>
        <row r="666">
          <cell r="A666"/>
        </row>
        <row r="667">
          <cell r="A667"/>
        </row>
        <row r="668">
          <cell r="A668"/>
        </row>
        <row r="669">
          <cell r="A669"/>
        </row>
        <row r="670">
          <cell r="A670"/>
        </row>
        <row r="671">
          <cell r="A671"/>
        </row>
        <row r="672">
          <cell r="A672"/>
        </row>
        <row r="673">
          <cell r="A673"/>
        </row>
        <row r="674">
          <cell r="A674"/>
        </row>
        <row r="675">
          <cell r="A675"/>
        </row>
        <row r="676">
          <cell r="A676"/>
        </row>
        <row r="679">
          <cell r="A679" t="str">
            <v>Key</v>
          </cell>
          <cell r="B679" t="str">
            <v>Project number</v>
          </cell>
          <cell r="C679" t="str">
            <v>Project name</v>
          </cell>
          <cell r="D679" t="str">
            <v>Warehouse</v>
          </cell>
          <cell r="E679" t="str">
            <v>Item no.</v>
          </cell>
          <cell r="F679" t="str">
            <v>Item desc.</v>
          </cell>
          <cell r="G679" t="str">
            <v>20112</v>
          </cell>
          <cell r="H679" t="str">
            <v>20113</v>
          </cell>
          <cell r="I679" t="str">
            <v>20114</v>
          </cell>
          <cell r="J679" t="str">
            <v>20115</v>
          </cell>
          <cell r="K679" t="str">
            <v>20116</v>
          </cell>
          <cell r="L679" t="str">
            <v>20117</v>
          </cell>
          <cell r="M679" t="str">
            <v>20118</v>
          </cell>
          <cell r="N679" t="str">
            <v>20119</v>
          </cell>
          <cell r="O679" t="str">
            <v>201110</v>
          </cell>
          <cell r="P679" t="str">
            <v>201111</v>
          </cell>
          <cell r="Q679" t="str">
            <v>201112</v>
          </cell>
          <cell r="R679" t="str">
            <v>201113</v>
          </cell>
          <cell r="S679" t="str">
            <v>201114</v>
          </cell>
          <cell r="T679" t="str">
            <v>201115</v>
          </cell>
          <cell r="U679" t="str">
            <v>201116</v>
          </cell>
          <cell r="V679" t="str">
            <v>201117</v>
          </cell>
          <cell r="W679" t="str">
            <v>201118</v>
          </cell>
          <cell r="X679" t="str">
            <v>201119</v>
          </cell>
          <cell r="Y679" t="str">
            <v>201120</v>
          </cell>
          <cell r="Z679" t="str">
            <v>201121</v>
          </cell>
          <cell r="AA679" t="str">
            <v>201122</v>
          </cell>
          <cell r="AB679" t="str">
            <v>201123</v>
          </cell>
          <cell r="AC679" t="str">
            <v>201124</v>
          </cell>
          <cell r="AD679" t="str">
            <v>201125</v>
          </cell>
          <cell r="AE679" t="str">
            <v>201126</v>
          </cell>
          <cell r="AF679" t="str">
            <v>201127</v>
          </cell>
          <cell r="AG679" t="str">
            <v>201128</v>
          </cell>
          <cell r="AH679" t="str">
            <v>201129</v>
          </cell>
          <cell r="AI679" t="str">
            <v>201130</v>
          </cell>
          <cell r="AJ679" t="str">
            <v>201131</v>
          </cell>
          <cell r="AK679" t="str">
            <v>201132</v>
          </cell>
          <cell r="AL679" t="str">
            <v>201133</v>
          </cell>
          <cell r="AM679" t="str">
            <v>201136</v>
          </cell>
          <cell r="AN679" t="str">
            <v>201137</v>
          </cell>
          <cell r="AO679" t="str">
            <v>201144</v>
          </cell>
          <cell r="AP679" t="str">
            <v>201151</v>
          </cell>
          <cell r="AQ679" t="str">
            <v>201152</v>
          </cell>
          <cell r="AR679" t="str">
            <v>201211</v>
          </cell>
          <cell r="AS679" t="str">
            <v>201214</v>
          </cell>
          <cell r="AT679" t="str">
            <v>201215</v>
          </cell>
          <cell r="AU679" t="str">
            <v>201218</v>
          </cell>
          <cell r="AV679" t="str">
            <v>201227</v>
          </cell>
          <cell r="AW679" t="str">
            <v>201228</v>
          </cell>
          <cell r="AX679" t="str">
            <v>201231</v>
          </cell>
          <cell r="AY679" t="str">
            <v>201235</v>
          </cell>
          <cell r="AZ679" t="str">
            <v>201248</v>
          </cell>
          <cell r="BA679" t="str">
            <v>201311</v>
          </cell>
          <cell r="BB679" t="str">
            <v>201323</v>
          </cell>
          <cell r="BC679" t="str">
            <v>201330</v>
          </cell>
          <cell r="BD679" t="str">
            <v>Total1</v>
          </cell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</row>
        <row r="680">
          <cell r="A680">
            <v>1</v>
          </cell>
          <cell r="B680">
            <v>2</v>
          </cell>
          <cell r="C680">
            <v>3</v>
          </cell>
          <cell r="D680">
            <v>4</v>
          </cell>
          <cell r="E680">
            <v>5</v>
          </cell>
          <cell r="F680">
            <v>6</v>
          </cell>
          <cell r="G680">
            <v>7</v>
          </cell>
          <cell r="H680">
            <v>8</v>
          </cell>
          <cell r="I680">
            <v>9</v>
          </cell>
          <cell r="J680">
            <v>10</v>
          </cell>
          <cell r="K680">
            <v>11</v>
          </cell>
          <cell r="L680">
            <v>12</v>
          </cell>
          <cell r="M680">
            <v>13</v>
          </cell>
          <cell r="N680">
            <v>14</v>
          </cell>
          <cell r="O680">
            <v>15</v>
          </cell>
          <cell r="P680">
            <v>16</v>
          </cell>
          <cell r="Q680">
            <v>17</v>
          </cell>
          <cell r="R680">
            <v>18</v>
          </cell>
          <cell r="S680">
            <v>19</v>
          </cell>
          <cell r="T680">
            <v>20</v>
          </cell>
          <cell r="U680">
            <v>21</v>
          </cell>
          <cell r="V680">
            <v>22</v>
          </cell>
          <cell r="W680">
            <v>23</v>
          </cell>
          <cell r="X680">
            <v>24</v>
          </cell>
          <cell r="Y680">
            <v>25</v>
          </cell>
          <cell r="Z680">
            <v>26</v>
          </cell>
          <cell r="AA680">
            <v>27</v>
          </cell>
          <cell r="AB680">
            <v>28</v>
          </cell>
          <cell r="AC680">
            <v>29</v>
          </cell>
          <cell r="AD680">
            <v>30</v>
          </cell>
          <cell r="AE680">
            <v>31</v>
          </cell>
          <cell r="AF680">
            <v>32</v>
          </cell>
          <cell r="AG680">
            <v>33</v>
          </cell>
          <cell r="AH680">
            <v>34</v>
          </cell>
          <cell r="AI680">
            <v>35</v>
          </cell>
          <cell r="AJ680">
            <v>36</v>
          </cell>
          <cell r="AK680">
            <v>37</v>
          </cell>
          <cell r="AL680">
            <v>38</v>
          </cell>
          <cell r="AM680">
            <v>39</v>
          </cell>
          <cell r="AN680">
            <v>40</v>
          </cell>
          <cell r="AO680">
            <v>41</v>
          </cell>
          <cell r="AP680">
            <v>42</v>
          </cell>
          <cell r="AQ680">
            <v>43</v>
          </cell>
          <cell r="AR680">
            <v>44</v>
          </cell>
          <cell r="AS680">
            <v>45</v>
          </cell>
          <cell r="AT680">
            <v>46</v>
          </cell>
          <cell r="AU680">
            <v>47</v>
          </cell>
          <cell r="AV680">
            <v>48</v>
          </cell>
          <cell r="AW680">
            <v>49</v>
          </cell>
          <cell r="AX680">
            <v>50</v>
          </cell>
          <cell r="AY680">
            <v>51</v>
          </cell>
          <cell r="AZ680">
            <v>52</v>
          </cell>
          <cell r="BA680">
            <v>53</v>
          </cell>
          <cell r="BB680">
            <v>54</v>
          </cell>
          <cell r="BC680">
            <v>55</v>
          </cell>
          <cell r="BD680">
            <v>56</v>
          </cell>
          <cell r="BE680">
            <v>57</v>
          </cell>
          <cell r="BF680">
            <v>58</v>
          </cell>
          <cell r="BG680">
            <v>59</v>
          </cell>
          <cell r="BH680">
            <v>60</v>
          </cell>
          <cell r="BI680">
            <v>61</v>
          </cell>
          <cell r="BJ680">
            <v>62</v>
          </cell>
          <cell r="BK680">
            <v>63</v>
          </cell>
          <cell r="BL680">
            <v>64</v>
          </cell>
          <cell r="BM680">
            <v>65</v>
          </cell>
          <cell r="BN680">
            <v>66</v>
          </cell>
          <cell r="BO680">
            <v>67</v>
          </cell>
          <cell r="BP680">
            <v>68</v>
          </cell>
          <cell r="BQ680">
            <v>69</v>
          </cell>
        </row>
      </sheetData>
      <sheetData sheetId="3" refreshError="1"/>
      <sheetData sheetId="4"/>
      <sheetData sheetId="5"/>
      <sheetData sheetId="6">
        <row r="1">
          <cell r="G1" t="str">
            <v>Year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Auswert01"/>
      <sheetName val="Auswert02"/>
      <sheetName val="DB_GT"/>
      <sheetName val="GT_DBI"/>
      <sheetName val="Wickelzetteldaten Trafo"/>
      <sheetName val="Wickelzetteldaten Spulen"/>
      <sheetName val="Grafik_AMSGB_1_MYR"/>
      <sheetName val="Grafik_AMSGB_2_MYR"/>
      <sheetName val="Wickelzetteldaten_Trafo"/>
      <sheetName val="Wickelzetteldaten_Spulen"/>
      <sheetName val="Wickelzetteldaten_Trafo1"/>
      <sheetName val="Wickelzetteldaten_Spulen1"/>
      <sheetName val="Wickelzetteldaten_Trafo2"/>
      <sheetName val="Wickelzetteldaten_Spulen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Makro"/>
      <sheetName val="Kurse"/>
      <sheetName val="SGB  1. Geldanl."/>
      <sheetName val="SGB  2. Kapitalanl."/>
      <sheetName val="SBG  3. Kredite"/>
      <sheetName val="SGB  4. Devisensich"/>
      <sheetName val="Grafik_Sparte GT_HGB"/>
      <sheetName val="Grafik_Sparte NT_HGB"/>
      <sheetName val="Grafik_SBG_HGB"/>
      <sheetName val="Grafik_SGB_HGB"/>
      <sheetName val="SGB__1__Geldanl_"/>
      <sheetName val="SGB__2__Kapitalanl_"/>
      <sheetName val="SBG__3__Kredite"/>
      <sheetName val="SGB__4__Devisensich"/>
      <sheetName val="Grafik_Sparte_GT_HGB"/>
      <sheetName val="Grafik_Sparte_NT_HGB"/>
    </sheetNames>
    <sheetDataSet>
      <sheetData sheetId="0" refreshError="1"/>
      <sheetData sheetId="1" refreshError="1"/>
      <sheetData sheetId="2" refreshError="1"/>
      <sheetData sheetId="3">
        <row r="4">
          <cell r="B4" t="str">
            <v>kennzeichen</v>
          </cell>
          <cell r="C4" t="str">
            <v>Mitte zu EUR</v>
          </cell>
          <cell r="D4"/>
          <cell r="E4" t="str">
            <v>Kurs je X</v>
          </cell>
        </row>
        <row r="5">
          <cell r="B5" t="str">
            <v>USD</v>
          </cell>
          <cell r="C5">
            <v>1.2383999999999999</v>
          </cell>
          <cell r="D5">
            <v>1.2383999999999999</v>
          </cell>
          <cell r="E5">
            <v>1</v>
          </cell>
        </row>
        <row r="6">
          <cell r="B6" t="str">
            <v>GBP</v>
          </cell>
          <cell r="C6">
            <v>0.68459999999999999</v>
          </cell>
          <cell r="D6">
            <v>0.68459999999999999</v>
          </cell>
          <cell r="E6">
            <v>1</v>
          </cell>
        </row>
        <row r="7">
          <cell r="B7" t="str">
            <v>CHF</v>
          </cell>
          <cell r="C7">
            <v>1.5626</v>
          </cell>
          <cell r="D7">
            <v>1.5626</v>
          </cell>
          <cell r="E7">
            <v>1</v>
          </cell>
        </row>
        <row r="8">
          <cell r="B8" t="str">
            <v>AED</v>
          </cell>
          <cell r="C8">
            <v>4.5488</v>
          </cell>
          <cell r="D8">
            <v>4.5488</v>
          </cell>
          <cell r="E8">
            <v>1</v>
          </cell>
        </row>
        <row r="9">
          <cell r="B9" t="str">
            <v>AUD</v>
          </cell>
          <cell r="C9">
            <v>1.6395999999999999</v>
          </cell>
          <cell r="D9">
            <v>1.6395999999999999</v>
          </cell>
          <cell r="E9">
            <v>1</v>
          </cell>
        </row>
        <row r="10">
          <cell r="B10" t="str">
            <v>DKK</v>
          </cell>
          <cell r="C10">
            <v>7.4494999999999996</v>
          </cell>
          <cell r="D10">
            <v>7.4494999999999996</v>
          </cell>
          <cell r="E10">
            <v>1</v>
          </cell>
        </row>
        <row r="11">
          <cell r="B11" t="str">
            <v>NOK</v>
          </cell>
          <cell r="C11">
            <v>8.7189999999999994</v>
          </cell>
          <cell r="D11">
            <v>8.7189999999999994</v>
          </cell>
          <cell r="E11">
            <v>1</v>
          </cell>
        </row>
        <row r="12">
          <cell r="B12" t="str">
            <v>SEK</v>
          </cell>
          <cell r="C12">
            <v>9.1940000000000008</v>
          </cell>
          <cell r="D12">
            <v>9.1940000000000008</v>
          </cell>
          <cell r="E12">
            <v>1</v>
          </cell>
        </row>
        <row r="13">
          <cell r="B13" t="str">
            <v>CZK</v>
          </cell>
          <cell r="C13">
            <v>33.323</v>
          </cell>
          <cell r="D13">
            <v>33.323</v>
          </cell>
          <cell r="E13">
            <v>1</v>
          </cell>
        </row>
        <row r="14">
          <cell r="B14" t="str">
            <v>HUF</v>
          </cell>
          <cell r="C14">
            <v>264.55</v>
          </cell>
          <cell r="D14">
            <v>264.55</v>
          </cell>
          <cell r="E14">
            <v>1</v>
          </cell>
        </row>
        <row r="15">
          <cell r="B15" t="str">
            <v>MYR</v>
          </cell>
          <cell r="C15">
            <v>4.7083000000000004</v>
          </cell>
          <cell r="D15">
            <v>4.7083000000000004</v>
          </cell>
          <cell r="E15">
            <v>1</v>
          </cell>
        </row>
        <row r="16">
          <cell r="B16" t="str">
            <v>SGD</v>
          </cell>
          <cell r="C16">
            <v>2.1046</v>
          </cell>
          <cell r="D16">
            <v>2.1046</v>
          </cell>
          <cell r="E16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SVERWEIS_KD"/>
      <sheetName val="SVERWEIS_LAND"/>
      <sheetName val="SVERWEIS_REGION"/>
      <sheetName val="Tabelle1"/>
      <sheetName val="DB_2010"/>
      <sheetName val="DB_2009"/>
      <sheetName val="Pivot_01"/>
      <sheetName val="Auswert_Sparte"/>
      <sheetName val="Tabelle2"/>
    </sheetNames>
    <sheetDataSet>
      <sheetData sheetId="0"/>
      <sheetData sheetId="1"/>
      <sheetData sheetId="2">
        <row r="3">
          <cell r="A3" t="str">
            <v>Land</v>
          </cell>
          <cell r="B3" t="str">
            <v>Bezeichnung</v>
          </cell>
          <cell r="C3" t="str">
            <v>WEB-Seite</v>
          </cell>
          <cell r="D3" t="str">
            <v>Kontinent</v>
          </cell>
          <cell r="E3" t="str">
            <v>EU</v>
          </cell>
        </row>
        <row r="4">
          <cell r="A4" t="str">
            <v>AF</v>
          </cell>
          <cell r="B4" t="str">
            <v>Afghanistan</v>
          </cell>
          <cell r="D4" t="str">
            <v>Asien</v>
          </cell>
        </row>
        <row r="5">
          <cell r="A5" t="str">
            <v>EG</v>
          </cell>
          <cell r="B5" t="str">
            <v>Ägypten</v>
          </cell>
          <cell r="D5" t="str">
            <v>Afrika</v>
          </cell>
        </row>
        <row r="6">
          <cell r="A6" t="str">
            <v>AL</v>
          </cell>
          <cell r="B6" t="str">
            <v>Albanien</v>
          </cell>
          <cell r="D6" t="str">
            <v>Europa</v>
          </cell>
        </row>
        <row r="7">
          <cell r="A7" t="str">
            <v>DZ</v>
          </cell>
          <cell r="B7" t="str">
            <v>Algerien</v>
          </cell>
          <cell r="D7" t="str">
            <v>Afrika</v>
          </cell>
        </row>
        <row r="8">
          <cell r="A8" t="str">
            <v>VI</v>
          </cell>
          <cell r="B8" t="str">
            <v>Amerikanische Jungferninseln (nichtinkorporiertes amerikanisches Außengebiet der USA)</v>
          </cell>
          <cell r="D8" t="str">
            <v>Amerika</v>
          </cell>
        </row>
        <row r="9">
          <cell r="A9" t="str">
            <v>AD</v>
          </cell>
          <cell r="B9" t="str">
            <v>Andorra</v>
          </cell>
          <cell r="D9" t="str">
            <v>Europa</v>
          </cell>
        </row>
        <row r="10">
          <cell r="A10" t="str">
            <v>AO</v>
          </cell>
          <cell r="B10" t="str">
            <v>Angola</v>
          </cell>
          <cell r="D10" t="str">
            <v>Afrika</v>
          </cell>
        </row>
        <row r="11">
          <cell r="A11" t="str">
            <v>AI</v>
          </cell>
          <cell r="B11" t="str">
            <v xml:space="preserve">Anguilla (britisches Überseegebiet des Vereinigten Königreichs) </v>
          </cell>
          <cell r="D11" t="str">
            <v>Amerika</v>
          </cell>
        </row>
        <row r="12">
          <cell r="A12" t="str">
            <v>AQ</v>
          </cell>
          <cell r="B12" t="str">
            <v>Antarktis</v>
          </cell>
          <cell r="D12" t="str">
            <v>Antarktika</v>
          </cell>
        </row>
        <row r="13">
          <cell r="A13" t="str">
            <v>AG</v>
          </cell>
          <cell r="B13" t="str">
            <v>Antigua und Barbuda</v>
          </cell>
          <cell r="D13" t="str">
            <v>Amerika</v>
          </cell>
        </row>
        <row r="14">
          <cell r="A14" t="str">
            <v>GQ</v>
          </cell>
          <cell r="B14" t="str">
            <v>Äquatorialguinea</v>
          </cell>
          <cell r="D14" t="str">
            <v>Afrika</v>
          </cell>
        </row>
        <row r="15">
          <cell r="A15" t="str">
            <v>AR</v>
          </cell>
          <cell r="B15" t="str">
            <v>Argentinien</v>
          </cell>
          <cell r="D15" t="str">
            <v>Amerika</v>
          </cell>
        </row>
        <row r="16">
          <cell r="A16" t="str">
            <v>AM</v>
          </cell>
          <cell r="B16" t="str">
            <v>Armenien</v>
          </cell>
          <cell r="D16" t="str">
            <v>Asien</v>
          </cell>
        </row>
        <row r="17">
          <cell r="A17" t="str">
            <v>AW</v>
          </cell>
          <cell r="B17" t="str">
            <v xml:space="preserve">Aruba </v>
          </cell>
          <cell r="D17" t="str">
            <v>Amerika</v>
          </cell>
        </row>
        <row r="18">
          <cell r="A18" t="str">
            <v>AZ</v>
          </cell>
          <cell r="B18" t="str">
            <v>Aserbaidschan</v>
          </cell>
          <cell r="D18" t="str">
            <v>Asien</v>
          </cell>
        </row>
        <row r="19">
          <cell r="A19" t="str">
            <v>ET</v>
          </cell>
          <cell r="B19" t="str">
            <v>Äthiopien</v>
          </cell>
          <cell r="D19" t="str">
            <v>Afrika</v>
          </cell>
        </row>
        <row r="20">
          <cell r="A20" t="str">
            <v>AU</v>
          </cell>
          <cell r="B20" t="str">
            <v>Australien</v>
          </cell>
          <cell r="D20" t="str">
            <v>Australien</v>
          </cell>
        </row>
        <row r="21">
          <cell r="A21" t="str">
            <v>BS</v>
          </cell>
          <cell r="B21" t="str">
            <v>Bahamas</v>
          </cell>
          <cell r="D21" t="str">
            <v>Amerika</v>
          </cell>
        </row>
        <row r="22">
          <cell r="A22" t="str">
            <v>BH</v>
          </cell>
          <cell r="B22" t="str">
            <v>Bahrain</v>
          </cell>
          <cell r="D22" t="str">
            <v>Asien</v>
          </cell>
        </row>
        <row r="23">
          <cell r="A23" t="str">
            <v>BD</v>
          </cell>
          <cell r="B23" t="str">
            <v>Bangladesch</v>
          </cell>
          <cell r="D23" t="str">
            <v>Asien</v>
          </cell>
        </row>
        <row r="24">
          <cell r="A24" t="str">
            <v>BB</v>
          </cell>
          <cell r="B24" t="str">
            <v>Barbados</v>
          </cell>
          <cell r="D24" t="str">
            <v>Amerika</v>
          </cell>
        </row>
        <row r="25">
          <cell r="A25" t="str">
            <v>BE</v>
          </cell>
          <cell r="B25" t="str">
            <v>Belgien</v>
          </cell>
          <cell r="C25" t="str">
            <v>Belgien</v>
          </cell>
          <cell r="D25" t="str">
            <v>Europa</v>
          </cell>
          <cell r="E25" t="str">
            <v>EU</v>
          </cell>
        </row>
        <row r="26">
          <cell r="A26" t="str">
            <v>BZ</v>
          </cell>
          <cell r="B26" t="str">
            <v>Belize</v>
          </cell>
          <cell r="D26" t="str">
            <v>Amerika</v>
          </cell>
        </row>
        <row r="27">
          <cell r="A27" t="str">
            <v>BJ</v>
          </cell>
          <cell r="B27" t="str">
            <v>Benin</v>
          </cell>
          <cell r="D27" t="str">
            <v>Afrika</v>
          </cell>
        </row>
        <row r="28">
          <cell r="A28" t="str">
            <v>BM</v>
          </cell>
          <cell r="B28" t="str">
            <v>Bermuda</v>
          </cell>
          <cell r="D28" t="str">
            <v>Amerika</v>
          </cell>
        </row>
        <row r="29">
          <cell r="A29" t="str">
            <v>BT</v>
          </cell>
          <cell r="B29" t="str">
            <v>Bhutan</v>
          </cell>
          <cell r="D29" t="str">
            <v>Asien</v>
          </cell>
        </row>
        <row r="30">
          <cell r="A30" t="str">
            <v>BO</v>
          </cell>
          <cell r="B30" t="str">
            <v>Bolivien</v>
          </cell>
          <cell r="D30" t="str">
            <v>Amerika</v>
          </cell>
        </row>
        <row r="31">
          <cell r="A31" t="str">
            <v>BA</v>
          </cell>
          <cell r="B31" t="str">
            <v>Bosnien-Herz.</v>
          </cell>
          <cell r="D31" t="str">
            <v>Europa</v>
          </cell>
        </row>
        <row r="32">
          <cell r="A32" t="str">
            <v>BW</v>
          </cell>
          <cell r="B32" t="str">
            <v>Botsuana</v>
          </cell>
          <cell r="D32" t="str">
            <v>Afrika</v>
          </cell>
        </row>
        <row r="33">
          <cell r="A33" t="str">
            <v>BV</v>
          </cell>
          <cell r="B33" t="str">
            <v>Bouvetinsel</v>
          </cell>
          <cell r="D33" t="str">
            <v>Antarktika</v>
          </cell>
        </row>
        <row r="34">
          <cell r="A34" t="str">
            <v>BR</v>
          </cell>
          <cell r="B34" t="str">
            <v>Brasilien</v>
          </cell>
          <cell r="D34" t="str">
            <v>Amerika</v>
          </cell>
        </row>
        <row r="35">
          <cell r="A35" t="str">
            <v>IO</v>
          </cell>
          <cell r="B35" t="str">
            <v>Brit.Geb.Ind.Oz</v>
          </cell>
          <cell r="D35" t="e">
            <v>#N/A</v>
          </cell>
        </row>
        <row r="36">
          <cell r="A36" t="str">
            <v>VG</v>
          </cell>
          <cell r="B36" t="str">
            <v xml:space="preserve">Britische Jungferninseln (britisches Überseegebiet des Vereinigten Königreichs) </v>
          </cell>
          <cell r="D36" t="str">
            <v>Amerika</v>
          </cell>
        </row>
        <row r="37">
          <cell r="A37" t="str">
            <v>BN</v>
          </cell>
          <cell r="B37" t="str">
            <v>Brunei Drussal.</v>
          </cell>
          <cell r="D37" t="str">
            <v>Asien</v>
          </cell>
        </row>
        <row r="38">
          <cell r="A38" t="str">
            <v>BG</v>
          </cell>
          <cell r="B38" t="str">
            <v>Bulgarien</v>
          </cell>
          <cell r="C38" t="str">
            <v>Bulgarien</v>
          </cell>
          <cell r="D38" t="str">
            <v>Europa</v>
          </cell>
          <cell r="E38" t="str">
            <v>EU</v>
          </cell>
        </row>
        <row r="39">
          <cell r="A39" t="str">
            <v>BF</v>
          </cell>
          <cell r="B39" t="str">
            <v>Burkina Faso</v>
          </cell>
          <cell r="D39" t="str">
            <v>Afrika</v>
          </cell>
        </row>
        <row r="40">
          <cell r="A40" t="str">
            <v>BI</v>
          </cell>
          <cell r="B40" t="str">
            <v>Burundi</v>
          </cell>
          <cell r="D40" t="str">
            <v>Afrika</v>
          </cell>
        </row>
        <row r="41">
          <cell r="A41" t="str">
            <v>CL</v>
          </cell>
          <cell r="B41" t="str">
            <v>Chile</v>
          </cell>
          <cell r="D41" t="str">
            <v>Amerika</v>
          </cell>
        </row>
        <row r="42">
          <cell r="A42" t="str">
            <v>CN</v>
          </cell>
          <cell r="B42" t="str">
            <v>China</v>
          </cell>
          <cell r="D42" t="str">
            <v>Asien</v>
          </cell>
        </row>
        <row r="43">
          <cell r="A43" t="str">
            <v>CK</v>
          </cell>
          <cell r="B43" t="str">
            <v>Cookinseln</v>
          </cell>
          <cell r="D43" t="e">
            <v>#N/A</v>
          </cell>
        </row>
        <row r="44">
          <cell r="A44" t="str">
            <v>CR</v>
          </cell>
          <cell r="B44" t="str">
            <v>Costa Rica</v>
          </cell>
          <cell r="D44" t="str">
            <v>Amerika</v>
          </cell>
        </row>
        <row r="45">
          <cell r="A45" t="str">
            <v>DK</v>
          </cell>
          <cell r="B45" t="str">
            <v>Dänemark</v>
          </cell>
          <cell r="C45" t="str">
            <v>Dänemark</v>
          </cell>
          <cell r="D45" t="str">
            <v>Europa</v>
          </cell>
          <cell r="E45" t="str">
            <v>EU</v>
          </cell>
        </row>
        <row r="46">
          <cell r="A46" t="str">
            <v>CD</v>
          </cell>
          <cell r="B46" t="str">
            <v>DemRep Kongo</v>
          </cell>
          <cell r="D46" t="e">
            <v>#N/A</v>
          </cell>
        </row>
        <row r="47">
          <cell r="A47" t="str">
            <v>DE</v>
          </cell>
          <cell r="B47" t="str">
            <v>Deutschland</v>
          </cell>
          <cell r="C47" t="str">
            <v>Deutschland</v>
          </cell>
          <cell r="D47" t="str">
            <v>Europa</v>
          </cell>
          <cell r="E47" t="str">
            <v>EU</v>
          </cell>
        </row>
        <row r="48">
          <cell r="A48" t="str">
            <v>DEx2</v>
          </cell>
          <cell r="B48" t="str">
            <v>Deutschland</v>
          </cell>
          <cell r="D48" t="str">
            <v>Europa</v>
          </cell>
          <cell r="E48" t="str">
            <v>EU</v>
          </cell>
        </row>
        <row r="49">
          <cell r="A49" t="str">
            <v>DEx3</v>
          </cell>
          <cell r="B49" t="str">
            <v>Deutschland</v>
          </cell>
          <cell r="D49" t="str">
            <v>Europa</v>
          </cell>
          <cell r="E49" t="str">
            <v>EU</v>
          </cell>
        </row>
        <row r="50">
          <cell r="A50" t="str">
            <v>DEx4</v>
          </cell>
          <cell r="B50" t="str">
            <v>Deutschland</v>
          </cell>
          <cell r="D50" t="str">
            <v>Europa</v>
          </cell>
          <cell r="E50" t="str">
            <v>EU</v>
          </cell>
        </row>
        <row r="51">
          <cell r="A51" t="str">
            <v>DEx5</v>
          </cell>
          <cell r="B51" t="str">
            <v>Deutschland</v>
          </cell>
          <cell r="D51" t="str">
            <v>Europa</v>
          </cell>
          <cell r="E51" t="str">
            <v>EU</v>
          </cell>
        </row>
        <row r="52">
          <cell r="A52" t="str">
            <v>DEx6</v>
          </cell>
          <cell r="B52" t="str">
            <v>Deutschland</v>
          </cell>
          <cell r="D52" t="str">
            <v>Europa</v>
          </cell>
          <cell r="E52" t="str">
            <v>EU</v>
          </cell>
        </row>
        <row r="53">
          <cell r="A53" t="str">
            <v>DEx1</v>
          </cell>
          <cell r="B53" t="str">
            <v>Deutschland</v>
          </cell>
          <cell r="D53" t="str">
            <v>Europa</v>
          </cell>
          <cell r="E53" t="str">
            <v>EU</v>
          </cell>
        </row>
        <row r="54">
          <cell r="A54" t="str">
            <v>DEx7</v>
          </cell>
          <cell r="B54" t="str">
            <v>Deutschland</v>
          </cell>
          <cell r="D54" t="str">
            <v>Europa</v>
          </cell>
          <cell r="E54" t="str">
            <v>EU</v>
          </cell>
        </row>
        <row r="55">
          <cell r="A55" t="str">
            <v>DEx9</v>
          </cell>
          <cell r="B55" t="str">
            <v>Deutschland</v>
          </cell>
          <cell r="D55" t="str">
            <v>Europa</v>
          </cell>
          <cell r="E55" t="str">
            <v>EU</v>
          </cell>
        </row>
        <row r="56">
          <cell r="A56" t="str">
            <v>DEx10</v>
          </cell>
          <cell r="B56" t="str">
            <v>Deutschland</v>
          </cell>
          <cell r="D56" t="str">
            <v>Europa</v>
          </cell>
          <cell r="E56" t="str">
            <v>EU</v>
          </cell>
        </row>
        <row r="57">
          <cell r="A57" t="str">
            <v>DEx11</v>
          </cell>
          <cell r="B57" t="str">
            <v>Deutschland</v>
          </cell>
          <cell r="D57" t="str">
            <v>Europa</v>
          </cell>
          <cell r="E57" t="str">
            <v>EU</v>
          </cell>
        </row>
        <row r="58">
          <cell r="A58" t="str">
            <v>DM</v>
          </cell>
          <cell r="B58" t="str">
            <v>Dominica</v>
          </cell>
          <cell r="D58" t="str">
            <v>Amerika</v>
          </cell>
        </row>
        <row r="59">
          <cell r="A59" t="str">
            <v>DO</v>
          </cell>
          <cell r="B59" t="str">
            <v>Dominik. Rep.</v>
          </cell>
          <cell r="D59" t="e">
            <v>#N/A</v>
          </cell>
        </row>
        <row r="60">
          <cell r="A60" t="str">
            <v>DJ</v>
          </cell>
          <cell r="B60" t="str">
            <v>Dschibuti</v>
          </cell>
          <cell r="D60" t="str">
            <v>Afrika</v>
          </cell>
        </row>
        <row r="61">
          <cell r="A61" t="str">
            <v>EC</v>
          </cell>
          <cell r="B61" t="str">
            <v>Ecuador</v>
          </cell>
          <cell r="D61" t="str">
            <v>Amerika</v>
          </cell>
        </row>
        <row r="62">
          <cell r="A62" t="str">
            <v>SV</v>
          </cell>
          <cell r="B62" t="str">
            <v>El Salvador</v>
          </cell>
          <cell r="D62" t="str">
            <v>Amerika</v>
          </cell>
        </row>
        <row r="63">
          <cell r="A63" t="str">
            <v>CI</v>
          </cell>
          <cell r="B63" t="str">
            <v>Elfenbeinküst</v>
          </cell>
          <cell r="D63" t="e">
            <v>#N/A</v>
          </cell>
        </row>
        <row r="64">
          <cell r="A64" t="str">
            <v>ER</v>
          </cell>
          <cell r="B64" t="str">
            <v>Eritrea</v>
          </cell>
          <cell r="D64" t="str">
            <v>Afrika</v>
          </cell>
        </row>
        <row r="65">
          <cell r="A65" t="str">
            <v>EE</v>
          </cell>
          <cell r="B65" t="str">
            <v>Estland</v>
          </cell>
          <cell r="C65" t="str">
            <v>Estland</v>
          </cell>
          <cell r="D65" t="str">
            <v>Europa</v>
          </cell>
          <cell r="E65" t="str">
            <v>EU</v>
          </cell>
        </row>
        <row r="66">
          <cell r="A66" t="str">
            <v>FK</v>
          </cell>
          <cell r="B66" t="str">
            <v>Falklandinseln</v>
          </cell>
          <cell r="D66" t="str">
            <v>Amerika</v>
          </cell>
        </row>
        <row r="67">
          <cell r="A67" t="str">
            <v>FO</v>
          </cell>
          <cell r="B67" t="str">
            <v>Färöer</v>
          </cell>
          <cell r="D67" t="str">
            <v>Europa</v>
          </cell>
        </row>
        <row r="68">
          <cell r="A68" t="str">
            <v>FJ</v>
          </cell>
          <cell r="B68" t="str">
            <v>Fidschi</v>
          </cell>
          <cell r="D68" t="e">
            <v>#N/A</v>
          </cell>
        </row>
        <row r="69">
          <cell r="A69" t="str">
            <v>FI</v>
          </cell>
          <cell r="B69" t="str">
            <v>Finnland</v>
          </cell>
          <cell r="C69" t="str">
            <v>Finnland</v>
          </cell>
          <cell r="D69" t="str">
            <v>Europa</v>
          </cell>
          <cell r="E69" t="str">
            <v>EU</v>
          </cell>
        </row>
        <row r="70">
          <cell r="A70" t="str">
            <v>FR</v>
          </cell>
          <cell r="B70" t="str">
            <v>Frankreich</v>
          </cell>
          <cell r="C70" t="str">
            <v>Frankreich</v>
          </cell>
          <cell r="D70" t="str">
            <v>Europa</v>
          </cell>
          <cell r="E70" t="str">
            <v>EU</v>
          </cell>
        </row>
        <row r="71">
          <cell r="A71" t="str">
            <v>GF</v>
          </cell>
          <cell r="B71" t="str">
            <v>Französ.Guayana</v>
          </cell>
          <cell r="D71" t="e">
            <v>#N/A</v>
          </cell>
        </row>
        <row r="72">
          <cell r="A72" t="str">
            <v>PF</v>
          </cell>
          <cell r="B72" t="str">
            <v>FranzPolynesien</v>
          </cell>
          <cell r="D72" t="e">
            <v>#N/A</v>
          </cell>
        </row>
        <row r="73">
          <cell r="A73" t="str">
            <v>TF</v>
          </cell>
          <cell r="B73" t="str">
            <v>French S.Territ</v>
          </cell>
          <cell r="D73" t="e">
            <v>#N/A</v>
          </cell>
        </row>
        <row r="74">
          <cell r="A74" t="str">
            <v>GA</v>
          </cell>
          <cell r="B74" t="str">
            <v>Gabun</v>
          </cell>
          <cell r="D74" t="str">
            <v>Afrika</v>
          </cell>
        </row>
        <row r="75">
          <cell r="A75" t="str">
            <v>GM</v>
          </cell>
          <cell r="B75" t="str">
            <v>Gambia</v>
          </cell>
          <cell r="D75" t="str">
            <v>Afrika</v>
          </cell>
        </row>
        <row r="76">
          <cell r="A76" t="str">
            <v>GE</v>
          </cell>
          <cell r="B76" t="str">
            <v>Georgien</v>
          </cell>
          <cell r="D76" t="str">
            <v>Asien</v>
          </cell>
        </row>
        <row r="77">
          <cell r="A77" t="str">
            <v>GH</v>
          </cell>
          <cell r="B77" t="str">
            <v>Ghana</v>
          </cell>
          <cell r="D77" t="str">
            <v>Afrika</v>
          </cell>
        </row>
        <row r="78">
          <cell r="A78" t="str">
            <v>GI</v>
          </cell>
          <cell r="B78" t="str">
            <v>Gibraltar</v>
          </cell>
          <cell r="D78" t="e">
            <v>#N/A</v>
          </cell>
        </row>
        <row r="79">
          <cell r="A79" t="str">
            <v>GD</v>
          </cell>
          <cell r="B79" t="str">
            <v>Grenada</v>
          </cell>
          <cell r="D79" t="str">
            <v>Amerika</v>
          </cell>
        </row>
        <row r="80">
          <cell r="A80" t="str">
            <v>GR</v>
          </cell>
          <cell r="B80" t="str">
            <v>Griechenland</v>
          </cell>
          <cell r="C80" t="str">
            <v>Griechenland</v>
          </cell>
          <cell r="D80" t="str">
            <v>Europa</v>
          </cell>
          <cell r="E80" t="str">
            <v>EU</v>
          </cell>
        </row>
        <row r="81">
          <cell r="A81" t="str">
            <v>GL</v>
          </cell>
          <cell r="B81" t="str">
            <v>Grönland</v>
          </cell>
          <cell r="D81" t="e">
            <v>#N/A</v>
          </cell>
        </row>
        <row r="82">
          <cell r="A82" t="str">
            <v>GP</v>
          </cell>
          <cell r="B82" t="str">
            <v>Guadeloupe</v>
          </cell>
          <cell r="D82" t="e">
            <v>#N/A</v>
          </cell>
        </row>
        <row r="83">
          <cell r="A83" t="str">
            <v>GU</v>
          </cell>
          <cell r="B83" t="str">
            <v>Guam</v>
          </cell>
          <cell r="D83" t="e">
            <v>#N/A</v>
          </cell>
        </row>
        <row r="84">
          <cell r="A84" t="str">
            <v>GT</v>
          </cell>
          <cell r="B84" t="str">
            <v>Guatemala</v>
          </cell>
          <cell r="D84" t="str">
            <v>Amerika</v>
          </cell>
        </row>
        <row r="85">
          <cell r="A85" t="str">
            <v>GN</v>
          </cell>
          <cell r="B85" t="str">
            <v>Guinea</v>
          </cell>
          <cell r="D85" t="str">
            <v>Afrika</v>
          </cell>
        </row>
        <row r="86">
          <cell r="A86" t="str">
            <v>GW</v>
          </cell>
          <cell r="B86" t="str">
            <v>Guinea-Bissau</v>
          </cell>
          <cell r="D86" t="str">
            <v>Afrika</v>
          </cell>
        </row>
        <row r="87">
          <cell r="A87" t="str">
            <v>GY</v>
          </cell>
          <cell r="B87" t="str">
            <v>Guyana</v>
          </cell>
          <cell r="D87" t="str">
            <v>Amerika</v>
          </cell>
        </row>
        <row r="88">
          <cell r="A88" t="str">
            <v>HT</v>
          </cell>
          <cell r="B88" t="str">
            <v>Haiti</v>
          </cell>
          <cell r="D88" t="str">
            <v>Amerika</v>
          </cell>
        </row>
        <row r="89">
          <cell r="A89" t="str">
            <v>HM</v>
          </cell>
          <cell r="B89" t="str">
            <v>Heard/McDon.Ins</v>
          </cell>
          <cell r="D89" t="e">
            <v>#N/A</v>
          </cell>
        </row>
        <row r="90">
          <cell r="A90" t="str">
            <v>HN</v>
          </cell>
          <cell r="B90" t="str">
            <v>Honduras</v>
          </cell>
          <cell r="D90" t="str">
            <v>Amerika</v>
          </cell>
        </row>
        <row r="91">
          <cell r="A91" t="str">
            <v>HK</v>
          </cell>
          <cell r="B91" t="str">
            <v>Hongkong</v>
          </cell>
          <cell r="D91" t="str">
            <v>Asien</v>
          </cell>
        </row>
        <row r="92">
          <cell r="A92" t="str">
            <v>IN</v>
          </cell>
          <cell r="B92" t="str">
            <v>Indien</v>
          </cell>
          <cell r="D92" t="str">
            <v>Asien</v>
          </cell>
        </row>
        <row r="93">
          <cell r="A93" t="str">
            <v>ID</v>
          </cell>
          <cell r="B93" t="str">
            <v>Indonesien</v>
          </cell>
          <cell r="D93" t="str">
            <v>Asien</v>
          </cell>
        </row>
        <row r="94">
          <cell r="A94" t="str">
            <v>IQ</v>
          </cell>
          <cell r="B94" t="str">
            <v>Irak</v>
          </cell>
          <cell r="D94" t="str">
            <v>Asien</v>
          </cell>
        </row>
        <row r="95">
          <cell r="A95" t="str">
            <v>IR</v>
          </cell>
          <cell r="B95" t="str">
            <v>Iran</v>
          </cell>
          <cell r="D95" t="str">
            <v>Asien</v>
          </cell>
        </row>
        <row r="96">
          <cell r="A96" t="str">
            <v>IE</v>
          </cell>
          <cell r="B96" t="str">
            <v>Irland</v>
          </cell>
          <cell r="C96" t="str">
            <v>Irland</v>
          </cell>
          <cell r="D96" t="str">
            <v>Europa</v>
          </cell>
          <cell r="E96" t="str">
            <v>EU</v>
          </cell>
        </row>
        <row r="97">
          <cell r="A97" t="str">
            <v>IS</v>
          </cell>
          <cell r="B97" t="str">
            <v>Island</v>
          </cell>
          <cell r="D97" t="str">
            <v>Europa</v>
          </cell>
        </row>
        <row r="98">
          <cell r="A98" t="str">
            <v>IL</v>
          </cell>
          <cell r="B98" t="str">
            <v>Israel</v>
          </cell>
          <cell r="D98" t="str">
            <v>Asien</v>
          </cell>
        </row>
        <row r="99">
          <cell r="A99" t="str">
            <v>IT</v>
          </cell>
          <cell r="B99" t="str">
            <v>Italien</v>
          </cell>
          <cell r="C99" t="str">
            <v>Italien</v>
          </cell>
          <cell r="D99" t="str">
            <v>Europa</v>
          </cell>
          <cell r="E99" t="str">
            <v>EU</v>
          </cell>
        </row>
        <row r="100">
          <cell r="A100" t="str">
            <v>JM</v>
          </cell>
          <cell r="B100" t="str">
            <v>Jamaika</v>
          </cell>
          <cell r="D100" t="str">
            <v>Amerika</v>
          </cell>
        </row>
        <row r="101">
          <cell r="A101" t="str">
            <v>JP</v>
          </cell>
          <cell r="B101" t="str">
            <v>Japan</v>
          </cell>
          <cell r="D101" t="str">
            <v>Asien</v>
          </cell>
        </row>
        <row r="102">
          <cell r="A102" t="str">
            <v>YE</v>
          </cell>
          <cell r="B102" t="str">
            <v>Jemen</v>
          </cell>
          <cell r="D102" t="str">
            <v>Asien</v>
          </cell>
        </row>
        <row r="103">
          <cell r="A103" t="str">
            <v>JO</v>
          </cell>
          <cell r="B103" t="str">
            <v>Jordanien</v>
          </cell>
          <cell r="D103" t="str">
            <v>Asien</v>
          </cell>
        </row>
        <row r="104">
          <cell r="A104" t="str">
            <v>KY</v>
          </cell>
          <cell r="B104" t="str">
            <v>Kaimaninseln</v>
          </cell>
          <cell r="D104" t="e">
            <v>#N/A</v>
          </cell>
        </row>
        <row r="105">
          <cell r="A105" t="str">
            <v>KH</v>
          </cell>
          <cell r="B105" t="str">
            <v>Kambodscha</v>
          </cell>
          <cell r="D105" t="str">
            <v>Asien</v>
          </cell>
        </row>
        <row r="106">
          <cell r="A106" t="str">
            <v>CM</v>
          </cell>
          <cell r="B106" t="str">
            <v>Kamerun</v>
          </cell>
          <cell r="D106" t="str">
            <v>Afrika</v>
          </cell>
        </row>
        <row r="107">
          <cell r="A107" t="str">
            <v>CA</v>
          </cell>
          <cell r="B107" t="str">
            <v>Kanada</v>
          </cell>
          <cell r="D107" t="str">
            <v>Amerika</v>
          </cell>
        </row>
        <row r="108">
          <cell r="A108" t="str">
            <v>CV</v>
          </cell>
          <cell r="B108" t="str">
            <v>Kap Verde</v>
          </cell>
          <cell r="D108" t="str">
            <v>Afrika</v>
          </cell>
        </row>
        <row r="109">
          <cell r="A109" t="str">
            <v>KZ</v>
          </cell>
          <cell r="B109" t="str">
            <v>Kasachstan</v>
          </cell>
          <cell r="D109" t="str">
            <v>Asien</v>
          </cell>
        </row>
        <row r="110">
          <cell r="A110" t="str">
            <v>QA</v>
          </cell>
          <cell r="B110" t="str">
            <v>Katar</v>
          </cell>
          <cell r="D110" t="str">
            <v>Asien</v>
          </cell>
        </row>
        <row r="111">
          <cell r="A111" t="str">
            <v>KE</v>
          </cell>
          <cell r="B111" t="str">
            <v>Kenia</v>
          </cell>
          <cell r="D111" t="str">
            <v>Afrika</v>
          </cell>
        </row>
        <row r="112">
          <cell r="A112" t="str">
            <v>KG</v>
          </cell>
          <cell r="B112" t="str">
            <v>Kirgisistan</v>
          </cell>
          <cell r="D112" t="str">
            <v>Asien</v>
          </cell>
        </row>
        <row r="113">
          <cell r="A113" t="str">
            <v>KI</v>
          </cell>
          <cell r="B113" t="str">
            <v>Kiribati</v>
          </cell>
          <cell r="D113" t="e">
            <v>#N/A</v>
          </cell>
        </row>
        <row r="114">
          <cell r="A114" t="str">
            <v>CC</v>
          </cell>
          <cell r="B114" t="str">
            <v>Kokosinseln</v>
          </cell>
          <cell r="D114" t="e">
            <v>#N/A</v>
          </cell>
        </row>
        <row r="115">
          <cell r="A115" t="str">
            <v>CO</v>
          </cell>
          <cell r="B115" t="str">
            <v>Kolumbien</v>
          </cell>
          <cell r="D115" t="str">
            <v>Amerika</v>
          </cell>
        </row>
        <row r="116">
          <cell r="A116" t="str">
            <v>KM</v>
          </cell>
          <cell r="B116" t="str">
            <v>Komoren</v>
          </cell>
          <cell r="D116" t="str">
            <v>Afrika</v>
          </cell>
        </row>
        <row r="117">
          <cell r="A117" t="str">
            <v>HR</v>
          </cell>
          <cell r="B117" t="str">
            <v>Kroatien</v>
          </cell>
          <cell r="D117" t="str">
            <v>Europa</v>
          </cell>
        </row>
        <row r="118">
          <cell r="A118" t="str">
            <v>CU</v>
          </cell>
          <cell r="B118" t="str">
            <v>Kuba</v>
          </cell>
          <cell r="D118" t="str">
            <v>Amerika</v>
          </cell>
        </row>
        <row r="119">
          <cell r="A119" t="str">
            <v>KW</v>
          </cell>
          <cell r="B119" t="str">
            <v>Kuwait</v>
          </cell>
          <cell r="D119" t="str">
            <v>Asien</v>
          </cell>
        </row>
        <row r="120">
          <cell r="A120" t="str">
            <v>LA</v>
          </cell>
          <cell r="B120" t="str">
            <v>Laos</v>
          </cell>
          <cell r="D120" t="str">
            <v>Asien</v>
          </cell>
        </row>
        <row r="121">
          <cell r="A121" t="str">
            <v>LS</v>
          </cell>
          <cell r="B121" t="str">
            <v>Lesotho</v>
          </cell>
          <cell r="D121" t="str">
            <v>Afrika</v>
          </cell>
        </row>
        <row r="122">
          <cell r="A122" t="str">
            <v>LV</v>
          </cell>
          <cell r="B122" t="str">
            <v>Lettland</v>
          </cell>
          <cell r="C122" t="str">
            <v>Lettland</v>
          </cell>
          <cell r="D122" t="str">
            <v>Europa</v>
          </cell>
          <cell r="E122" t="str">
            <v>EU</v>
          </cell>
        </row>
        <row r="123">
          <cell r="A123" t="str">
            <v>LB</v>
          </cell>
          <cell r="B123" t="str">
            <v>Libanon</v>
          </cell>
          <cell r="D123" t="str">
            <v>Asien</v>
          </cell>
        </row>
        <row r="124">
          <cell r="A124" t="str">
            <v>LR</v>
          </cell>
          <cell r="B124" t="str">
            <v>Liberia</v>
          </cell>
          <cell r="D124" t="str">
            <v>Afrika</v>
          </cell>
        </row>
        <row r="125">
          <cell r="A125" t="str">
            <v>LY</v>
          </cell>
          <cell r="B125" t="str">
            <v>Libyen</v>
          </cell>
          <cell r="D125" t="str">
            <v>Afrika</v>
          </cell>
        </row>
        <row r="126">
          <cell r="A126" t="str">
            <v>LI</v>
          </cell>
          <cell r="B126" t="str">
            <v>Liechtenstein</v>
          </cell>
          <cell r="D126" t="str">
            <v>Europa</v>
          </cell>
        </row>
        <row r="127">
          <cell r="A127" t="str">
            <v>LT</v>
          </cell>
          <cell r="B127" t="str">
            <v>Litauen</v>
          </cell>
          <cell r="C127" t="str">
            <v>Litauen</v>
          </cell>
          <cell r="D127" t="str">
            <v>Europa</v>
          </cell>
          <cell r="E127" t="str">
            <v>EU</v>
          </cell>
        </row>
        <row r="128">
          <cell r="A128" t="str">
            <v>LU</v>
          </cell>
          <cell r="B128" t="str">
            <v>Luxemburg</v>
          </cell>
          <cell r="C128" t="str">
            <v>Luxemburg</v>
          </cell>
          <cell r="D128" t="str">
            <v>Europa</v>
          </cell>
          <cell r="E128" t="str">
            <v>EU</v>
          </cell>
        </row>
        <row r="129">
          <cell r="A129" t="str">
            <v>MO</v>
          </cell>
          <cell r="B129" t="str">
            <v>Macau</v>
          </cell>
          <cell r="D129" t="e">
            <v>#N/A</v>
          </cell>
        </row>
        <row r="130">
          <cell r="A130" t="str">
            <v>MG</v>
          </cell>
          <cell r="B130" t="str">
            <v>Madagaskar</v>
          </cell>
          <cell r="D130" t="str">
            <v>Afrika</v>
          </cell>
        </row>
        <row r="131">
          <cell r="A131" t="str">
            <v>MW</v>
          </cell>
          <cell r="B131" t="str">
            <v>Malawi</v>
          </cell>
          <cell r="D131" t="str">
            <v>Afrika</v>
          </cell>
        </row>
        <row r="132">
          <cell r="A132" t="str">
            <v>MY</v>
          </cell>
          <cell r="B132" t="str">
            <v>Malaysia</v>
          </cell>
          <cell r="D132" t="str">
            <v>Asien</v>
          </cell>
        </row>
        <row r="133">
          <cell r="A133" t="str">
            <v>MV</v>
          </cell>
          <cell r="B133" t="str">
            <v>Malediven</v>
          </cell>
          <cell r="D133" t="str">
            <v>Asien</v>
          </cell>
        </row>
        <row r="134">
          <cell r="A134" t="str">
            <v>ML</v>
          </cell>
          <cell r="B134" t="str">
            <v>Mali</v>
          </cell>
          <cell r="D134" t="str">
            <v>Afrika</v>
          </cell>
        </row>
        <row r="135">
          <cell r="A135" t="str">
            <v>MT</v>
          </cell>
          <cell r="B135" t="str">
            <v>Malta</v>
          </cell>
          <cell r="C135" t="str">
            <v>Malta</v>
          </cell>
          <cell r="D135" t="str">
            <v>Europa</v>
          </cell>
          <cell r="E135" t="str">
            <v>EU</v>
          </cell>
        </row>
        <row r="136">
          <cell r="A136" t="str">
            <v>MA</v>
          </cell>
          <cell r="B136" t="str">
            <v>Marokko</v>
          </cell>
          <cell r="D136" t="str">
            <v>Afrika</v>
          </cell>
        </row>
        <row r="137">
          <cell r="A137" t="str">
            <v>MH</v>
          </cell>
          <cell r="B137" t="str">
            <v>Marshallinseln</v>
          </cell>
          <cell r="D137" t="e">
            <v>#N/A</v>
          </cell>
        </row>
        <row r="138">
          <cell r="A138" t="str">
            <v>MQ</v>
          </cell>
          <cell r="B138" t="str">
            <v>Martinique</v>
          </cell>
          <cell r="D138" t="e">
            <v>#N/A</v>
          </cell>
        </row>
        <row r="139">
          <cell r="A139" t="str">
            <v>MR</v>
          </cell>
          <cell r="B139" t="str">
            <v>Mauretanien</v>
          </cell>
          <cell r="D139" t="str">
            <v>Afrika</v>
          </cell>
        </row>
        <row r="140">
          <cell r="A140" t="str">
            <v>MU</v>
          </cell>
          <cell r="B140" t="str">
            <v>Mauritius</v>
          </cell>
          <cell r="D140" t="str">
            <v>Afrika</v>
          </cell>
        </row>
        <row r="141">
          <cell r="A141" t="str">
            <v>YT</v>
          </cell>
          <cell r="B141" t="str">
            <v>Mayotte</v>
          </cell>
          <cell r="D141" t="str">
            <v>Afrika</v>
          </cell>
        </row>
        <row r="142">
          <cell r="A142" t="str">
            <v>MK</v>
          </cell>
          <cell r="B142" t="str">
            <v>Mazedonien</v>
          </cell>
          <cell r="D142" t="str">
            <v>Europa</v>
          </cell>
        </row>
        <row r="143">
          <cell r="A143" t="str">
            <v>MX</v>
          </cell>
          <cell r="B143" t="str">
            <v>Mexiko</v>
          </cell>
          <cell r="D143" t="str">
            <v>Amerika</v>
          </cell>
        </row>
        <row r="144">
          <cell r="A144" t="str">
            <v>FM</v>
          </cell>
          <cell r="B144" t="str">
            <v>Mikronesien</v>
          </cell>
          <cell r="D144" t="e">
            <v>#N/A</v>
          </cell>
        </row>
        <row r="145">
          <cell r="A145" t="str">
            <v>UM</v>
          </cell>
          <cell r="B145" t="str">
            <v>Minor Outl.Ins.</v>
          </cell>
          <cell r="D145" t="e">
            <v>#N/A</v>
          </cell>
        </row>
        <row r="146">
          <cell r="A146" t="str">
            <v>MD</v>
          </cell>
          <cell r="B146" t="str">
            <v>Moldau</v>
          </cell>
          <cell r="D146" t="str">
            <v>Europa</v>
          </cell>
        </row>
        <row r="147">
          <cell r="A147" t="str">
            <v>MC</v>
          </cell>
          <cell r="B147" t="str">
            <v>Monaco</v>
          </cell>
          <cell r="D147" t="str">
            <v>Europa</v>
          </cell>
        </row>
        <row r="148">
          <cell r="A148" t="str">
            <v>MN</v>
          </cell>
          <cell r="B148" t="str">
            <v>Mongolei</v>
          </cell>
          <cell r="D148" t="str">
            <v>Asien</v>
          </cell>
        </row>
        <row r="149">
          <cell r="A149" t="str">
            <v>ME</v>
          </cell>
          <cell r="B149" t="str">
            <v>Montenegro</v>
          </cell>
          <cell r="D149" t="str">
            <v>Europa</v>
          </cell>
        </row>
        <row r="150">
          <cell r="A150" t="str">
            <v>MS</v>
          </cell>
          <cell r="B150" t="str">
            <v>Montserrat</v>
          </cell>
          <cell r="D150" t="e">
            <v>#N/A</v>
          </cell>
        </row>
        <row r="151">
          <cell r="A151" t="str">
            <v>MZ</v>
          </cell>
          <cell r="B151" t="str">
            <v>Mosambik</v>
          </cell>
          <cell r="D151" t="str">
            <v>Afrika</v>
          </cell>
        </row>
        <row r="152">
          <cell r="A152" t="str">
            <v>MM</v>
          </cell>
          <cell r="B152" t="str">
            <v>Myanmar</v>
          </cell>
          <cell r="D152" t="str">
            <v>Asien</v>
          </cell>
        </row>
        <row r="153">
          <cell r="A153" t="str">
            <v>NA</v>
          </cell>
          <cell r="B153" t="str">
            <v>Namibia</v>
          </cell>
          <cell r="D153" t="str">
            <v>Afrika</v>
          </cell>
        </row>
        <row r="154">
          <cell r="A154" t="str">
            <v>NR</v>
          </cell>
          <cell r="B154" t="str">
            <v>Nauru</v>
          </cell>
          <cell r="D154" t="e">
            <v>#N/A</v>
          </cell>
        </row>
        <row r="155">
          <cell r="A155" t="str">
            <v>NP</v>
          </cell>
          <cell r="B155" t="str">
            <v>Nepal</v>
          </cell>
          <cell r="D155" t="str">
            <v>Asien</v>
          </cell>
        </row>
        <row r="156">
          <cell r="A156" t="str">
            <v>NC</v>
          </cell>
          <cell r="B156" t="str">
            <v>Neukaledonien</v>
          </cell>
          <cell r="D156" t="e">
            <v>#N/A</v>
          </cell>
        </row>
        <row r="157">
          <cell r="A157" t="str">
            <v>NZ</v>
          </cell>
          <cell r="B157" t="str">
            <v>Neuseeland</v>
          </cell>
          <cell r="D157" t="e">
            <v>#N/A</v>
          </cell>
        </row>
        <row r="158">
          <cell r="A158" t="str">
            <v>NI</v>
          </cell>
          <cell r="B158" t="str">
            <v>Nicaragua</v>
          </cell>
          <cell r="D158" t="str">
            <v>Amerika</v>
          </cell>
        </row>
        <row r="159">
          <cell r="A159" t="str">
            <v>AN</v>
          </cell>
          <cell r="B159" t="str">
            <v>Niederl.Antill.</v>
          </cell>
          <cell r="D159" t="str">
            <v>Amerika</v>
          </cell>
        </row>
        <row r="160">
          <cell r="A160" t="str">
            <v>NL</v>
          </cell>
          <cell r="B160" t="str">
            <v>Niederlande</v>
          </cell>
          <cell r="C160" t="str">
            <v>Niederlande</v>
          </cell>
          <cell r="D160" t="str">
            <v>Europa</v>
          </cell>
          <cell r="E160" t="str">
            <v>EU</v>
          </cell>
        </row>
        <row r="161">
          <cell r="A161" t="str">
            <v>NE</v>
          </cell>
          <cell r="B161" t="str">
            <v>Niger</v>
          </cell>
          <cell r="D161" t="str">
            <v>Afrika</v>
          </cell>
        </row>
        <row r="162">
          <cell r="A162" t="str">
            <v>NG</v>
          </cell>
          <cell r="B162" t="str">
            <v>Nigeria</v>
          </cell>
          <cell r="D162" t="str">
            <v>Afrika</v>
          </cell>
        </row>
        <row r="163">
          <cell r="A163" t="str">
            <v>NU</v>
          </cell>
          <cell r="B163" t="str">
            <v>Niue</v>
          </cell>
          <cell r="D163" t="e">
            <v>#N/A</v>
          </cell>
        </row>
        <row r="164">
          <cell r="A164" t="str">
            <v>KP</v>
          </cell>
          <cell r="B164" t="str">
            <v>Nordkorea</v>
          </cell>
          <cell r="D164" t="str">
            <v>Asien</v>
          </cell>
        </row>
        <row r="165">
          <cell r="A165" t="str">
            <v>MP</v>
          </cell>
          <cell r="B165" t="str">
            <v>Nördl. Marianen</v>
          </cell>
          <cell r="D165" t="e">
            <v>#N/A</v>
          </cell>
        </row>
        <row r="166">
          <cell r="A166" t="str">
            <v>NF</v>
          </cell>
          <cell r="B166" t="str">
            <v>Norfolkinseln</v>
          </cell>
          <cell r="D166" t="e">
            <v>#N/A</v>
          </cell>
        </row>
        <row r="167">
          <cell r="A167" t="str">
            <v>NO</v>
          </cell>
          <cell r="B167" t="str">
            <v>Norwegen</v>
          </cell>
          <cell r="D167" t="str">
            <v>Europa</v>
          </cell>
        </row>
        <row r="168">
          <cell r="A168" t="str">
            <v>OM</v>
          </cell>
          <cell r="B168" t="str">
            <v>Oman</v>
          </cell>
          <cell r="D168" t="str">
            <v>Asien</v>
          </cell>
        </row>
        <row r="169">
          <cell r="A169" t="str">
            <v>TP</v>
          </cell>
          <cell r="B169" t="str">
            <v>Ost Timor</v>
          </cell>
          <cell r="D169" t="e">
            <v>#N/A</v>
          </cell>
        </row>
        <row r="170">
          <cell r="A170" t="str">
            <v>AT</v>
          </cell>
          <cell r="B170" t="str">
            <v>Österreich</v>
          </cell>
          <cell r="C170" t="str">
            <v>Österreich</v>
          </cell>
          <cell r="D170" t="str">
            <v>Europa</v>
          </cell>
          <cell r="E170" t="str">
            <v>EU</v>
          </cell>
        </row>
        <row r="171">
          <cell r="A171" t="str">
            <v>TL</v>
          </cell>
          <cell r="B171" t="str">
            <v>Osttimor</v>
          </cell>
          <cell r="D171" t="e">
            <v>#N/A</v>
          </cell>
        </row>
        <row r="172">
          <cell r="A172" t="str">
            <v>PK</v>
          </cell>
          <cell r="B172" t="str">
            <v>Pakistan</v>
          </cell>
          <cell r="D172" t="str">
            <v>Asien</v>
          </cell>
        </row>
        <row r="173">
          <cell r="A173" t="str">
            <v>PS</v>
          </cell>
          <cell r="B173" t="str">
            <v>Palästina</v>
          </cell>
          <cell r="D173" t="e">
            <v>#N/A</v>
          </cell>
        </row>
        <row r="174">
          <cell r="A174" t="str">
            <v>PW</v>
          </cell>
          <cell r="B174" t="str">
            <v>Palau</v>
          </cell>
          <cell r="D174" t="e">
            <v>#N/A</v>
          </cell>
        </row>
        <row r="175">
          <cell r="A175" t="str">
            <v>PA</v>
          </cell>
          <cell r="B175" t="str">
            <v>Panama</v>
          </cell>
          <cell r="D175" t="e">
            <v>#N/A</v>
          </cell>
        </row>
        <row r="176">
          <cell r="A176" t="str">
            <v>PG</v>
          </cell>
          <cell r="B176" t="str">
            <v>Papua-Neuguinea</v>
          </cell>
          <cell r="D176" t="e">
            <v>#N/A</v>
          </cell>
        </row>
        <row r="177">
          <cell r="A177" t="str">
            <v>PY</v>
          </cell>
          <cell r="B177" t="str">
            <v>Paraguay</v>
          </cell>
          <cell r="D177" t="str">
            <v>Amerika</v>
          </cell>
        </row>
        <row r="178">
          <cell r="A178" t="str">
            <v>PE</v>
          </cell>
          <cell r="B178" t="str">
            <v>Peru</v>
          </cell>
          <cell r="D178" t="str">
            <v>Amerika</v>
          </cell>
        </row>
        <row r="179">
          <cell r="A179" t="str">
            <v>PH</v>
          </cell>
          <cell r="B179" t="str">
            <v>Philippinen</v>
          </cell>
          <cell r="D179" t="str">
            <v>Asien</v>
          </cell>
        </row>
        <row r="180">
          <cell r="A180" t="str">
            <v>PN</v>
          </cell>
          <cell r="B180" t="str">
            <v>Pitcairn Inseln</v>
          </cell>
          <cell r="D180" t="e">
            <v>#N/A</v>
          </cell>
        </row>
        <row r="181">
          <cell r="A181" t="str">
            <v>PL</v>
          </cell>
          <cell r="B181" t="str">
            <v>Polen</v>
          </cell>
          <cell r="C181" t="str">
            <v>Polen</v>
          </cell>
          <cell r="D181" t="str">
            <v>Europa</v>
          </cell>
          <cell r="E181" t="str">
            <v>EU</v>
          </cell>
        </row>
        <row r="182">
          <cell r="A182" t="str">
            <v>PT</v>
          </cell>
          <cell r="B182" t="str">
            <v>Portugal</v>
          </cell>
          <cell r="C182" t="str">
            <v>Portugal</v>
          </cell>
          <cell r="D182" t="str">
            <v>Europa</v>
          </cell>
          <cell r="E182" t="str">
            <v>EU</v>
          </cell>
        </row>
        <row r="183">
          <cell r="A183" t="str">
            <v>PR</v>
          </cell>
          <cell r="B183" t="str">
            <v>Puerto Rico</v>
          </cell>
          <cell r="D183" t="e">
            <v>#N/A</v>
          </cell>
        </row>
        <row r="184">
          <cell r="A184" t="str">
            <v>CG</v>
          </cell>
          <cell r="B184" t="str">
            <v>Republik Kongo</v>
          </cell>
          <cell r="D184" t="str">
            <v>Afrika</v>
          </cell>
        </row>
        <row r="185">
          <cell r="A185" t="str">
            <v>RE</v>
          </cell>
          <cell r="B185" t="str">
            <v>Reunion</v>
          </cell>
          <cell r="D185" t="e">
            <v>#N/A</v>
          </cell>
        </row>
        <row r="186">
          <cell r="A186" t="str">
            <v>RW</v>
          </cell>
          <cell r="B186" t="str">
            <v>Ruanda</v>
          </cell>
          <cell r="D186" t="str">
            <v>Afrika</v>
          </cell>
        </row>
        <row r="187">
          <cell r="A187" t="str">
            <v>RO</v>
          </cell>
          <cell r="B187" t="str">
            <v>Rumänien</v>
          </cell>
          <cell r="C187" t="str">
            <v>Rumänien</v>
          </cell>
          <cell r="D187" t="str">
            <v>Europa</v>
          </cell>
          <cell r="E187" t="str">
            <v>EU</v>
          </cell>
        </row>
        <row r="188">
          <cell r="A188" t="str">
            <v>RU</v>
          </cell>
          <cell r="B188" t="str">
            <v>Russian Fed.</v>
          </cell>
          <cell r="D188" t="str">
            <v>Europa</v>
          </cell>
        </row>
        <row r="189">
          <cell r="A189" t="str">
            <v>GS</v>
          </cell>
          <cell r="B189" t="str">
            <v>S. Sandwich Ins</v>
          </cell>
          <cell r="D189" t="e">
            <v>#N/A</v>
          </cell>
        </row>
        <row r="190">
          <cell r="A190" t="str">
            <v>ST</v>
          </cell>
          <cell r="B190" t="str">
            <v>S.Tome,Principe</v>
          </cell>
          <cell r="D190" t="e">
            <v>#N/A</v>
          </cell>
        </row>
        <row r="191">
          <cell r="A191" t="str">
            <v>SB</v>
          </cell>
          <cell r="B191" t="str">
            <v>Salomonen</v>
          </cell>
          <cell r="D191" t="e">
            <v>#N/A</v>
          </cell>
        </row>
        <row r="192">
          <cell r="A192" t="str">
            <v>ZM</v>
          </cell>
          <cell r="B192" t="str">
            <v>Sambia</v>
          </cell>
          <cell r="D192" t="str">
            <v>Afrika</v>
          </cell>
        </row>
        <row r="193">
          <cell r="A193" t="str">
            <v>WS</v>
          </cell>
          <cell r="B193" t="str">
            <v>Samoa</v>
          </cell>
          <cell r="D193" t="e">
            <v>#N/A</v>
          </cell>
        </row>
        <row r="194">
          <cell r="A194" t="str">
            <v>AS</v>
          </cell>
          <cell r="B194" t="str">
            <v>Samoa, Amerikan</v>
          </cell>
          <cell r="D194" t="e">
            <v>#N/A</v>
          </cell>
        </row>
        <row r="195">
          <cell r="A195" t="str">
            <v>SM</v>
          </cell>
          <cell r="B195" t="str">
            <v>San Marino</v>
          </cell>
          <cell r="D195" t="str">
            <v>Europa</v>
          </cell>
        </row>
        <row r="196">
          <cell r="A196" t="str">
            <v>SA</v>
          </cell>
          <cell r="B196" t="str">
            <v>Saudi-Arabien</v>
          </cell>
          <cell r="D196" t="str">
            <v>Asien</v>
          </cell>
        </row>
        <row r="197">
          <cell r="A197" t="str">
            <v>SE</v>
          </cell>
          <cell r="B197" t="str">
            <v>Schweden</v>
          </cell>
          <cell r="C197" t="str">
            <v>Schweden</v>
          </cell>
          <cell r="D197" t="str">
            <v>Europa</v>
          </cell>
          <cell r="E197" t="str">
            <v>EU</v>
          </cell>
        </row>
        <row r="198">
          <cell r="A198" t="str">
            <v>CH</v>
          </cell>
          <cell r="B198" t="str">
            <v>Schweiz</v>
          </cell>
          <cell r="D198" t="str">
            <v>Europa</v>
          </cell>
        </row>
        <row r="199">
          <cell r="A199" t="str">
            <v>SN</v>
          </cell>
          <cell r="B199" t="str">
            <v>Senegal</v>
          </cell>
          <cell r="D199" t="str">
            <v>Afrika</v>
          </cell>
        </row>
        <row r="200">
          <cell r="A200" t="str">
            <v>RS</v>
          </cell>
          <cell r="B200" t="str">
            <v>Serbien</v>
          </cell>
          <cell r="D200" t="str">
            <v>Europa</v>
          </cell>
        </row>
        <row r="201">
          <cell r="A201" t="str">
            <v>YU</v>
          </cell>
          <cell r="B201" t="str">
            <v>Serbien&amp;Mtnegro</v>
          </cell>
          <cell r="D201" t="str">
            <v>Europa</v>
          </cell>
        </row>
        <row r="202">
          <cell r="A202" t="str">
            <v>CS</v>
          </cell>
          <cell r="B202" t="str">
            <v>Serbien/Monten.</v>
          </cell>
          <cell r="D202" t="str">
            <v>Europa</v>
          </cell>
        </row>
        <row r="203">
          <cell r="A203" t="str">
            <v>SC</v>
          </cell>
          <cell r="B203" t="str">
            <v>Seychellen</v>
          </cell>
          <cell r="D203" t="str">
            <v>Afrika</v>
          </cell>
        </row>
        <row r="204">
          <cell r="A204" t="str">
            <v>SL</v>
          </cell>
          <cell r="B204" t="str">
            <v>Sierra Leone</v>
          </cell>
          <cell r="D204" t="str">
            <v>Afrika</v>
          </cell>
        </row>
        <row r="205">
          <cell r="A205" t="str">
            <v>ZW</v>
          </cell>
          <cell r="B205" t="str">
            <v>Simbabwe</v>
          </cell>
          <cell r="D205" t="str">
            <v>Afrika</v>
          </cell>
        </row>
        <row r="206">
          <cell r="A206" t="str">
            <v>SG</v>
          </cell>
          <cell r="B206" t="str">
            <v>Singapur</v>
          </cell>
          <cell r="D206" t="str">
            <v>Asien</v>
          </cell>
        </row>
        <row r="207">
          <cell r="A207" t="str">
            <v>SK</v>
          </cell>
          <cell r="B207" t="str">
            <v>Slowakei</v>
          </cell>
          <cell r="C207" t="str">
            <v>Slowakei</v>
          </cell>
          <cell r="D207" t="str">
            <v>Europa</v>
          </cell>
          <cell r="E207" t="str">
            <v>EU</v>
          </cell>
        </row>
        <row r="208">
          <cell r="A208" t="str">
            <v>SI</v>
          </cell>
          <cell r="B208" t="str">
            <v>Slowenien</v>
          </cell>
          <cell r="C208" t="str">
            <v>Slowenien</v>
          </cell>
          <cell r="D208" t="str">
            <v>Europa</v>
          </cell>
          <cell r="E208" t="str">
            <v>EU</v>
          </cell>
        </row>
        <row r="209">
          <cell r="A209" t="str">
            <v>SO</v>
          </cell>
          <cell r="B209" t="str">
            <v>Somalia</v>
          </cell>
          <cell r="D209" t="str">
            <v>Afrika</v>
          </cell>
        </row>
        <row r="210">
          <cell r="A210" t="str">
            <v>ES</v>
          </cell>
          <cell r="B210" t="str">
            <v>Spanien</v>
          </cell>
          <cell r="C210" t="str">
            <v>Spanien</v>
          </cell>
          <cell r="D210" t="str">
            <v>Europa</v>
          </cell>
          <cell r="E210" t="str">
            <v>EU</v>
          </cell>
        </row>
        <row r="211">
          <cell r="A211" t="str">
            <v>LK</v>
          </cell>
          <cell r="B211" t="str">
            <v>Sri Lanka</v>
          </cell>
          <cell r="D211" t="str">
            <v>Asien</v>
          </cell>
        </row>
        <row r="212">
          <cell r="A212" t="str">
            <v>SH</v>
          </cell>
          <cell r="B212" t="str">
            <v>St. Helena</v>
          </cell>
          <cell r="D212" t="str">
            <v>Afrika</v>
          </cell>
        </row>
        <row r="213">
          <cell r="A213" t="str">
            <v>LC</v>
          </cell>
          <cell r="B213" t="str">
            <v>St. Lucia</v>
          </cell>
          <cell r="D213" t="e">
            <v>#N/A</v>
          </cell>
        </row>
        <row r="214">
          <cell r="A214" t="str">
            <v>VC</v>
          </cell>
          <cell r="B214" t="str">
            <v>St. Vincent</v>
          </cell>
          <cell r="D214" t="e">
            <v>#N/A</v>
          </cell>
        </row>
        <row r="215">
          <cell r="A215" t="str">
            <v>KN</v>
          </cell>
          <cell r="B215" t="str">
            <v>St.Kitts&amp;Nevis</v>
          </cell>
          <cell r="D215" t="e">
            <v>#N/A</v>
          </cell>
        </row>
        <row r="216">
          <cell r="A216" t="str">
            <v>PM</v>
          </cell>
          <cell r="B216" t="str">
            <v>StPier.,Miquel.</v>
          </cell>
          <cell r="D216" t="e">
            <v>#N/A</v>
          </cell>
        </row>
        <row r="217">
          <cell r="A217" t="str">
            <v>ZA</v>
          </cell>
          <cell r="B217" t="str">
            <v>Südafrika</v>
          </cell>
          <cell r="D217" t="str">
            <v>Afrika</v>
          </cell>
        </row>
        <row r="218">
          <cell r="A218" t="str">
            <v>SD</v>
          </cell>
          <cell r="B218" t="str">
            <v>Sudan</v>
          </cell>
          <cell r="D218" t="str">
            <v>Afrika</v>
          </cell>
        </row>
        <row r="219">
          <cell r="A219" t="str">
            <v>KR</v>
          </cell>
          <cell r="B219" t="str">
            <v>Südkorea</v>
          </cell>
          <cell r="D219" t="str">
            <v>Asien</v>
          </cell>
        </row>
        <row r="220">
          <cell r="A220" t="str">
            <v>SR</v>
          </cell>
          <cell r="B220" t="str">
            <v>Suriname</v>
          </cell>
          <cell r="D220" t="str">
            <v>Amerika</v>
          </cell>
        </row>
        <row r="221">
          <cell r="A221" t="str">
            <v>SJ</v>
          </cell>
          <cell r="B221" t="str">
            <v>Svalbard</v>
          </cell>
          <cell r="D221" t="e">
            <v>#N/A</v>
          </cell>
        </row>
        <row r="222">
          <cell r="A222" t="str">
            <v>SZ</v>
          </cell>
          <cell r="B222" t="str">
            <v>Swasiland</v>
          </cell>
          <cell r="D222" t="str">
            <v>Afrika</v>
          </cell>
        </row>
        <row r="223">
          <cell r="A223" t="str">
            <v>SY</v>
          </cell>
          <cell r="B223" t="str">
            <v>Syrien</v>
          </cell>
          <cell r="D223" t="str">
            <v>Asien</v>
          </cell>
        </row>
        <row r="224">
          <cell r="A224" t="str">
            <v>TJ</v>
          </cell>
          <cell r="B224" t="str">
            <v>Tadschikistan</v>
          </cell>
          <cell r="D224" t="str">
            <v>Asien</v>
          </cell>
        </row>
        <row r="225">
          <cell r="A225" t="str">
            <v>TW</v>
          </cell>
          <cell r="B225" t="str">
            <v>Taiwan</v>
          </cell>
          <cell r="D225" t="str">
            <v>Asien</v>
          </cell>
        </row>
        <row r="226">
          <cell r="A226" t="str">
            <v>TZ</v>
          </cell>
          <cell r="B226" t="str">
            <v>Tansania</v>
          </cell>
          <cell r="D226" t="str">
            <v>Afrika</v>
          </cell>
        </row>
        <row r="227">
          <cell r="A227" t="str">
            <v>TH</v>
          </cell>
          <cell r="B227" t="str">
            <v>Thailand</v>
          </cell>
          <cell r="D227" t="str">
            <v>Asien</v>
          </cell>
        </row>
        <row r="228">
          <cell r="A228" t="str">
            <v>TG</v>
          </cell>
          <cell r="B228" t="str">
            <v>Togo</v>
          </cell>
          <cell r="D228" t="str">
            <v>Afrika</v>
          </cell>
        </row>
        <row r="229">
          <cell r="A229" t="str">
            <v>TK</v>
          </cell>
          <cell r="B229" t="str">
            <v>Tokelau-Inseln</v>
          </cell>
          <cell r="D229" t="e">
            <v>#N/A</v>
          </cell>
        </row>
        <row r="230">
          <cell r="A230" t="str">
            <v>TO</v>
          </cell>
          <cell r="B230" t="str">
            <v>Tonga</v>
          </cell>
          <cell r="D230" t="e">
            <v>#N/A</v>
          </cell>
        </row>
        <row r="231">
          <cell r="A231" t="str">
            <v>TT</v>
          </cell>
          <cell r="B231" t="str">
            <v>Trinidad,Tobago</v>
          </cell>
          <cell r="D231" t="e">
            <v>#N/A</v>
          </cell>
        </row>
        <row r="232">
          <cell r="A232" t="str">
            <v>TD</v>
          </cell>
          <cell r="B232" t="str">
            <v>Tschad</v>
          </cell>
          <cell r="D232" t="str">
            <v>Afrika</v>
          </cell>
        </row>
        <row r="233">
          <cell r="A233" t="str">
            <v>CZ</v>
          </cell>
          <cell r="B233" t="str">
            <v>Tschechische Re</v>
          </cell>
          <cell r="C233" t="str">
            <v>Tschechische Republik</v>
          </cell>
          <cell r="D233" t="str">
            <v>Europa</v>
          </cell>
          <cell r="E233" t="str">
            <v>EU</v>
          </cell>
        </row>
        <row r="234">
          <cell r="A234" t="str">
            <v>TN</v>
          </cell>
          <cell r="B234" t="str">
            <v>Tunesien</v>
          </cell>
          <cell r="D234" t="str">
            <v>Afrika</v>
          </cell>
        </row>
        <row r="235">
          <cell r="A235" t="str">
            <v>TR</v>
          </cell>
          <cell r="B235" t="str">
            <v>Türkei</v>
          </cell>
          <cell r="D235" t="str">
            <v>Asien</v>
          </cell>
        </row>
        <row r="236">
          <cell r="A236" t="str">
            <v>TM</v>
          </cell>
          <cell r="B236" t="str">
            <v>Turkmenistan</v>
          </cell>
          <cell r="D236" t="str">
            <v>Asien</v>
          </cell>
        </row>
        <row r="237">
          <cell r="A237" t="str">
            <v>TC</v>
          </cell>
          <cell r="B237" t="str">
            <v>Turks-,Caicosin</v>
          </cell>
          <cell r="D237" t="e">
            <v>#N/A</v>
          </cell>
        </row>
        <row r="238">
          <cell r="A238" t="str">
            <v>TV</v>
          </cell>
          <cell r="B238" t="str">
            <v>Tuvalu</v>
          </cell>
          <cell r="D238" t="e">
            <v>#N/A</v>
          </cell>
        </row>
        <row r="239">
          <cell r="A239" t="str">
            <v>UG</v>
          </cell>
          <cell r="B239" t="str">
            <v>Uganda</v>
          </cell>
          <cell r="D239" t="str">
            <v>Afrika</v>
          </cell>
        </row>
        <row r="240">
          <cell r="A240" t="str">
            <v>UA</v>
          </cell>
          <cell r="B240" t="str">
            <v>Ukraine</v>
          </cell>
          <cell r="D240" t="str">
            <v>Europa</v>
          </cell>
        </row>
        <row r="241">
          <cell r="A241" t="str">
            <v>HU</v>
          </cell>
          <cell r="B241" t="str">
            <v>Ungarn</v>
          </cell>
          <cell r="C241" t="str">
            <v>Ungarn</v>
          </cell>
          <cell r="D241" t="str">
            <v>Europa</v>
          </cell>
          <cell r="E241" t="str">
            <v>EU</v>
          </cell>
        </row>
        <row r="242">
          <cell r="A242" t="str">
            <v>GB</v>
          </cell>
          <cell r="B242" t="str">
            <v>United Kingdom</v>
          </cell>
          <cell r="C242" t="str">
            <v>Vereinigtes Königreich</v>
          </cell>
          <cell r="D242" t="str">
            <v>Europa</v>
          </cell>
          <cell r="E242" t="str">
            <v>EU</v>
          </cell>
        </row>
        <row r="243">
          <cell r="A243" t="str">
            <v>UY</v>
          </cell>
          <cell r="B243" t="str">
            <v>Uruguay</v>
          </cell>
          <cell r="D243" t="str">
            <v>Amerika</v>
          </cell>
        </row>
        <row r="244">
          <cell r="A244" t="str">
            <v>US</v>
          </cell>
          <cell r="B244" t="str">
            <v>USA</v>
          </cell>
          <cell r="D244" t="str">
            <v>Amerika</v>
          </cell>
        </row>
        <row r="245">
          <cell r="A245" t="str">
            <v>UZ</v>
          </cell>
          <cell r="B245" t="str">
            <v>Usbekistan</v>
          </cell>
          <cell r="D245" t="str">
            <v>Asien</v>
          </cell>
        </row>
        <row r="246">
          <cell r="A246" t="str">
            <v>VU</v>
          </cell>
          <cell r="B246" t="str">
            <v>Vanuatu</v>
          </cell>
          <cell r="D246" t="str">
            <v>Australien</v>
          </cell>
        </row>
        <row r="247">
          <cell r="A247" t="str">
            <v>VA</v>
          </cell>
          <cell r="B247" t="str">
            <v>Vatikanstadt</v>
          </cell>
          <cell r="D247" t="str">
            <v>Europa</v>
          </cell>
        </row>
        <row r="248">
          <cell r="A248" t="str">
            <v>VE</v>
          </cell>
          <cell r="B248" t="str">
            <v>Venezuela</v>
          </cell>
          <cell r="D248" t="str">
            <v>Amerika</v>
          </cell>
        </row>
        <row r="249">
          <cell r="A249" t="str">
            <v>AE</v>
          </cell>
          <cell r="B249" t="str">
            <v>Vereinigte Arabische Emirate</v>
          </cell>
          <cell r="D249" t="str">
            <v>Asien</v>
          </cell>
        </row>
        <row r="250">
          <cell r="A250" t="str">
            <v>VN</v>
          </cell>
          <cell r="B250" t="str">
            <v>Vietnam</v>
          </cell>
          <cell r="D250" t="str">
            <v>Asien</v>
          </cell>
        </row>
        <row r="251">
          <cell r="A251" t="str">
            <v>WF</v>
          </cell>
          <cell r="B251" t="str">
            <v>Wallis,Futuna</v>
          </cell>
          <cell r="D251" t="e">
            <v>#N/A</v>
          </cell>
        </row>
        <row r="252">
          <cell r="A252" t="str">
            <v>CX</v>
          </cell>
          <cell r="B252" t="str">
            <v>Weihnachtsinsel</v>
          </cell>
          <cell r="D252" t="e">
            <v>#N/A</v>
          </cell>
        </row>
        <row r="253">
          <cell r="A253" t="str">
            <v>BY</v>
          </cell>
          <cell r="B253" t="str">
            <v>Weissrussland</v>
          </cell>
          <cell r="D253" t="e">
            <v>#N/A</v>
          </cell>
        </row>
        <row r="254">
          <cell r="A254" t="str">
            <v>EH</v>
          </cell>
          <cell r="B254" t="str">
            <v>West Sahara</v>
          </cell>
          <cell r="D254" t="e">
            <v>#N/A</v>
          </cell>
        </row>
        <row r="255">
          <cell r="A255" t="str">
            <v>CF</v>
          </cell>
          <cell r="B255" t="str">
            <v>Zentralaf. Rep.</v>
          </cell>
          <cell r="D255" t="e">
            <v>#N/A</v>
          </cell>
        </row>
        <row r="256">
          <cell r="A256" t="str">
            <v>CY</v>
          </cell>
          <cell r="B256" t="str">
            <v>Zypern</v>
          </cell>
          <cell r="C256" t="str">
            <v>Zypern</v>
          </cell>
          <cell r="D256" t="str">
            <v>Asien</v>
          </cell>
          <cell r="E256" t="str">
            <v>EU</v>
          </cell>
        </row>
        <row r="257">
          <cell r="A257" t="str">
            <v>k.A.</v>
          </cell>
          <cell r="B257" t="str">
            <v>Sonstige</v>
          </cell>
        </row>
        <row r="258">
          <cell r="A258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w. AN"/>
      <sheetName val="Zusammenfassung"/>
      <sheetName val="Angestellte"/>
      <sheetName val="Kurse"/>
      <sheetName val="Assumptions"/>
      <sheetName val="ValueLink"/>
      <sheetName val="Grafik"/>
      <sheetName val="Gew__A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 Summary"/>
      <sheetName val="Summary by line"/>
      <sheetName val="Summary by Project"/>
      <sheetName val="Total Production"/>
      <sheetName val="Total IDP"/>
      <sheetName val="Board Order"/>
      <sheetName val="Change tracker"/>
      <sheetName val="Option_Summary"/>
      <sheetName val="Summary_by_line"/>
      <sheetName val="Summary_by_Project"/>
      <sheetName val="Total_Production"/>
      <sheetName val="Total_IDP"/>
      <sheetName val="Board_Order"/>
      <sheetName val="Change_tracker"/>
    </sheetNames>
    <sheetDataSet>
      <sheetData sheetId="0" refreshError="1"/>
      <sheetData sheetId="1" refreshError="1"/>
      <sheetData sheetId="2" refreshError="1"/>
      <sheetData sheetId="3" refreshError="1">
        <row r="1">
          <cell r="K1" t="str">
            <v>Year</v>
          </cell>
          <cell r="L1" t="str">
            <v>Week</v>
          </cell>
        </row>
        <row r="2">
          <cell r="K2">
            <v>2011</v>
          </cell>
          <cell r="L2">
            <v>2011</v>
          </cell>
          <cell r="M2">
            <v>2011</v>
          </cell>
          <cell r="N2">
            <v>2011</v>
          </cell>
          <cell r="O2">
            <v>2011</v>
          </cell>
          <cell r="P2">
            <v>2011</v>
          </cell>
          <cell r="Q2">
            <v>2011</v>
          </cell>
          <cell r="R2">
            <v>2011</v>
          </cell>
          <cell r="S2">
            <v>2011</v>
          </cell>
          <cell r="T2">
            <v>2011</v>
          </cell>
          <cell r="U2">
            <v>2011</v>
          </cell>
          <cell r="V2">
            <v>2011</v>
          </cell>
          <cell r="W2">
            <v>2011</v>
          </cell>
          <cell r="X2">
            <v>2011</v>
          </cell>
          <cell r="Y2">
            <v>2011</v>
          </cell>
          <cell r="Z2">
            <v>2011</v>
          </cell>
          <cell r="AA2">
            <v>2011</v>
          </cell>
          <cell r="AB2">
            <v>2011</v>
          </cell>
          <cell r="AC2">
            <v>2011</v>
          </cell>
          <cell r="AD2">
            <v>2011</v>
          </cell>
          <cell r="AE2">
            <v>2011</v>
          </cell>
          <cell r="AF2">
            <v>2011</v>
          </cell>
          <cell r="AG2">
            <v>2011</v>
          </cell>
          <cell r="AH2">
            <v>2011</v>
          </cell>
          <cell r="AI2">
            <v>2011</v>
          </cell>
          <cell r="AJ2">
            <v>2011</v>
          </cell>
          <cell r="AK2">
            <v>2011</v>
          </cell>
          <cell r="AL2">
            <v>2011</v>
          </cell>
          <cell r="AM2">
            <v>2011</v>
          </cell>
          <cell r="AN2">
            <v>2011</v>
          </cell>
          <cell r="AO2">
            <v>2011</v>
          </cell>
          <cell r="AP2">
            <v>2011</v>
          </cell>
          <cell r="AQ2">
            <v>2011</v>
          </cell>
          <cell r="AR2">
            <v>2011</v>
          </cell>
          <cell r="AS2">
            <v>2011</v>
          </cell>
          <cell r="AT2">
            <v>2011</v>
          </cell>
          <cell r="AU2">
            <v>2011</v>
          </cell>
          <cell r="AV2">
            <v>2011</v>
          </cell>
          <cell r="AW2">
            <v>2011</v>
          </cell>
          <cell r="AX2">
            <v>2011</v>
          </cell>
          <cell r="AY2">
            <v>2011</v>
          </cell>
          <cell r="AZ2">
            <v>2011</v>
          </cell>
          <cell r="BA2">
            <v>2011</v>
          </cell>
          <cell r="BB2">
            <v>2011</v>
          </cell>
          <cell r="BC2">
            <v>2011</v>
          </cell>
          <cell r="BD2">
            <v>2011</v>
          </cell>
          <cell r="BE2">
            <v>2011</v>
          </cell>
          <cell r="BF2">
            <v>2011</v>
          </cell>
          <cell r="BG2">
            <v>2011</v>
          </cell>
          <cell r="BH2">
            <v>2012</v>
          </cell>
          <cell r="BI2">
            <v>2012</v>
          </cell>
          <cell r="BJ2">
            <v>2012</v>
          </cell>
          <cell r="BK2">
            <v>2012</v>
          </cell>
          <cell r="BL2">
            <v>2012</v>
          </cell>
          <cell r="BM2">
            <v>2012</v>
          </cell>
          <cell r="BN2">
            <v>2012</v>
          </cell>
          <cell r="BO2">
            <v>2012</v>
          </cell>
          <cell r="BP2">
            <v>2012</v>
          </cell>
          <cell r="BQ2">
            <v>2012</v>
          </cell>
          <cell r="BR2">
            <v>2012</v>
          </cell>
          <cell r="BS2">
            <v>2012</v>
          </cell>
          <cell r="BT2">
            <v>2012</v>
          </cell>
          <cell r="BU2">
            <v>2012</v>
          </cell>
          <cell r="BV2">
            <v>2012</v>
          </cell>
          <cell r="BW2">
            <v>2012</v>
          </cell>
          <cell r="BX2">
            <v>2012</v>
          </cell>
          <cell r="BY2">
            <v>2012</v>
          </cell>
          <cell r="BZ2">
            <v>2012</v>
          </cell>
          <cell r="CA2">
            <v>2012</v>
          </cell>
          <cell r="CB2">
            <v>2012</v>
          </cell>
          <cell r="CC2">
            <v>2012</v>
          </cell>
          <cell r="CD2">
            <v>2012</v>
          </cell>
          <cell r="CE2">
            <v>2012</v>
          </cell>
          <cell r="CF2">
            <v>2012</v>
          </cell>
          <cell r="CG2">
            <v>2012</v>
          </cell>
          <cell r="CH2">
            <v>2012</v>
          </cell>
          <cell r="CI2">
            <v>2012</v>
          </cell>
          <cell r="CJ2">
            <v>2012</v>
          </cell>
          <cell r="CK2">
            <v>2012</v>
          </cell>
          <cell r="CL2">
            <v>2012</v>
          </cell>
          <cell r="CM2">
            <v>2012</v>
          </cell>
          <cell r="CN2">
            <v>2012</v>
          </cell>
          <cell r="CO2">
            <v>2012</v>
          </cell>
          <cell r="CP2">
            <v>2012</v>
          </cell>
          <cell r="CQ2">
            <v>2012</v>
          </cell>
          <cell r="CR2">
            <v>2012</v>
          </cell>
          <cell r="CS2">
            <v>2012</v>
          </cell>
          <cell r="CT2">
            <v>2012</v>
          </cell>
          <cell r="CU2">
            <v>2012</v>
          </cell>
          <cell r="CV2">
            <v>2012</v>
          </cell>
          <cell r="CW2">
            <v>2012</v>
          </cell>
          <cell r="CX2">
            <v>2012</v>
          </cell>
          <cell r="CY2">
            <v>2012</v>
          </cell>
          <cell r="CZ2">
            <v>2012</v>
          </cell>
          <cell r="DA2">
            <v>2012</v>
          </cell>
          <cell r="DB2">
            <v>2013</v>
          </cell>
          <cell r="DC2">
            <v>2013</v>
          </cell>
        </row>
        <row r="3">
          <cell r="A3" t="str">
            <v>Key</v>
          </cell>
          <cell r="B3" t="str">
            <v>Item group</v>
          </cell>
          <cell r="C3" t="str">
            <v>Project number</v>
          </cell>
          <cell r="D3" t="str">
            <v>Project name</v>
          </cell>
          <cell r="E3" t="str">
            <v>Warehouse</v>
          </cell>
          <cell r="F3" t="str">
            <v>Item number</v>
          </cell>
          <cell r="G3" t="str">
            <v>Item desc.</v>
          </cell>
          <cell r="H3" t="str">
            <v>Country</v>
          </cell>
          <cell r="I3" t="str">
            <v>Firm order</v>
          </cell>
          <cell r="J3" t="str">
            <v>Msi release</v>
          </cell>
          <cell r="K3">
            <v>0</v>
          </cell>
          <cell r="L3">
            <v>1</v>
          </cell>
          <cell r="M3">
            <v>2</v>
          </cell>
          <cell r="N3">
            <v>3</v>
          </cell>
          <cell r="O3">
            <v>4</v>
          </cell>
          <cell r="P3">
            <v>5</v>
          </cell>
          <cell r="Q3">
            <v>6</v>
          </cell>
          <cell r="R3">
            <v>7</v>
          </cell>
          <cell r="S3">
            <v>8</v>
          </cell>
          <cell r="T3">
            <v>9</v>
          </cell>
          <cell r="U3">
            <v>10</v>
          </cell>
          <cell r="V3">
            <v>11</v>
          </cell>
          <cell r="W3">
            <v>12</v>
          </cell>
          <cell r="X3">
            <v>13</v>
          </cell>
          <cell r="Y3">
            <v>14</v>
          </cell>
          <cell r="Z3">
            <v>15</v>
          </cell>
          <cell r="AA3">
            <v>16</v>
          </cell>
          <cell r="AB3">
            <v>17</v>
          </cell>
          <cell r="AC3">
            <v>18</v>
          </cell>
          <cell r="AD3">
            <v>19</v>
          </cell>
          <cell r="AE3">
            <v>20</v>
          </cell>
          <cell r="AF3">
            <v>21</v>
          </cell>
          <cell r="AG3">
            <v>22</v>
          </cell>
          <cell r="AH3">
            <v>24</v>
          </cell>
          <cell r="AI3">
            <v>25</v>
          </cell>
          <cell r="AJ3">
            <v>26</v>
          </cell>
          <cell r="AK3">
            <v>27</v>
          </cell>
          <cell r="AL3">
            <v>28</v>
          </cell>
          <cell r="AM3">
            <v>29</v>
          </cell>
          <cell r="AN3">
            <v>30</v>
          </cell>
          <cell r="AO3">
            <v>31</v>
          </cell>
          <cell r="AP3">
            <v>32</v>
          </cell>
          <cell r="AQ3">
            <v>33</v>
          </cell>
          <cell r="AR3">
            <v>34</v>
          </cell>
          <cell r="AS3">
            <v>35</v>
          </cell>
          <cell r="AT3">
            <v>36</v>
          </cell>
          <cell r="AU3">
            <v>37</v>
          </cell>
          <cell r="AV3">
            <v>38</v>
          </cell>
          <cell r="AW3">
            <v>39</v>
          </cell>
          <cell r="AX3">
            <v>40</v>
          </cell>
          <cell r="AY3">
            <v>41</v>
          </cell>
          <cell r="AZ3">
            <v>42</v>
          </cell>
          <cell r="BA3">
            <v>43</v>
          </cell>
          <cell r="BB3">
            <v>44</v>
          </cell>
          <cell r="BC3">
            <v>45</v>
          </cell>
          <cell r="BD3">
            <v>47</v>
          </cell>
          <cell r="BE3">
            <v>49</v>
          </cell>
          <cell r="BF3">
            <v>50</v>
          </cell>
          <cell r="BG3">
            <v>51</v>
          </cell>
          <cell r="BH3">
            <v>1</v>
          </cell>
          <cell r="BI3">
            <v>2</v>
          </cell>
          <cell r="BJ3">
            <v>3</v>
          </cell>
          <cell r="BK3">
            <v>4</v>
          </cell>
          <cell r="BL3">
            <v>5</v>
          </cell>
          <cell r="BM3">
            <v>6</v>
          </cell>
          <cell r="BN3">
            <v>7</v>
          </cell>
          <cell r="BO3">
            <v>8</v>
          </cell>
          <cell r="BP3">
            <v>9</v>
          </cell>
          <cell r="BQ3">
            <v>10</v>
          </cell>
          <cell r="BR3">
            <v>11</v>
          </cell>
          <cell r="BS3">
            <v>12</v>
          </cell>
          <cell r="BT3">
            <v>13</v>
          </cell>
          <cell r="BU3">
            <v>14</v>
          </cell>
          <cell r="BV3">
            <v>15</v>
          </cell>
          <cell r="BW3">
            <v>16</v>
          </cell>
          <cell r="BX3">
            <v>17</v>
          </cell>
          <cell r="BY3">
            <v>18</v>
          </cell>
          <cell r="BZ3">
            <v>19</v>
          </cell>
          <cell r="CA3">
            <v>20</v>
          </cell>
          <cell r="CB3">
            <v>21</v>
          </cell>
          <cell r="CC3">
            <v>22</v>
          </cell>
          <cell r="CD3">
            <v>23</v>
          </cell>
          <cell r="CE3">
            <v>24</v>
          </cell>
          <cell r="CF3">
            <v>25</v>
          </cell>
          <cell r="CG3">
            <v>26</v>
          </cell>
          <cell r="CH3">
            <v>27</v>
          </cell>
          <cell r="CI3">
            <v>28</v>
          </cell>
          <cell r="CJ3">
            <v>29</v>
          </cell>
          <cell r="CK3">
            <v>30</v>
          </cell>
          <cell r="CL3">
            <v>31</v>
          </cell>
          <cell r="CM3">
            <v>32</v>
          </cell>
          <cell r="CN3">
            <v>33</v>
          </cell>
          <cell r="CO3">
            <v>34</v>
          </cell>
          <cell r="CP3">
            <v>35</v>
          </cell>
          <cell r="CQ3">
            <v>36</v>
          </cell>
          <cell r="CR3">
            <v>37</v>
          </cell>
          <cell r="CS3">
            <v>38</v>
          </cell>
          <cell r="CT3">
            <v>39</v>
          </cell>
          <cell r="CU3">
            <v>40</v>
          </cell>
          <cell r="CV3">
            <v>41</v>
          </cell>
          <cell r="CW3">
            <v>42</v>
          </cell>
          <cell r="CX3">
            <v>43</v>
          </cell>
          <cell r="CY3">
            <v>44</v>
          </cell>
          <cell r="CZ3">
            <v>45</v>
          </cell>
          <cell r="DA3">
            <v>46</v>
          </cell>
          <cell r="DB3">
            <v>11</v>
          </cell>
          <cell r="DC3">
            <v>23</v>
          </cell>
        </row>
        <row r="4">
          <cell r="A4" t="str">
            <v>76109000</v>
          </cell>
          <cell r="B4" t="str">
            <v>Colli</v>
          </cell>
          <cell r="E4" t="str">
            <v>ND</v>
          </cell>
          <cell r="F4">
            <v>76109000</v>
          </cell>
          <cell r="G4" t="str">
            <v>PARTS FOR BLADE ASSEMBLY V80</v>
          </cell>
          <cell r="K4">
            <v>78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12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165</v>
          </cell>
          <cell r="AG4">
            <v>15</v>
          </cell>
          <cell r="AH4">
            <v>30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</row>
        <row r="5">
          <cell r="A5" t="str">
            <v>76221007</v>
          </cell>
          <cell r="B5" t="str">
            <v>Colli</v>
          </cell>
          <cell r="E5" t="str">
            <v>ND</v>
          </cell>
          <cell r="F5">
            <v>76221007</v>
          </cell>
          <cell r="G5" t="str">
            <v>PARTS FOR BLADE ASSEMBLY V100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36</v>
          </cell>
          <cell r="P5">
            <v>0</v>
          </cell>
          <cell r="Q5">
            <v>0</v>
          </cell>
          <cell r="R5">
            <v>27</v>
          </cell>
          <cell r="S5">
            <v>12</v>
          </cell>
          <cell r="T5">
            <v>63</v>
          </cell>
          <cell r="U5">
            <v>0</v>
          </cell>
          <cell r="V5">
            <v>42</v>
          </cell>
          <cell r="W5">
            <v>51</v>
          </cell>
          <cell r="X5">
            <v>36</v>
          </cell>
          <cell r="Y5">
            <v>60</v>
          </cell>
          <cell r="Z5">
            <v>9</v>
          </cell>
          <cell r="AA5">
            <v>36</v>
          </cell>
          <cell r="AB5">
            <v>0</v>
          </cell>
          <cell r="AC5">
            <v>0</v>
          </cell>
          <cell r="AD5">
            <v>0</v>
          </cell>
          <cell r="AE5">
            <v>66</v>
          </cell>
          <cell r="AF5">
            <v>27</v>
          </cell>
          <cell r="AG5">
            <v>0</v>
          </cell>
          <cell r="AH5">
            <v>36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102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</row>
        <row r="6">
          <cell r="A6" t="str">
            <v>76925499</v>
          </cell>
          <cell r="B6" t="str">
            <v>Colli</v>
          </cell>
          <cell r="E6" t="str">
            <v>ND</v>
          </cell>
          <cell r="F6">
            <v>76925499</v>
          </cell>
          <cell r="G6" t="str">
            <v>COLLI SITE TOW H80 VCS/AGO</v>
          </cell>
          <cell r="K6">
            <v>23</v>
          </cell>
          <cell r="L6">
            <v>12</v>
          </cell>
          <cell r="M6">
            <v>0</v>
          </cell>
          <cell r="N6">
            <v>15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10</v>
          </cell>
          <cell r="U6">
            <v>0</v>
          </cell>
          <cell r="V6">
            <v>10</v>
          </cell>
          <cell r="W6">
            <v>17</v>
          </cell>
          <cell r="X6">
            <v>6</v>
          </cell>
          <cell r="Y6">
            <v>0</v>
          </cell>
          <cell r="Z6">
            <v>0</v>
          </cell>
          <cell r="AA6">
            <v>63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40</v>
          </cell>
          <cell r="AH6">
            <v>4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</row>
        <row r="7">
          <cell r="A7" t="str">
            <v>76925502</v>
          </cell>
          <cell r="B7" t="str">
            <v>Colli</v>
          </cell>
          <cell r="E7" t="str">
            <v>ND</v>
          </cell>
          <cell r="F7">
            <v>76925502</v>
          </cell>
          <cell r="G7" t="str">
            <v>COLLI SITE TOW H95 VCS/AGO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4</v>
          </cell>
          <cell r="R7">
            <v>15</v>
          </cell>
          <cell r="S7">
            <v>7</v>
          </cell>
          <cell r="T7">
            <v>23</v>
          </cell>
          <cell r="U7">
            <v>0</v>
          </cell>
          <cell r="V7">
            <v>10</v>
          </cell>
          <cell r="W7">
            <v>0</v>
          </cell>
          <cell r="X7">
            <v>0</v>
          </cell>
          <cell r="Y7">
            <v>10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62</v>
          </cell>
          <cell r="DC7">
            <v>0</v>
          </cell>
        </row>
        <row r="8">
          <cell r="A8" t="str">
            <v>769600</v>
          </cell>
          <cell r="B8" t="str">
            <v>Colli</v>
          </cell>
          <cell r="E8" t="str">
            <v>ND</v>
          </cell>
          <cell r="F8">
            <v>769600</v>
          </cell>
          <cell r="G8" t="str">
            <v>COLLI PARTS NACELLE/TOWER VCS</v>
          </cell>
          <cell r="K8">
            <v>26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45</v>
          </cell>
          <cell r="T8">
            <v>0</v>
          </cell>
          <cell r="U8">
            <v>55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35</v>
          </cell>
          <cell r="AC8">
            <v>0</v>
          </cell>
          <cell r="AD8">
            <v>21</v>
          </cell>
          <cell r="AE8">
            <v>0</v>
          </cell>
          <cell r="AF8">
            <v>0</v>
          </cell>
          <cell r="AG8">
            <v>24</v>
          </cell>
          <cell r="AH8">
            <v>33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17</v>
          </cell>
          <cell r="DC8">
            <v>0</v>
          </cell>
        </row>
        <row r="9">
          <cell r="A9" t="str">
            <v>SP2830076109000</v>
          </cell>
          <cell r="B9" t="str">
            <v>Colli</v>
          </cell>
          <cell r="C9" t="str">
            <v>SP28300</v>
          </cell>
          <cell r="D9" t="str">
            <v>AVANT ENERGY-SHELL ROCK</v>
          </cell>
          <cell r="E9" t="str">
            <v>ND</v>
          </cell>
          <cell r="F9">
            <v>76109000</v>
          </cell>
          <cell r="G9" t="str">
            <v>PARTS FOR BLADE ASSEMBLY V80</v>
          </cell>
          <cell r="H9" t="str">
            <v>USA</v>
          </cell>
          <cell r="I9" t="str">
            <v>N</v>
          </cell>
          <cell r="J9" t="str">
            <v>N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12</v>
          </cell>
          <cell r="CC9">
            <v>12</v>
          </cell>
          <cell r="CD9">
            <v>0</v>
          </cell>
          <cell r="CE9">
            <v>9</v>
          </cell>
          <cell r="CF9">
            <v>3</v>
          </cell>
          <cell r="CG9">
            <v>0</v>
          </cell>
          <cell r="CH9">
            <v>0</v>
          </cell>
          <cell r="CI9">
            <v>36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</row>
        <row r="10">
          <cell r="A10" t="str">
            <v>SP2830076925499</v>
          </cell>
          <cell r="B10" t="str">
            <v>Colli</v>
          </cell>
          <cell r="C10" t="str">
            <v>SP28300</v>
          </cell>
          <cell r="D10" t="str">
            <v>AVANT ENERGY-SHELL ROCK</v>
          </cell>
          <cell r="E10" t="str">
            <v>ND</v>
          </cell>
          <cell r="F10">
            <v>76925499</v>
          </cell>
          <cell r="G10" t="str">
            <v>COLLI SITE TOW H80 VCS/AGO</v>
          </cell>
          <cell r="H10" t="str">
            <v>USA</v>
          </cell>
          <cell r="I10" t="str">
            <v>N</v>
          </cell>
          <cell r="J10" t="str">
            <v>N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12</v>
          </cell>
          <cell r="CH10">
            <v>0</v>
          </cell>
          <cell r="CI10">
            <v>12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</row>
        <row r="11">
          <cell r="A11" t="str">
            <v>SP28300769600</v>
          </cell>
          <cell r="B11" t="str">
            <v>Colli</v>
          </cell>
          <cell r="C11" t="str">
            <v>SP28300</v>
          </cell>
          <cell r="D11" t="str">
            <v>AVANT ENERGY-SHELL ROCK</v>
          </cell>
          <cell r="E11" t="str">
            <v>ND</v>
          </cell>
          <cell r="F11">
            <v>769600</v>
          </cell>
          <cell r="G11" t="str">
            <v>COLLI PARTS NACELLE/TOWER VCS</v>
          </cell>
          <cell r="H11" t="str">
            <v>USA</v>
          </cell>
          <cell r="I11" t="str">
            <v>N</v>
          </cell>
          <cell r="J11" t="str">
            <v>N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12</v>
          </cell>
          <cell r="CD11">
            <v>0</v>
          </cell>
          <cell r="CE11">
            <v>0</v>
          </cell>
          <cell r="CF11">
            <v>0</v>
          </cell>
          <cell r="CG11">
            <v>12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</row>
        <row r="12">
          <cell r="A12" t="str">
            <v>SP2859976109000</v>
          </cell>
          <cell r="B12" t="str">
            <v>Colli</v>
          </cell>
          <cell r="C12" t="str">
            <v>SP28599</v>
          </cell>
          <cell r="D12" t="str">
            <v>IPC-ERIEAU</v>
          </cell>
          <cell r="E12" t="str">
            <v>ND</v>
          </cell>
          <cell r="F12">
            <v>76109000</v>
          </cell>
          <cell r="G12" t="str">
            <v>PARTS FOR BLADE ASSEMBLY V80</v>
          </cell>
          <cell r="H12" t="str">
            <v>Canada</v>
          </cell>
          <cell r="I12" t="str">
            <v>N</v>
          </cell>
          <cell r="J12" t="str">
            <v>N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54</v>
          </cell>
          <cell r="CJ12">
            <v>36</v>
          </cell>
          <cell r="CK12">
            <v>36</v>
          </cell>
          <cell r="CL12">
            <v>39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</row>
        <row r="13">
          <cell r="A13" t="str">
            <v>SP2859976925499</v>
          </cell>
          <cell r="B13" t="str">
            <v>Colli</v>
          </cell>
          <cell r="C13" t="str">
            <v>SP28599</v>
          </cell>
          <cell r="D13" t="str">
            <v>IPC-ERIEAU</v>
          </cell>
          <cell r="E13" t="str">
            <v>ND</v>
          </cell>
          <cell r="F13">
            <v>76925499</v>
          </cell>
          <cell r="G13" t="str">
            <v>COLLI SITE TOW H80 VCS/AGO</v>
          </cell>
          <cell r="H13" t="str">
            <v>Canada</v>
          </cell>
          <cell r="I13" t="str">
            <v>N</v>
          </cell>
          <cell r="J13" t="str">
            <v>N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30</v>
          </cell>
          <cell r="CJ13">
            <v>0</v>
          </cell>
          <cell r="CK13">
            <v>2</v>
          </cell>
          <cell r="CL13">
            <v>23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</row>
        <row r="14">
          <cell r="A14" t="str">
            <v>SP28599769600</v>
          </cell>
          <cell r="B14" t="str">
            <v>Colli</v>
          </cell>
          <cell r="C14" t="str">
            <v>SP28599</v>
          </cell>
          <cell r="D14" t="str">
            <v>IPC-ERIEAU</v>
          </cell>
          <cell r="E14" t="str">
            <v>ND</v>
          </cell>
          <cell r="F14">
            <v>769600</v>
          </cell>
          <cell r="G14" t="str">
            <v>COLLI PARTS NACELLE/TOWER VCS</v>
          </cell>
          <cell r="H14" t="str">
            <v>Canada</v>
          </cell>
          <cell r="I14" t="str">
            <v>N</v>
          </cell>
          <cell r="J14" t="str">
            <v>N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12</v>
          </cell>
          <cell r="CH14">
            <v>18</v>
          </cell>
          <cell r="CI14">
            <v>6</v>
          </cell>
          <cell r="CJ14">
            <v>19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</row>
        <row r="15">
          <cell r="A15" t="str">
            <v>SP2864676109000</v>
          </cell>
          <cell r="B15" t="str">
            <v>Colli</v>
          </cell>
          <cell r="C15" t="str">
            <v>SP28646</v>
          </cell>
          <cell r="D15" t="str">
            <v>ENEL-CANEY RIVER</v>
          </cell>
          <cell r="E15" t="str">
            <v>ND</v>
          </cell>
          <cell r="F15">
            <v>76109000</v>
          </cell>
          <cell r="G15" t="str">
            <v>PARTS FOR BLADE ASSEMBLY V80</v>
          </cell>
          <cell r="H15" t="str">
            <v>USA</v>
          </cell>
          <cell r="I15" t="str">
            <v>Y</v>
          </cell>
          <cell r="J15" t="str">
            <v>Y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57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45</v>
          </cell>
          <cell r="AU15">
            <v>66</v>
          </cell>
          <cell r="AV15">
            <v>30</v>
          </cell>
          <cell r="AW15">
            <v>6</v>
          </cell>
          <cell r="AX15">
            <v>21</v>
          </cell>
          <cell r="AY15">
            <v>30</v>
          </cell>
          <cell r="AZ15">
            <v>30</v>
          </cell>
          <cell r="BA15">
            <v>12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</row>
        <row r="16">
          <cell r="A16" t="str">
            <v>SP2864676925499</v>
          </cell>
          <cell r="B16" t="str">
            <v>Colli</v>
          </cell>
          <cell r="C16" t="str">
            <v>SP28646</v>
          </cell>
          <cell r="D16" t="str">
            <v>ENEL-CANEY RIVER</v>
          </cell>
          <cell r="E16" t="str">
            <v>ND</v>
          </cell>
          <cell r="F16">
            <v>76925499</v>
          </cell>
          <cell r="G16" t="str">
            <v>COLLI SITE TOW H80 VCS/AGO</v>
          </cell>
          <cell r="H16" t="str">
            <v>USA</v>
          </cell>
          <cell r="I16" t="str">
            <v>Y</v>
          </cell>
          <cell r="J16" t="str">
            <v>Y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9</v>
          </cell>
          <cell r="AS16">
            <v>31</v>
          </cell>
          <cell r="AT16">
            <v>0</v>
          </cell>
          <cell r="AU16">
            <v>11</v>
          </cell>
          <cell r="AV16">
            <v>19</v>
          </cell>
          <cell r="AW16">
            <v>7</v>
          </cell>
          <cell r="AX16">
            <v>3</v>
          </cell>
          <cell r="AY16">
            <v>0</v>
          </cell>
          <cell r="AZ16">
            <v>3</v>
          </cell>
          <cell r="BA16">
            <v>16</v>
          </cell>
          <cell r="BB16">
            <v>7</v>
          </cell>
          <cell r="BC16">
            <v>0</v>
          </cell>
          <cell r="BD16">
            <v>0</v>
          </cell>
          <cell r="BE16">
            <v>5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</row>
        <row r="17">
          <cell r="A17" t="str">
            <v>SP28646769600</v>
          </cell>
          <cell r="B17" t="str">
            <v>Colli</v>
          </cell>
          <cell r="C17" t="str">
            <v>SP28646</v>
          </cell>
          <cell r="D17" t="str">
            <v>ENEL-CANEY RIVER</v>
          </cell>
          <cell r="E17" t="str">
            <v>ND</v>
          </cell>
          <cell r="F17">
            <v>769600</v>
          </cell>
          <cell r="G17" t="str">
            <v>COLLI PARTS NACELLE/TOWER VCS</v>
          </cell>
          <cell r="H17" t="str">
            <v>USA</v>
          </cell>
          <cell r="I17" t="str">
            <v>Y</v>
          </cell>
          <cell r="J17" t="str">
            <v>Y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7</v>
          </cell>
          <cell r="AN17">
            <v>4</v>
          </cell>
          <cell r="AO17">
            <v>9</v>
          </cell>
          <cell r="AP17">
            <v>3</v>
          </cell>
          <cell r="AQ17">
            <v>0</v>
          </cell>
          <cell r="AR17">
            <v>10</v>
          </cell>
          <cell r="AS17">
            <v>22</v>
          </cell>
          <cell r="AT17">
            <v>18</v>
          </cell>
          <cell r="AU17">
            <v>7</v>
          </cell>
          <cell r="AV17">
            <v>13</v>
          </cell>
          <cell r="AW17">
            <v>10</v>
          </cell>
          <cell r="AX17">
            <v>8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A18" t="str">
            <v>SP2948476221007</v>
          </cell>
          <cell r="B18" t="str">
            <v>Colli</v>
          </cell>
          <cell r="C18" t="str">
            <v>SP29484</v>
          </cell>
          <cell r="D18" t="str">
            <v>CONSUMERS ENERGY-LAKE WINDS PARK</v>
          </cell>
          <cell r="E18" t="str">
            <v>ND</v>
          </cell>
          <cell r="F18">
            <v>76221007</v>
          </cell>
          <cell r="G18" t="str">
            <v>PARTS FOR BLADE ASSEMBLY V100</v>
          </cell>
          <cell r="H18" t="str">
            <v>USA</v>
          </cell>
          <cell r="I18" t="str">
            <v>N</v>
          </cell>
          <cell r="J18" t="str">
            <v>N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30</v>
          </cell>
          <cell r="BV18">
            <v>0</v>
          </cell>
          <cell r="BW18">
            <v>30</v>
          </cell>
          <cell r="BX18">
            <v>30</v>
          </cell>
          <cell r="BY18">
            <v>60</v>
          </cell>
          <cell r="BZ18">
            <v>0</v>
          </cell>
          <cell r="CA18">
            <v>0</v>
          </cell>
          <cell r="CB18">
            <v>18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A19" t="str">
            <v>SP2948476925502</v>
          </cell>
          <cell r="B19" t="str">
            <v>Colli</v>
          </cell>
          <cell r="C19" t="str">
            <v>SP29484</v>
          </cell>
          <cell r="D19" t="str">
            <v>CONSUMERS ENERGY-LAKE WINDS PARK</v>
          </cell>
          <cell r="E19" t="str">
            <v>ND</v>
          </cell>
          <cell r="F19">
            <v>76925502</v>
          </cell>
          <cell r="G19" t="str">
            <v>COLLI SITE TOW H95 VCS/AGO</v>
          </cell>
          <cell r="H19" t="str">
            <v>USA</v>
          </cell>
          <cell r="I19" t="str">
            <v>N</v>
          </cell>
          <cell r="J19" t="str">
            <v>N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10</v>
          </cell>
          <cell r="BV19">
            <v>10</v>
          </cell>
          <cell r="BW19">
            <v>10</v>
          </cell>
          <cell r="BX19">
            <v>10</v>
          </cell>
          <cell r="BY19">
            <v>10</v>
          </cell>
          <cell r="BZ19">
            <v>6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A20" t="str">
            <v>SP29484769600</v>
          </cell>
          <cell r="B20" t="str">
            <v>Colli</v>
          </cell>
          <cell r="C20" t="str">
            <v>SP29484</v>
          </cell>
          <cell r="D20" t="str">
            <v>CONSUMERS ENERGY-LAKE WINDS PARK</v>
          </cell>
          <cell r="E20" t="str">
            <v>ND</v>
          </cell>
          <cell r="F20">
            <v>769600</v>
          </cell>
          <cell r="G20" t="str">
            <v>COLLI PARTS NACELLE/TOWER VCS</v>
          </cell>
          <cell r="H20" t="str">
            <v>USA</v>
          </cell>
          <cell r="I20" t="str">
            <v>N</v>
          </cell>
          <cell r="J20" t="str">
            <v>N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2</v>
          </cell>
          <cell r="BR20">
            <v>8</v>
          </cell>
          <cell r="BS20">
            <v>0</v>
          </cell>
          <cell r="BT20">
            <v>0</v>
          </cell>
          <cell r="BU20">
            <v>15</v>
          </cell>
          <cell r="BV20">
            <v>6</v>
          </cell>
          <cell r="BW20">
            <v>18</v>
          </cell>
          <cell r="BX20">
            <v>1</v>
          </cell>
          <cell r="BY20">
            <v>6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</row>
        <row r="21">
          <cell r="A21" t="str">
            <v>SP2963476109000</v>
          </cell>
          <cell r="B21" t="str">
            <v>Colli</v>
          </cell>
          <cell r="C21" t="str">
            <v>SP29634</v>
          </cell>
          <cell r="D21" t="str">
            <v>SMUD-SOLANO WIND PROJECT III V90 1.8</v>
          </cell>
          <cell r="E21" t="str">
            <v>ND</v>
          </cell>
          <cell r="F21">
            <v>76109000</v>
          </cell>
          <cell r="G21" t="str">
            <v>PARTS FOR BLADE ASSEMBLY V80</v>
          </cell>
          <cell r="H21" t="str">
            <v>USA</v>
          </cell>
          <cell r="I21" t="str">
            <v>Y</v>
          </cell>
          <cell r="J21" t="str">
            <v>Y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24</v>
          </cell>
          <cell r="AK21">
            <v>48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21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2">
          <cell r="A22" t="str">
            <v>SP2963476925499</v>
          </cell>
          <cell r="B22" t="str">
            <v>Colli</v>
          </cell>
          <cell r="C22" t="str">
            <v>SP29634</v>
          </cell>
          <cell r="D22" t="str">
            <v>SMUD-SOLANO WIND PROJECT III V90 1.8</v>
          </cell>
          <cell r="E22" t="str">
            <v>ND</v>
          </cell>
          <cell r="F22">
            <v>76925499</v>
          </cell>
          <cell r="G22" t="str">
            <v>COLLI SITE TOW H80 VCS/AGO</v>
          </cell>
          <cell r="H22" t="str">
            <v>USA</v>
          </cell>
          <cell r="I22" t="str">
            <v>Y</v>
          </cell>
          <cell r="J22" t="str">
            <v>Y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25</v>
          </cell>
          <cell r="AT22">
            <v>0</v>
          </cell>
          <cell r="AU22">
            <v>6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</row>
        <row r="23">
          <cell r="A23" t="str">
            <v>SP29634769600</v>
          </cell>
          <cell r="B23" t="str">
            <v>Colli</v>
          </cell>
          <cell r="C23" t="str">
            <v>SP29634</v>
          </cell>
          <cell r="D23" t="str">
            <v>SMUD-SOLANO WIND PROJECT III V90 1.8</v>
          </cell>
          <cell r="E23" t="str">
            <v>ND</v>
          </cell>
          <cell r="F23">
            <v>769600</v>
          </cell>
          <cell r="G23" t="str">
            <v>COLLI PARTS NACELLE/TOWER VCS</v>
          </cell>
          <cell r="H23" t="str">
            <v>USA</v>
          </cell>
          <cell r="I23" t="str">
            <v>Y</v>
          </cell>
          <cell r="J23" t="str">
            <v>Y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8</v>
          </cell>
          <cell r="AO23">
            <v>4</v>
          </cell>
          <cell r="AP23">
            <v>4</v>
          </cell>
          <cell r="AQ23">
            <v>0</v>
          </cell>
          <cell r="AR23">
            <v>8</v>
          </cell>
          <cell r="AS23">
            <v>7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</row>
        <row r="24">
          <cell r="A24" t="str">
            <v>SP2964876925499</v>
          </cell>
          <cell r="B24" t="str">
            <v>Colli</v>
          </cell>
          <cell r="C24" t="str">
            <v>SP29648</v>
          </cell>
          <cell r="D24" t="str">
            <v>WE ENERGIES-GLACIER HILLS</v>
          </cell>
          <cell r="E24" t="str">
            <v>ND</v>
          </cell>
          <cell r="F24">
            <v>76925499</v>
          </cell>
          <cell r="G24" t="str">
            <v>COLLI SITE TOW H80 VCS/AGO</v>
          </cell>
          <cell r="H24" t="str">
            <v>USA</v>
          </cell>
          <cell r="I24" t="str">
            <v>Y</v>
          </cell>
          <cell r="J24" t="str">
            <v>Y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8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</row>
        <row r="25">
          <cell r="A25" t="str">
            <v>SP29648769600</v>
          </cell>
          <cell r="B25" t="str">
            <v>Colli</v>
          </cell>
          <cell r="C25" t="str">
            <v>SP29648</v>
          </cell>
          <cell r="D25" t="str">
            <v>WE ENERGIES-GLACIER HILLS</v>
          </cell>
          <cell r="E25" t="str">
            <v>ND</v>
          </cell>
          <cell r="F25">
            <v>769600</v>
          </cell>
          <cell r="G25" t="str">
            <v>COLLI PARTS NACELLE/TOWER VCS</v>
          </cell>
          <cell r="H25" t="str">
            <v>USA</v>
          </cell>
          <cell r="I25" t="str">
            <v>Y</v>
          </cell>
          <cell r="J25" t="str">
            <v>Y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13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</row>
        <row r="26">
          <cell r="A26" t="str">
            <v>SP2968976109000</v>
          </cell>
          <cell r="B26" t="str">
            <v>Colli</v>
          </cell>
          <cell r="C26" t="str">
            <v>SP29689</v>
          </cell>
          <cell r="D26" t="str">
            <v>CAPITAL POWER-PDN</v>
          </cell>
          <cell r="E26" t="str">
            <v>ND</v>
          </cell>
          <cell r="F26">
            <v>76109000</v>
          </cell>
          <cell r="G26" t="str">
            <v>PARTS FOR BLADE ASSEMBLY V80</v>
          </cell>
          <cell r="H26" t="str">
            <v>Canada</v>
          </cell>
          <cell r="I26" t="str">
            <v>Y</v>
          </cell>
          <cell r="J26" t="str">
            <v>N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18</v>
          </cell>
          <cell r="BB26">
            <v>33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18</v>
          </cell>
          <cell r="BV26">
            <v>30</v>
          </cell>
          <cell r="BW26">
            <v>30</v>
          </cell>
          <cell r="BX26">
            <v>30</v>
          </cell>
          <cell r="BY26">
            <v>15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</row>
        <row r="27">
          <cell r="A27" t="str">
            <v>SP2968976925502</v>
          </cell>
          <cell r="B27" t="str">
            <v>Colli</v>
          </cell>
          <cell r="C27" t="str">
            <v>SP29689</v>
          </cell>
          <cell r="D27" t="str">
            <v>CAPITAL POWER-PDN</v>
          </cell>
          <cell r="E27" t="str">
            <v>ND</v>
          </cell>
          <cell r="F27">
            <v>76925502</v>
          </cell>
          <cell r="G27" t="str">
            <v>COLLI SITE TOW H95 VCS/AGO</v>
          </cell>
          <cell r="H27" t="str">
            <v>Canada</v>
          </cell>
          <cell r="I27" t="str">
            <v>Y</v>
          </cell>
          <cell r="J27" t="str">
            <v>N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10</v>
          </cell>
          <cell r="BV27">
            <v>10</v>
          </cell>
          <cell r="BW27">
            <v>10</v>
          </cell>
          <cell r="BX27">
            <v>10</v>
          </cell>
          <cell r="BY27">
            <v>10</v>
          </cell>
          <cell r="BZ27">
            <v>8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</row>
        <row r="28">
          <cell r="A28" t="str">
            <v>SP29689769600</v>
          </cell>
          <cell r="B28" t="str">
            <v>Colli</v>
          </cell>
          <cell r="C28" t="str">
            <v>SP29689</v>
          </cell>
          <cell r="D28" t="str">
            <v>CAPITAL POWER-PDN</v>
          </cell>
          <cell r="E28" t="str">
            <v>ND</v>
          </cell>
          <cell r="F28">
            <v>769600</v>
          </cell>
          <cell r="G28" t="str">
            <v>COLLI PARTS NACELLE/TOWER VCS</v>
          </cell>
          <cell r="H28" t="str">
            <v>Canada</v>
          </cell>
          <cell r="I28" t="str">
            <v>Y</v>
          </cell>
          <cell r="J28" t="str">
            <v>N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6</v>
          </cell>
          <cell r="BS28">
            <v>4</v>
          </cell>
          <cell r="BT28">
            <v>0</v>
          </cell>
          <cell r="BU28">
            <v>10</v>
          </cell>
          <cell r="BV28">
            <v>10</v>
          </cell>
          <cell r="BW28">
            <v>10</v>
          </cell>
          <cell r="BX28">
            <v>10</v>
          </cell>
          <cell r="BY28">
            <v>8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</row>
        <row r="29">
          <cell r="A29" t="str">
            <v>SP2978876109000</v>
          </cell>
          <cell r="B29" t="str">
            <v>Colli</v>
          </cell>
          <cell r="C29" t="str">
            <v>SP29788</v>
          </cell>
          <cell r="D29" t="str">
            <v>CAPITAL POWER-QUALITY WIND V90-1.8</v>
          </cell>
          <cell r="E29" t="str">
            <v>ND</v>
          </cell>
          <cell r="F29">
            <v>76109000</v>
          </cell>
          <cell r="G29" t="str">
            <v>PARTS FOR BLADE ASSEMBLY V80</v>
          </cell>
          <cell r="H29" t="str">
            <v>Canada</v>
          </cell>
          <cell r="I29" t="str">
            <v>Y</v>
          </cell>
          <cell r="J29" t="str">
            <v>N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12</v>
          </cell>
          <cell r="BV29">
            <v>12</v>
          </cell>
          <cell r="BW29">
            <v>12</v>
          </cell>
          <cell r="BX29">
            <v>12</v>
          </cell>
          <cell r="BY29">
            <v>12</v>
          </cell>
          <cell r="BZ29">
            <v>45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</row>
        <row r="30">
          <cell r="A30" t="str">
            <v>SP2978876925502</v>
          </cell>
          <cell r="B30" t="str">
            <v>Colli</v>
          </cell>
          <cell r="C30" t="str">
            <v>SP29788</v>
          </cell>
          <cell r="D30" t="str">
            <v>CAPITAL POWER-QUALITY WIND V90-1.8</v>
          </cell>
          <cell r="E30" t="str">
            <v>ND</v>
          </cell>
          <cell r="F30">
            <v>76925502</v>
          </cell>
          <cell r="G30" t="str">
            <v>COLLI SITE TOW H95 VCS/AGO</v>
          </cell>
          <cell r="H30" t="str">
            <v>Canada</v>
          </cell>
          <cell r="I30" t="str">
            <v>Y</v>
          </cell>
          <cell r="J30" t="str">
            <v>N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4</v>
          </cell>
          <cell r="BW30">
            <v>4</v>
          </cell>
          <cell r="BX30">
            <v>4</v>
          </cell>
          <cell r="BY30">
            <v>4</v>
          </cell>
          <cell r="BZ30">
            <v>4</v>
          </cell>
          <cell r="CA30">
            <v>9</v>
          </cell>
          <cell r="CB30">
            <v>6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</row>
        <row r="31">
          <cell r="A31" t="str">
            <v>SP29788769600</v>
          </cell>
          <cell r="B31" t="str">
            <v>Colli</v>
          </cell>
          <cell r="C31" t="str">
            <v>SP29788</v>
          </cell>
          <cell r="D31" t="str">
            <v>CAPITAL POWER-QUALITY WIND V90-1.8</v>
          </cell>
          <cell r="E31" t="str">
            <v>ND</v>
          </cell>
          <cell r="F31">
            <v>769600</v>
          </cell>
          <cell r="G31" t="str">
            <v>COLLI PARTS NACELLE/TOWER VCS</v>
          </cell>
          <cell r="H31" t="str">
            <v>Canada</v>
          </cell>
          <cell r="I31" t="str">
            <v>Y</v>
          </cell>
          <cell r="J31" t="str">
            <v>N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4</v>
          </cell>
          <cell r="BV31">
            <v>4</v>
          </cell>
          <cell r="BW31">
            <v>4</v>
          </cell>
          <cell r="BX31">
            <v>4</v>
          </cell>
          <cell r="BY31">
            <v>4</v>
          </cell>
          <cell r="BZ31">
            <v>8</v>
          </cell>
          <cell r="CA31">
            <v>5</v>
          </cell>
          <cell r="CB31">
            <v>2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</row>
        <row r="32">
          <cell r="A32" t="str">
            <v>SP2979376221007</v>
          </cell>
          <cell r="B32" t="str">
            <v>Colli</v>
          </cell>
          <cell r="C32" t="str">
            <v>SP29793</v>
          </cell>
          <cell r="D32" t="str">
            <v>CAPITAL POWER-QUALITY WIND V100-1.8</v>
          </cell>
          <cell r="E32" t="str">
            <v>ND</v>
          </cell>
          <cell r="F32">
            <v>76221007</v>
          </cell>
          <cell r="G32" t="str">
            <v>PARTS FOR BLADE ASSEMBLY V100</v>
          </cell>
          <cell r="H32" t="str">
            <v>Canada</v>
          </cell>
          <cell r="I32" t="str">
            <v>Y</v>
          </cell>
          <cell r="J32" t="str">
            <v>N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18</v>
          </cell>
          <cell r="BT32">
            <v>18</v>
          </cell>
          <cell r="BU32">
            <v>54</v>
          </cell>
          <cell r="BV32">
            <v>0</v>
          </cell>
          <cell r="BW32">
            <v>18</v>
          </cell>
          <cell r="BX32">
            <v>18</v>
          </cell>
          <cell r="BY32">
            <v>6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</row>
        <row r="33">
          <cell r="A33" t="str">
            <v>SP2979376925502</v>
          </cell>
          <cell r="B33" t="str">
            <v>Colli</v>
          </cell>
          <cell r="C33" t="str">
            <v>SP29793</v>
          </cell>
          <cell r="D33" t="str">
            <v>CAPITAL POWER-QUALITY WIND V100-1.8</v>
          </cell>
          <cell r="E33" t="str">
            <v>ND</v>
          </cell>
          <cell r="F33">
            <v>76925502</v>
          </cell>
          <cell r="G33" t="str">
            <v>COLLI SITE TOW H95 VCS/AGO</v>
          </cell>
          <cell r="H33" t="str">
            <v>Canada</v>
          </cell>
          <cell r="I33" t="str">
            <v>Y</v>
          </cell>
          <cell r="J33" t="str">
            <v>N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6</v>
          </cell>
          <cell r="BR33">
            <v>6</v>
          </cell>
          <cell r="BS33">
            <v>6</v>
          </cell>
          <cell r="BT33">
            <v>6</v>
          </cell>
          <cell r="BU33">
            <v>6</v>
          </cell>
          <cell r="BV33">
            <v>6</v>
          </cell>
          <cell r="BW33">
            <v>6</v>
          </cell>
          <cell r="BX33">
            <v>2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</row>
        <row r="34">
          <cell r="A34" t="str">
            <v>SP29793769600</v>
          </cell>
          <cell r="B34" t="str">
            <v>Colli</v>
          </cell>
          <cell r="C34" t="str">
            <v>SP29793</v>
          </cell>
          <cell r="D34" t="str">
            <v>CAPITAL POWER-QUALITY WIND V100-1.8</v>
          </cell>
          <cell r="E34" t="str">
            <v>ND</v>
          </cell>
          <cell r="F34">
            <v>769600</v>
          </cell>
          <cell r="G34" t="str">
            <v>COLLI PARTS NACELLE/TOWER VCS</v>
          </cell>
          <cell r="H34" t="str">
            <v>Canada</v>
          </cell>
          <cell r="I34" t="str">
            <v>Y</v>
          </cell>
          <cell r="J34" t="str">
            <v>N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6</v>
          </cell>
          <cell r="BB34">
            <v>6</v>
          </cell>
          <cell r="BC34">
            <v>0</v>
          </cell>
          <cell r="BD34">
            <v>0</v>
          </cell>
          <cell r="BE34">
            <v>0</v>
          </cell>
          <cell r="BF34">
            <v>1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5</v>
          </cell>
          <cell r="BP34">
            <v>3</v>
          </cell>
          <cell r="BQ34">
            <v>3</v>
          </cell>
          <cell r="BR34">
            <v>0</v>
          </cell>
          <cell r="BS34">
            <v>6</v>
          </cell>
          <cell r="BT34">
            <v>0</v>
          </cell>
          <cell r="BU34">
            <v>6</v>
          </cell>
          <cell r="BV34">
            <v>6</v>
          </cell>
          <cell r="BW34">
            <v>2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A35" t="str">
            <v>SP3013576109000</v>
          </cell>
          <cell r="B35" t="str">
            <v>Colli</v>
          </cell>
          <cell r="C35" t="str">
            <v>SP30135</v>
          </cell>
          <cell r="D35" t="str">
            <v>IPC-EAST LAKE ST. CLAIR</v>
          </cell>
          <cell r="E35" t="str">
            <v>ND</v>
          </cell>
          <cell r="F35">
            <v>76109000</v>
          </cell>
          <cell r="G35" t="str">
            <v>PARTS FOR BLADE ASSEMBLY V80</v>
          </cell>
          <cell r="H35" t="str">
            <v>Canada</v>
          </cell>
          <cell r="I35" t="str">
            <v>N</v>
          </cell>
          <cell r="J35" t="str">
            <v>N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51</v>
          </cell>
          <cell r="CK35">
            <v>39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75</v>
          </cell>
          <cell r="DC35">
            <v>0</v>
          </cell>
        </row>
        <row r="36">
          <cell r="A36" t="str">
            <v>SP3013576925499</v>
          </cell>
          <cell r="B36" t="str">
            <v>Colli</v>
          </cell>
          <cell r="C36" t="str">
            <v>SP30135</v>
          </cell>
          <cell r="D36" t="str">
            <v>IPC-EAST LAKE ST. CLAIR</v>
          </cell>
          <cell r="E36" t="str">
            <v>ND</v>
          </cell>
          <cell r="F36">
            <v>76925499</v>
          </cell>
          <cell r="G36" t="str">
            <v>COLLI SITE TOW H80 VCS/AGO</v>
          </cell>
          <cell r="H36" t="str">
            <v>Canada</v>
          </cell>
          <cell r="I36" t="str">
            <v>N</v>
          </cell>
          <cell r="J36" t="str">
            <v>N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7</v>
          </cell>
          <cell r="CK36">
            <v>23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A37" t="str">
            <v>SP30135769600</v>
          </cell>
          <cell r="B37" t="str">
            <v>Colli</v>
          </cell>
          <cell r="C37" t="str">
            <v>SP30135</v>
          </cell>
          <cell r="D37" t="str">
            <v>IPC-EAST LAKE ST. CLAIR</v>
          </cell>
          <cell r="E37" t="str">
            <v>ND</v>
          </cell>
          <cell r="F37">
            <v>769600</v>
          </cell>
          <cell r="G37" t="str">
            <v>COLLI PARTS NACELLE/TOWER VCS</v>
          </cell>
          <cell r="H37" t="str">
            <v>Canada</v>
          </cell>
          <cell r="I37" t="str">
            <v>N</v>
          </cell>
          <cell r="J37" t="str">
            <v>N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30</v>
          </cell>
          <cell r="CJ37">
            <v>0</v>
          </cell>
          <cell r="CK37">
            <v>25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</row>
        <row r="38">
          <cell r="A38" t="str">
            <v>SP3022776109000</v>
          </cell>
          <cell r="B38" t="str">
            <v>Colli</v>
          </cell>
          <cell r="C38" t="str">
            <v>SP30227</v>
          </cell>
          <cell r="D38" t="str">
            <v>PUERTO MADRYN V90 1.8MW X 27</v>
          </cell>
          <cell r="E38" t="str">
            <v>ND</v>
          </cell>
          <cell r="F38">
            <v>76109000</v>
          </cell>
          <cell r="G38" t="str">
            <v>PARTS FOR BLADE ASSEMBLY V80</v>
          </cell>
          <cell r="H38" t="str">
            <v>Argentina</v>
          </cell>
          <cell r="I38" t="str">
            <v>N</v>
          </cell>
          <cell r="J38" t="str">
            <v>N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15</v>
          </cell>
          <cell r="BZ38">
            <v>66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39">
          <cell r="A39" t="str">
            <v>SP3022776925499</v>
          </cell>
          <cell r="B39" t="str">
            <v>Colli</v>
          </cell>
          <cell r="C39" t="str">
            <v>SP30227</v>
          </cell>
          <cell r="D39" t="str">
            <v>PUERTO MADRYN V90 1.8MW X 27</v>
          </cell>
          <cell r="E39" t="str">
            <v>ND</v>
          </cell>
          <cell r="F39">
            <v>76925499</v>
          </cell>
          <cell r="G39" t="str">
            <v>COLLI SITE TOW H80 VCS/AGO</v>
          </cell>
          <cell r="H39" t="str">
            <v>Argentina</v>
          </cell>
          <cell r="I39" t="str">
            <v>N</v>
          </cell>
          <cell r="J39" t="str">
            <v>N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20</v>
          </cell>
          <cell r="CA39">
            <v>0</v>
          </cell>
          <cell r="CB39">
            <v>7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</row>
        <row r="40">
          <cell r="A40" t="str">
            <v>SP30227769600</v>
          </cell>
          <cell r="B40" t="str">
            <v>Colli</v>
          </cell>
          <cell r="C40" t="str">
            <v>SP30227</v>
          </cell>
          <cell r="D40" t="str">
            <v>PUERTO MADRYN V90 1.8MW X 27</v>
          </cell>
          <cell r="E40" t="str">
            <v>ND</v>
          </cell>
          <cell r="F40">
            <v>769600</v>
          </cell>
          <cell r="G40" t="str">
            <v>COLLI PARTS NACELLE/TOWER VCS</v>
          </cell>
          <cell r="H40" t="str">
            <v>Argentina</v>
          </cell>
          <cell r="I40" t="str">
            <v>N</v>
          </cell>
          <cell r="J40" t="str">
            <v>N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25</v>
          </cell>
          <cell r="BZ40">
            <v>2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</row>
        <row r="41">
          <cell r="A41" t="str">
            <v>SP3033276221007</v>
          </cell>
          <cell r="B41" t="str">
            <v>Colli</v>
          </cell>
          <cell r="C41" t="str">
            <v>SP30332</v>
          </cell>
          <cell r="D41" t="str">
            <v>IPC-CAPE SCOTT V100-1.8</v>
          </cell>
          <cell r="E41" t="str">
            <v>ND</v>
          </cell>
          <cell r="F41">
            <v>76221007</v>
          </cell>
          <cell r="G41" t="str">
            <v>PARTS FOR BLADE ASSEMBLY V100</v>
          </cell>
          <cell r="H41" t="str">
            <v>Canada</v>
          </cell>
          <cell r="I41" t="str">
            <v>Y</v>
          </cell>
          <cell r="J41" t="str">
            <v>N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3</v>
          </cell>
          <cell r="CE41">
            <v>39</v>
          </cell>
          <cell r="CF41">
            <v>18</v>
          </cell>
          <cell r="CG41">
            <v>24</v>
          </cell>
          <cell r="CH41">
            <v>15</v>
          </cell>
          <cell r="CI41">
            <v>15</v>
          </cell>
          <cell r="CJ41">
            <v>15</v>
          </cell>
          <cell r="CK41">
            <v>18</v>
          </cell>
          <cell r="CL41">
            <v>12</v>
          </cell>
          <cell r="CM41">
            <v>6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</row>
        <row r="42">
          <cell r="A42" t="str">
            <v>SP3033276925499</v>
          </cell>
          <cell r="B42" t="str">
            <v>Colli</v>
          </cell>
          <cell r="C42" t="str">
            <v>SP30332</v>
          </cell>
          <cell r="D42" t="str">
            <v>IPC-CAPE SCOTT V100-1.8</v>
          </cell>
          <cell r="E42" t="str">
            <v>ND</v>
          </cell>
          <cell r="F42">
            <v>76925499</v>
          </cell>
          <cell r="G42" t="str">
            <v>COLLI SITE TOW H80 VCS/AGO</v>
          </cell>
          <cell r="H42" t="str">
            <v>Canada</v>
          </cell>
          <cell r="I42" t="str">
            <v>Y</v>
          </cell>
          <cell r="J42" t="str">
            <v>N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2</v>
          </cell>
          <cell r="CE42">
            <v>12</v>
          </cell>
          <cell r="CF42">
            <v>3</v>
          </cell>
          <cell r="CG42">
            <v>6</v>
          </cell>
          <cell r="CH42">
            <v>5</v>
          </cell>
          <cell r="CI42">
            <v>5</v>
          </cell>
          <cell r="CJ42">
            <v>0</v>
          </cell>
          <cell r="CK42">
            <v>5</v>
          </cell>
          <cell r="CL42">
            <v>5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</row>
        <row r="43">
          <cell r="A43" t="str">
            <v>SP30332769600</v>
          </cell>
          <cell r="B43" t="str">
            <v>Colli</v>
          </cell>
          <cell r="C43" t="str">
            <v>SP30332</v>
          </cell>
          <cell r="D43" t="str">
            <v>IPC-CAPE SCOTT V100-1.8</v>
          </cell>
          <cell r="E43" t="str">
            <v>ND</v>
          </cell>
          <cell r="F43">
            <v>769600</v>
          </cell>
          <cell r="G43" t="str">
            <v>COLLI PARTS NACELLE/TOWER VCS</v>
          </cell>
          <cell r="H43" t="str">
            <v>Canada</v>
          </cell>
          <cell r="I43" t="str">
            <v>Y</v>
          </cell>
          <cell r="J43" t="str">
            <v>N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9</v>
          </cell>
          <cell r="CB43">
            <v>9</v>
          </cell>
          <cell r="CC43">
            <v>0</v>
          </cell>
          <cell r="CD43">
            <v>5</v>
          </cell>
          <cell r="CE43">
            <v>0</v>
          </cell>
          <cell r="CF43">
            <v>5</v>
          </cell>
          <cell r="CG43">
            <v>0</v>
          </cell>
          <cell r="CH43">
            <v>5</v>
          </cell>
          <cell r="CI43">
            <v>5</v>
          </cell>
          <cell r="CJ43">
            <v>5</v>
          </cell>
          <cell r="CK43">
            <v>1</v>
          </cell>
          <cell r="CL43">
            <v>11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</row>
        <row r="44">
          <cell r="A44" t="str">
            <v>SP3047876109000</v>
          </cell>
          <cell r="B44" t="str">
            <v>Colli</v>
          </cell>
          <cell r="C44" t="str">
            <v>SP30478</v>
          </cell>
          <cell r="D44" t="str">
            <v>CAPITAL POWER-KINGSBRIDGE II 270MW</v>
          </cell>
          <cell r="E44" t="str">
            <v>ND</v>
          </cell>
          <cell r="F44">
            <v>76109000</v>
          </cell>
          <cell r="G44" t="str">
            <v>PARTS FOR BLADE ASSEMBLY V80</v>
          </cell>
          <cell r="H44" t="str">
            <v>Canada</v>
          </cell>
          <cell r="I44" t="str">
            <v>N</v>
          </cell>
          <cell r="J44" t="str">
            <v>N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252</v>
          </cell>
          <cell r="DC44">
            <v>0</v>
          </cell>
        </row>
        <row r="45">
          <cell r="A45" t="str">
            <v>SP3047876925502</v>
          </cell>
          <cell r="B45" t="str">
            <v>Colli</v>
          </cell>
          <cell r="C45" t="str">
            <v>SP30478</v>
          </cell>
          <cell r="D45" t="str">
            <v>CAPITAL POWER-KINGSBRIDGE II 270MW</v>
          </cell>
          <cell r="E45" t="str">
            <v>ND</v>
          </cell>
          <cell r="F45">
            <v>76925502</v>
          </cell>
          <cell r="G45" t="str">
            <v>COLLI SITE TOW H95 VCS/AGO</v>
          </cell>
          <cell r="H45" t="str">
            <v>Canada</v>
          </cell>
          <cell r="I45" t="str">
            <v>N</v>
          </cell>
          <cell r="J45" t="str">
            <v>N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9</v>
          </cell>
          <cell r="CJ45">
            <v>15</v>
          </cell>
          <cell r="CK45">
            <v>10</v>
          </cell>
          <cell r="CL45">
            <v>0</v>
          </cell>
          <cell r="CM45">
            <v>0</v>
          </cell>
          <cell r="CN45">
            <v>62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54</v>
          </cell>
          <cell r="DC45">
            <v>0</v>
          </cell>
        </row>
        <row r="46">
          <cell r="A46" t="str">
            <v>SP30478769600</v>
          </cell>
          <cell r="B46" t="str">
            <v>Colli</v>
          </cell>
          <cell r="C46" t="str">
            <v>SP30478</v>
          </cell>
          <cell r="D46" t="str">
            <v>CAPITAL POWER-KINGSBRIDGE II 270MW</v>
          </cell>
          <cell r="E46" t="str">
            <v>ND</v>
          </cell>
          <cell r="F46">
            <v>769600</v>
          </cell>
          <cell r="G46" t="str">
            <v>COLLI PARTS NACELLE/TOWER VCS</v>
          </cell>
          <cell r="H46" t="str">
            <v>Canada</v>
          </cell>
          <cell r="I46" t="str">
            <v>N</v>
          </cell>
          <cell r="J46" t="str">
            <v>N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65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85</v>
          </cell>
          <cell r="DC46">
            <v>0</v>
          </cell>
        </row>
        <row r="47">
          <cell r="A47" t="str">
            <v>SP3060576221007</v>
          </cell>
          <cell r="B47" t="str">
            <v>Colli</v>
          </cell>
          <cell r="C47" t="str">
            <v>SP30605</v>
          </cell>
          <cell r="D47" t="str">
            <v>IPC ENERGY-WAINFLEET V100-1.8</v>
          </cell>
          <cell r="E47" t="str">
            <v>ND</v>
          </cell>
          <cell r="F47">
            <v>76221007</v>
          </cell>
          <cell r="G47" t="str">
            <v>PARTS FOR BLADE ASSEMBLY V100</v>
          </cell>
          <cell r="H47" t="str">
            <v>Canada</v>
          </cell>
          <cell r="I47" t="str">
            <v>Y</v>
          </cell>
          <cell r="J47" t="str">
            <v>Y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12</v>
          </cell>
          <cell r="BY47">
            <v>3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</row>
        <row r="48">
          <cell r="A48" t="str">
            <v>SP3060576925502</v>
          </cell>
          <cell r="B48" t="str">
            <v>Colli</v>
          </cell>
          <cell r="C48" t="str">
            <v>SP30605</v>
          </cell>
          <cell r="D48" t="str">
            <v>IPC ENERGY-WAINFLEET V100-1.8</v>
          </cell>
          <cell r="E48" t="str">
            <v>ND</v>
          </cell>
          <cell r="F48">
            <v>76925502</v>
          </cell>
          <cell r="G48" t="str">
            <v>COLLI SITE TOW H95 VCS/AGO</v>
          </cell>
          <cell r="H48" t="str">
            <v>Canada</v>
          </cell>
          <cell r="I48" t="str">
            <v>Y</v>
          </cell>
          <cell r="J48" t="str">
            <v>Y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5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</row>
        <row r="49">
          <cell r="A49" t="str">
            <v>SP30605769600</v>
          </cell>
          <cell r="B49" t="str">
            <v>Colli</v>
          </cell>
          <cell r="C49" t="str">
            <v>SP30605</v>
          </cell>
          <cell r="D49" t="str">
            <v>IPC ENERGY-WAINFLEET V100-1.8</v>
          </cell>
          <cell r="E49" t="str">
            <v>ND</v>
          </cell>
          <cell r="F49">
            <v>769600</v>
          </cell>
          <cell r="G49" t="str">
            <v>COLLI PARTS NACELLE/TOWER VCS</v>
          </cell>
          <cell r="H49" t="str">
            <v>Canada</v>
          </cell>
          <cell r="I49" t="str">
            <v>Y</v>
          </cell>
          <cell r="J49" t="str">
            <v>Y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5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</row>
        <row r="50">
          <cell r="A50" t="str">
            <v>SP3060676221007</v>
          </cell>
          <cell r="B50" t="str">
            <v>Colli</v>
          </cell>
          <cell r="C50" t="str">
            <v>SP30606</v>
          </cell>
          <cell r="D50" t="str">
            <v>IPC ENERGY-VINELAND V100-1.8</v>
          </cell>
          <cell r="E50" t="str">
            <v>ND</v>
          </cell>
          <cell r="F50">
            <v>76221007</v>
          </cell>
          <cell r="G50" t="str">
            <v>PARTS FOR BLADE ASSEMBLY V100</v>
          </cell>
          <cell r="H50" t="str">
            <v>Canada</v>
          </cell>
          <cell r="I50" t="str">
            <v>N</v>
          </cell>
          <cell r="J50" t="str">
            <v>N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15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</row>
        <row r="51">
          <cell r="A51" t="str">
            <v>SP3060676925502</v>
          </cell>
          <cell r="B51" t="str">
            <v>Colli</v>
          </cell>
          <cell r="C51" t="str">
            <v>SP30606</v>
          </cell>
          <cell r="D51" t="str">
            <v>IPC ENERGY-VINELAND V100-1.8</v>
          </cell>
          <cell r="E51" t="str">
            <v>ND</v>
          </cell>
          <cell r="F51">
            <v>76925502</v>
          </cell>
          <cell r="G51" t="str">
            <v>COLLI SITE TOW H95 VCS/AGO</v>
          </cell>
          <cell r="H51" t="str">
            <v>Canada</v>
          </cell>
          <cell r="I51" t="str">
            <v>N</v>
          </cell>
          <cell r="J51" t="str">
            <v>N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5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A52" t="str">
            <v>SP30606769600</v>
          </cell>
          <cell r="B52" t="str">
            <v>Colli</v>
          </cell>
          <cell r="C52" t="str">
            <v>SP30606</v>
          </cell>
          <cell r="D52" t="str">
            <v>IPC ENERGY-VINELAND V100-1.8</v>
          </cell>
          <cell r="E52" t="str">
            <v>ND</v>
          </cell>
          <cell r="F52">
            <v>769600</v>
          </cell>
          <cell r="G52" t="str">
            <v>COLLI PARTS NACELLE/TOWER VCS</v>
          </cell>
          <cell r="H52" t="str">
            <v>Canada</v>
          </cell>
          <cell r="I52" t="str">
            <v>N</v>
          </cell>
          <cell r="J52" t="str">
            <v>N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5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A53" t="str">
            <v>SP3091476221007</v>
          </cell>
          <cell r="B53" t="str">
            <v>Colli</v>
          </cell>
          <cell r="C53" t="str">
            <v>SP30914</v>
          </cell>
          <cell r="D53" t="str">
            <v>MICHIGAN WIND II</v>
          </cell>
          <cell r="E53" t="str">
            <v>ND</v>
          </cell>
          <cell r="F53">
            <v>76221007</v>
          </cell>
          <cell r="G53" t="str">
            <v>PARTS FOR BLADE ASSEMBLY V100</v>
          </cell>
          <cell r="H53" t="str">
            <v>USA</v>
          </cell>
          <cell r="I53" t="str">
            <v>Y</v>
          </cell>
          <cell r="J53" t="str">
            <v>Y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9</v>
          </cell>
          <cell r="AK53">
            <v>18</v>
          </cell>
          <cell r="AL53">
            <v>0</v>
          </cell>
          <cell r="AM53">
            <v>15</v>
          </cell>
          <cell r="AN53">
            <v>24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3</v>
          </cell>
          <cell r="BB53">
            <v>0</v>
          </cell>
          <cell r="BC53">
            <v>0</v>
          </cell>
          <cell r="BD53">
            <v>3</v>
          </cell>
          <cell r="BE53">
            <v>0</v>
          </cell>
          <cell r="BF53">
            <v>12</v>
          </cell>
          <cell r="BG53">
            <v>9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18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A54" t="str">
            <v>SP3091476925502</v>
          </cell>
          <cell r="B54" t="str">
            <v>Colli</v>
          </cell>
          <cell r="C54" t="str">
            <v>SP30914</v>
          </cell>
          <cell r="D54" t="str">
            <v>MICHIGAN WIND II</v>
          </cell>
          <cell r="E54" t="str">
            <v>ND</v>
          </cell>
          <cell r="F54">
            <v>76925502</v>
          </cell>
          <cell r="G54" t="str">
            <v>COLLI SITE TOW H95 VCS/AGO</v>
          </cell>
          <cell r="H54" t="str">
            <v>USA</v>
          </cell>
          <cell r="I54" t="str">
            <v>Y</v>
          </cell>
          <cell r="J54" t="str">
            <v>Y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</v>
          </cell>
          <cell r="AJ54">
            <v>12</v>
          </cell>
          <cell r="AK54">
            <v>0</v>
          </cell>
          <cell r="AL54">
            <v>12</v>
          </cell>
          <cell r="AM54">
            <v>0</v>
          </cell>
          <cell r="AN54">
            <v>3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</row>
        <row r="55">
          <cell r="A55" t="str">
            <v>SP30914769600</v>
          </cell>
          <cell r="B55" t="str">
            <v>Colli</v>
          </cell>
          <cell r="C55" t="str">
            <v>SP30914</v>
          </cell>
          <cell r="D55" t="str">
            <v>MICHIGAN WIND II</v>
          </cell>
          <cell r="E55" t="str">
            <v>ND</v>
          </cell>
          <cell r="F55">
            <v>769600</v>
          </cell>
          <cell r="G55" t="str">
            <v>COLLI PARTS NACELLE/TOWER VCS</v>
          </cell>
          <cell r="H55" t="str">
            <v>USA</v>
          </cell>
          <cell r="I55" t="str">
            <v>Y</v>
          </cell>
          <cell r="J55" t="str">
            <v>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18</v>
          </cell>
          <cell r="AJ55">
            <v>12</v>
          </cell>
          <cell r="AK55">
            <v>0</v>
          </cell>
          <cell r="AL55">
            <v>13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6">
          <cell r="A56" t="str">
            <v>SP3118376221007</v>
          </cell>
          <cell r="B56" t="str">
            <v>Colli</v>
          </cell>
          <cell r="C56" t="str">
            <v>SP31183</v>
          </cell>
          <cell r="D56" t="str">
            <v>V100-2,0 BOA VISTA</v>
          </cell>
          <cell r="E56" t="str">
            <v>ND</v>
          </cell>
          <cell r="F56">
            <v>76221007</v>
          </cell>
          <cell r="G56" t="str">
            <v>PARTS FOR BLADE ASSEMBLY V100</v>
          </cell>
          <cell r="H56" t="str">
            <v>Brazil</v>
          </cell>
          <cell r="I56" t="str">
            <v>N</v>
          </cell>
          <cell r="J56" t="str">
            <v>N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21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</row>
        <row r="57">
          <cell r="A57" t="str">
            <v>SP3118376925502</v>
          </cell>
          <cell r="B57" t="str">
            <v>Colli</v>
          </cell>
          <cell r="C57" t="str">
            <v>SP31183</v>
          </cell>
          <cell r="D57" t="str">
            <v>V100-2,0 BOA VISTA</v>
          </cell>
          <cell r="E57" t="str">
            <v>ND</v>
          </cell>
          <cell r="F57">
            <v>76925502</v>
          </cell>
          <cell r="G57" t="str">
            <v>COLLI SITE TOW H95 VCS/AGO</v>
          </cell>
          <cell r="H57" t="str">
            <v>Brazil</v>
          </cell>
          <cell r="I57" t="str">
            <v>N</v>
          </cell>
          <cell r="J57" t="str">
            <v>N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3</v>
          </cell>
          <cell r="CC57">
            <v>4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</row>
        <row r="58">
          <cell r="A58" t="str">
            <v>SP31183769600</v>
          </cell>
          <cell r="B58" t="str">
            <v>Colli</v>
          </cell>
          <cell r="C58" t="str">
            <v>SP31183</v>
          </cell>
          <cell r="D58" t="str">
            <v>V100-2,0 BOA VISTA</v>
          </cell>
          <cell r="E58" t="str">
            <v>ND</v>
          </cell>
          <cell r="F58">
            <v>769600</v>
          </cell>
          <cell r="G58" t="str">
            <v>COLLI PARTS NACELLE/TOWER VCS</v>
          </cell>
          <cell r="H58" t="str">
            <v>Brazil</v>
          </cell>
          <cell r="I58" t="str">
            <v>N</v>
          </cell>
          <cell r="J58" t="str">
            <v>N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5</v>
          </cell>
          <cell r="CE58">
            <v>2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</row>
        <row r="59">
          <cell r="A59" t="str">
            <v>SP3128676221007</v>
          </cell>
          <cell r="B59" t="str">
            <v>Colli</v>
          </cell>
          <cell r="C59" t="str">
            <v>SP31286</v>
          </cell>
          <cell r="D59" t="str">
            <v>V100-2,0 OLHO D'AGUA</v>
          </cell>
          <cell r="E59" t="str">
            <v>ND</v>
          </cell>
          <cell r="F59">
            <v>76221007</v>
          </cell>
          <cell r="G59" t="str">
            <v>PARTS FOR BLADE ASSEMBLY V100</v>
          </cell>
          <cell r="H59" t="str">
            <v>Brazil</v>
          </cell>
          <cell r="I59" t="str">
            <v>Y</v>
          </cell>
          <cell r="J59" t="str">
            <v>N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3</v>
          </cell>
          <cell r="CI59">
            <v>45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</row>
        <row r="60">
          <cell r="A60" t="str">
            <v>SP3128676925502</v>
          </cell>
          <cell r="B60" t="str">
            <v>Colli</v>
          </cell>
          <cell r="C60" t="str">
            <v>SP31286</v>
          </cell>
          <cell r="D60" t="str">
            <v>V100-2,0 OLHO D'AGUA</v>
          </cell>
          <cell r="E60" t="str">
            <v>ND</v>
          </cell>
          <cell r="F60">
            <v>76925502</v>
          </cell>
          <cell r="G60" t="str">
            <v>COLLI SITE TOW H95 VCS/AGO</v>
          </cell>
          <cell r="H60" t="str">
            <v>Brazil</v>
          </cell>
          <cell r="I60" t="str">
            <v>Y</v>
          </cell>
          <cell r="J60" t="str">
            <v>N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5</v>
          </cell>
          <cell r="CD60">
            <v>5</v>
          </cell>
          <cell r="CE60">
            <v>6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</row>
        <row r="61">
          <cell r="A61" t="str">
            <v>SP31286769600</v>
          </cell>
          <cell r="B61" t="str">
            <v>Colli</v>
          </cell>
          <cell r="C61" t="str">
            <v>SP31286</v>
          </cell>
          <cell r="D61" t="str">
            <v>V100-2,0 OLHO D'AGUA</v>
          </cell>
          <cell r="E61" t="str">
            <v>ND</v>
          </cell>
          <cell r="F61">
            <v>769600</v>
          </cell>
          <cell r="G61" t="str">
            <v>COLLI PARTS NACELLE/TOWER VCS</v>
          </cell>
          <cell r="H61" t="str">
            <v>Brazil</v>
          </cell>
          <cell r="I61" t="str">
            <v>Y</v>
          </cell>
          <cell r="J61" t="str">
            <v>N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9</v>
          </cell>
          <cell r="CI61">
            <v>7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</row>
        <row r="62">
          <cell r="A62" t="str">
            <v>SP3128776221007</v>
          </cell>
          <cell r="B62" t="str">
            <v>Colli</v>
          </cell>
          <cell r="C62" t="str">
            <v>SP31287</v>
          </cell>
          <cell r="D62" t="str">
            <v>V100-2,0 SAO BENTO DO NORTE</v>
          </cell>
          <cell r="E62" t="str">
            <v>ND</v>
          </cell>
          <cell r="F62">
            <v>76221007</v>
          </cell>
          <cell r="G62" t="str">
            <v>PARTS FOR BLADE ASSEMBLY V100</v>
          </cell>
          <cell r="H62" t="str">
            <v>Brazil</v>
          </cell>
          <cell r="I62" t="str">
            <v>Y</v>
          </cell>
          <cell r="J62" t="str">
            <v>N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3</v>
          </cell>
          <cell r="CJ62">
            <v>42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</row>
        <row r="63">
          <cell r="A63" t="str">
            <v>SP3128776925502</v>
          </cell>
          <cell r="B63" t="str">
            <v>Colli</v>
          </cell>
          <cell r="C63" t="str">
            <v>SP31287</v>
          </cell>
          <cell r="D63" t="str">
            <v>V100-2,0 SAO BENTO DO NORTE</v>
          </cell>
          <cell r="E63" t="str">
            <v>ND</v>
          </cell>
          <cell r="F63">
            <v>76925502</v>
          </cell>
          <cell r="G63" t="str">
            <v>COLLI SITE TOW H95 VCS/AGO</v>
          </cell>
          <cell r="H63" t="str">
            <v>Brazil</v>
          </cell>
          <cell r="I63" t="str">
            <v>Y</v>
          </cell>
          <cell r="J63" t="str">
            <v>N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2</v>
          </cell>
          <cell r="CF63">
            <v>5</v>
          </cell>
          <cell r="CG63">
            <v>8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</row>
        <row r="64">
          <cell r="A64" t="str">
            <v>SP31287769600</v>
          </cell>
          <cell r="B64" t="str">
            <v>Colli</v>
          </cell>
          <cell r="C64" t="str">
            <v>SP31287</v>
          </cell>
          <cell r="D64" t="str">
            <v>V100-2,0 SAO BENTO DO NORTE</v>
          </cell>
          <cell r="E64" t="str">
            <v>ND</v>
          </cell>
          <cell r="F64">
            <v>769600</v>
          </cell>
          <cell r="G64" t="str">
            <v>COLLI PARTS NACELLE/TOWER VCS</v>
          </cell>
          <cell r="H64" t="str">
            <v>Brazil</v>
          </cell>
          <cell r="I64" t="str">
            <v>Y</v>
          </cell>
          <cell r="J64" t="str">
            <v>N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15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A65" t="str">
            <v>SP3129076925499</v>
          </cell>
          <cell r="B65" t="str">
            <v>Colli</v>
          </cell>
          <cell r="C65" t="str">
            <v>SP31290</v>
          </cell>
          <cell r="D65" t="str">
            <v>V100 2,0 - PEDRA BRANCA</v>
          </cell>
          <cell r="E65" t="str">
            <v>ND</v>
          </cell>
          <cell r="F65">
            <v>76925499</v>
          </cell>
          <cell r="G65" t="str">
            <v>COLLI SITE TOW H80 VCS/AGO</v>
          </cell>
          <cell r="H65" t="str">
            <v>Brazil</v>
          </cell>
          <cell r="I65" t="str">
            <v>N</v>
          </cell>
          <cell r="J65" t="str">
            <v>N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6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6">
          <cell r="A66" t="str">
            <v>SP31290769600</v>
          </cell>
          <cell r="B66" t="str">
            <v>Colli</v>
          </cell>
          <cell r="C66" t="str">
            <v>SP31290</v>
          </cell>
          <cell r="D66" t="str">
            <v>V100 2,0 - PEDRA BRANCA</v>
          </cell>
          <cell r="E66" t="str">
            <v>ND</v>
          </cell>
          <cell r="F66">
            <v>769600</v>
          </cell>
          <cell r="G66" t="str">
            <v>COLLI PARTS NACELLE/TOWER VCS</v>
          </cell>
          <cell r="H66" t="str">
            <v>Brazil</v>
          </cell>
          <cell r="I66" t="str">
            <v>N</v>
          </cell>
          <cell r="J66" t="str">
            <v>N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2</v>
          </cell>
          <cell r="CG66">
            <v>4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</row>
        <row r="67">
          <cell r="A67" t="str">
            <v>SP3129176925499</v>
          </cell>
          <cell r="B67" t="str">
            <v>Colli</v>
          </cell>
          <cell r="C67" t="str">
            <v>SP31291</v>
          </cell>
          <cell r="D67" t="str">
            <v>V100-2,0 SETE GAMELEIRAS</v>
          </cell>
          <cell r="E67" t="str">
            <v>ND</v>
          </cell>
          <cell r="F67">
            <v>76925499</v>
          </cell>
          <cell r="G67" t="str">
            <v>COLLI SITE TOW H80 VCS/AGO</v>
          </cell>
          <cell r="H67" t="str">
            <v>Brazil</v>
          </cell>
          <cell r="I67" t="str">
            <v>N</v>
          </cell>
          <cell r="J67" t="str">
            <v>N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15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</row>
        <row r="68">
          <cell r="A68" t="str">
            <v>SP31291769600</v>
          </cell>
          <cell r="B68" t="str">
            <v>Colli</v>
          </cell>
          <cell r="C68" t="str">
            <v>SP31291</v>
          </cell>
          <cell r="D68" t="str">
            <v>V100-2,0 SETE GAMELEIRAS</v>
          </cell>
          <cell r="E68" t="str">
            <v>ND</v>
          </cell>
          <cell r="F68">
            <v>769600</v>
          </cell>
          <cell r="G68" t="str">
            <v>COLLI PARTS NACELLE/TOWER VCS</v>
          </cell>
          <cell r="H68" t="str">
            <v>Brazil</v>
          </cell>
          <cell r="I68" t="str">
            <v>N</v>
          </cell>
          <cell r="J68" t="str">
            <v>N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30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</row>
        <row r="69">
          <cell r="A69" t="str">
            <v>SP3129576221007</v>
          </cell>
          <cell r="B69" t="str">
            <v>Colli</v>
          </cell>
          <cell r="C69" t="str">
            <v>SP31295</v>
          </cell>
          <cell r="D69" t="str">
            <v>V100 2,0 RENASCENCA I</v>
          </cell>
          <cell r="E69" t="str">
            <v>ND</v>
          </cell>
          <cell r="F69">
            <v>76221007</v>
          </cell>
          <cell r="G69" t="str">
            <v>PARTS FOR BLADE ASSEMBLY V100</v>
          </cell>
          <cell r="H69" t="str">
            <v>Brazil</v>
          </cell>
          <cell r="I69" t="str">
            <v>Y</v>
          </cell>
          <cell r="J69" t="str">
            <v>N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42</v>
          </cell>
          <cell r="BS69">
            <v>3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</row>
        <row r="70">
          <cell r="A70" t="str">
            <v>SP3129576925502</v>
          </cell>
          <cell r="B70" t="str">
            <v>Colli</v>
          </cell>
          <cell r="C70" t="str">
            <v>SP31295</v>
          </cell>
          <cell r="D70" t="str">
            <v>V100 2,0 RENASCENCA I</v>
          </cell>
          <cell r="E70" t="str">
            <v>ND</v>
          </cell>
          <cell r="F70">
            <v>76925502</v>
          </cell>
          <cell r="G70" t="str">
            <v>COLLI SITE TOW H95 VCS/AGO</v>
          </cell>
          <cell r="H70" t="str">
            <v>Brazil</v>
          </cell>
          <cell r="I70" t="str">
            <v>Y</v>
          </cell>
          <cell r="J70" t="str">
            <v>N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7</v>
          </cell>
          <cell r="BP70">
            <v>8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</row>
        <row r="71">
          <cell r="A71" t="str">
            <v>SP31295769600</v>
          </cell>
          <cell r="B71" t="str">
            <v>Colli</v>
          </cell>
          <cell r="C71" t="str">
            <v>SP31295</v>
          </cell>
          <cell r="D71" t="str">
            <v>V100 2,0 RENASCENCA I</v>
          </cell>
          <cell r="E71" t="str">
            <v>ND</v>
          </cell>
          <cell r="F71">
            <v>769600</v>
          </cell>
          <cell r="G71" t="str">
            <v>COLLI PARTS NACELLE/TOWER VCS</v>
          </cell>
          <cell r="H71" t="str">
            <v>Brazil</v>
          </cell>
          <cell r="I71" t="str">
            <v>Y</v>
          </cell>
          <cell r="J71" t="str">
            <v>N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</v>
          </cell>
          <cell r="AZ71">
            <v>10</v>
          </cell>
          <cell r="BA71">
            <v>2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</row>
        <row r="72">
          <cell r="A72" t="str">
            <v>SP3129676221007</v>
          </cell>
          <cell r="B72" t="str">
            <v>Colli</v>
          </cell>
          <cell r="C72" t="str">
            <v>SP31296</v>
          </cell>
          <cell r="D72" t="str">
            <v>V100 2,0 RENASCENCA II</v>
          </cell>
          <cell r="E72" t="str">
            <v>ND</v>
          </cell>
          <cell r="F72">
            <v>76221007</v>
          </cell>
          <cell r="G72" t="str">
            <v>PARTS FOR BLADE ASSEMBLY V100</v>
          </cell>
          <cell r="H72" t="str">
            <v>Brazil</v>
          </cell>
          <cell r="I72" t="str">
            <v>Y</v>
          </cell>
          <cell r="J72" t="str">
            <v>N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18</v>
          </cell>
          <cell r="BT72">
            <v>24</v>
          </cell>
          <cell r="BU72">
            <v>3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A73" t="str">
            <v>SP3129676925502</v>
          </cell>
          <cell r="B73" t="str">
            <v>Colli</v>
          </cell>
          <cell r="C73" t="str">
            <v>SP31296</v>
          </cell>
          <cell r="D73" t="str">
            <v>V100 2,0 RENASCENCA II</v>
          </cell>
          <cell r="E73" t="str">
            <v>ND</v>
          </cell>
          <cell r="F73">
            <v>76925502</v>
          </cell>
          <cell r="G73" t="str">
            <v>COLLI SITE TOW H95 VCS/AGO</v>
          </cell>
          <cell r="H73" t="str">
            <v>Brazil</v>
          </cell>
          <cell r="I73" t="str">
            <v>Y</v>
          </cell>
          <cell r="J73" t="str">
            <v>N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7</v>
          </cell>
          <cell r="BR73">
            <v>8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A74" t="str">
            <v>SP31296769600</v>
          </cell>
          <cell r="B74" t="str">
            <v>Colli</v>
          </cell>
          <cell r="C74" t="str">
            <v>SP31296</v>
          </cell>
          <cell r="D74" t="str">
            <v>V100 2,0 RENASCENCA II</v>
          </cell>
          <cell r="E74" t="str">
            <v>ND</v>
          </cell>
          <cell r="F74">
            <v>769600</v>
          </cell>
          <cell r="G74" t="str">
            <v>COLLI PARTS NACELLE/TOWER VCS</v>
          </cell>
          <cell r="H74" t="str">
            <v>Brazil</v>
          </cell>
          <cell r="I74" t="str">
            <v>Y</v>
          </cell>
          <cell r="J74" t="str">
            <v>N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3</v>
          </cell>
          <cell r="BB74">
            <v>4</v>
          </cell>
          <cell r="BC74">
            <v>1</v>
          </cell>
          <cell r="BD74">
            <v>1</v>
          </cell>
          <cell r="BE74">
            <v>0</v>
          </cell>
          <cell r="BF74">
            <v>6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A75" t="str">
            <v>SP3129776221007</v>
          </cell>
          <cell r="B75" t="str">
            <v>Colli</v>
          </cell>
          <cell r="C75" t="str">
            <v>SP31297</v>
          </cell>
          <cell r="D75" t="str">
            <v>V100 2,0 RENASCENCA III</v>
          </cell>
          <cell r="E75" t="str">
            <v>ND</v>
          </cell>
          <cell r="F75">
            <v>76221007</v>
          </cell>
          <cell r="G75" t="str">
            <v>PARTS FOR BLADE ASSEMBLY V100</v>
          </cell>
          <cell r="H75" t="str">
            <v>Brazil</v>
          </cell>
          <cell r="I75" t="str">
            <v>Y</v>
          </cell>
          <cell r="J75" t="str">
            <v>N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45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A76" t="str">
            <v>SP3129776925502</v>
          </cell>
          <cell r="B76" t="str">
            <v>Colli</v>
          </cell>
          <cell r="C76" t="str">
            <v>SP31297</v>
          </cell>
          <cell r="D76" t="str">
            <v>V100 2,0 RENASCENCA III</v>
          </cell>
          <cell r="E76" t="str">
            <v>ND</v>
          </cell>
          <cell r="F76">
            <v>76925502</v>
          </cell>
          <cell r="G76" t="str">
            <v>COLLI SITE TOW H95 VCS/AGO</v>
          </cell>
          <cell r="H76" t="str">
            <v>Brazil</v>
          </cell>
          <cell r="I76" t="str">
            <v>Y</v>
          </cell>
          <cell r="J76" t="str">
            <v>N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7</v>
          </cell>
          <cell r="BT76">
            <v>8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7">
          <cell r="A77" t="str">
            <v>SP31297769600</v>
          </cell>
          <cell r="B77" t="str">
            <v>Colli</v>
          </cell>
          <cell r="C77" t="str">
            <v>SP31297</v>
          </cell>
          <cell r="D77" t="str">
            <v>V100 2,0 RENASCENCA III</v>
          </cell>
          <cell r="E77" t="str">
            <v>ND</v>
          </cell>
          <cell r="F77">
            <v>769600</v>
          </cell>
          <cell r="G77" t="str">
            <v>COLLI PARTS NACELLE/TOWER VCS</v>
          </cell>
          <cell r="H77" t="str">
            <v>Brazil</v>
          </cell>
          <cell r="I77" t="str">
            <v>Y</v>
          </cell>
          <cell r="J77" t="str">
            <v>N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2</v>
          </cell>
          <cell r="BP77">
            <v>5</v>
          </cell>
          <cell r="BQ77">
            <v>8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</row>
        <row r="78">
          <cell r="A78" t="str">
            <v>SP3129876221007</v>
          </cell>
          <cell r="B78" t="str">
            <v>Colli</v>
          </cell>
          <cell r="C78" t="str">
            <v>SP31298</v>
          </cell>
          <cell r="D78" t="str">
            <v>V100 2,0 RENASCENCA IV</v>
          </cell>
          <cell r="E78" t="str">
            <v>ND</v>
          </cell>
          <cell r="F78">
            <v>76221007</v>
          </cell>
          <cell r="G78" t="str">
            <v>PARTS FOR BLADE ASSEMBLY V100</v>
          </cell>
          <cell r="H78" t="str">
            <v>Brazil</v>
          </cell>
          <cell r="I78" t="str">
            <v>Y</v>
          </cell>
          <cell r="J78" t="str">
            <v>N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21</v>
          </cell>
          <cell r="BV78">
            <v>0</v>
          </cell>
          <cell r="BW78">
            <v>24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</row>
        <row r="79">
          <cell r="A79" t="str">
            <v>SP3129876925502</v>
          </cell>
          <cell r="B79" t="str">
            <v>Colli</v>
          </cell>
          <cell r="C79" t="str">
            <v>SP31298</v>
          </cell>
          <cell r="D79" t="str">
            <v>V100 2,0 RENASCENCA IV</v>
          </cell>
          <cell r="E79" t="str">
            <v>ND</v>
          </cell>
          <cell r="F79">
            <v>76925502</v>
          </cell>
          <cell r="G79" t="str">
            <v>COLLI SITE TOW H95 VCS/AGO</v>
          </cell>
          <cell r="H79" t="str">
            <v>Brazil</v>
          </cell>
          <cell r="I79" t="str">
            <v>Y</v>
          </cell>
          <cell r="J79" t="str">
            <v>N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7</v>
          </cell>
          <cell r="BV79">
            <v>8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</row>
        <row r="80">
          <cell r="A80" t="str">
            <v>SP31298769600</v>
          </cell>
          <cell r="B80" t="str">
            <v>Colli</v>
          </cell>
          <cell r="C80" t="str">
            <v>SP31298</v>
          </cell>
          <cell r="D80" t="str">
            <v>V100 2,0 RENASCENCA IV</v>
          </cell>
          <cell r="E80" t="str">
            <v>ND</v>
          </cell>
          <cell r="F80">
            <v>769600</v>
          </cell>
          <cell r="G80" t="str">
            <v>COLLI PARTS NACELLE/TOWER VCS</v>
          </cell>
          <cell r="H80" t="str">
            <v>Brazil</v>
          </cell>
          <cell r="I80" t="str">
            <v>Y</v>
          </cell>
          <cell r="J80" t="str">
            <v>N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3</v>
          </cell>
          <cell r="BT80">
            <v>4</v>
          </cell>
          <cell r="BU80">
            <v>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</row>
        <row r="81">
          <cell r="A81" t="str">
            <v>SP3129976221007</v>
          </cell>
          <cell r="B81" t="str">
            <v>Colli</v>
          </cell>
          <cell r="C81" t="str">
            <v>SP31299</v>
          </cell>
          <cell r="D81" t="str">
            <v>V100 2,0 VENTOS DO SAO MIGUEL</v>
          </cell>
          <cell r="E81" t="str">
            <v>ND</v>
          </cell>
          <cell r="F81">
            <v>76221007</v>
          </cell>
          <cell r="G81" t="str">
            <v>PARTS FOR BLADE ASSEMBLY V100</v>
          </cell>
          <cell r="H81" t="str">
            <v>Brazil</v>
          </cell>
          <cell r="I81" t="str">
            <v>Y</v>
          </cell>
          <cell r="J81" t="str">
            <v>N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45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</row>
        <row r="82">
          <cell r="A82" t="str">
            <v>SP3129976925502</v>
          </cell>
          <cell r="B82" t="str">
            <v>Colli</v>
          </cell>
          <cell r="C82" t="str">
            <v>SP31299</v>
          </cell>
          <cell r="D82" t="str">
            <v>V100 2,0 VENTOS DO SAO MIGUEL</v>
          </cell>
          <cell r="E82" t="str">
            <v>ND</v>
          </cell>
          <cell r="F82">
            <v>76925502</v>
          </cell>
          <cell r="G82" t="str">
            <v>COLLI SITE TOW H95 VCS/AGO</v>
          </cell>
          <cell r="H82" t="str">
            <v>Brazil</v>
          </cell>
          <cell r="I82" t="str">
            <v>Y</v>
          </cell>
          <cell r="J82" t="str">
            <v>N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7</v>
          </cell>
          <cell r="BX82">
            <v>8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</row>
        <row r="83">
          <cell r="A83" t="str">
            <v>SP31299769600</v>
          </cell>
          <cell r="B83" t="str">
            <v>Colli</v>
          </cell>
          <cell r="C83" t="str">
            <v>SP31299</v>
          </cell>
          <cell r="D83" t="str">
            <v>V100 2,0 VENTOS DO SAO MIGUEL</v>
          </cell>
          <cell r="E83" t="str">
            <v>ND</v>
          </cell>
          <cell r="F83">
            <v>769600</v>
          </cell>
          <cell r="G83" t="str">
            <v>COLLI PARTS NACELLE/TOWER VCS</v>
          </cell>
          <cell r="H83" t="str">
            <v>Brazil</v>
          </cell>
          <cell r="I83" t="str">
            <v>Y</v>
          </cell>
          <cell r="J83" t="str">
            <v>N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7</v>
          </cell>
          <cell r="BW83">
            <v>8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</row>
        <row r="84">
          <cell r="A84" t="str">
            <v>SP3130576221007</v>
          </cell>
          <cell r="B84" t="str">
            <v>Colli</v>
          </cell>
          <cell r="C84" t="str">
            <v>SP31305</v>
          </cell>
          <cell r="D84" t="str">
            <v>V100-2,0 FAROL</v>
          </cell>
          <cell r="E84" t="str">
            <v>ND</v>
          </cell>
          <cell r="F84">
            <v>76221007</v>
          </cell>
          <cell r="G84" t="str">
            <v>PARTS FOR BLADE ASSEMBLY V100</v>
          </cell>
          <cell r="H84" t="str">
            <v>Brazil</v>
          </cell>
          <cell r="I84" t="str">
            <v>Y</v>
          </cell>
          <cell r="J84" t="str">
            <v>N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3</v>
          </cell>
          <cell r="CK84">
            <v>27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</row>
        <row r="85">
          <cell r="A85" t="str">
            <v>SP3130576925502</v>
          </cell>
          <cell r="B85" t="str">
            <v>Colli</v>
          </cell>
          <cell r="C85" t="str">
            <v>SP31305</v>
          </cell>
          <cell r="D85" t="str">
            <v>V100-2,0 FAROL</v>
          </cell>
          <cell r="E85" t="str">
            <v>ND</v>
          </cell>
          <cell r="F85">
            <v>76925502</v>
          </cell>
          <cell r="G85" t="str">
            <v>COLLI SITE TOW H95 VCS/AGO</v>
          </cell>
          <cell r="H85" t="str">
            <v>Brazil</v>
          </cell>
          <cell r="I85" t="str">
            <v>Y</v>
          </cell>
          <cell r="J85" t="str">
            <v>N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3</v>
          </cell>
          <cell r="CH85">
            <v>0</v>
          </cell>
          <cell r="CI85">
            <v>7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</row>
        <row r="86">
          <cell r="A86" t="str">
            <v>SP31305769600</v>
          </cell>
          <cell r="B86" t="str">
            <v>Colli</v>
          </cell>
          <cell r="C86" t="str">
            <v>SP31305</v>
          </cell>
          <cell r="D86" t="str">
            <v>V100-2,0 FAROL</v>
          </cell>
          <cell r="E86" t="str">
            <v>ND</v>
          </cell>
          <cell r="F86">
            <v>769600</v>
          </cell>
          <cell r="G86" t="str">
            <v>COLLI PARTS NACELLE/TOWER VCS</v>
          </cell>
          <cell r="H86" t="str">
            <v>Brazil</v>
          </cell>
          <cell r="I86" t="str">
            <v>Y</v>
          </cell>
          <cell r="J86" t="str">
            <v>N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10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</row>
        <row r="87">
          <cell r="A87" t="str">
            <v>SP3198676221007</v>
          </cell>
          <cell r="B87" t="str">
            <v>Colli</v>
          </cell>
          <cell r="C87" t="str">
            <v>SP31986</v>
          </cell>
          <cell r="D87" t="str">
            <v>BLACK HILLS CORP-POWER GENERATION</v>
          </cell>
          <cell r="E87" t="str">
            <v>ND</v>
          </cell>
          <cell r="F87">
            <v>76221007</v>
          </cell>
          <cell r="G87" t="str">
            <v>PARTS FOR BLADE ASSEMBLY V100</v>
          </cell>
          <cell r="H87" t="str">
            <v>USA</v>
          </cell>
          <cell r="I87" t="str">
            <v>N</v>
          </cell>
          <cell r="J87" t="str">
            <v>N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6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21</v>
          </cell>
          <cell r="CH87">
            <v>15</v>
          </cell>
          <cell r="CI87">
            <v>6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A88" t="str">
            <v>SP3198676925499</v>
          </cell>
          <cell r="B88" t="str">
            <v>Colli</v>
          </cell>
          <cell r="C88" t="str">
            <v>SP31986</v>
          </cell>
          <cell r="D88" t="str">
            <v>BLACK HILLS CORP-POWER GENERATION</v>
          </cell>
          <cell r="E88" t="str">
            <v>ND</v>
          </cell>
          <cell r="F88">
            <v>76925499</v>
          </cell>
          <cell r="G88" t="str">
            <v>COLLI SITE TOW H80 VCS/AGO</v>
          </cell>
          <cell r="H88" t="str">
            <v>USA</v>
          </cell>
          <cell r="I88" t="str">
            <v>N</v>
          </cell>
          <cell r="J88" t="str">
            <v>N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2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5</v>
          </cell>
          <cell r="CH88">
            <v>7</v>
          </cell>
          <cell r="CI88">
            <v>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A89" t="str">
            <v>SP31986769600</v>
          </cell>
          <cell r="B89" t="str">
            <v>Colli</v>
          </cell>
          <cell r="C89" t="str">
            <v>SP31986</v>
          </cell>
          <cell r="D89" t="str">
            <v>BLACK HILLS CORP-POWER GENERATION</v>
          </cell>
          <cell r="E89" t="str">
            <v>ND</v>
          </cell>
          <cell r="F89">
            <v>769600</v>
          </cell>
          <cell r="G89" t="str">
            <v>COLLI PARTS NACELLE/TOWER VCS</v>
          </cell>
          <cell r="H89" t="str">
            <v>USA</v>
          </cell>
          <cell r="I89" t="str">
            <v>N</v>
          </cell>
          <cell r="J89" t="str">
            <v>N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2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4</v>
          </cell>
          <cell r="CF89">
            <v>2</v>
          </cell>
          <cell r="CG89">
            <v>6</v>
          </cell>
          <cell r="CH89">
            <v>0</v>
          </cell>
          <cell r="CI89">
            <v>2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A90" t="str">
            <v>SP3203276925499</v>
          </cell>
          <cell r="B90" t="str">
            <v>Colli</v>
          </cell>
          <cell r="C90" t="str">
            <v>SP32032</v>
          </cell>
          <cell r="D90" t="str">
            <v>EDPR-BLUE CANYON VI</v>
          </cell>
          <cell r="E90" t="str">
            <v>ND</v>
          </cell>
          <cell r="F90">
            <v>76925499</v>
          </cell>
          <cell r="G90" t="str">
            <v>COLLI SITE TOW H80 VCS/AGO</v>
          </cell>
          <cell r="H90" t="str">
            <v>USA</v>
          </cell>
          <cell r="I90" t="str">
            <v>Y</v>
          </cell>
          <cell r="J90" t="str">
            <v>Y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38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A91" t="str">
            <v>SP32032769600</v>
          </cell>
          <cell r="B91" t="str">
            <v>Colli</v>
          </cell>
          <cell r="C91" t="str">
            <v>SP32032</v>
          </cell>
          <cell r="D91" t="str">
            <v>EDPR-BLUE CANYON VI</v>
          </cell>
          <cell r="E91" t="str">
            <v>ND</v>
          </cell>
          <cell r="F91">
            <v>769600</v>
          </cell>
          <cell r="G91" t="str">
            <v>COLLI PARTS NACELLE/TOWER VCS</v>
          </cell>
          <cell r="H91" t="str">
            <v>USA</v>
          </cell>
          <cell r="I91" t="str">
            <v>Y</v>
          </cell>
          <cell r="J91" t="str">
            <v>Y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</v>
          </cell>
          <cell r="AJ91">
            <v>12</v>
          </cell>
          <cell r="AK91">
            <v>0</v>
          </cell>
          <cell r="AL91">
            <v>11</v>
          </cell>
          <cell r="AM91">
            <v>5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A92" t="str">
            <v>SP3203576109000</v>
          </cell>
          <cell r="B92" t="str">
            <v>Colli</v>
          </cell>
          <cell r="C92" t="str">
            <v>SP32035</v>
          </cell>
          <cell r="D92" t="str">
            <v>GREENGATE-BLACKSPRING RIDGE</v>
          </cell>
          <cell r="E92" t="str">
            <v>ND</v>
          </cell>
          <cell r="F92">
            <v>76109000</v>
          </cell>
          <cell r="G92" t="str">
            <v>PARTS FOR BLADE ASSEMBLY V80</v>
          </cell>
          <cell r="H92" t="str">
            <v>Canada</v>
          </cell>
          <cell r="I92" t="str">
            <v>N</v>
          </cell>
          <cell r="J92" t="str">
            <v>N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51</v>
          </cell>
          <cell r="CH92">
            <v>18</v>
          </cell>
          <cell r="CI92">
            <v>21</v>
          </cell>
          <cell r="CJ92">
            <v>0</v>
          </cell>
          <cell r="CK92">
            <v>0</v>
          </cell>
          <cell r="CL92">
            <v>36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123</v>
          </cell>
          <cell r="DC92">
            <v>0</v>
          </cell>
        </row>
        <row r="93">
          <cell r="A93" t="str">
            <v>SP3203576925499</v>
          </cell>
          <cell r="B93" t="str">
            <v>Colli</v>
          </cell>
          <cell r="C93" t="str">
            <v>SP32035</v>
          </cell>
          <cell r="D93" t="str">
            <v>GREENGATE-BLACKSPRING RIDGE</v>
          </cell>
          <cell r="E93" t="str">
            <v>ND</v>
          </cell>
          <cell r="F93">
            <v>76925499</v>
          </cell>
          <cell r="G93" t="str">
            <v>COLLI SITE TOW H80 VCS/AGO</v>
          </cell>
          <cell r="H93" t="str">
            <v>Canada</v>
          </cell>
          <cell r="I93" t="str">
            <v>N</v>
          </cell>
          <cell r="J93" t="str">
            <v>N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8</v>
          </cell>
          <cell r="CI93">
            <v>22</v>
          </cell>
          <cell r="CJ93">
            <v>0</v>
          </cell>
          <cell r="CK93">
            <v>0</v>
          </cell>
          <cell r="CL93">
            <v>1</v>
          </cell>
          <cell r="CM93">
            <v>5</v>
          </cell>
          <cell r="CN93">
            <v>3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14</v>
          </cell>
        </row>
        <row r="94">
          <cell r="A94" t="str">
            <v>SP32035769600</v>
          </cell>
          <cell r="B94" t="str">
            <v>Colli</v>
          </cell>
          <cell r="C94" t="str">
            <v>SP32035</v>
          </cell>
          <cell r="D94" t="str">
            <v>GREENGATE-BLACKSPRING RIDGE</v>
          </cell>
          <cell r="E94" t="str">
            <v>ND</v>
          </cell>
          <cell r="F94">
            <v>769600</v>
          </cell>
          <cell r="G94" t="str">
            <v>COLLI PARTS NACELLE/TOWER VCS</v>
          </cell>
          <cell r="H94" t="str">
            <v>Canada</v>
          </cell>
          <cell r="I94" t="str">
            <v>N</v>
          </cell>
          <cell r="J94" t="str">
            <v>N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30</v>
          </cell>
          <cell r="CH94">
            <v>0</v>
          </cell>
          <cell r="CI94">
            <v>0</v>
          </cell>
          <cell r="CJ94">
            <v>16</v>
          </cell>
          <cell r="CK94">
            <v>14</v>
          </cell>
          <cell r="CL94">
            <v>18</v>
          </cell>
          <cell r="CM94">
            <v>5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</row>
        <row r="95">
          <cell r="A95" t="str">
            <v>SP3204176221007</v>
          </cell>
          <cell r="B95" t="str">
            <v>Colli</v>
          </cell>
          <cell r="C95" t="str">
            <v>SP32041</v>
          </cell>
          <cell r="D95" t="str">
            <v>IPC-CAPE SCOTT V100-1.8 EXPANSION</v>
          </cell>
          <cell r="E95" t="str">
            <v>ND</v>
          </cell>
          <cell r="F95">
            <v>76221007</v>
          </cell>
          <cell r="G95" t="str">
            <v>PARTS FOR BLADE ASSEMBLY V100</v>
          </cell>
          <cell r="H95" t="str">
            <v>Canada</v>
          </cell>
          <cell r="I95" t="str">
            <v>N</v>
          </cell>
          <cell r="J95" t="str">
            <v>N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84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</row>
        <row r="96">
          <cell r="A96" t="str">
            <v>SP3204176925499</v>
          </cell>
          <cell r="B96" t="str">
            <v>Colli</v>
          </cell>
          <cell r="C96" t="str">
            <v>SP32041</v>
          </cell>
          <cell r="D96" t="str">
            <v>IPC-CAPE SCOTT V100-1.8 EXPANSION</v>
          </cell>
          <cell r="E96" t="str">
            <v>ND</v>
          </cell>
          <cell r="F96">
            <v>76925499</v>
          </cell>
          <cell r="G96" t="str">
            <v>COLLI SITE TOW H80 VCS/AGO</v>
          </cell>
          <cell r="H96" t="str">
            <v>Canada</v>
          </cell>
          <cell r="I96" t="str">
            <v>N</v>
          </cell>
          <cell r="J96" t="str">
            <v>N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1</v>
          </cell>
          <cell r="CJ96">
            <v>27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</row>
        <row r="97">
          <cell r="A97" t="str">
            <v>SP32041769600</v>
          </cell>
          <cell r="B97" t="str">
            <v>Colli</v>
          </cell>
          <cell r="C97" t="str">
            <v>SP32041</v>
          </cell>
          <cell r="D97" t="str">
            <v>IPC-CAPE SCOTT V100-1.8 EXPANSION</v>
          </cell>
          <cell r="E97" t="str">
            <v>ND</v>
          </cell>
          <cell r="F97">
            <v>769600</v>
          </cell>
          <cell r="G97" t="str">
            <v>COLLI PARTS NACELLE/TOWER VCS</v>
          </cell>
          <cell r="H97" t="str">
            <v>Canada</v>
          </cell>
          <cell r="I97" t="str">
            <v>N</v>
          </cell>
          <cell r="J97" t="str">
            <v>N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28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</row>
        <row r="98">
          <cell r="A98" t="str">
            <v>SP3227976221007</v>
          </cell>
          <cell r="B98" t="str">
            <v>Colli</v>
          </cell>
          <cell r="C98" t="str">
            <v>SP32279</v>
          </cell>
          <cell r="D98" t="str">
            <v>P-H IPP V100 2011</v>
          </cell>
          <cell r="E98" t="str">
            <v>ND</v>
          </cell>
          <cell r="F98">
            <v>76221007</v>
          </cell>
          <cell r="G98" t="str">
            <v>PARTS FOR BLADE ASSEMBLY V100</v>
          </cell>
          <cell r="H98" t="str">
            <v>USA</v>
          </cell>
          <cell r="I98" t="str">
            <v>N</v>
          </cell>
          <cell r="J98" t="str">
            <v>N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21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</row>
        <row r="99">
          <cell r="A99" t="str">
            <v>SP3227976925499</v>
          </cell>
          <cell r="B99" t="str">
            <v>Colli</v>
          </cell>
          <cell r="C99" t="str">
            <v>SP32279</v>
          </cell>
          <cell r="D99" t="str">
            <v>P-H IPP V100 2011</v>
          </cell>
          <cell r="E99" t="str">
            <v>ND</v>
          </cell>
          <cell r="F99">
            <v>76925499</v>
          </cell>
          <cell r="G99" t="str">
            <v>COLLI SITE TOW H80 VCS/AGO</v>
          </cell>
          <cell r="H99" t="str">
            <v>USA</v>
          </cell>
          <cell r="I99" t="str">
            <v>N</v>
          </cell>
          <cell r="J99" t="str">
            <v>N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7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</row>
        <row r="100">
          <cell r="A100" t="str">
            <v>SP32279769600</v>
          </cell>
          <cell r="B100" t="str">
            <v>Colli</v>
          </cell>
          <cell r="C100" t="str">
            <v>SP32279</v>
          </cell>
          <cell r="D100" t="str">
            <v>P-H IPP V100 2011</v>
          </cell>
          <cell r="E100" t="str">
            <v>ND</v>
          </cell>
          <cell r="F100">
            <v>769600</v>
          </cell>
          <cell r="G100" t="str">
            <v>COLLI PARTS NACELLE/TOWER VCS</v>
          </cell>
          <cell r="H100" t="str">
            <v>USA</v>
          </cell>
          <cell r="I100" t="str">
            <v>N</v>
          </cell>
          <cell r="J100" t="str">
            <v>N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7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</row>
        <row r="101">
          <cell r="A101" t="str">
            <v>SP32280769600</v>
          </cell>
          <cell r="B101" t="str">
            <v>Colli</v>
          </cell>
          <cell r="C101" t="str">
            <v>SP32280</v>
          </cell>
          <cell r="D101" t="str">
            <v>P-H IPP V902 2012-2013 (MARK 9)</v>
          </cell>
          <cell r="E101" t="str">
            <v>ND</v>
          </cell>
          <cell r="F101">
            <v>769600</v>
          </cell>
          <cell r="G101" t="str">
            <v>COLLI PARTS NACELLE/TOWER VCS</v>
          </cell>
          <cell r="H101" t="str">
            <v>USA</v>
          </cell>
          <cell r="I101" t="str">
            <v>N</v>
          </cell>
          <cell r="J101" t="str">
            <v>N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14</v>
          </cell>
          <cell r="DC101">
            <v>0</v>
          </cell>
        </row>
        <row r="102">
          <cell r="A102" t="str">
            <v>SP3228176221007</v>
          </cell>
          <cell r="B102" t="str">
            <v>Colli</v>
          </cell>
          <cell r="C102" t="str">
            <v>SP32281</v>
          </cell>
          <cell r="D102" t="str">
            <v>P-H IPP V100 2013 (MARK 9)</v>
          </cell>
          <cell r="E102" t="str">
            <v>ND</v>
          </cell>
          <cell r="F102">
            <v>76221007</v>
          </cell>
          <cell r="G102" t="str">
            <v>PARTS FOR BLADE ASSEMBLY V100</v>
          </cell>
          <cell r="H102" t="str">
            <v>USA</v>
          </cell>
          <cell r="I102" t="str">
            <v>N</v>
          </cell>
          <cell r="J102" t="str">
            <v>N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9</v>
          </cell>
          <cell r="CN102">
            <v>93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</row>
        <row r="103">
          <cell r="A103" t="str">
            <v>SP3228176925502</v>
          </cell>
          <cell r="B103" t="str">
            <v>Colli</v>
          </cell>
          <cell r="C103" t="str">
            <v>SP32281</v>
          </cell>
          <cell r="D103" t="str">
            <v>P-H IPP V100 2013 (MARK 9)</v>
          </cell>
          <cell r="E103" t="str">
            <v>ND</v>
          </cell>
          <cell r="F103">
            <v>76925502</v>
          </cell>
          <cell r="G103" t="str">
            <v>COLLI SITE TOW H95 VCS/AGO</v>
          </cell>
          <cell r="H103" t="str">
            <v>USA</v>
          </cell>
          <cell r="I103" t="str">
            <v>N</v>
          </cell>
          <cell r="J103" t="str">
            <v>N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34</v>
          </cell>
          <cell r="DC103">
            <v>0</v>
          </cell>
        </row>
        <row r="104">
          <cell r="A104" t="str">
            <v>SP32281769600</v>
          </cell>
          <cell r="B104" t="str">
            <v>Colli</v>
          </cell>
          <cell r="C104" t="str">
            <v>SP32281</v>
          </cell>
          <cell r="D104" t="str">
            <v>P-H IPP V100 2013 (MARK 9)</v>
          </cell>
          <cell r="E104" t="str">
            <v>ND</v>
          </cell>
          <cell r="F104">
            <v>769600</v>
          </cell>
          <cell r="G104" t="str">
            <v>COLLI PARTS NACELLE/TOWER VCS</v>
          </cell>
          <cell r="H104" t="str">
            <v>USA</v>
          </cell>
          <cell r="I104" t="str">
            <v>N</v>
          </cell>
          <cell r="J104" t="str">
            <v>N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34</v>
          </cell>
          <cell r="DC104">
            <v>0</v>
          </cell>
        </row>
        <row r="105">
          <cell r="A105" t="str">
            <v>SP3249076109000</v>
          </cell>
          <cell r="B105" t="str">
            <v>Colli</v>
          </cell>
          <cell r="C105" t="str">
            <v>SP32490</v>
          </cell>
          <cell r="D105" t="str">
            <v>EDISON MISSION-CROFTON</v>
          </cell>
          <cell r="E105" t="str">
            <v>ND</v>
          </cell>
          <cell r="F105">
            <v>76109000</v>
          </cell>
          <cell r="G105" t="str">
            <v>PARTS FOR BLADE ASSEMBLY V80</v>
          </cell>
          <cell r="H105" t="str">
            <v>USA</v>
          </cell>
          <cell r="I105" t="str">
            <v>N</v>
          </cell>
          <cell r="J105" t="str">
            <v>N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6</v>
          </cell>
          <cell r="CA105">
            <v>12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15</v>
          </cell>
          <cell r="CG105">
            <v>3</v>
          </cell>
          <cell r="CH105">
            <v>0</v>
          </cell>
          <cell r="CI105">
            <v>18</v>
          </cell>
          <cell r="CJ105">
            <v>3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A106" t="str">
            <v>SP3249076925499</v>
          </cell>
          <cell r="B106" t="str">
            <v>Colli</v>
          </cell>
          <cell r="C106" t="str">
            <v>SP32490</v>
          </cell>
          <cell r="D106" t="str">
            <v>EDISON MISSION-CROFTON</v>
          </cell>
          <cell r="E106" t="str">
            <v>ND</v>
          </cell>
          <cell r="F106">
            <v>76925499</v>
          </cell>
          <cell r="G106" t="str">
            <v>COLLI SITE TOW H80 VCS/AGO</v>
          </cell>
          <cell r="H106" t="str">
            <v>USA</v>
          </cell>
          <cell r="I106" t="str">
            <v>N</v>
          </cell>
          <cell r="J106" t="str">
            <v>N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6</v>
          </cell>
          <cell r="CH106">
            <v>6</v>
          </cell>
          <cell r="CI106">
            <v>6</v>
          </cell>
          <cell r="CJ106">
            <v>1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A107" t="str">
            <v>SP32490769600</v>
          </cell>
          <cell r="B107" t="str">
            <v>Colli</v>
          </cell>
          <cell r="C107" t="str">
            <v>SP32490</v>
          </cell>
          <cell r="D107" t="str">
            <v>EDISON MISSION-CROFTON</v>
          </cell>
          <cell r="E107" t="str">
            <v>ND</v>
          </cell>
          <cell r="F107">
            <v>769600</v>
          </cell>
          <cell r="G107" t="str">
            <v>COLLI PARTS NACELLE/TOWER VCS</v>
          </cell>
          <cell r="H107" t="str">
            <v>USA</v>
          </cell>
          <cell r="I107" t="str">
            <v>N</v>
          </cell>
          <cell r="J107" t="str">
            <v>N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5</v>
          </cell>
          <cell r="CC107">
            <v>1</v>
          </cell>
          <cell r="CD107">
            <v>0</v>
          </cell>
          <cell r="CE107">
            <v>0</v>
          </cell>
          <cell r="CF107">
            <v>6</v>
          </cell>
          <cell r="CG107">
            <v>6</v>
          </cell>
          <cell r="CH107">
            <v>0</v>
          </cell>
          <cell r="CI107">
            <v>1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A108" t="str">
            <v>SP3269976221007</v>
          </cell>
          <cell r="B108" t="str">
            <v>Colli</v>
          </cell>
          <cell r="C108" t="str">
            <v>SP32699</v>
          </cell>
          <cell r="D108" t="str">
            <v>ENEL-PRAIRIE ROSE</v>
          </cell>
          <cell r="E108" t="str">
            <v>ND</v>
          </cell>
          <cell r="F108">
            <v>76221007</v>
          </cell>
          <cell r="G108" t="str">
            <v>PARTS FOR BLADE ASSEMBLY V100</v>
          </cell>
          <cell r="H108" t="str">
            <v>USA</v>
          </cell>
          <cell r="I108" t="str">
            <v>Y</v>
          </cell>
          <cell r="J108" t="str">
            <v>N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6</v>
          </cell>
          <cell r="BV108">
            <v>72</v>
          </cell>
          <cell r="BW108">
            <v>12</v>
          </cell>
          <cell r="BX108">
            <v>0</v>
          </cell>
          <cell r="BY108">
            <v>6</v>
          </cell>
          <cell r="BZ108">
            <v>18</v>
          </cell>
          <cell r="CA108">
            <v>30</v>
          </cell>
          <cell r="CB108">
            <v>72</v>
          </cell>
          <cell r="CC108">
            <v>27</v>
          </cell>
          <cell r="CD108">
            <v>27</v>
          </cell>
          <cell r="CE108">
            <v>60</v>
          </cell>
          <cell r="CF108">
            <v>9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A109" t="str">
            <v>SP3269976925499</v>
          </cell>
          <cell r="B109" t="str">
            <v>Colli</v>
          </cell>
          <cell r="C109" t="str">
            <v>SP32699</v>
          </cell>
          <cell r="D109" t="str">
            <v>ENEL-PRAIRIE ROSE</v>
          </cell>
          <cell r="E109" t="str">
            <v>ND</v>
          </cell>
          <cell r="F109">
            <v>76925499</v>
          </cell>
          <cell r="G109" t="str">
            <v>COLLI SITE TOW H80 VCS/AGO</v>
          </cell>
          <cell r="H109" t="str">
            <v>USA</v>
          </cell>
          <cell r="I109" t="str">
            <v>Y</v>
          </cell>
          <cell r="J109" t="str">
            <v>N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23</v>
          </cell>
          <cell r="BV109">
            <v>0</v>
          </cell>
          <cell r="BW109">
            <v>0</v>
          </cell>
          <cell r="BX109">
            <v>0</v>
          </cell>
          <cell r="BY109">
            <v>30</v>
          </cell>
          <cell r="BZ109">
            <v>7</v>
          </cell>
          <cell r="CA109">
            <v>0</v>
          </cell>
          <cell r="CB109">
            <v>23</v>
          </cell>
          <cell r="CC109">
            <v>4</v>
          </cell>
          <cell r="CD109">
            <v>3</v>
          </cell>
          <cell r="CE109">
            <v>16</v>
          </cell>
          <cell r="CF109">
            <v>7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</row>
        <row r="110">
          <cell r="A110" t="str">
            <v>SP32699769600</v>
          </cell>
          <cell r="B110" t="str">
            <v>Colli</v>
          </cell>
          <cell r="C110" t="str">
            <v>SP32699</v>
          </cell>
          <cell r="D110" t="str">
            <v>ENEL-PRAIRIE ROSE</v>
          </cell>
          <cell r="E110" t="str">
            <v>ND</v>
          </cell>
          <cell r="F110">
            <v>769600</v>
          </cell>
          <cell r="G110" t="str">
            <v>COLLI PARTS NACELLE/TOWER VCS</v>
          </cell>
          <cell r="H110" t="str">
            <v>USA</v>
          </cell>
          <cell r="I110" t="str">
            <v>Y</v>
          </cell>
          <cell r="J110" t="str">
            <v>N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10</v>
          </cell>
          <cell r="BU110">
            <v>20</v>
          </cell>
          <cell r="BV110">
            <v>0</v>
          </cell>
          <cell r="BW110">
            <v>0</v>
          </cell>
          <cell r="BX110">
            <v>19</v>
          </cell>
          <cell r="BY110">
            <v>11</v>
          </cell>
          <cell r="BZ110">
            <v>30</v>
          </cell>
          <cell r="CA110">
            <v>0</v>
          </cell>
          <cell r="CB110">
            <v>23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1">
          <cell r="A111" t="str">
            <v>SP3274076109000</v>
          </cell>
          <cell r="B111" t="str">
            <v>Colli</v>
          </cell>
          <cell r="C111" t="str">
            <v>SP32740</v>
          </cell>
          <cell r="D111" t="str">
            <v>LA FE - SAN MARTIN 22X V90 1.8MW</v>
          </cell>
          <cell r="E111" t="str">
            <v>ND</v>
          </cell>
          <cell r="F111">
            <v>76109000</v>
          </cell>
          <cell r="G111" t="str">
            <v>PARTS FOR BLADE ASSEMBLY V80</v>
          </cell>
          <cell r="H111" t="str">
            <v>Nicaragua</v>
          </cell>
          <cell r="I111" t="str">
            <v>N</v>
          </cell>
          <cell r="J111" t="str">
            <v>N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33</v>
          </cell>
          <cell r="AW111">
            <v>24</v>
          </cell>
          <cell r="AX111">
            <v>9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</row>
        <row r="112">
          <cell r="A112" t="str">
            <v>SP3274076925499</v>
          </cell>
          <cell r="B112" t="str">
            <v>Colli</v>
          </cell>
          <cell r="C112" t="str">
            <v>SP32740</v>
          </cell>
          <cell r="D112" t="str">
            <v>LA FE - SAN MARTIN 22X V90 1.8MW</v>
          </cell>
          <cell r="E112" t="str">
            <v>ND</v>
          </cell>
          <cell r="F112">
            <v>76925499</v>
          </cell>
          <cell r="G112" t="str">
            <v>COLLI SITE TOW H80 VCS/AGO</v>
          </cell>
          <cell r="H112" t="str">
            <v>Nicaragua</v>
          </cell>
          <cell r="I112" t="str">
            <v>N</v>
          </cell>
          <cell r="J112" t="str">
            <v>N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8</v>
          </cell>
          <cell r="AW112">
            <v>3</v>
          </cell>
          <cell r="AX112">
            <v>7</v>
          </cell>
          <cell r="AY112">
            <v>4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</row>
        <row r="113">
          <cell r="A113" t="str">
            <v>SP32740769600</v>
          </cell>
          <cell r="B113" t="str">
            <v>Colli</v>
          </cell>
          <cell r="C113" t="str">
            <v>SP32740</v>
          </cell>
          <cell r="D113" t="str">
            <v>LA FE - SAN MARTIN 22X V90 1.8MW</v>
          </cell>
          <cell r="E113" t="str">
            <v>ND</v>
          </cell>
          <cell r="F113">
            <v>769600</v>
          </cell>
          <cell r="G113" t="str">
            <v>COLLI PARTS NACELLE/TOWER VCS</v>
          </cell>
          <cell r="H113" t="str">
            <v>Nicaragua</v>
          </cell>
          <cell r="I113" t="str">
            <v>N</v>
          </cell>
          <cell r="J113" t="str">
            <v>N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11</v>
          </cell>
          <cell r="AU113">
            <v>11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</row>
        <row r="114">
          <cell r="A114" t="str">
            <v>SP3303776221007</v>
          </cell>
          <cell r="B114" t="str">
            <v>Colli</v>
          </cell>
          <cell r="C114" t="str">
            <v>SP33037</v>
          </cell>
          <cell r="D114" t="str">
            <v>PUNTA LIMA 13 X V100 1.8MW USA SOURCED</v>
          </cell>
          <cell r="E114" t="str">
            <v>ND</v>
          </cell>
          <cell r="F114">
            <v>76221007</v>
          </cell>
          <cell r="G114" t="str">
            <v>PARTS FOR BLADE ASSEMBLY V100</v>
          </cell>
          <cell r="H114" t="str">
            <v>Puerto Rico</v>
          </cell>
          <cell r="I114" t="str">
            <v>N</v>
          </cell>
          <cell r="J114" t="str">
            <v>N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3</v>
          </cell>
          <cell r="BP114">
            <v>24</v>
          </cell>
          <cell r="BQ114">
            <v>12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</row>
        <row r="115">
          <cell r="A115" t="str">
            <v>SP3303776925499</v>
          </cell>
          <cell r="B115" t="str">
            <v>Colli</v>
          </cell>
          <cell r="C115" t="str">
            <v>SP33037</v>
          </cell>
          <cell r="D115" t="str">
            <v>PUNTA LIMA 13 X V100 1.8MW USA SOURCED</v>
          </cell>
          <cell r="E115" t="str">
            <v>ND</v>
          </cell>
          <cell r="F115">
            <v>76925499</v>
          </cell>
          <cell r="G115" t="str">
            <v>COLLI SITE TOW H80 VCS/AGO</v>
          </cell>
          <cell r="H115" t="str">
            <v>Puerto Rico</v>
          </cell>
          <cell r="I115" t="str">
            <v>N</v>
          </cell>
          <cell r="J115" t="str">
            <v>N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6</v>
          </cell>
          <cell r="AZ115">
            <v>7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A116" t="str">
            <v>SP33037769600</v>
          </cell>
          <cell r="B116" t="str">
            <v>Colli</v>
          </cell>
          <cell r="C116" t="str">
            <v>SP33037</v>
          </cell>
          <cell r="D116" t="str">
            <v>PUNTA LIMA 13 X V100 1.8MW USA SOURCED</v>
          </cell>
          <cell r="E116" t="str">
            <v>ND</v>
          </cell>
          <cell r="F116">
            <v>769600</v>
          </cell>
          <cell r="G116" t="str">
            <v>COLLI PARTS NACELLE/TOWER VCS</v>
          </cell>
          <cell r="H116" t="str">
            <v>Puerto Rico</v>
          </cell>
          <cell r="I116" t="str">
            <v>N</v>
          </cell>
          <cell r="J116" t="str">
            <v>N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11</v>
          </cell>
          <cell r="AV116">
            <v>2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17">
          <cell r="A117" t="str">
            <v>76008807</v>
          </cell>
          <cell r="B117" t="str">
            <v>Hubs</v>
          </cell>
          <cell r="E117" t="str">
            <v>ND</v>
          </cell>
          <cell r="F117">
            <v>76008807</v>
          </cell>
          <cell r="G117" t="str">
            <v>HUB/NOSE CONE V90 7035</v>
          </cell>
          <cell r="K117">
            <v>38</v>
          </cell>
          <cell r="L117">
            <v>10</v>
          </cell>
          <cell r="M117">
            <v>14</v>
          </cell>
          <cell r="N117">
            <v>12</v>
          </cell>
          <cell r="O117">
            <v>3</v>
          </cell>
          <cell r="P117">
            <v>7</v>
          </cell>
          <cell r="Q117">
            <v>2</v>
          </cell>
          <cell r="R117">
            <v>12</v>
          </cell>
          <cell r="S117">
            <v>1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</v>
          </cell>
          <cell r="AA117">
            <v>0</v>
          </cell>
          <cell r="AB117">
            <v>0</v>
          </cell>
          <cell r="AC117">
            <v>0</v>
          </cell>
          <cell r="AD117">
            <v>6</v>
          </cell>
          <cell r="AE117">
            <v>11</v>
          </cell>
          <cell r="AF117">
            <v>3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</row>
        <row r="118">
          <cell r="A118" t="str">
            <v>76009907</v>
          </cell>
          <cell r="B118" t="str">
            <v>Hubs</v>
          </cell>
          <cell r="E118" t="str">
            <v>ND</v>
          </cell>
          <cell r="F118">
            <v>76009907</v>
          </cell>
          <cell r="G118" t="str">
            <v>HUB/NOSE CONE V90 7035 LT</v>
          </cell>
          <cell r="K118">
            <v>3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</row>
        <row r="119">
          <cell r="A119" t="str">
            <v>76196007</v>
          </cell>
          <cell r="B119" t="str">
            <v>Hubs</v>
          </cell>
          <cell r="E119" t="str">
            <v>ND</v>
          </cell>
          <cell r="F119">
            <v>76196007</v>
          </cell>
          <cell r="G119" t="str">
            <v>HUB/NOSE CONE V100 7035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9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</row>
        <row r="120">
          <cell r="A120" t="str">
            <v>76196207</v>
          </cell>
          <cell r="B120" t="str">
            <v>Hubs</v>
          </cell>
          <cell r="E120" t="str">
            <v>ND</v>
          </cell>
          <cell r="F120">
            <v>76196207</v>
          </cell>
          <cell r="G120" t="str">
            <v>HUB/NOSE CONE V100 7035 LT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6</v>
          </cell>
          <cell r="P120">
            <v>8</v>
          </cell>
          <cell r="Q120">
            <v>8</v>
          </cell>
          <cell r="R120">
            <v>5</v>
          </cell>
          <cell r="S120">
            <v>17</v>
          </cell>
          <cell r="T120">
            <v>15</v>
          </cell>
          <cell r="U120">
            <v>15</v>
          </cell>
          <cell r="V120">
            <v>14</v>
          </cell>
          <cell r="W120">
            <v>16</v>
          </cell>
          <cell r="X120">
            <v>15</v>
          </cell>
          <cell r="Y120">
            <v>0</v>
          </cell>
          <cell r="Z120">
            <v>0</v>
          </cell>
          <cell r="AA120">
            <v>0</v>
          </cell>
          <cell r="AB120">
            <v>11</v>
          </cell>
          <cell r="AC120">
            <v>11</v>
          </cell>
          <cell r="AD120">
            <v>5</v>
          </cell>
          <cell r="AE120">
            <v>0</v>
          </cell>
          <cell r="AF120">
            <v>8</v>
          </cell>
          <cell r="AG120">
            <v>11</v>
          </cell>
          <cell r="AH120">
            <v>10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</row>
        <row r="121">
          <cell r="A121" t="str">
            <v>76414108</v>
          </cell>
          <cell r="B121" t="str">
            <v>Hubs</v>
          </cell>
          <cell r="E121" t="str">
            <v>ND</v>
          </cell>
          <cell r="F121">
            <v>76414108</v>
          </cell>
          <cell r="G121" t="str">
            <v>HUB/NOSE CONE V100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1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</row>
        <row r="122">
          <cell r="A122" t="str">
            <v>SP2830076000971</v>
          </cell>
          <cell r="B122" t="str">
            <v>Hubs</v>
          </cell>
          <cell r="C122" t="str">
            <v>SP28300</v>
          </cell>
          <cell r="D122" t="str">
            <v>AVANT ENERGY-SHELL ROCK</v>
          </cell>
          <cell r="E122" t="str">
            <v>ND</v>
          </cell>
          <cell r="F122">
            <v>76000971</v>
          </cell>
          <cell r="G122" t="str">
            <v>HUB/NOSE CONE V90 7035 LT</v>
          </cell>
          <cell r="H122" t="str">
            <v>USA</v>
          </cell>
          <cell r="I122" t="str">
            <v>N</v>
          </cell>
          <cell r="J122" t="str">
            <v>N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2</v>
          </cell>
          <cell r="CD122">
            <v>10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12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</row>
        <row r="123">
          <cell r="A123" t="str">
            <v>SP2859976000971</v>
          </cell>
          <cell r="B123" t="str">
            <v>Hubs</v>
          </cell>
          <cell r="C123" t="str">
            <v>SP28599</v>
          </cell>
          <cell r="D123" t="str">
            <v>IPC-ERIEAU</v>
          </cell>
          <cell r="E123" t="str">
            <v>ND</v>
          </cell>
          <cell r="F123">
            <v>76000971</v>
          </cell>
          <cell r="G123" t="str">
            <v>HUB/NOSE CONE V90 7035 LT</v>
          </cell>
          <cell r="H123" t="str">
            <v>Canada</v>
          </cell>
          <cell r="I123" t="str">
            <v>N</v>
          </cell>
          <cell r="J123" t="str">
            <v>N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10</v>
          </cell>
          <cell r="CT123">
            <v>5</v>
          </cell>
          <cell r="CU123">
            <v>5</v>
          </cell>
          <cell r="CV123">
            <v>10</v>
          </cell>
          <cell r="CW123">
            <v>10</v>
          </cell>
          <cell r="CX123">
            <v>11</v>
          </cell>
          <cell r="CY123">
            <v>4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A124" t="str">
            <v>SP2864676000671</v>
          </cell>
          <cell r="B124" t="str">
            <v>Hubs</v>
          </cell>
          <cell r="C124" t="str">
            <v>SP28646</v>
          </cell>
          <cell r="D124" t="str">
            <v>ENEL-CANEY RIVER</v>
          </cell>
          <cell r="E124" t="str">
            <v>ND</v>
          </cell>
          <cell r="F124">
            <v>76000671</v>
          </cell>
          <cell r="G124" t="str">
            <v>HUB/NOSE CONE V90 7035</v>
          </cell>
          <cell r="H124" t="str">
            <v>USA</v>
          </cell>
          <cell r="I124" t="str">
            <v>Y</v>
          </cell>
          <cell r="J124" t="str">
            <v>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1</v>
          </cell>
          <cell r="AL124">
            <v>0</v>
          </cell>
          <cell r="AM124">
            <v>0</v>
          </cell>
          <cell r="AN124">
            <v>0</v>
          </cell>
          <cell r="AO124">
            <v>3</v>
          </cell>
          <cell r="AP124">
            <v>0</v>
          </cell>
          <cell r="AQ124">
            <v>8</v>
          </cell>
          <cell r="AR124">
            <v>11</v>
          </cell>
          <cell r="AS124">
            <v>11</v>
          </cell>
          <cell r="AT124">
            <v>11</v>
          </cell>
          <cell r="AU124">
            <v>11</v>
          </cell>
          <cell r="AV124">
            <v>11</v>
          </cell>
          <cell r="AW124">
            <v>11</v>
          </cell>
          <cell r="AX124">
            <v>9</v>
          </cell>
          <cell r="AY124">
            <v>0</v>
          </cell>
          <cell r="AZ124">
            <v>11</v>
          </cell>
          <cell r="BA124">
            <v>9</v>
          </cell>
          <cell r="BB124">
            <v>4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A125" t="str">
            <v>SP2948476196207</v>
          </cell>
          <cell r="B125" t="str">
            <v>Hubs</v>
          </cell>
          <cell r="C125" t="str">
            <v>SP29484</v>
          </cell>
          <cell r="D125" t="str">
            <v>CONSUMERS ENERGY-LAKE WINDS PARK</v>
          </cell>
          <cell r="E125" t="str">
            <v>ND</v>
          </cell>
          <cell r="F125">
            <v>76196207</v>
          </cell>
          <cell r="G125" t="str">
            <v>HUB/NOSE CONE V100 7035 LT</v>
          </cell>
          <cell r="H125" t="str">
            <v>USA</v>
          </cell>
          <cell r="I125" t="str">
            <v>N</v>
          </cell>
          <cell r="J125" t="str">
            <v>N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10</v>
          </cell>
          <cell r="BR125">
            <v>0</v>
          </cell>
          <cell r="BS125">
            <v>0</v>
          </cell>
          <cell r="BT125">
            <v>10</v>
          </cell>
          <cell r="BU125">
            <v>10</v>
          </cell>
          <cell r="BV125">
            <v>0</v>
          </cell>
          <cell r="BW125">
            <v>12</v>
          </cell>
          <cell r="BX125">
            <v>8</v>
          </cell>
          <cell r="BY125">
            <v>0</v>
          </cell>
          <cell r="BZ125">
            <v>0</v>
          </cell>
          <cell r="CA125">
            <v>6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A126" t="str">
            <v>SP2963476008807</v>
          </cell>
          <cell r="B126" t="str">
            <v>Hubs</v>
          </cell>
          <cell r="C126" t="str">
            <v>SP29634</v>
          </cell>
          <cell r="D126" t="str">
            <v>SMUD-SOLANO WIND PROJECT III V90 1.8</v>
          </cell>
          <cell r="E126" t="str">
            <v>ND</v>
          </cell>
          <cell r="F126">
            <v>76008807</v>
          </cell>
          <cell r="G126" t="str">
            <v>HUB/NOSE CONE V90 7035</v>
          </cell>
          <cell r="H126" t="str">
            <v>USA</v>
          </cell>
          <cell r="I126" t="str">
            <v>Y</v>
          </cell>
          <cell r="J126" t="str">
            <v>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9</v>
          </cell>
          <cell r="AM126">
            <v>11</v>
          </cell>
          <cell r="AN126">
            <v>11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</row>
        <row r="127">
          <cell r="A127" t="str">
            <v>SP2968976000971</v>
          </cell>
          <cell r="B127" t="str">
            <v>Hubs</v>
          </cell>
          <cell r="C127" t="str">
            <v>SP29689</v>
          </cell>
          <cell r="D127" t="str">
            <v>CAPITAL POWER-PDN</v>
          </cell>
          <cell r="E127" t="str">
            <v>ND</v>
          </cell>
          <cell r="F127">
            <v>76000971</v>
          </cell>
          <cell r="G127" t="str">
            <v>HUB/NOSE CONE V90 7035 LT</v>
          </cell>
          <cell r="H127" t="str">
            <v>Canada</v>
          </cell>
          <cell r="I127" t="str">
            <v>Y</v>
          </cell>
          <cell r="J127" t="str">
            <v>N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6</v>
          </cell>
          <cell r="BO127">
            <v>5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12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7</v>
          </cell>
          <cell r="CB127">
            <v>0</v>
          </cell>
          <cell r="CC127">
            <v>0</v>
          </cell>
          <cell r="CD127">
            <v>6</v>
          </cell>
          <cell r="CE127">
            <v>0</v>
          </cell>
          <cell r="CF127">
            <v>3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</v>
          </cell>
          <cell r="CO127">
            <v>0</v>
          </cell>
          <cell r="CP127">
            <v>3</v>
          </cell>
          <cell r="CQ127">
            <v>13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28">
          <cell r="A128" t="str">
            <v>SP2978876000971</v>
          </cell>
          <cell r="B128" t="str">
            <v>Hubs</v>
          </cell>
          <cell r="C128" t="str">
            <v>SP29788</v>
          </cell>
          <cell r="D128" t="str">
            <v>CAPITAL POWER-QUALITY WIND V90-1.8</v>
          </cell>
          <cell r="E128" t="str">
            <v>ND</v>
          </cell>
          <cell r="F128">
            <v>76000971</v>
          </cell>
          <cell r="G128" t="str">
            <v>HUB/NOSE CONE V90 7035 LT</v>
          </cell>
          <cell r="H128" t="str">
            <v>Canada</v>
          </cell>
          <cell r="I128" t="str">
            <v>Y</v>
          </cell>
          <cell r="J128" t="str">
            <v>N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15</v>
          </cell>
          <cell r="BN128">
            <v>9</v>
          </cell>
          <cell r="BO128">
            <v>4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4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3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</row>
        <row r="129">
          <cell r="A129" t="str">
            <v>SP2979376196207</v>
          </cell>
          <cell r="B129" t="str">
            <v>Hubs</v>
          </cell>
          <cell r="C129" t="str">
            <v>SP29793</v>
          </cell>
          <cell r="D129" t="str">
            <v>CAPITAL POWER-QUALITY WIND V100-1.8</v>
          </cell>
          <cell r="E129" t="str">
            <v>ND</v>
          </cell>
          <cell r="F129">
            <v>76196207</v>
          </cell>
          <cell r="G129" t="str">
            <v>HUB/NOSE CONE V100 7035 LT</v>
          </cell>
          <cell r="H129" t="str">
            <v>Canada</v>
          </cell>
          <cell r="I129" t="str">
            <v>Y</v>
          </cell>
          <cell r="J129" t="str">
            <v>N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5</v>
          </cell>
          <cell r="BP129">
            <v>15</v>
          </cell>
          <cell r="BQ129">
            <v>5</v>
          </cell>
          <cell r="BR129">
            <v>5</v>
          </cell>
          <cell r="BS129">
            <v>0</v>
          </cell>
          <cell r="BT129">
            <v>0</v>
          </cell>
          <cell r="BU129">
            <v>8</v>
          </cell>
          <cell r="BV129">
            <v>2</v>
          </cell>
          <cell r="BW129">
            <v>4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</row>
        <row r="130">
          <cell r="A130" t="str">
            <v>SP3013576000971</v>
          </cell>
          <cell r="B130" t="str">
            <v>Hubs</v>
          </cell>
          <cell r="C130" t="str">
            <v>SP30135</v>
          </cell>
          <cell r="D130" t="str">
            <v>IPC-EAST LAKE ST. CLAIR</v>
          </cell>
          <cell r="E130" t="str">
            <v>ND</v>
          </cell>
          <cell r="F130">
            <v>76000971</v>
          </cell>
          <cell r="G130" t="str">
            <v>HUB/NOSE CONE V90 7035 LT</v>
          </cell>
          <cell r="H130" t="str">
            <v>Canada</v>
          </cell>
          <cell r="I130" t="str">
            <v>N</v>
          </cell>
          <cell r="J130" t="str">
            <v>N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9</v>
          </cell>
          <cell r="CT130">
            <v>6</v>
          </cell>
          <cell r="CU130">
            <v>3</v>
          </cell>
          <cell r="CV130">
            <v>11</v>
          </cell>
          <cell r="CW130">
            <v>11</v>
          </cell>
          <cell r="CX130">
            <v>10</v>
          </cell>
          <cell r="CY130">
            <v>5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</row>
        <row r="131">
          <cell r="A131" t="str">
            <v>SP3022776000671</v>
          </cell>
          <cell r="B131" t="str">
            <v>Hubs</v>
          </cell>
          <cell r="C131" t="str">
            <v>SP30227</v>
          </cell>
          <cell r="D131" t="str">
            <v>PUERTO MADRYN V90 1.8MW X 27</v>
          </cell>
          <cell r="E131" t="str">
            <v>ND</v>
          </cell>
          <cell r="F131">
            <v>76000671</v>
          </cell>
          <cell r="G131" t="str">
            <v>HUB/NOSE CONE V90 7035</v>
          </cell>
          <cell r="H131" t="str">
            <v>Argentina</v>
          </cell>
          <cell r="I131" t="str">
            <v>N</v>
          </cell>
          <cell r="J131" t="str">
            <v>N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6</v>
          </cell>
          <cell r="BZ131">
            <v>21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</row>
        <row r="132">
          <cell r="A132" t="str">
            <v>SP3033276196207</v>
          </cell>
          <cell r="B132" t="str">
            <v>Hubs</v>
          </cell>
          <cell r="C132" t="str">
            <v>SP30332</v>
          </cell>
          <cell r="D132" t="str">
            <v>IPC-CAPE SCOTT V100-1.8</v>
          </cell>
          <cell r="E132" t="str">
            <v>ND</v>
          </cell>
          <cell r="F132">
            <v>76196207</v>
          </cell>
          <cell r="G132" t="str">
            <v>HUB/NOSE CONE V100 7035 LT</v>
          </cell>
          <cell r="H132" t="str">
            <v>Canada</v>
          </cell>
          <cell r="I132" t="str">
            <v>Y</v>
          </cell>
          <cell r="J132" t="str">
            <v>N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2</v>
          </cell>
          <cell r="CD132">
            <v>5</v>
          </cell>
          <cell r="CE132">
            <v>7</v>
          </cell>
          <cell r="CF132">
            <v>2</v>
          </cell>
          <cell r="CG132">
            <v>0</v>
          </cell>
          <cell r="CH132">
            <v>6</v>
          </cell>
          <cell r="CI132">
            <v>1</v>
          </cell>
          <cell r="CJ132">
            <v>4</v>
          </cell>
          <cell r="CK132">
            <v>5</v>
          </cell>
          <cell r="CL132">
            <v>1</v>
          </cell>
          <cell r="CM132">
            <v>11</v>
          </cell>
          <cell r="CN132">
            <v>9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</row>
        <row r="133">
          <cell r="A133" t="str">
            <v>SP3047876000971</v>
          </cell>
          <cell r="B133" t="str">
            <v>Hubs</v>
          </cell>
          <cell r="C133" t="str">
            <v>SP30478</v>
          </cell>
          <cell r="D133" t="str">
            <v>CAPITAL POWER-KINGSBRIDGE II 270MW</v>
          </cell>
          <cell r="E133" t="str">
            <v>ND</v>
          </cell>
          <cell r="F133">
            <v>76000971</v>
          </cell>
          <cell r="G133" t="str">
            <v>HUB/NOSE CONE V90 7035 LT</v>
          </cell>
          <cell r="H133" t="str">
            <v>Canada</v>
          </cell>
          <cell r="I133" t="str">
            <v>N</v>
          </cell>
          <cell r="J133" t="str">
            <v>N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12</v>
          </cell>
          <cell r="CZ133">
            <v>21</v>
          </cell>
          <cell r="DA133">
            <v>12</v>
          </cell>
          <cell r="DB133">
            <v>0</v>
          </cell>
          <cell r="DC133">
            <v>0</v>
          </cell>
        </row>
        <row r="134">
          <cell r="A134" t="str">
            <v>SP3060576196207</v>
          </cell>
          <cell r="B134" t="str">
            <v>Hubs</v>
          </cell>
          <cell r="C134" t="str">
            <v>SP30605</v>
          </cell>
          <cell r="D134" t="str">
            <v>IPC ENERGY-WAINFLEET V100-1.8</v>
          </cell>
          <cell r="E134" t="str">
            <v>ND</v>
          </cell>
          <cell r="F134">
            <v>76196207</v>
          </cell>
          <cell r="G134" t="str">
            <v>HUB/NOSE CONE V100 7035 LT</v>
          </cell>
          <cell r="H134" t="str">
            <v>Canada</v>
          </cell>
          <cell r="I134" t="str">
            <v>Y</v>
          </cell>
          <cell r="J134" t="str">
            <v>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5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</row>
        <row r="135">
          <cell r="A135" t="str">
            <v>SP3060676196207</v>
          </cell>
          <cell r="B135" t="str">
            <v>Hubs</v>
          </cell>
          <cell r="C135" t="str">
            <v>SP30606</v>
          </cell>
          <cell r="D135" t="str">
            <v>IPC ENERGY-VINELAND V100-1.8</v>
          </cell>
          <cell r="E135" t="str">
            <v>ND</v>
          </cell>
          <cell r="F135">
            <v>76196207</v>
          </cell>
          <cell r="G135" t="str">
            <v>HUB/NOSE CONE V100 7035 LT</v>
          </cell>
          <cell r="H135" t="str">
            <v>Canada</v>
          </cell>
          <cell r="I135" t="str">
            <v>N</v>
          </cell>
          <cell r="J135" t="str">
            <v>N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3</v>
          </cell>
          <cell r="CB135">
            <v>2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</row>
        <row r="136">
          <cell r="A136" t="str">
            <v>SP3091476196207</v>
          </cell>
          <cell r="B136" t="str">
            <v>Hubs</v>
          </cell>
          <cell r="C136" t="str">
            <v>SP30914</v>
          </cell>
          <cell r="D136" t="str">
            <v>MICHIGAN WIND II</v>
          </cell>
          <cell r="E136" t="str">
            <v>ND</v>
          </cell>
          <cell r="F136">
            <v>76196207</v>
          </cell>
          <cell r="G136" t="str">
            <v>HUB/NOSE CONE V100 7035 LT</v>
          </cell>
          <cell r="H136" t="str">
            <v>USA</v>
          </cell>
          <cell r="I136" t="str">
            <v>Y</v>
          </cell>
          <cell r="J136" t="str">
            <v>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12</v>
          </cell>
          <cell r="AJ136">
            <v>2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</row>
        <row r="137">
          <cell r="A137" t="str">
            <v>SP3118376196007</v>
          </cell>
          <cell r="B137" t="str">
            <v>Hubs</v>
          </cell>
          <cell r="C137" t="str">
            <v>SP31183</v>
          </cell>
          <cell r="D137" t="str">
            <v>V100-2,0 BOA VISTA</v>
          </cell>
          <cell r="E137" t="str">
            <v>ND</v>
          </cell>
          <cell r="F137">
            <v>76196007</v>
          </cell>
          <cell r="G137" t="str">
            <v>HUB/NOSE CONE V100 7035</v>
          </cell>
          <cell r="H137" t="str">
            <v>Brazil</v>
          </cell>
          <cell r="I137" t="str">
            <v>N</v>
          </cell>
          <cell r="J137" t="str">
            <v>N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1</v>
          </cell>
          <cell r="CG137">
            <v>6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</row>
        <row r="138">
          <cell r="A138" t="str">
            <v>SP3128676196007</v>
          </cell>
          <cell r="B138" t="str">
            <v>Hubs</v>
          </cell>
          <cell r="C138" t="str">
            <v>SP31286</v>
          </cell>
          <cell r="D138" t="str">
            <v>V100-2,0 OLHO D'AGUA</v>
          </cell>
          <cell r="E138" t="str">
            <v>ND</v>
          </cell>
          <cell r="F138">
            <v>76196007</v>
          </cell>
          <cell r="G138" t="str">
            <v>HUB/NOSE CONE V100 7035</v>
          </cell>
          <cell r="H138" t="str">
            <v>Brazil</v>
          </cell>
          <cell r="I138" t="str">
            <v>Y</v>
          </cell>
          <cell r="J138" t="str">
            <v>N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9</v>
          </cell>
          <cell r="CI138">
            <v>7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</row>
        <row r="139">
          <cell r="A139" t="str">
            <v>SP3128776196007</v>
          </cell>
          <cell r="B139" t="str">
            <v>Hubs</v>
          </cell>
          <cell r="C139" t="str">
            <v>SP31287</v>
          </cell>
          <cell r="D139" t="str">
            <v>V100-2,0 SAO BENTO DO NORTE</v>
          </cell>
          <cell r="E139" t="str">
            <v>ND</v>
          </cell>
          <cell r="F139">
            <v>76196007</v>
          </cell>
          <cell r="G139" t="str">
            <v>HUB/NOSE CONE V100 7035</v>
          </cell>
          <cell r="H139" t="str">
            <v>Brazil</v>
          </cell>
          <cell r="I139" t="str">
            <v>Y</v>
          </cell>
          <cell r="J139" t="str">
            <v>N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9</v>
          </cell>
          <cell r="CJ139">
            <v>6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</row>
        <row r="140">
          <cell r="A140" t="str">
            <v>SP3129076196007</v>
          </cell>
          <cell r="B140" t="str">
            <v>Hubs</v>
          </cell>
          <cell r="C140" t="str">
            <v>SP31290</v>
          </cell>
          <cell r="D140" t="str">
            <v>V100 2,0 - PEDRA BRANCA</v>
          </cell>
          <cell r="E140" t="str">
            <v>ND</v>
          </cell>
          <cell r="F140">
            <v>76196007</v>
          </cell>
          <cell r="G140" t="str">
            <v>HUB/NOSE CONE V100 7035</v>
          </cell>
          <cell r="H140" t="str">
            <v>Brazil</v>
          </cell>
          <cell r="I140" t="str">
            <v>N</v>
          </cell>
          <cell r="J140" t="str">
            <v>N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6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</row>
        <row r="141">
          <cell r="A141" t="str">
            <v>SP3129176196007</v>
          </cell>
          <cell r="B141" t="str">
            <v>Hubs</v>
          </cell>
          <cell r="C141" t="str">
            <v>SP31291</v>
          </cell>
          <cell r="D141" t="str">
            <v>V100-2,0 SETE GAMELEIRAS</v>
          </cell>
          <cell r="E141" t="str">
            <v>ND</v>
          </cell>
          <cell r="F141">
            <v>76196007</v>
          </cell>
          <cell r="G141" t="str">
            <v>HUB/NOSE CONE V100 7035</v>
          </cell>
          <cell r="H141" t="str">
            <v>Brazil</v>
          </cell>
          <cell r="I141" t="str">
            <v>N</v>
          </cell>
          <cell r="J141" t="str">
            <v>N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15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</row>
        <row r="142">
          <cell r="A142" t="str">
            <v>SP3129576196007</v>
          </cell>
          <cell r="B142" t="str">
            <v>Hubs</v>
          </cell>
          <cell r="C142" t="str">
            <v>SP31295</v>
          </cell>
          <cell r="D142" t="str">
            <v>V100 2,0 RENASCENCA I</v>
          </cell>
          <cell r="E142" t="str">
            <v>ND</v>
          </cell>
          <cell r="F142">
            <v>76196007</v>
          </cell>
          <cell r="G142" t="str">
            <v>HUB/NOSE CONE V100 7035</v>
          </cell>
          <cell r="H142" t="str">
            <v>Brazil</v>
          </cell>
          <cell r="I142" t="str">
            <v>Y</v>
          </cell>
          <cell r="J142" t="str">
            <v>N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15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</row>
        <row r="143">
          <cell r="A143" t="str">
            <v>SP3129676196007</v>
          </cell>
          <cell r="B143" t="str">
            <v>Hubs</v>
          </cell>
          <cell r="C143" t="str">
            <v>SP31296</v>
          </cell>
          <cell r="D143" t="str">
            <v>V100 2,0 RENASCENCA II</v>
          </cell>
          <cell r="E143" t="str">
            <v>ND</v>
          </cell>
          <cell r="F143">
            <v>76196007</v>
          </cell>
          <cell r="G143" t="str">
            <v>HUB/NOSE CONE V100 7035</v>
          </cell>
          <cell r="H143" t="str">
            <v>Brazil</v>
          </cell>
          <cell r="I143" t="str">
            <v>Y</v>
          </cell>
          <cell r="J143" t="str">
            <v>N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15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</row>
        <row r="144">
          <cell r="A144" t="str">
            <v>SP3129776196007</v>
          </cell>
          <cell r="B144" t="str">
            <v>Hubs</v>
          </cell>
          <cell r="C144" t="str">
            <v>SP31297</v>
          </cell>
          <cell r="D144" t="str">
            <v>V100 2,0 RENASCENCA III</v>
          </cell>
          <cell r="E144" t="str">
            <v>ND</v>
          </cell>
          <cell r="F144">
            <v>76196007</v>
          </cell>
          <cell r="G144" t="str">
            <v>HUB/NOSE CONE V100 7035</v>
          </cell>
          <cell r="H144" t="str">
            <v>Brazil</v>
          </cell>
          <cell r="I144" t="str">
            <v>Y</v>
          </cell>
          <cell r="J144" t="str">
            <v>N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15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A145" t="str">
            <v>SP3129876196007</v>
          </cell>
          <cell r="B145" t="str">
            <v>Hubs</v>
          </cell>
          <cell r="C145" t="str">
            <v>SP31298</v>
          </cell>
          <cell r="D145" t="str">
            <v>V100 2,0 RENASCENCA IV</v>
          </cell>
          <cell r="E145" t="str">
            <v>ND</v>
          </cell>
          <cell r="F145">
            <v>76196007</v>
          </cell>
          <cell r="G145" t="str">
            <v>HUB/NOSE CONE V100 7035</v>
          </cell>
          <cell r="H145" t="str">
            <v>Brazil</v>
          </cell>
          <cell r="I145" t="str">
            <v>Y</v>
          </cell>
          <cell r="J145" t="str">
            <v>N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15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A146" t="str">
            <v>SP3129976196007</v>
          </cell>
          <cell r="B146" t="str">
            <v>Hubs</v>
          </cell>
          <cell r="C146" t="str">
            <v>SP31299</v>
          </cell>
          <cell r="D146" t="str">
            <v>V100 2,0 VENTOS DO SAO MIGUEL</v>
          </cell>
          <cell r="E146" t="str">
            <v>ND</v>
          </cell>
          <cell r="F146">
            <v>76196007</v>
          </cell>
          <cell r="G146" t="str">
            <v>HUB/NOSE CONE V100 7035</v>
          </cell>
          <cell r="H146" t="str">
            <v>Brazil</v>
          </cell>
          <cell r="I146" t="str">
            <v>Y</v>
          </cell>
          <cell r="J146" t="str">
            <v>N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15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A147" t="str">
            <v>SP3130576196007</v>
          </cell>
          <cell r="B147" t="str">
            <v>Hubs</v>
          </cell>
          <cell r="C147" t="str">
            <v>SP31305</v>
          </cell>
          <cell r="D147" t="str">
            <v>V100-2,0 FAROL</v>
          </cell>
          <cell r="E147" t="str">
            <v>ND</v>
          </cell>
          <cell r="F147">
            <v>76196007</v>
          </cell>
          <cell r="G147" t="str">
            <v>HUB/NOSE CONE V100 7035</v>
          </cell>
          <cell r="H147" t="str">
            <v>Brazil</v>
          </cell>
          <cell r="I147" t="str">
            <v>Y</v>
          </cell>
          <cell r="J147" t="str">
            <v>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9</v>
          </cell>
          <cell r="CK147">
            <v>1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</row>
        <row r="148">
          <cell r="A148" t="str">
            <v>SP3198676196207</v>
          </cell>
          <cell r="B148" t="str">
            <v>Hubs</v>
          </cell>
          <cell r="C148" t="str">
            <v>SP31986</v>
          </cell>
          <cell r="D148" t="str">
            <v>BLACK HILLS CORP-POWER GENERATION</v>
          </cell>
          <cell r="E148" t="str">
            <v>ND</v>
          </cell>
          <cell r="F148">
            <v>76196207</v>
          </cell>
          <cell r="G148" t="str">
            <v>HUB/NOSE CONE V100 7035 LT</v>
          </cell>
          <cell r="H148" t="str">
            <v>USA</v>
          </cell>
          <cell r="I148" t="str">
            <v>N</v>
          </cell>
          <cell r="J148" t="str">
            <v>N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1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4</v>
          </cell>
          <cell r="CJ148">
            <v>2</v>
          </cell>
          <cell r="CK148">
            <v>6</v>
          </cell>
          <cell r="CL148">
            <v>2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49">
          <cell r="A149" t="str">
            <v>SP3203276008807</v>
          </cell>
          <cell r="B149" t="str">
            <v>Hubs</v>
          </cell>
          <cell r="C149" t="str">
            <v>SP32032</v>
          </cell>
          <cell r="D149" t="str">
            <v>EDPR-BLUE CANYON VI</v>
          </cell>
          <cell r="E149" t="str">
            <v>ND</v>
          </cell>
          <cell r="F149">
            <v>76008807</v>
          </cell>
          <cell r="G149" t="str">
            <v>HUB/NOSE CONE V90 7035</v>
          </cell>
          <cell r="H149" t="str">
            <v>USA</v>
          </cell>
          <cell r="I149" t="str">
            <v>Y</v>
          </cell>
          <cell r="J149" t="str">
            <v>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9</v>
          </cell>
          <cell r="AK149">
            <v>11</v>
          </cell>
          <cell r="AL149">
            <v>2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</row>
        <row r="150">
          <cell r="A150" t="str">
            <v>SP3203576000971</v>
          </cell>
          <cell r="B150" t="str">
            <v>Hubs</v>
          </cell>
          <cell r="C150" t="str">
            <v>SP32035</v>
          </cell>
          <cell r="D150" t="str">
            <v>GREENGATE-BLACKSPRING RIDGE</v>
          </cell>
          <cell r="E150" t="str">
            <v>ND</v>
          </cell>
          <cell r="F150">
            <v>76000971</v>
          </cell>
          <cell r="G150" t="str">
            <v>HUB/NOSE CONE V90 7035 LT</v>
          </cell>
          <cell r="H150" t="str">
            <v>Canada</v>
          </cell>
          <cell r="I150" t="str">
            <v>N</v>
          </cell>
          <cell r="J150" t="str">
            <v>N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9</v>
          </cell>
          <cell r="CO150">
            <v>21</v>
          </cell>
          <cell r="CP150">
            <v>0</v>
          </cell>
          <cell r="CQ150">
            <v>7</v>
          </cell>
          <cell r="CR150">
            <v>21</v>
          </cell>
          <cell r="CS150">
            <v>2</v>
          </cell>
          <cell r="CT150">
            <v>10</v>
          </cell>
          <cell r="CU150">
            <v>13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</row>
        <row r="151">
          <cell r="A151" t="str">
            <v>SP3204176196207</v>
          </cell>
          <cell r="B151" t="str">
            <v>Hubs</v>
          </cell>
          <cell r="C151" t="str">
            <v>SP32041</v>
          </cell>
          <cell r="D151" t="str">
            <v>IPC-CAPE SCOTT V100-1.8 EXPANSION</v>
          </cell>
          <cell r="E151" t="str">
            <v>ND</v>
          </cell>
          <cell r="F151">
            <v>76196207</v>
          </cell>
          <cell r="G151" t="str">
            <v>HUB/NOSE CONE V100 7035 LT</v>
          </cell>
          <cell r="H151" t="str">
            <v>Canada</v>
          </cell>
          <cell r="I151" t="str">
            <v>N</v>
          </cell>
          <cell r="J151" t="str">
            <v>N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18</v>
          </cell>
          <cell r="CM151">
            <v>10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</row>
        <row r="152">
          <cell r="A152" t="str">
            <v>SP3227976196207</v>
          </cell>
          <cell r="B152" t="str">
            <v>Hubs</v>
          </cell>
          <cell r="C152" t="str">
            <v>SP32279</v>
          </cell>
          <cell r="D152" t="str">
            <v>P-H IPP V100 2011</v>
          </cell>
          <cell r="E152" t="str">
            <v>ND</v>
          </cell>
          <cell r="F152">
            <v>76196207</v>
          </cell>
          <cell r="G152" t="str">
            <v>HUB/NOSE CONE V100 7035 LT</v>
          </cell>
          <cell r="H152" t="str">
            <v>USA</v>
          </cell>
          <cell r="I152" t="str">
            <v>N</v>
          </cell>
          <cell r="J152" t="str">
            <v>N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6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1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</row>
        <row r="153">
          <cell r="A153" t="str">
            <v>SP3249076000971</v>
          </cell>
          <cell r="B153" t="str">
            <v>Hubs</v>
          </cell>
          <cell r="C153" t="str">
            <v>SP32490</v>
          </cell>
          <cell r="D153" t="str">
            <v>EDISON MISSION-CROFTON</v>
          </cell>
          <cell r="E153" t="str">
            <v>ND</v>
          </cell>
          <cell r="F153">
            <v>76000971</v>
          </cell>
          <cell r="G153" t="str">
            <v>HUB/NOSE CONE V90 7035 LT</v>
          </cell>
          <cell r="H153" t="str">
            <v>USA</v>
          </cell>
          <cell r="I153" t="str">
            <v>N</v>
          </cell>
          <cell r="J153" t="str">
            <v>N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6</v>
          </cell>
          <cell r="CD153">
            <v>0</v>
          </cell>
          <cell r="CE153">
            <v>0</v>
          </cell>
          <cell r="CF153">
            <v>6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6</v>
          </cell>
          <cell r="CQ153">
            <v>1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</row>
        <row r="154">
          <cell r="A154" t="str">
            <v>SP3269976196207</v>
          </cell>
          <cell r="B154" t="str">
            <v>Hubs</v>
          </cell>
          <cell r="C154" t="str">
            <v>SP32699</v>
          </cell>
          <cell r="D154" t="str">
            <v>ENEL-PRAIRIE ROSE</v>
          </cell>
          <cell r="E154" t="str">
            <v>ND</v>
          </cell>
          <cell r="F154">
            <v>76196207</v>
          </cell>
          <cell r="G154" t="str">
            <v>HUB/NOSE CONE V100 7035 LT</v>
          </cell>
          <cell r="H154" t="str">
            <v>USA</v>
          </cell>
          <cell r="I154" t="str">
            <v>Y</v>
          </cell>
          <cell r="J154" t="str">
            <v>N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10</v>
          </cell>
          <cell r="BS154">
            <v>15</v>
          </cell>
          <cell r="BT154">
            <v>5</v>
          </cell>
          <cell r="BU154">
            <v>0</v>
          </cell>
          <cell r="BV154">
            <v>0</v>
          </cell>
          <cell r="BW154">
            <v>0</v>
          </cell>
          <cell r="BX154">
            <v>13</v>
          </cell>
          <cell r="BY154">
            <v>15</v>
          </cell>
          <cell r="BZ154">
            <v>0</v>
          </cell>
          <cell r="CA154">
            <v>2</v>
          </cell>
          <cell r="CB154">
            <v>19</v>
          </cell>
          <cell r="CC154">
            <v>11</v>
          </cell>
          <cell r="CD154">
            <v>0</v>
          </cell>
          <cell r="CE154">
            <v>14</v>
          </cell>
          <cell r="CF154">
            <v>9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</row>
        <row r="155">
          <cell r="A155" t="str">
            <v>SP3274076008807</v>
          </cell>
          <cell r="B155" t="str">
            <v>Hubs</v>
          </cell>
          <cell r="C155" t="str">
            <v>SP32740</v>
          </cell>
          <cell r="D155" t="str">
            <v>LA FE - SAN MARTIN 22X V90 1.8MW</v>
          </cell>
          <cell r="E155" t="str">
            <v>ND</v>
          </cell>
          <cell r="F155">
            <v>76008807</v>
          </cell>
          <cell r="G155" t="str">
            <v>HUB/NOSE CONE V90 7035</v>
          </cell>
          <cell r="H155" t="str">
            <v>Nicaragua</v>
          </cell>
          <cell r="I155" t="str">
            <v>N</v>
          </cell>
          <cell r="J155" t="str">
            <v>N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8</v>
          </cell>
          <cell r="AP155">
            <v>11</v>
          </cell>
          <cell r="AQ155">
            <v>3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</row>
        <row r="156">
          <cell r="A156" t="str">
            <v>SP3303776196007</v>
          </cell>
          <cell r="B156" t="str">
            <v>Hubs</v>
          </cell>
          <cell r="C156" t="str">
            <v>SP33037</v>
          </cell>
          <cell r="D156" t="str">
            <v>PUNTA LIMA 13 X V100 1.8MW USA SOURCED</v>
          </cell>
          <cell r="E156" t="str">
            <v>ND</v>
          </cell>
          <cell r="F156">
            <v>76196007</v>
          </cell>
          <cell r="G156" t="str">
            <v>HUB/NOSE CONE V100 7035</v>
          </cell>
          <cell r="H156" t="str">
            <v>Puerto Rico</v>
          </cell>
          <cell r="I156" t="str">
            <v>N</v>
          </cell>
          <cell r="J156" t="str">
            <v>N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2</v>
          </cell>
          <cell r="AY156">
            <v>11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</row>
        <row r="157">
          <cell r="A157" t="str">
            <v>76411708</v>
          </cell>
          <cell r="B157" t="str">
            <v>Nacelles</v>
          </cell>
          <cell r="E157" t="str">
            <v>ND</v>
          </cell>
          <cell r="F157">
            <v>76411708</v>
          </cell>
          <cell r="G157" t="str">
            <v>NAC-V100-1.8MW GRST 60 Hz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1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</row>
        <row r="158">
          <cell r="A158" t="str">
            <v>SP2830076102871</v>
          </cell>
          <cell r="B158" t="str">
            <v>Nacelles</v>
          </cell>
          <cell r="C158" t="str">
            <v>SP28300</v>
          </cell>
          <cell r="D158" t="str">
            <v>AVANT ENERGY-SHELL ROCK</v>
          </cell>
          <cell r="E158" t="str">
            <v>ND</v>
          </cell>
          <cell r="F158">
            <v>76102871</v>
          </cell>
          <cell r="G158" t="str">
            <v>NACV90 1,8 MW VCUS 60HZ LT7035</v>
          </cell>
          <cell r="H158" t="str">
            <v>USA</v>
          </cell>
          <cell r="I158" t="str">
            <v>N</v>
          </cell>
          <cell r="J158" t="str">
            <v>N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11</v>
          </cell>
          <cell r="CO158">
            <v>1</v>
          </cell>
          <cell r="CP158">
            <v>0</v>
          </cell>
          <cell r="CQ158">
            <v>12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</row>
        <row r="159">
          <cell r="A159" t="str">
            <v>SP2859976102871</v>
          </cell>
          <cell r="B159" t="str">
            <v>Nacelles</v>
          </cell>
          <cell r="C159" t="str">
            <v>SP28599</v>
          </cell>
          <cell r="D159" t="str">
            <v>IPC-ERIEAU</v>
          </cell>
          <cell r="E159" t="str">
            <v>ND</v>
          </cell>
          <cell r="F159">
            <v>76102871</v>
          </cell>
          <cell r="G159" t="str">
            <v>NACV90 1,8 MW VCUS 60HZ LT7035</v>
          </cell>
          <cell r="H159" t="str">
            <v>Canada</v>
          </cell>
          <cell r="I159" t="str">
            <v>N</v>
          </cell>
          <cell r="J159" t="str">
            <v>N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8</v>
          </cell>
          <cell r="CR159">
            <v>21</v>
          </cell>
          <cell r="CS159">
            <v>1</v>
          </cell>
          <cell r="CT159">
            <v>10</v>
          </cell>
          <cell r="CU159">
            <v>15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</row>
        <row r="160">
          <cell r="A160" t="str">
            <v>SP2864676102771</v>
          </cell>
          <cell r="B160" t="str">
            <v>Nacelles</v>
          </cell>
          <cell r="C160" t="str">
            <v>SP28646</v>
          </cell>
          <cell r="D160" t="str">
            <v>ENEL-CANEY RIVER</v>
          </cell>
          <cell r="E160" t="str">
            <v>ND</v>
          </cell>
          <cell r="F160">
            <v>76102771</v>
          </cell>
          <cell r="G160" t="str">
            <v>NAC V90 1,8 MW VCUS 60HZ 7035</v>
          </cell>
          <cell r="H160" t="str">
            <v>USA</v>
          </cell>
          <cell r="I160" t="str">
            <v>Y</v>
          </cell>
          <cell r="J160" t="str">
            <v>Y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1</v>
          </cell>
          <cell r="AM160">
            <v>0</v>
          </cell>
          <cell r="AN160">
            <v>0</v>
          </cell>
          <cell r="AO160">
            <v>3</v>
          </cell>
          <cell r="AP160">
            <v>5</v>
          </cell>
          <cell r="AQ160">
            <v>10</v>
          </cell>
          <cell r="AR160">
            <v>10</v>
          </cell>
          <cell r="AS160">
            <v>10</v>
          </cell>
          <cell r="AT160">
            <v>8</v>
          </cell>
          <cell r="AU160">
            <v>10</v>
          </cell>
          <cell r="AV160">
            <v>10</v>
          </cell>
          <cell r="AW160">
            <v>10</v>
          </cell>
          <cell r="AX160">
            <v>7</v>
          </cell>
          <cell r="AY160">
            <v>0</v>
          </cell>
          <cell r="AZ160">
            <v>10</v>
          </cell>
          <cell r="BA160">
            <v>8</v>
          </cell>
          <cell r="BB160">
            <v>9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</row>
        <row r="161">
          <cell r="A161" t="str">
            <v>SP2864676229507</v>
          </cell>
          <cell r="B161" t="str">
            <v>Nacelles</v>
          </cell>
          <cell r="C161" t="str">
            <v>SP28646</v>
          </cell>
          <cell r="D161" t="str">
            <v>ENEL-CANEY RIVER</v>
          </cell>
          <cell r="E161" t="str">
            <v>ND</v>
          </cell>
          <cell r="F161">
            <v>76229507</v>
          </cell>
          <cell r="G161" t="str">
            <v>NAC V90 1,8 MW VCUS 60HZ 7035</v>
          </cell>
          <cell r="H161" t="str">
            <v>USA</v>
          </cell>
          <cell r="I161" t="str">
            <v>Y</v>
          </cell>
          <cell r="K161">
            <v>23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A162" t="str">
            <v>SP2948476103071</v>
          </cell>
          <cell r="B162" t="str">
            <v>Nacelles</v>
          </cell>
          <cell r="C162" t="str">
            <v>SP29484</v>
          </cell>
          <cell r="D162" t="str">
            <v>CONSUMERS ENERGY-LAKE WINDS PARK</v>
          </cell>
          <cell r="E162" t="str">
            <v>ND</v>
          </cell>
          <cell r="F162">
            <v>76103071</v>
          </cell>
          <cell r="G162" t="str">
            <v>NACV100 1,8MW VCUS 60Hz LT7035</v>
          </cell>
          <cell r="H162" t="str">
            <v>USA</v>
          </cell>
          <cell r="I162" t="str">
            <v>N</v>
          </cell>
          <cell r="J162" t="str">
            <v>N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10</v>
          </cell>
          <cell r="BR162">
            <v>0</v>
          </cell>
          <cell r="BS162">
            <v>0</v>
          </cell>
          <cell r="BT162">
            <v>10</v>
          </cell>
          <cell r="BU162">
            <v>10</v>
          </cell>
          <cell r="BV162">
            <v>0</v>
          </cell>
          <cell r="BW162">
            <v>13</v>
          </cell>
          <cell r="BX162">
            <v>7</v>
          </cell>
          <cell r="BY162">
            <v>0</v>
          </cell>
          <cell r="BZ162">
            <v>0</v>
          </cell>
          <cell r="CA162">
            <v>6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A163" t="str">
            <v>SP2963476229507</v>
          </cell>
          <cell r="B163" t="str">
            <v>Nacelles</v>
          </cell>
          <cell r="C163" t="str">
            <v>SP29634</v>
          </cell>
          <cell r="D163" t="str">
            <v>SMUD-SOLANO WIND PROJECT III V90 1.8</v>
          </cell>
          <cell r="E163" t="str">
            <v>ND</v>
          </cell>
          <cell r="F163">
            <v>76229507</v>
          </cell>
          <cell r="G163" t="str">
            <v>NAC V90 1,8 MW VCUS 60HZ 7035</v>
          </cell>
          <cell r="H163" t="str">
            <v>USA</v>
          </cell>
          <cell r="I163" t="str">
            <v>Y</v>
          </cell>
          <cell r="J163" t="str">
            <v>Y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7</v>
          </cell>
          <cell r="AL163">
            <v>10</v>
          </cell>
          <cell r="AM163">
            <v>11</v>
          </cell>
          <cell r="AN163">
            <v>3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A164" t="str">
            <v>SP2964876229707</v>
          </cell>
          <cell r="B164" t="str">
            <v>Nacelles</v>
          </cell>
          <cell r="C164" t="str">
            <v>SP29648</v>
          </cell>
          <cell r="D164" t="str">
            <v>WE ENERGIES-GLACIER HILLS</v>
          </cell>
          <cell r="E164" t="str">
            <v>ND</v>
          </cell>
          <cell r="F164">
            <v>76229707</v>
          </cell>
          <cell r="G164" t="str">
            <v>NACV90 1,8MW VCUS 60HZ LT 7035</v>
          </cell>
          <cell r="H164" t="str">
            <v>USA</v>
          </cell>
          <cell r="I164" t="str">
            <v>Y</v>
          </cell>
          <cell r="K164">
            <v>3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10</v>
          </cell>
          <cell r="X164">
            <v>13</v>
          </cell>
          <cell r="Y164">
            <v>13</v>
          </cell>
          <cell r="Z164">
            <v>13</v>
          </cell>
          <cell r="AA164">
            <v>13</v>
          </cell>
          <cell r="AB164">
            <v>11</v>
          </cell>
          <cell r="AC164">
            <v>11</v>
          </cell>
          <cell r="AD164">
            <v>3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</row>
        <row r="165">
          <cell r="A165" t="str">
            <v>SP2968976102871</v>
          </cell>
          <cell r="B165" t="str">
            <v>Nacelles</v>
          </cell>
          <cell r="C165" t="str">
            <v>SP29689</v>
          </cell>
          <cell r="D165" t="str">
            <v>CAPITAL POWER-PDN</v>
          </cell>
          <cell r="E165" t="str">
            <v>ND</v>
          </cell>
          <cell r="F165">
            <v>76102871</v>
          </cell>
          <cell r="G165" t="str">
            <v>NACV90 1,8 MW VCUS 60HZ LT7035</v>
          </cell>
          <cell r="H165" t="str">
            <v>Canada</v>
          </cell>
          <cell r="I165" t="str">
            <v>Y</v>
          </cell>
          <cell r="J165" t="str">
            <v>N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7</v>
          </cell>
          <cell r="BN165">
            <v>15</v>
          </cell>
          <cell r="BO165">
            <v>8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5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10</v>
          </cell>
          <cell r="CB165">
            <v>0</v>
          </cell>
          <cell r="CC165">
            <v>8</v>
          </cell>
          <cell r="CD165">
            <v>5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6">
          <cell r="A166" t="str">
            <v>SP2978876102871</v>
          </cell>
          <cell r="B166" t="str">
            <v>Nacelles</v>
          </cell>
          <cell r="C166" t="str">
            <v>SP29788</v>
          </cell>
          <cell r="D166" t="str">
            <v>CAPITAL POWER-QUALITY WIND V90-1.8</v>
          </cell>
          <cell r="E166" t="str">
            <v>ND</v>
          </cell>
          <cell r="F166">
            <v>76102871</v>
          </cell>
          <cell r="G166" t="str">
            <v>NACV90 1,8 MW VCUS 60HZ LT7035</v>
          </cell>
          <cell r="H166" t="str">
            <v>Canada</v>
          </cell>
          <cell r="I166" t="str">
            <v>Y</v>
          </cell>
          <cell r="J166" t="str">
            <v>N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8</v>
          </cell>
          <cell r="BN166">
            <v>0</v>
          </cell>
          <cell r="BO166">
            <v>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11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11</v>
          </cell>
          <cell r="CE166">
            <v>0</v>
          </cell>
          <cell r="CF166">
            <v>4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</row>
        <row r="167">
          <cell r="A167" t="str">
            <v>SP2979376103071</v>
          </cell>
          <cell r="B167" t="str">
            <v>Nacelles</v>
          </cell>
          <cell r="C167" t="str">
            <v>SP29793</v>
          </cell>
          <cell r="D167" t="str">
            <v>CAPITAL POWER-QUALITY WIND V100-1.8</v>
          </cell>
          <cell r="E167" t="str">
            <v>ND</v>
          </cell>
          <cell r="F167">
            <v>76103071</v>
          </cell>
          <cell r="G167" t="str">
            <v>NACV100 1,8MW VCUS 60Hz LT7035</v>
          </cell>
          <cell r="H167" t="str">
            <v>Canada</v>
          </cell>
          <cell r="I167" t="str">
            <v>Y</v>
          </cell>
          <cell r="J167" t="str">
            <v>N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6</v>
          </cell>
          <cell r="BP167">
            <v>15</v>
          </cell>
          <cell r="BQ167">
            <v>5</v>
          </cell>
          <cell r="BR167">
            <v>4</v>
          </cell>
          <cell r="BS167">
            <v>0</v>
          </cell>
          <cell r="BT167">
            <v>1</v>
          </cell>
          <cell r="BU167">
            <v>8</v>
          </cell>
          <cell r="BV167">
            <v>2</v>
          </cell>
          <cell r="BW167">
            <v>3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</row>
        <row r="168">
          <cell r="A168" t="str">
            <v>SP3013576102871</v>
          </cell>
          <cell r="B168" t="str">
            <v>Nacelles</v>
          </cell>
          <cell r="C168" t="str">
            <v>SP30135</v>
          </cell>
          <cell r="D168" t="str">
            <v>IPC-EAST LAKE ST. CLAIR</v>
          </cell>
          <cell r="E168" t="str">
            <v>ND</v>
          </cell>
          <cell r="F168">
            <v>76102871</v>
          </cell>
          <cell r="G168" t="str">
            <v>NACV90 1,8 MW VCUS 60HZ LT7035</v>
          </cell>
          <cell r="H168" t="str">
            <v>Canada</v>
          </cell>
          <cell r="I168" t="str">
            <v>N</v>
          </cell>
          <cell r="J168" t="str">
            <v>N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19</v>
          </cell>
          <cell r="CT168">
            <v>11</v>
          </cell>
          <cell r="CU168">
            <v>0</v>
          </cell>
          <cell r="CV168">
            <v>0</v>
          </cell>
          <cell r="CW168">
            <v>18</v>
          </cell>
          <cell r="CX168">
            <v>7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</row>
        <row r="169">
          <cell r="A169" t="str">
            <v>SP3022776101071</v>
          </cell>
          <cell r="B169" t="str">
            <v>Nacelles</v>
          </cell>
          <cell r="C169" t="str">
            <v>SP30227</v>
          </cell>
          <cell r="D169" t="str">
            <v>PUERTO MADRYN V90 1.8MW X 27</v>
          </cell>
          <cell r="E169" t="str">
            <v>ND</v>
          </cell>
          <cell r="F169">
            <v>76101071</v>
          </cell>
          <cell r="G169" t="str">
            <v>NAC V90 2MW VCS 50HZ 7035</v>
          </cell>
          <cell r="H169" t="str">
            <v>Argentina</v>
          </cell>
          <cell r="I169" t="str">
            <v>N</v>
          </cell>
          <cell r="J169" t="str">
            <v>N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6</v>
          </cell>
          <cell r="BZ169">
            <v>21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</row>
        <row r="170">
          <cell r="A170" t="str">
            <v>SP3033276103071</v>
          </cell>
          <cell r="B170" t="str">
            <v>Nacelles</v>
          </cell>
          <cell r="C170" t="str">
            <v>SP30332</v>
          </cell>
          <cell r="D170" t="str">
            <v>IPC-CAPE SCOTT V100-1.8</v>
          </cell>
          <cell r="E170" t="str">
            <v>ND</v>
          </cell>
          <cell r="F170">
            <v>76103071</v>
          </cell>
          <cell r="G170" t="str">
            <v>NACV100 1,8MW VCUS 60Hz LT7035</v>
          </cell>
          <cell r="H170" t="str">
            <v>Canada</v>
          </cell>
          <cell r="I170" t="str">
            <v>Y</v>
          </cell>
          <cell r="J170" t="str">
            <v>N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3</v>
          </cell>
          <cell r="CD170">
            <v>5</v>
          </cell>
          <cell r="CE170">
            <v>6</v>
          </cell>
          <cell r="CF170">
            <v>3</v>
          </cell>
          <cell r="CG170">
            <v>0</v>
          </cell>
          <cell r="CH170">
            <v>6</v>
          </cell>
          <cell r="CI170">
            <v>0</v>
          </cell>
          <cell r="CJ170">
            <v>5</v>
          </cell>
          <cell r="CK170">
            <v>5</v>
          </cell>
          <cell r="CL170">
            <v>0</v>
          </cell>
          <cell r="CM170">
            <v>12</v>
          </cell>
          <cell r="CN170">
            <v>9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</row>
        <row r="171">
          <cell r="A171" t="str">
            <v>SP3047876102871</v>
          </cell>
          <cell r="B171" t="str">
            <v>Nacelles</v>
          </cell>
          <cell r="C171" t="str">
            <v>SP30478</v>
          </cell>
          <cell r="D171" t="str">
            <v>CAPITAL POWER-KINGSBRIDGE II 270MW</v>
          </cell>
          <cell r="E171" t="str">
            <v>ND</v>
          </cell>
          <cell r="F171">
            <v>76102871</v>
          </cell>
          <cell r="G171" t="str">
            <v>NACV90 1,8 MW VCUS 60HZ LT7035</v>
          </cell>
          <cell r="H171" t="str">
            <v>Canada</v>
          </cell>
          <cell r="I171" t="str">
            <v>N</v>
          </cell>
          <cell r="J171" t="str">
            <v>N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12</v>
          </cell>
          <cell r="CZ171">
            <v>21</v>
          </cell>
          <cell r="DA171">
            <v>12</v>
          </cell>
          <cell r="DB171">
            <v>0</v>
          </cell>
          <cell r="DC171">
            <v>0</v>
          </cell>
        </row>
        <row r="172">
          <cell r="A172" t="str">
            <v>SP3060576103071</v>
          </cell>
          <cell r="B172" t="str">
            <v>Nacelles</v>
          </cell>
          <cell r="C172" t="str">
            <v>SP30605</v>
          </cell>
          <cell r="D172" t="str">
            <v>IPC ENERGY-WAINFLEET V100-1.8</v>
          </cell>
          <cell r="E172" t="str">
            <v>ND</v>
          </cell>
          <cell r="F172">
            <v>76103071</v>
          </cell>
          <cell r="G172" t="str">
            <v>NACV100 1,8MW VCUS 60Hz LT7035</v>
          </cell>
          <cell r="H172" t="str">
            <v>Canada</v>
          </cell>
          <cell r="I172" t="str">
            <v>Y</v>
          </cell>
          <cell r="J172" t="str">
            <v>Y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5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</row>
        <row r="173">
          <cell r="A173" t="str">
            <v>SP3060676103071</v>
          </cell>
          <cell r="B173" t="str">
            <v>Nacelles</v>
          </cell>
          <cell r="C173" t="str">
            <v>SP30606</v>
          </cell>
          <cell r="D173" t="str">
            <v>IPC ENERGY-VINELAND V100-1.8</v>
          </cell>
          <cell r="E173" t="str">
            <v>ND</v>
          </cell>
          <cell r="F173">
            <v>76103071</v>
          </cell>
          <cell r="G173" t="str">
            <v>NACV100 1,8MW VCUS 60Hz LT7035</v>
          </cell>
          <cell r="H173" t="str">
            <v>Canada</v>
          </cell>
          <cell r="I173" t="str">
            <v>N</v>
          </cell>
          <cell r="J173" t="str">
            <v>N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4</v>
          </cell>
          <cell r="CB173">
            <v>1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</row>
        <row r="174">
          <cell r="A174" t="str">
            <v>SP3091276230807</v>
          </cell>
          <cell r="B174" t="str">
            <v>Nacelles</v>
          </cell>
          <cell r="C174" t="str">
            <v>SP30912</v>
          </cell>
          <cell r="D174" t="str">
            <v>UAMPS-HORSE BUTTE ITC 2011</v>
          </cell>
          <cell r="E174" t="str">
            <v>ND</v>
          </cell>
          <cell r="F174">
            <v>76230807</v>
          </cell>
          <cell r="G174" t="str">
            <v>NACV100 1,8MW VCUS 60Hz LT7035</v>
          </cell>
          <cell r="H174" t="str">
            <v>USA</v>
          </cell>
          <cell r="I174" t="str">
            <v>Y</v>
          </cell>
          <cell r="K174">
            <v>0</v>
          </cell>
          <cell r="L174">
            <v>0</v>
          </cell>
          <cell r="M174">
            <v>0</v>
          </cell>
          <cell r="N174">
            <v>13</v>
          </cell>
          <cell r="O174">
            <v>3</v>
          </cell>
          <cell r="P174">
            <v>0</v>
          </cell>
          <cell r="Q174">
            <v>0</v>
          </cell>
          <cell r="R174">
            <v>0</v>
          </cell>
          <cell r="S174">
            <v>7</v>
          </cell>
          <cell r="T174">
            <v>4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</row>
        <row r="175">
          <cell r="A175" t="str">
            <v>SP3091376230807</v>
          </cell>
          <cell r="B175" t="str">
            <v>Nacelles</v>
          </cell>
          <cell r="C175" t="str">
            <v>SP30913</v>
          </cell>
          <cell r="D175" t="str">
            <v>ELEMENT POWER-MACHO SPRINGS</v>
          </cell>
          <cell r="E175" t="str">
            <v>ND</v>
          </cell>
          <cell r="F175">
            <v>76230807</v>
          </cell>
          <cell r="G175" t="str">
            <v>NACV100 1,8MW VCUS 60Hz LT7035</v>
          </cell>
          <cell r="H175" t="str">
            <v>USA</v>
          </cell>
          <cell r="I175" t="str">
            <v>Y</v>
          </cell>
          <cell r="K175">
            <v>0</v>
          </cell>
          <cell r="L175">
            <v>12</v>
          </cell>
          <cell r="M175">
            <v>12</v>
          </cell>
          <cell r="N175">
            <v>1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</row>
        <row r="176">
          <cell r="A176" t="str">
            <v>SP3091476230807</v>
          </cell>
          <cell r="B176" t="str">
            <v>Nacelles</v>
          </cell>
          <cell r="C176" t="str">
            <v>SP30914</v>
          </cell>
          <cell r="D176" t="str">
            <v>MICHIGAN WIND II</v>
          </cell>
          <cell r="E176" t="str">
            <v>ND</v>
          </cell>
          <cell r="F176">
            <v>76230807</v>
          </cell>
          <cell r="G176" t="str">
            <v>NACV100 1,8MW VCUS 60Hz LT7035</v>
          </cell>
          <cell r="H176" t="str">
            <v>USA</v>
          </cell>
          <cell r="I176" t="str">
            <v>Y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</v>
          </cell>
          <cell r="AE176">
            <v>11</v>
          </cell>
          <cell r="AF176">
            <v>11</v>
          </cell>
          <cell r="AG176">
            <v>8</v>
          </cell>
          <cell r="AH176">
            <v>5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</row>
        <row r="177">
          <cell r="A177" t="str">
            <v>SP3091576230807</v>
          </cell>
          <cell r="B177" t="str">
            <v>Nacelles</v>
          </cell>
          <cell r="C177" t="str">
            <v>SP30915</v>
          </cell>
          <cell r="D177" t="str">
            <v>RIDGELINE ENERGY-ROCKLAND ITC 2011</v>
          </cell>
          <cell r="E177" t="str">
            <v>ND</v>
          </cell>
          <cell r="F177">
            <v>76230807</v>
          </cell>
          <cell r="G177" t="str">
            <v>NACV100 1,8MW VCUS 60Hz LT7035</v>
          </cell>
          <cell r="H177" t="str">
            <v>USA</v>
          </cell>
          <cell r="I177" t="str">
            <v>Y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10</v>
          </cell>
          <cell r="U177">
            <v>13</v>
          </cell>
          <cell r="V177">
            <v>13</v>
          </cell>
          <cell r="W177">
            <v>3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</row>
        <row r="178">
          <cell r="A178" t="str">
            <v>SP3094976230807</v>
          </cell>
          <cell r="B178" t="str">
            <v>Nacelles</v>
          </cell>
          <cell r="C178" t="str">
            <v>SP30949</v>
          </cell>
          <cell r="D178" t="str">
            <v>EDPR-TIMBER RD II</v>
          </cell>
          <cell r="E178" t="str">
            <v>ND</v>
          </cell>
          <cell r="F178">
            <v>76230807</v>
          </cell>
          <cell r="G178" t="str">
            <v>NACV100 1,8MW VCUS 60Hz LT7035</v>
          </cell>
          <cell r="H178" t="str">
            <v>USA</v>
          </cell>
          <cell r="I178" t="str">
            <v>Y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</v>
          </cell>
          <cell r="P178">
            <v>25</v>
          </cell>
          <cell r="Q178">
            <v>11</v>
          </cell>
          <cell r="R178">
            <v>13</v>
          </cell>
          <cell r="S178">
            <v>5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A179" t="str">
            <v>SP3118376102971</v>
          </cell>
          <cell r="B179" t="str">
            <v>Nacelles</v>
          </cell>
          <cell r="C179" t="str">
            <v>SP31183</v>
          </cell>
          <cell r="D179" t="str">
            <v>V100-2,0 BOA VISTA</v>
          </cell>
          <cell r="E179" t="str">
            <v>ND</v>
          </cell>
          <cell r="F179">
            <v>76102971</v>
          </cell>
          <cell r="G179" t="str">
            <v>NAC V100 1,8MW VCUS 60Hz 7035</v>
          </cell>
          <cell r="H179" t="str">
            <v>Brazil</v>
          </cell>
          <cell r="I179" t="str">
            <v>N</v>
          </cell>
          <cell r="J179" t="str">
            <v>N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1</v>
          </cell>
          <cell r="CG179">
            <v>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A180" t="str">
            <v>SP3128676102971</v>
          </cell>
          <cell r="B180" t="str">
            <v>Nacelles</v>
          </cell>
          <cell r="C180" t="str">
            <v>SP31286</v>
          </cell>
          <cell r="D180" t="str">
            <v>V100-2,0 OLHO D'AGUA</v>
          </cell>
          <cell r="E180" t="str">
            <v>ND</v>
          </cell>
          <cell r="F180">
            <v>76102971</v>
          </cell>
          <cell r="G180" t="str">
            <v>NAC V100 1,8MW VCUS 60Hz 7035</v>
          </cell>
          <cell r="H180" t="str">
            <v>Brazil</v>
          </cell>
          <cell r="I180" t="str">
            <v>Y</v>
          </cell>
          <cell r="J180" t="str">
            <v>N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16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A181" t="str">
            <v>SP3128776102971</v>
          </cell>
          <cell r="B181" t="str">
            <v>Nacelles</v>
          </cell>
          <cell r="C181" t="str">
            <v>SP31287</v>
          </cell>
          <cell r="D181" t="str">
            <v>V100-2,0 SAO BENTO DO NORTE</v>
          </cell>
          <cell r="E181" t="str">
            <v>ND</v>
          </cell>
          <cell r="F181">
            <v>76102971</v>
          </cell>
          <cell r="G181" t="str">
            <v>NAC V100 1,8MW VCUS 60Hz 7035</v>
          </cell>
          <cell r="H181" t="str">
            <v>Brazil</v>
          </cell>
          <cell r="I181" t="str">
            <v>Y</v>
          </cell>
          <cell r="J181" t="str">
            <v>N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15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</row>
        <row r="182">
          <cell r="A182" t="str">
            <v>SP3128976102971</v>
          </cell>
          <cell r="B182" t="str">
            <v>Nacelles</v>
          </cell>
          <cell r="C182" t="str">
            <v>SP31289</v>
          </cell>
          <cell r="D182" t="str">
            <v>V100-2,0 SAO PEDRO DO LAGO</v>
          </cell>
          <cell r="E182" t="str">
            <v>ND</v>
          </cell>
          <cell r="F182">
            <v>76102971</v>
          </cell>
          <cell r="G182" t="str">
            <v>NAC V100 1,8MW VCUS 60Hz 7035</v>
          </cell>
          <cell r="H182" t="str">
            <v>Brazil</v>
          </cell>
          <cell r="I182" t="str">
            <v>N</v>
          </cell>
          <cell r="J182" t="str">
            <v>N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9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3">
          <cell r="A183" t="str">
            <v>SP3129076102971</v>
          </cell>
          <cell r="B183" t="str">
            <v>Nacelles</v>
          </cell>
          <cell r="C183" t="str">
            <v>SP31290</v>
          </cell>
          <cell r="D183" t="str">
            <v>V100 2,0 - PEDRA BRANCA</v>
          </cell>
          <cell r="E183" t="str">
            <v>ND</v>
          </cell>
          <cell r="F183">
            <v>76102971</v>
          </cell>
          <cell r="G183" t="str">
            <v>NAC V100 1,8MW VCUS 60Hz 7035</v>
          </cell>
          <cell r="H183" t="str">
            <v>Brazil</v>
          </cell>
          <cell r="I183" t="str">
            <v>N</v>
          </cell>
          <cell r="J183" t="str">
            <v>N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6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</row>
        <row r="184">
          <cell r="A184" t="str">
            <v>SP3129176102971</v>
          </cell>
          <cell r="B184" t="str">
            <v>Nacelles</v>
          </cell>
          <cell r="C184" t="str">
            <v>SP31291</v>
          </cell>
          <cell r="D184" t="str">
            <v>V100-2,0 SETE GAMELEIRAS</v>
          </cell>
          <cell r="E184" t="str">
            <v>ND</v>
          </cell>
          <cell r="F184">
            <v>76102971</v>
          </cell>
          <cell r="G184" t="str">
            <v>NAC V100 1,8MW VCUS 60Hz 7035</v>
          </cell>
          <cell r="H184" t="str">
            <v>Brazil</v>
          </cell>
          <cell r="I184" t="str">
            <v>N</v>
          </cell>
          <cell r="J184" t="str">
            <v>N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15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</row>
        <row r="185">
          <cell r="A185" t="str">
            <v>SP3129576102971</v>
          </cell>
          <cell r="B185" t="str">
            <v>Nacelles</v>
          </cell>
          <cell r="C185" t="str">
            <v>SP31295</v>
          </cell>
          <cell r="D185" t="str">
            <v>V100 2,0 RENASCENCA I</v>
          </cell>
          <cell r="E185" t="str">
            <v>ND</v>
          </cell>
          <cell r="F185">
            <v>76102971</v>
          </cell>
          <cell r="G185" t="str">
            <v>NAC V100 1,8MW VCUS 60Hz 7035</v>
          </cell>
          <cell r="H185" t="str">
            <v>Brazil</v>
          </cell>
          <cell r="I185" t="str">
            <v>Y</v>
          </cell>
          <cell r="J185" t="str">
            <v>N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15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</row>
        <row r="186">
          <cell r="A186" t="str">
            <v>SP3129676102971</v>
          </cell>
          <cell r="B186" t="str">
            <v>Nacelles</v>
          </cell>
          <cell r="C186" t="str">
            <v>SP31296</v>
          </cell>
          <cell r="D186" t="str">
            <v>V100 2,0 RENASCENCA II</v>
          </cell>
          <cell r="E186" t="str">
            <v>ND</v>
          </cell>
          <cell r="F186">
            <v>76102971</v>
          </cell>
          <cell r="G186" t="str">
            <v>NAC V100 1,8MW VCUS 60Hz 7035</v>
          </cell>
          <cell r="H186" t="str">
            <v>Brazil</v>
          </cell>
          <cell r="I186" t="str">
            <v>Y</v>
          </cell>
          <cell r="J186" t="str">
            <v>N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15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</row>
        <row r="187">
          <cell r="A187" t="str">
            <v>SP3129776102971</v>
          </cell>
          <cell r="B187" t="str">
            <v>Nacelles</v>
          </cell>
          <cell r="C187" t="str">
            <v>SP31297</v>
          </cell>
          <cell r="D187" t="str">
            <v>V100 2,0 RENASCENCA III</v>
          </cell>
          <cell r="E187" t="str">
            <v>ND</v>
          </cell>
          <cell r="F187">
            <v>76102971</v>
          </cell>
          <cell r="G187" t="str">
            <v>NAC V100 1,8MW VCUS 60Hz 7035</v>
          </cell>
          <cell r="H187" t="str">
            <v>Brazil</v>
          </cell>
          <cell r="I187" t="str">
            <v>Y</v>
          </cell>
          <cell r="J187" t="str">
            <v>N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15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</row>
        <row r="188">
          <cell r="A188" t="str">
            <v>SP3129876102971</v>
          </cell>
          <cell r="B188" t="str">
            <v>Nacelles</v>
          </cell>
          <cell r="C188" t="str">
            <v>SP31298</v>
          </cell>
          <cell r="D188" t="str">
            <v>V100 2,0 RENASCENCA IV</v>
          </cell>
          <cell r="E188" t="str">
            <v>ND</v>
          </cell>
          <cell r="F188">
            <v>76102971</v>
          </cell>
          <cell r="G188" t="str">
            <v>NAC V100 1,8MW VCUS 60Hz 7035</v>
          </cell>
          <cell r="H188" t="str">
            <v>Brazil</v>
          </cell>
          <cell r="I188" t="str">
            <v>Y</v>
          </cell>
          <cell r="J188" t="str">
            <v>N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15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</row>
        <row r="189">
          <cell r="A189" t="str">
            <v>SP3129976102971</v>
          </cell>
          <cell r="B189" t="str">
            <v>Nacelles</v>
          </cell>
          <cell r="C189" t="str">
            <v>SP31299</v>
          </cell>
          <cell r="D189" t="str">
            <v>V100 2,0 VENTOS DO SAO MIGUEL</v>
          </cell>
          <cell r="E189" t="str">
            <v>ND</v>
          </cell>
          <cell r="F189">
            <v>76102971</v>
          </cell>
          <cell r="G189" t="str">
            <v>NAC V100 1,8MW VCUS 60Hz 7035</v>
          </cell>
          <cell r="H189" t="str">
            <v>Brazil</v>
          </cell>
          <cell r="I189" t="str">
            <v>Y</v>
          </cell>
          <cell r="J189" t="str">
            <v>N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15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</row>
        <row r="190">
          <cell r="A190" t="str">
            <v>SP3130576102971</v>
          </cell>
          <cell r="B190" t="str">
            <v>Nacelles</v>
          </cell>
          <cell r="C190" t="str">
            <v>SP31305</v>
          </cell>
          <cell r="D190" t="str">
            <v>V100-2,0 FAROL</v>
          </cell>
          <cell r="E190" t="str">
            <v>ND</v>
          </cell>
          <cell r="F190">
            <v>76102971</v>
          </cell>
          <cell r="G190" t="str">
            <v>NAC V100 1,8MW VCUS 60Hz 7035</v>
          </cell>
          <cell r="H190" t="str">
            <v>Brazil</v>
          </cell>
          <cell r="I190" t="str">
            <v>Y</v>
          </cell>
          <cell r="J190" t="str">
            <v>N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10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</row>
        <row r="191">
          <cell r="A191" t="str">
            <v>SP3198676103071</v>
          </cell>
          <cell r="B191" t="str">
            <v>Nacelles</v>
          </cell>
          <cell r="C191" t="str">
            <v>SP31986</v>
          </cell>
          <cell r="D191" t="str">
            <v>BLACK HILLS CORP-POWER GENERATION</v>
          </cell>
          <cell r="E191" t="str">
            <v>ND</v>
          </cell>
          <cell r="F191">
            <v>76103071</v>
          </cell>
          <cell r="G191" t="str">
            <v>NACV100 1,8MW VCUS 60Hz LT7035</v>
          </cell>
          <cell r="H191" t="str">
            <v>USA</v>
          </cell>
          <cell r="I191" t="str">
            <v>N</v>
          </cell>
          <cell r="J191" t="str">
            <v>N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2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5</v>
          </cell>
          <cell r="CJ191">
            <v>1</v>
          </cell>
          <cell r="CK191">
            <v>6</v>
          </cell>
          <cell r="CL191">
            <v>2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</row>
        <row r="192">
          <cell r="A192" t="str">
            <v>SP3203276229507</v>
          </cell>
          <cell r="B192" t="str">
            <v>Nacelles</v>
          </cell>
          <cell r="C192" t="str">
            <v>SP32032</v>
          </cell>
          <cell r="D192" t="str">
            <v>EDPR-BLUE CANYON VI</v>
          </cell>
          <cell r="E192" t="str">
            <v>ND</v>
          </cell>
          <cell r="F192">
            <v>76229507</v>
          </cell>
          <cell r="G192" t="str">
            <v>NAC V90 1,8 MW VCUS 60HZ 7035</v>
          </cell>
          <cell r="H192" t="str">
            <v>USA</v>
          </cell>
          <cell r="I192" t="str">
            <v>Y</v>
          </cell>
          <cell r="J192" t="str">
            <v>Y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6</v>
          </cell>
          <cell r="AI192">
            <v>11</v>
          </cell>
          <cell r="AJ192">
            <v>11</v>
          </cell>
          <cell r="AK192">
            <v>4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</row>
        <row r="193">
          <cell r="A193" t="str">
            <v>SP3203576102871</v>
          </cell>
          <cell r="B193" t="str">
            <v>Nacelles</v>
          </cell>
          <cell r="C193" t="str">
            <v>SP32035</v>
          </cell>
          <cell r="D193" t="str">
            <v>GREENGATE-BLACKSPRING RIDGE</v>
          </cell>
          <cell r="E193" t="str">
            <v>ND</v>
          </cell>
          <cell r="F193">
            <v>76102871</v>
          </cell>
          <cell r="G193" t="str">
            <v>NACV90 1,8 MW VCUS 60HZ LT7035</v>
          </cell>
          <cell r="H193" t="str">
            <v>Canada</v>
          </cell>
          <cell r="I193" t="str">
            <v>N</v>
          </cell>
          <cell r="J193" t="str">
            <v>N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14</v>
          </cell>
          <cell r="CP193">
            <v>16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6</v>
          </cell>
          <cell r="CV193">
            <v>21</v>
          </cell>
          <cell r="CW193">
            <v>3</v>
          </cell>
          <cell r="CX193">
            <v>14</v>
          </cell>
          <cell r="CY193">
            <v>9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</row>
        <row r="194">
          <cell r="A194" t="str">
            <v>SP3204176103071</v>
          </cell>
          <cell r="B194" t="str">
            <v>Nacelles</v>
          </cell>
          <cell r="C194" t="str">
            <v>SP32041</v>
          </cell>
          <cell r="D194" t="str">
            <v>IPC-CAPE SCOTT V100-1.8 EXPANSION</v>
          </cell>
          <cell r="E194" t="str">
            <v>ND</v>
          </cell>
          <cell r="F194">
            <v>76103071</v>
          </cell>
          <cell r="G194" t="str">
            <v>NACV100 1,8MW VCUS 60Hz LT7035</v>
          </cell>
          <cell r="H194" t="str">
            <v>Canada</v>
          </cell>
          <cell r="I194" t="str">
            <v>N</v>
          </cell>
          <cell r="J194" t="str">
            <v>N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19</v>
          </cell>
          <cell r="CM194">
            <v>9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</row>
        <row r="195">
          <cell r="A195" t="str">
            <v>SP3227976103071</v>
          </cell>
          <cell r="B195" t="str">
            <v>Nacelles</v>
          </cell>
          <cell r="C195" t="str">
            <v>SP32279</v>
          </cell>
          <cell r="D195" t="str">
            <v>P-H IPP V100 2011</v>
          </cell>
          <cell r="E195" t="str">
            <v>ND</v>
          </cell>
          <cell r="F195">
            <v>76103071</v>
          </cell>
          <cell r="G195" t="str">
            <v>NACV100 1,8MW VCUS 60Hz LT7035</v>
          </cell>
          <cell r="H195" t="str">
            <v>USA</v>
          </cell>
          <cell r="I195" t="str">
            <v>N</v>
          </cell>
          <cell r="J195" t="str">
            <v>N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7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A196" t="str">
            <v>SP3249076102871</v>
          </cell>
          <cell r="B196" t="str">
            <v>Nacelles</v>
          </cell>
          <cell r="C196" t="str">
            <v>SP32490</v>
          </cell>
          <cell r="D196" t="str">
            <v>EDISON MISSION-CROFTON</v>
          </cell>
          <cell r="E196" t="str">
            <v>ND</v>
          </cell>
          <cell r="F196">
            <v>76102871</v>
          </cell>
          <cell r="G196" t="str">
            <v>NACV90 1,8 MW VCUS 60HZ LT7035</v>
          </cell>
          <cell r="H196" t="str">
            <v>USA</v>
          </cell>
          <cell r="I196" t="str">
            <v>N</v>
          </cell>
          <cell r="J196" t="str">
            <v>N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5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1</v>
          </cell>
          <cell r="CO196">
            <v>6</v>
          </cell>
          <cell r="CP196">
            <v>5</v>
          </cell>
          <cell r="CQ196">
            <v>1</v>
          </cell>
          <cell r="CR196">
            <v>0</v>
          </cell>
          <cell r="CS196">
            <v>1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A197" t="str">
            <v>SP3269976103071</v>
          </cell>
          <cell r="B197" t="str">
            <v>Nacelles</v>
          </cell>
          <cell r="C197" t="str">
            <v>SP32699</v>
          </cell>
          <cell r="D197" t="str">
            <v>ENEL-PRAIRIE ROSE</v>
          </cell>
          <cell r="E197" t="str">
            <v>ND</v>
          </cell>
          <cell r="F197">
            <v>76103071</v>
          </cell>
          <cell r="G197" t="str">
            <v>NACV100 1,8MW VCUS 60Hz LT7035</v>
          </cell>
          <cell r="H197" t="str">
            <v>USA</v>
          </cell>
          <cell r="I197" t="str">
            <v>Y</v>
          </cell>
          <cell r="J197" t="str">
            <v>N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11</v>
          </cell>
          <cell r="BS197">
            <v>15</v>
          </cell>
          <cell r="BT197">
            <v>4</v>
          </cell>
          <cell r="BU197">
            <v>0</v>
          </cell>
          <cell r="BV197">
            <v>0</v>
          </cell>
          <cell r="BW197">
            <v>0</v>
          </cell>
          <cell r="BX197">
            <v>14</v>
          </cell>
          <cell r="BY197">
            <v>15</v>
          </cell>
          <cell r="BZ197">
            <v>0</v>
          </cell>
          <cell r="CA197">
            <v>1</v>
          </cell>
          <cell r="CB197">
            <v>20</v>
          </cell>
          <cell r="CC197">
            <v>10</v>
          </cell>
          <cell r="CD197">
            <v>0</v>
          </cell>
          <cell r="CE197">
            <v>15</v>
          </cell>
          <cell r="CF197">
            <v>8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A198" t="str">
            <v>SP3274076005807</v>
          </cell>
          <cell r="B198" t="str">
            <v>Nacelles</v>
          </cell>
          <cell r="C198" t="str">
            <v>SP32740</v>
          </cell>
          <cell r="D198" t="str">
            <v>LA FE - SAN MARTIN 22X V90 1.8MW</v>
          </cell>
          <cell r="E198" t="str">
            <v>ND</v>
          </cell>
          <cell r="F198">
            <v>76005807</v>
          </cell>
          <cell r="G198" t="str">
            <v>NAC V90 2MW VCS 60HZ 7035</v>
          </cell>
          <cell r="H198" t="str">
            <v>Nicaragua</v>
          </cell>
          <cell r="I198" t="str">
            <v>N</v>
          </cell>
          <cell r="J198" t="str">
            <v>N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8</v>
          </cell>
          <cell r="AO198">
            <v>8</v>
          </cell>
          <cell r="AP198">
            <v>6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</row>
        <row r="199">
          <cell r="A199" t="str">
            <v>SP3303776102971</v>
          </cell>
          <cell r="B199" t="str">
            <v>Nacelles</v>
          </cell>
          <cell r="C199" t="str">
            <v>SP33037</v>
          </cell>
          <cell r="D199" t="str">
            <v>PUNTA LIMA 13 X V100 1.8MW USA SOURCED</v>
          </cell>
          <cell r="E199" t="str">
            <v>ND</v>
          </cell>
          <cell r="F199">
            <v>76102971</v>
          </cell>
          <cell r="G199" t="str">
            <v>NAC V100 1,8MW VCUS 60Hz 7035</v>
          </cell>
          <cell r="H199" t="str">
            <v>Puerto Rico</v>
          </cell>
          <cell r="I199" t="str">
            <v>N</v>
          </cell>
          <cell r="J199" t="str">
            <v>N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3</v>
          </cell>
          <cell r="AY199">
            <v>10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0">
          <cell r="A200" t="str">
            <v>189820</v>
          </cell>
          <cell r="B200" t="str">
            <v>OptionNACTra</v>
          </cell>
          <cell r="E200" t="str">
            <v>ND</v>
          </cell>
          <cell r="F200">
            <v>189820</v>
          </cell>
          <cell r="G200" t="str">
            <v>TRAFO 2.0 VCUS 27.5KV DYN5 60</v>
          </cell>
          <cell r="K200">
            <v>3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</row>
        <row r="201">
          <cell r="A201" t="str">
            <v>189854</v>
          </cell>
          <cell r="B201" t="str">
            <v>OptionNACTra</v>
          </cell>
          <cell r="E201" t="str">
            <v>ND</v>
          </cell>
          <cell r="F201">
            <v>189854</v>
          </cell>
          <cell r="G201" t="str">
            <v>TRAFO 2.0 VCUS 34.5KV DYN5 60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4</v>
          </cell>
          <cell r="W201">
            <v>16</v>
          </cell>
          <cell r="X201">
            <v>11</v>
          </cell>
          <cell r="Y201">
            <v>22</v>
          </cell>
          <cell r="Z201">
            <v>20</v>
          </cell>
          <cell r="AA201">
            <v>15</v>
          </cell>
          <cell r="AB201">
            <v>16</v>
          </cell>
          <cell r="AC201">
            <v>19</v>
          </cell>
          <cell r="AD201">
            <v>15</v>
          </cell>
          <cell r="AE201">
            <v>0</v>
          </cell>
          <cell r="AF201">
            <v>5</v>
          </cell>
          <cell r="AG201">
            <v>0</v>
          </cell>
          <cell r="AH201">
            <v>12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202" t="str">
            <v>SP28646189854</v>
          </cell>
          <cell r="B202" t="str">
            <v>OptionNACTra</v>
          </cell>
          <cell r="C202" t="str">
            <v>SP28646</v>
          </cell>
          <cell r="D202" t="str">
            <v>ENEL-CANEY RIVER</v>
          </cell>
          <cell r="E202" t="str">
            <v>ND</v>
          </cell>
          <cell r="F202">
            <v>189854</v>
          </cell>
          <cell r="G202" t="str">
            <v>TRAFO 2.0 VCUS 34.5KV DYN5 60</v>
          </cell>
          <cell r="H202" t="str">
            <v>USA</v>
          </cell>
          <cell r="I202" t="str">
            <v>Y</v>
          </cell>
          <cell r="J202" t="str">
            <v>Y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7</v>
          </cell>
          <cell r="AJ202">
            <v>0</v>
          </cell>
          <cell r="AK202">
            <v>0</v>
          </cell>
          <cell r="AL202">
            <v>10</v>
          </cell>
          <cell r="AM202">
            <v>10</v>
          </cell>
          <cell r="AN202">
            <v>9</v>
          </cell>
          <cell r="AO202">
            <v>0</v>
          </cell>
          <cell r="AP202">
            <v>9</v>
          </cell>
          <cell r="AQ202">
            <v>10</v>
          </cell>
          <cell r="AR202">
            <v>8</v>
          </cell>
          <cell r="AS202">
            <v>2</v>
          </cell>
          <cell r="AT202">
            <v>7</v>
          </cell>
          <cell r="AU202">
            <v>3</v>
          </cell>
          <cell r="AV202">
            <v>0</v>
          </cell>
          <cell r="AW202">
            <v>3</v>
          </cell>
          <cell r="AX202">
            <v>10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203" t="str">
            <v>SP32032189854</v>
          </cell>
          <cell r="B203" t="str">
            <v>OptionNACTra</v>
          </cell>
          <cell r="C203" t="str">
            <v>SP32032</v>
          </cell>
          <cell r="D203" t="str">
            <v>EDPR-BLUE CANYON VI</v>
          </cell>
          <cell r="E203" t="str">
            <v>ND</v>
          </cell>
          <cell r="F203">
            <v>189854</v>
          </cell>
          <cell r="G203" t="str">
            <v>TRAFO 2.0 VCUS 34.5KV DYN5 60</v>
          </cell>
          <cell r="H203" t="str">
            <v>USA</v>
          </cell>
          <cell r="I203" t="str">
            <v>Y</v>
          </cell>
          <cell r="J203" t="str">
            <v>Y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1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A204" t="str">
            <v>SP32740189854</v>
          </cell>
          <cell r="B204" t="str">
            <v>OptionNACTra</v>
          </cell>
          <cell r="C204" t="str">
            <v>SP32740</v>
          </cell>
          <cell r="D204" t="str">
            <v>LA FE - SAN MARTIN 22X V90 1.8MW</v>
          </cell>
          <cell r="E204" t="str">
            <v>ND</v>
          </cell>
          <cell r="F204">
            <v>189854</v>
          </cell>
          <cell r="G204" t="str">
            <v>TRAFO 2.0 VCUS 34.5KV DYN5 60</v>
          </cell>
          <cell r="H204" t="str">
            <v>Nicaragua</v>
          </cell>
          <cell r="I204" t="str">
            <v>N</v>
          </cell>
          <cell r="J204" t="str">
            <v>N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</v>
          </cell>
          <cell r="AT204">
            <v>3</v>
          </cell>
          <cell r="AU204">
            <v>7</v>
          </cell>
          <cell r="AV204">
            <v>4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</row>
        <row r="205">
          <cell r="A205" t="str">
            <v>SP33037189854</v>
          </cell>
          <cell r="B205" t="str">
            <v>OptionNACTra</v>
          </cell>
          <cell r="C205" t="str">
            <v>SP33037</v>
          </cell>
          <cell r="D205" t="str">
            <v>PUNTA LIMA 13 X V100 1.8MW USA SOURCED</v>
          </cell>
          <cell r="E205" t="str">
            <v>ND</v>
          </cell>
          <cell r="F205">
            <v>189854</v>
          </cell>
          <cell r="G205" t="str">
            <v>TRAFO 2.0 VCUS 34.5KV DYN5 60</v>
          </cell>
          <cell r="H205" t="str">
            <v>Puerto Rico</v>
          </cell>
          <cell r="I205" t="str">
            <v>N</v>
          </cell>
          <cell r="J205" t="str">
            <v>N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6</v>
          </cell>
          <cell r="AW205">
            <v>7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A206" t="str">
            <v>10207233</v>
          </cell>
          <cell r="B206" t="str">
            <v>Sealing</v>
          </cell>
          <cell r="E206" t="str">
            <v>ND</v>
          </cell>
          <cell r="F206">
            <v>10207233</v>
          </cell>
          <cell r="G206" t="str">
            <v>SITE PART BLADE R. COVER R7035</v>
          </cell>
          <cell r="K206">
            <v>0</v>
          </cell>
          <cell r="L206">
            <v>30</v>
          </cell>
          <cell r="M206">
            <v>0</v>
          </cell>
          <cell r="N206">
            <v>0</v>
          </cell>
          <cell r="O206">
            <v>0</v>
          </cell>
          <cell r="P206">
            <v>90</v>
          </cell>
          <cell r="Q206">
            <v>0</v>
          </cell>
          <cell r="R206">
            <v>0</v>
          </cell>
          <cell r="S206">
            <v>30</v>
          </cell>
          <cell r="T206">
            <v>0</v>
          </cell>
          <cell r="U206">
            <v>60</v>
          </cell>
          <cell r="V206">
            <v>0</v>
          </cell>
          <cell r="W206">
            <v>60</v>
          </cell>
          <cell r="X206">
            <v>0</v>
          </cell>
          <cell r="Y206">
            <v>60</v>
          </cell>
          <cell r="Z206">
            <v>210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A207" t="str">
            <v>761431</v>
          </cell>
          <cell r="B207" t="str">
            <v>Sealing</v>
          </cell>
          <cell r="E207" t="str">
            <v>ND</v>
          </cell>
          <cell r="F207">
            <v>761431</v>
          </cell>
          <cell r="G207" t="str">
            <v>BLADE ROOT COVER Ø1858 R7035</v>
          </cell>
          <cell r="K207">
            <v>261</v>
          </cell>
          <cell r="L207">
            <v>0</v>
          </cell>
          <cell r="M207">
            <v>90</v>
          </cell>
          <cell r="N207">
            <v>0</v>
          </cell>
          <cell r="O207">
            <v>0</v>
          </cell>
          <cell r="P207">
            <v>90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A208" t="str">
            <v>SP2830010207233</v>
          </cell>
          <cell r="B208" t="str">
            <v>Sealing</v>
          </cell>
          <cell r="C208" t="str">
            <v>SP28300</v>
          </cell>
          <cell r="D208" t="str">
            <v>AVANT ENERGY-SHELL ROCK</v>
          </cell>
          <cell r="E208" t="str">
            <v>ND</v>
          </cell>
          <cell r="F208">
            <v>10207233</v>
          </cell>
          <cell r="G208" t="str">
            <v>SITE PART BLADE R. COVER R7035</v>
          </cell>
          <cell r="H208" t="str">
            <v>USA</v>
          </cell>
          <cell r="I208" t="str">
            <v>N</v>
          </cell>
          <cell r="J208" t="str">
            <v>N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6</v>
          </cell>
          <cell r="CF208">
            <v>30</v>
          </cell>
          <cell r="CG208">
            <v>0</v>
          </cell>
          <cell r="CH208">
            <v>0</v>
          </cell>
          <cell r="CI208">
            <v>36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A209" t="str">
            <v>SP2859910207233</v>
          </cell>
          <cell r="B209" t="str">
            <v>Sealing</v>
          </cell>
          <cell r="C209" t="str">
            <v>SP28599</v>
          </cell>
          <cell r="D209" t="str">
            <v>IPC-ERIEAU</v>
          </cell>
          <cell r="E209" t="str">
            <v>ND</v>
          </cell>
          <cell r="F209">
            <v>10207233</v>
          </cell>
          <cell r="G209" t="str">
            <v>SITE PART BLADE R. COVER R7035</v>
          </cell>
          <cell r="H209" t="str">
            <v>Canada</v>
          </cell>
          <cell r="I209" t="str">
            <v>N</v>
          </cell>
          <cell r="J209" t="str">
            <v>N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90</v>
          </cell>
          <cell r="CJ209">
            <v>0</v>
          </cell>
          <cell r="CK209">
            <v>75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A210" t="str">
            <v>SP2864610207233</v>
          </cell>
          <cell r="B210" t="str">
            <v>Sealing</v>
          </cell>
          <cell r="C210" t="str">
            <v>SP28646</v>
          </cell>
          <cell r="D210" t="str">
            <v>ENEL-CANEY RIVER</v>
          </cell>
          <cell r="E210" t="str">
            <v>ND</v>
          </cell>
          <cell r="F210">
            <v>10207233</v>
          </cell>
          <cell r="G210" t="str">
            <v>SITE PART BLADE R. COVER R7035</v>
          </cell>
          <cell r="H210" t="str">
            <v>USA</v>
          </cell>
          <cell r="I210" t="str">
            <v>Y</v>
          </cell>
          <cell r="J210" t="str">
            <v>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36</v>
          </cell>
          <cell r="AS210">
            <v>111</v>
          </cell>
          <cell r="AT210">
            <v>0</v>
          </cell>
          <cell r="AU210">
            <v>60</v>
          </cell>
          <cell r="AV210">
            <v>0</v>
          </cell>
          <cell r="AW210">
            <v>27</v>
          </cell>
          <cell r="AX210">
            <v>3</v>
          </cell>
          <cell r="AY210">
            <v>0</v>
          </cell>
          <cell r="AZ210">
            <v>15</v>
          </cell>
          <cell r="BA210">
            <v>30</v>
          </cell>
          <cell r="BB210">
            <v>30</v>
          </cell>
          <cell r="BC210">
            <v>0</v>
          </cell>
          <cell r="BD210">
            <v>15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3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A211" t="str">
            <v>SP2948410207233</v>
          </cell>
          <cell r="B211" t="str">
            <v>Sealing</v>
          </cell>
          <cell r="C211" t="str">
            <v>SP29484</v>
          </cell>
          <cell r="D211" t="str">
            <v>CONSUMERS ENERGY-LAKE WINDS PARK</v>
          </cell>
          <cell r="E211" t="str">
            <v>ND</v>
          </cell>
          <cell r="F211">
            <v>10207233</v>
          </cell>
          <cell r="G211" t="str">
            <v>SITE PART BLADE R. COVER R7035</v>
          </cell>
          <cell r="H211" t="str">
            <v>USA</v>
          </cell>
          <cell r="I211" t="str">
            <v>N</v>
          </cell>
          <cell r="J211" t="str">
            <v>N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30</v>
          </cell>
          <cell r="BV211">
            <v>30</v>
          </cell>
          <cell r="BW211">
            <v>30</v>
          </cell>
          <cell r="BX211">
            <v>30</v>
          </cell>
          <cell r="BY211">
            <v>30</v>
          </cell>
          <cell r="BZ211">
            <v>18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A212" t="str">
            <v>SP2963410207233</v>
          </cell>
          <cell r="B212" t="str">
            <v>Sealing</v>
          </cell>
          <cell r="C212" t="str">
            <v>SP29634</v>
          </cell>
          <cell r="D212" t="str">
            <v>SMUD-SOLANO WIND PROJECT III V90 1.8</v>
          </cell>
          <cell r="E212" t="str">
            <v>ND</v>
          </cell>
          <cell r="F212">
            <v>10207233</v>
          </cell>
          <cell r="G212" t="str">
            <v>SITE PART BLADE R. COVER R7035</v>
          </cell>
          <cell r="H212" t="str">
            <v>USA</v>
          </cell>
          <cell r="I212" t="str">
            <v>Y</v>
          </cell>
          <cell r="J212" t="str">
            <v>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24</v>
          </cell>
          <cell r="AS212">
            <v>69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A213" t="str">
            <v>SP2968910207233</v>
          </cell>
          <cell r="B213" t="str">
            <v>Sealing</v>
          </cell>
          <cell r="C213" t="str">
            <v>SP29689</v>
          </cell>
          <cell r="D213" t="str">
            <v>CAPITAL POWER-PDN</v>
          </cell>
          <cell r="E213" t="str">
            <v>ND</v>
          </cell>
          <cell r="F213">
            <v>10207233</v>
          </cell>
          <cell r="G213" t="str">
            <v>SITE PART BLADE R. COVER R7035</v>
          </cell>
          <cell r="H213" t="str">
            <v>Canada</v>
          </cell>
          <cell r="I213" t="str">
            <v>Y</v>
          </cell>
          <cell r="J213" t="str">
            <v>N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30</v>
          </cell>
          <cell r="BV213">
            <v>30</v>
          </cell>
          <cell r="BW213">
            <v>30</v>
          </cell>
          <cell r="BX213">
            <v>30</v>
          </cell>
          <cell r="BY213">
            <v>30</v>
          </cell>
          <cell r="BZ213">
            <v>24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A214" t="str">
            <v>SP2978810207233</v>
          </cell>
          <cell r="B214" t="str">
            <v>Sealing</v>
          </cell>
          <cell r="C214" t="str">
            <v>SP29788</v>
          </cell>
          <cell r="D214" t="str">
            <v>CAPITAL POWER-QUALITY WIND V90-1.8</v>
          </cell>
          <cell r="E214" t="str">
            <v>ND</v>
          </cell>
          <cell r="F214">
            <v>10207233</v>
          </cell>
          <cell r="G214" t="str">
            <v>SITE PART BLADE R. COVER R7035</v>
          </cell>
          <cell r="H214" t="str">
            <v>Canada</v>
          </cell>
          <cell r="I214" t="str">
            <v>Y</v>
          </cell>
          <cell r="J214" t="str">
            <v>N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12</v>
          </cell>
          <cell r="BW214">
            <v>12</v>
          </cell>
          <cell r="BX214">
            <v>3</v>
          </cell>
          <cell r="BY214">
            <v>21</v>
          </cell>
          <cell r="BZ214">
            <v>12</v>
          </cell>
          <cell r="CA214">
            <v>3</v>
          </cell>
          <cell r="CB214">
            <v>21</v>
          </cell>
          <cell r="CC214">
            <v>12</v>
          </cell>
          <cell r="CD214">
            <v>9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A215" t="str">
            <v>SP2979310207233</v>
          </cell>
          <cell r="B215" t="str">
            <v>Sealing</v>
          </cell>
          <cell r="C215" t="str">
            <v>SP29793</v>
          </cell>
          <cell r="D215" t="str">
            <v>CAPITAL POWER-QUALITY WIND V100-1.8</v>
          </cell>
          <cell r="E215" t="str">
            <v>ND</v>
          </cell>
          <cell r="F215">
            <v>10207233</v>
          </cell>
          <cell r="G215" t="str">
            <v>SITE PART BLADE R. COVER R7035</v>
          </cell>
          <cell r="H215" t="str">
            <v>Canada</v>
          </cell>
          <cell r="I215" t="str">
            <v>Y</v>
          </cell>
          <cell r="J215" t="str">
            <v>N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21</v>
          </cell>
          <cell r="BS215">
            <v>15</v>
          </cell>
          <cell r="BT215">
            <v>21</v>
          </cell>
          <cell r="BU215">
            <v>33</v>
          </cell>
          <cell r="BV215">
            <v>3</v>
          </cell>
          <cell r="BW215">
            <v>30</v>
          </cell>
          <cell r="BX215">
            <v>3</v>
          </cell>
          <cell r="BY215">
            <v>6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A216" t="str">
            <v>SP3013510207233</v>
          </cell>
          <cell r="B216" t="str">
            <v>Sealing</v>
          </cell>
          <cell r="C216" t="str">
            <v>SP30135</v>
          </cell>
          <cell r="D216" t="str">
            <v>IPC-EAST LAKE ST. CLAIR</v>
          </cell>
          <cell r="E216" t="str">
            <v>ND</v>
          </cell>
          <cell r="F216">
            <v>10207233</v>
          </cell>
          <cell r="G216" t="str">
            <v>SITE PART BLADE R. COVER R7035</v>
          </cell>
          <cell r="H216" t="str">
            <v>Canada</v>
          </cell>
          <cell r="I216" t="str">
            <v>N</v>
          </cell>
          <cell r="J216" t="str">
            <v>N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90</v>
          </cell>
          <cell r="CK216">
            <v>0</v>
          </cell>
          <cell r="CL216">
            <v>0</v>
          </cell>
          <cell r="CM216">
            <v>12</v>
          </cell>
          <cell r="CN216">
            <v>63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A217" t="str">
            <v>SP3022710207233</v>
          </cell>
          <cell r="B217" t="str">
            <v>Sealing</v>
          </cell>
          <cell r="C217" t="str">
            <v>SP30227</v>
          </cell>
          <cell r="D217" t="str">
            <v>PUERTO MADRYN V90 1.8MW X 27</v>
          </cell>
          <cell r="E217" t="str">
            <v>ND</v>
          </cell>
          <cell r="F217">
            <v>10207233</v>
          </cell>
          <cell r="G217" t="str">
            <v>SITE PART BLADE R. COVER R7035</v>
          </cell>
          <cell r="H217" t="str">
            <v>Argentina</v>
          </cell>
          <cell r="I217" t="str">
            <v>N</v>
          </cell>
          <cell r="J217" t="str">
            <v>N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42</v>
          </cell>
          <cell r="CA217">
            <v>39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A218" t="str">
            <v>SP3033210207233</v>
          </cell>
          <cell r="B218" t="str">
            <v>Sealing</v>
          </cell>
          <cell r="C218" t="str">
            <v>SP30332</v>
          </cell>
          <cell r="D218" t="str">
            <v>IPC-CAPE SCOTT V100-1.8</v>
          </cell>
          <cell r="E218" t="str">
            <v>ND</v>
          </cell>
          <cell r="F218">
            <v>10207233</v>
          </cell>
          <cell r="G218" t="str">
            <v>SITE PART BLADE R. COVER R7035</v>
          </cell>
          <cell r="H218" t="str">
            <v>Canada</v>
          </cell>
          <cell r="I218" t="str">
            <v>Y</v>
          </cell>
          <cell r="J218" t="str">
            <v>N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18</v>
          </cell>
          <cell r="CD218">
            <v>21</v>
          </cell>
          <cell r="CE218">
            <v>15</v>
          </cell>
          <cell r="CF218">
            <v>15</v>
          </cell>
          <cell r="CG218">
            <v>15</v>
          </cell>
          <cell r="CH218">
            <v>0</v>
          </cell>
          <cell r="CI218">
            <v>15</v>
          </cell>
          <cell r="CJ218">
            <v>15</v>
          </cell>
          <cell r="CK218">
            <v>15</v>
          </cell>
          <cell r="CL218">
            <v>0</v>
          </cell>
          <cell r="CM218">
            <v>0</v>
          </cell>
          <cell r="CN218">
            <v>36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A219" t="str">
            <v>SP3047810207233</v>
          </cell>
          <cell r="B219" t="str">
            <v>Sealing</v>
          </cell>
          <cell r="C219" t="str">
            <v>SP30478</v>
          </cell>
          <cell r="D219" t="str">
            <v>CAPITAL POWER-KINGSBRIDGE II 270MW</v>
          </cell>
          <cell r="E219" t="str">
            <v>ND</v>
          </cell>
          <cell r="F219">
            <v>10207233</v>
          </cell>
          <cell r="G219" t="str">
            <v>SITE PART BLADE R. COVER R7035</v>
          </cell>
          <cell r="H219" t="str">
            <v>Canada</v>
          </cell>
          <cell r="I219" t="str">
            <v>N</v>
          </cell>
          <cell r="J219" t="str">
            <v>N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27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423</v>
          </cell>
          <cell r="DC219">
            <v>0</v>
          </cell>
        </row>
        <row r="220">
          <cell r="A220" t="str">
            <v>SP3060510207233</v>
          </cell>
          <cell r="B220" t="str">
            <v>Sealing</v>
          </cell>
          <cell r="C220" t="str">
            <v>SP30605</v>
          </cell>
          <cell r="D220" t="str">
            <v>IPC ENERGY-WAINFLEET V100-1.8</v>
          </cell>
          <cell r="E220" t="str">
            <v>ND</v>
          </cell>
          <cell r="F220">
            <v>10207233</v>
          </cell>
          <cell r="G220" t="str">
            <v>SITE PART BLADE R. COVER R7035</v>
          </cell>
          <cell r="H220" t="str">
            <v>Canada</v>
          </cell>
          <cell r="I220" t="str">
            <v>Y</v>
          </cell>
          <cell r="J220" t="str">
            <v>Y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15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221" t="str">
            <v>SP3060610207233</v>
          </cell>
          <cell r="B221" t="str">
            <v>Sealing</v>
          </cell>
          <cell r="C221" t="str">
            <v>SP30606</v>
          </cell>
          <cell r="D221" t="str">
            <v>IPC ENERGY-VINELAND V100-1.8</v>
          </cell>
          <cell r="E221" t="str">
            <v>ND</v>
          </cell>
          <cell r="F221">
            <v>10207233</v>
          </cell>
          <cell r="G221" t="str">
            <v>SITE PART BLADE R. COVER R7035</v>
          </cell>
          <cell r="H221" t="str">
            <v>Canada</v>
          </cell>
          <cell r="I221" t="str">
            <v>N</v>
          </cell>
          <cell r="J221" t="str">
            <v>N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15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A222" t="str">
            <v>SP3091410207233</v>
          </cell>
          <cell r="B222" t="str">
            <v>Sealing</v>
          </cell>
          <cell r="C222" t="str">
            <v>SP30914</v>
          </cell>
          <cell r="D222" t="str">
            <v>MICHIGAN WIND II</v>
          </cell>
          <cell r="E222" t="str">
            <v>ND</v>
          </cell>
          <cell r="F222">
            <v>10207233</v>
          </cell>
          <cell r="G222" t="str">
            <v>SITE PART BLADE R. COVER R7035</v>
          </cell>
          <cell r="H222" t="str">
            <v>USA</v>
          </cell>
          <cell r="I222" t="str">
            <v>Y</v>
          </cell>
          <cell r="J222" t="str">
            <v>Y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27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A223" t="str">
            <v>SP3118310207233</v>
          </cell>
          <cell r="B223" t="str">
            <v>Sealing</v>
          </cell>
          <cell r="C223" t="str">
            <v>SP31183</v>
          </cell>
          <cell r="D223" t="str">
            <v>V100-2,0 BOA VISTA</v>
          </cell>
          <cell r="E223" t="str">
            <v>ND</v>
          </cell>
          <cell r="F223">
            <v>10207233</v>
          </cell>
          <cell r="G223" t="str">
            <v>SITE PART BLADE R. COVER R7035</v>
          </cell>
          <cell r="H223" t="str">
            <v>Brazil</v>
          </cell>
          <cell r="I223" t="str">
            <v>N</v>
          </cell>
          <cell r="J223" t="str">
            <v>N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21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224" t="str">
            <v>SP3128610207233</v>
          </cell>
          <cell r="B224" t="str">
            <v>Sealing</v>
          </cell>
          <cell r="C224" t="str">
            <v>SP31286</v>
          </cell>
          <cell r="D224" t="str">
            <v>V100-2,0 OLHO D'AGUA</v>
          </cell>
          <cell r="E224" t="str">
            <v>ND</v>
          </cell>
          <cell r="F224">
            <v>10207233</v>
          </cell>
          <cell r="G224" t="str">
            <v>SITE PART BLADE R. COVER R7035</v>
          </cell>
          <cell r="H224" t="str">
            <v>Brazil</v>
          </cell>
          <cell r="I224" t="str">
            <v>Y</v>
          </cell>
          <cell r="J224" t="str">
            <v>N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48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225" t="str">
            <v>SP3128710207233</v>
          </cell>
          <cell r="B225" t="str">
            <v>Sealing</v>
          </cell>
          <cell r="C225" t="str">
            <v>SP31287</v>
          </cell>
          <cell r="D225" t="str">
            <v>V100-2,0 SAO BENTO DO NORTE</v>
          </cell>
          <cell r="E225" t="str">
            <v>ND</v>
          </cell>
          <cell r="F225">
            <v>10207233</v>
          </cell>
          <cell r="G225" t="str">
            <v>SITE PART BLADE R. COVER R7035</v>
          </cell>
          <cell r="H225" t="str">
            <v>Brazil</v>
          </cell>
          <cell r="I225" t="str">
            <v>Y</v>
          </cell>
          <cell r="J225" t="str">
            <v>N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45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A226" t="str">
            <v>SP3129010207233</v>
          </cell>
          <cell r="B226" t="str">
            <v>Sealing</v>
          </cell>
          <cell r="C226" t="str">
            <v>SP31290</v>
          </cell>
          <cell r="D226" t="str">
            <v>V100 2,0 - PEDRA BRANCA</v>
          </cell>
          <cell r="E226" t="str">
            <v>ND</v>
          </cell>
          <cell r="F226">
            <v>10207233</v>
          </cell>
          <cell r="G226" t="str">
            <v>SITE PART BLADE R. COVER R7035</v>
          </cell>
          <cell r="H226" t="str">
            <v>Brazil</v>
          </cell>
          <cell r="I226" t="str">
            <v>N</v>
          </cell>
          <cell r="J226" t="str">
            <v>N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18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A227" t="str">
            <v>SP3129110207233</v>
          </cell>
          <cell r="B227" t="str">
            <v>Sealing</v>
          </cell>
          <cell r="C227" t="str">
            <v>SP31291</v>
          </cell>
          <cell r="D227" t="str">
            <v>V100-2,0 SETE GAMELEIRAS</v>
          </cell>
          <cell r="E227" t="str">
            <v>ND</v>
          </cell>
          <cell r="F227">
            <v>10207233</v>
          </cell>
          <cell r="G227" t="str">
            <v>SITE PART BLADE R. COVER R7035</v>
          </cell>
          <cell r="H227" t="str">
            <v>Brazil</v>
          </cell>
          <cell r="I227" t="str">
            <v>N</v>
          </cell>
          <cell r="J227" t="str">
            <v>N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45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A228" t="str">
            <v>SP3129510207233</v>
          </cell>
          <cell r="B228" t="str">
            <v>Sealing</v>
          </cell>
          <cell r="C228" t="str">
            <v>SP31295</v>
          </cell>
          <cell r="D228" t="str">
            <v>V100 2,0 RENASCENCA I</v>
          </cell>
          <cell r="E228" t="str">
            <v>ND</v>
          </cell>
          <cell r="F228">
            <v>10207233</v>
          </cell>
          <cell r="G228" t="str">
            <v>SITE PART BLADE R. COVER R7035</v>
          </cell>
          <cell r="H228" t="str">
            <v>Brazil</v>
          </cell>
          <cell r="I228" t="str">
            <v>Y</v>
          </cell>
          <cell r="J228" t="str">
            <v>N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6</v>
          </cell>
          <cell r="BQ228">
            <v>39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A229" t="str">
            <v>SP3129610207233</v>
          </cell>
          <cell r="B229" t="str">
            <v>Sealing</v>
          </cell>
          <cell r="C229" t="str">
            <v>SP31296</v>
          </cell>
          <cell r="D229" t="str">
            <v>V100 2,0 RENASCENCA II</v>
          </cell>
          <cell r="E229" t="str">
            <v>ND</v>
          </cell>
          <cell r="F229">
            <v>10207233</v>
          </cell>
          <cell r="G229" t="str">
            <v>SITE PART BLADE R. COVER R7035</v>
          </cell>
          <cell r="H229" t="str">
            <v>Brazil</v>
          </cell>
          <cell r="I229" t="str">
            <v>Y</v>
          </cell>
          <cell r="J229" t="str">
            <v>N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21</v>
          </cell>
          <cell r="BS229">
            <v>24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A230" t="str">
            <v>SP3129710207233</v>
          </cell>
          <cell r="B230" t="str">
            <v>Sealing</v>
          </cell>
          <cell r="C230" t="str">
            <v>SP31297</v>
          </cell>
          <cell r="D230" t="str">
            <v>V100 2,0 RENASCENCA III</v>
          </cell>
          <cell r="E230" t="str">
            <v>ND</v>
          </cell>
          <cell r="F230">
            <v>10207233</v>
          </cell>
          <cell r="G230" t="str">
            <v>SITE PART BLADE R. COVER R7035</v>
          </cell>
          <cell r="H230" t="str">
            <v>Brazil</v>
          </cell>
          <cell r="I230" t="str">
            <v>Y</v>
          </cell>
          <cell r="J230" t="str">
            <v>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21</v>
          </cell>
          <cell r="BU230">
            <v>24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A231" t="str">
            <v>SP3129810207233</v>
          </cell>
          <cell r="B231" t="str">
            <v>Sealing</v>
          </cell>
          <cell r="C231" t="str">
            <v>SP31298</v>
          </cell>
          <cell r="D231" t="str">
            <v>V100 2,0 RENASCENCA IV</v>
          </cell>
          <cell r="E231" t="str">
            <v>ND</v>
          </cell>
          <cell r="F231">
            <v>10207233</v>
          </cell>
          <cell r="G231" t="str">
            <v>SITE PART BLADE R. COVER R7035</v>
          </cell>
          <cell r="H231" t="str">
            <v>Brazil</v>
          </cell>
          <cell r="I231" t="str">
            <v>Y</v>
          </cell>
          <cell r="J231" t="str">
            <v>N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21</v>
          </cell>
          <cell r="BV231">
            <v>0</v>
          </cell>
          <cell r="BW231">
            <v>24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A232" t="str">
            <v>SP3129910207233</v>
          </cell>
          <cell r="B232" t="str">
            <v>Sealing</v>
          </cell>
          <cell r="C232" t="str">
            <v>SP31299</v>
          </cell>
          <cell r="D232" t="str">
            <v>V100 2,0 VENTOS DO SAO MIGUEL</v>
          </cell>
          <cell r="E232" t="str">
            <v>ND</v>
          </cell>
          <cell r="F232">
            <v>10207233</v>
          </cell>
          <cell r="G232" t="str">
            <v>SITE PART BLADE R. COVER R7035</v>
          </cell>
          <cell r="H232" t="str">
            <v>Brazil</v>
          </cell>
          <cell r="I232" t="str">
            <v>Y</v>
          </cell>
          <cell r="J232" t="str">
            <v>N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21</v>
          </cell>
          <cell r="BY232">
            <v>24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A233" t="str">
            <v>SP3130510207233</v>
          </cell>
          <cell r="B233" t="str">
            <v>Sealing</v>
          </cell>
          <cell r="C233" t="str">
            <v>SP31305</v>
          </cell>
          <cell r="D233" t="str">
            <v>V100-2,0 FAROL</v>
          </cell>
          <cell r="E233" t="str">
            <v>ND</v>
          </cell>
          <cell r="F233">
            <v>10207233</v>
          </cell>
          <cell r="G233" t="str">
            <v>SITE PART BLADE R. COVER R7035</v>
          </cell>
          <cell r="H233" t="str">
            <v>Brazil</v>
          </cell>
          <cell r="I233" t="str">
            <v>Y</v>
          </cell>
          <cell r="J233" t="str">
            <v>N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30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A234" t="str">
            <v>SP3198610207233</v>
          </cell>
          <cell r="B234" t="str">
            <v>Sealing</v>
          </cell>
          <cell r="C234" t="str">
            <v>SP31986</v>
          </cell>
          <cell r="D234" t="str">
            <v>BLACK HILLS CORP-POWER GENERATION</v>
          </cell>
          <cell r="E234" t="str">
            <v>ND</v>
          </cell>
          <cell r="F234">
            <v>10207233</v>
          </cell>
          <cell r="G234" t="str">
            <v>SITE PART BLADE R. COVER R7035</v>
          </cell>
          <cell r="H234" t="str">
            <v>USA</v>
          </cell>
          <cell r="I234" t="str">
            <v>N</v>
          </cell>
          <cell r="J234" t="str">
            <v>N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6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36</v>
          </cell>
          <cell r="CH234">
            <v>0</v>
          </cell>
          <cell r="CI234">
            <v>6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A235" t="str">
            <v>SP3203510207233</v>
          </cell>
          <cell r="B235" t="str">
            <v>Sealing</v>
          </cell>
          <cell r="C235" t="str">
            <v>SP32035</v>
          </cell>
          <cell r="D235" t="str">
            <v>GREENGATE-BLACKSPRING RIDGE</v>
          </cell>
          <cell r="E235" t="str">
            <v>ND</v>
          </cell>
          <cell r="F235">
            <v>10207233</v>
          </cell>
          <cell r="G235" t="str">
            <v>SITE PART BLADE R. COVER R7035</v>
          </cell>
          <cell r="H235" t="str">
            <v>Canada</v>
          </cell>
          <cell r="I235" t="str">
            <v>N</v>
          </cell>
          <cell r="J235" t="str">
            <v>N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12</v>
          </cell>
          <cell r="CH235">
            <v>78</v>
          </cell>
          <cell r="CI235">
            <v>0</v>
          </cell>
          <cell r="CJ235">
            <v>0</v>
          </cell>
          <cell r="CK235">
            <v>0</v>
          </cell>
          <cell r="CL235">
            <v>87</v>
          </cell>
          <cell r="CM235">
            <v>3</v>
          </cell>
          <cell r="CN235">
            <v>69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A236" t="str">
            <v>SP3204110207233</v>
          </cell>
          <cell r="B236" t="str">
            <v>Sealing</v>
          </cell>
          <cell r="C236" t="str">
            <v>SP32041</v>
          </cell>
          <cell r="D236" t="str">
            <v>IPC-CAPE SCOTT V100-1.8 EXPANSION</v>
          </cell>
          <cell r="E236" t="str">
            <v>ND</v>
          </cell>
          <cell r="F236">
            <v>10207233</v>
          </cell>
          <cell r="G236" t="str">
            <v>SITE PART BLADE R. COVER R7035</v>
          </cell>
          <cell r="H236" t="str">
            <v>Canada</v>
          </cell>
          <cell r="I236" t="str">
            <v>N</v>
          </cell>
          <cell r="J236" t="str">
            <v>N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84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A237" t="str">
            <v>SP3227910207233</v>
          </cell>
          <cell r="B237" t="str">
            <v>Sealing</v>
          </cell>
          <cell r="C237" t="str">
            <v>SP32279</v>
          </cell>
          <cell r="D237" t="str">
            <v>P-H IPP V100 2011</v>
          </cell>
          <cell r="E237" t="str">
            <v>ND</v>
          </cell>
          <cell r="F237">
            <v>10207233</v>
          </cell>
          <cell r="G237" t="str">
            <v>SITE PART BLADE R. COVER R7035</v>
          </cell>
          <cell r="H237" t="str">
            <v>USA</v>
          </cell>
          <cell r="I237" t="str">
            <v>N</v>
          </cell>
          <cell r="J237" t="str">
            <v>N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3</v>
          </cell>
          <cell r="BP237">
            <v>18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8">
          <cell r="A238" t="str">
            <v>SP3228110207233</v>
          </cell>
          <cell r="B238" t="str">
            <v>Sealing</v>
          </cell>
          <cell r="C238" t="str">
            <v>SP32281</v>
          </cell>
          <cell r="D238" t="str">
            <v>P-H IPP V100 2013 (MARK 9)</v>
          </cell>
          <cell r="E238" t="str">
            <v>ND</v>
          </cell>
          <cell r="F238">
            <v>10207233</v>
          </cell>
          <cell r="G238" t="str">
            <v>SITE PART BLADE R. COVER R7035</v>
          </cell>
          <cell r="H238" t="str">
            <v>USA</v>
          </cell>
          <cell r="I238" t="str">
            <v>N</v>
          </cell>
          <cell r="J238" t="str">
            <v>N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27</v>
          </cell>
          <cell r="DC238">
            <v>0</v>
          </cell>
        </row>
        <row r="239">
          <cell r="A239" t="str">
            <v>SP3249010207233</v>
          </cell>
          <cell r="B239" t="str">
            <v>Sealing</v>
          </cell>
          <cell r="C239" t="str">
            <v>SP32490</v>
          </cell>
          <cell r="D239" t="str">
            <v>EDISON MISSION-CROFTON</v>
          </cell>
          <cell r="E239" t="str">
            <v>ND</v>
          </cell>
          <cell r="F239">
            <v>10207233</v>
          </cell>
          <cell r="G239" t="str">
            <v>SITE PART BLADE R. COVER R7035</v>
          </cell>
          <cell r="H239" t="str">
            <v>USA</v>
          </cell>
          <cell r="I239" t="str">
            <v>N</v>
          </cell>
          <cell r="J239" t="str">
            <v>N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18</v>
          </cell>
          <cell r="CF239">
            <v>0</v>
          </cell>
          <cell r="CG239">
            <v>18</v>
          </cell>
          <cell r="CH239">
            <v>18</v>
          </cell>
          <cell r="CI239">
            <v>3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A240" t="str">
            <v>SP3269910207233</v>
          </cell>
          <cell r="B240" t="str">
            <v>Sealing</v>
          </cell>
          <cell r="C240" t="str">
            <v>SP32699</v>
          </cell>
          <cell r="D240" t="str">
            <v>ENEL-PRAIRIE ROSE</v>
          </cell>
          <cell r="E240" t="str">
            <v>ND</v>
          </cell>
          <cell r="F240">
            <v>10207233</v>
          </cell>
          <cell r="G240" t="str">
            <v>SITE PART BLADE R. COVER R7035</v>
          </cell>
          <cell r="H240" t="str">
            <v>USA</v>
          </cell>
          <cell r="I240" t="str">
            <v>Y</v>
          </cell>
          <cell r="J240" t="str">
            <v>N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51</v>
          </cell>
          <cell r="BV240">
            <v>39</v>
          </cell>
          <cell r="BW240">
            <v>0</v>
          </cell>
          <cell r="BX240">
            <v>0</v>
          </cell>
          <cell r="BY240">
            <v>51</v>
          </cell>
          <cell r="BZ240">
            <v>39</v>
          </cell>
          <cell r="CA240">
            <v>0</v>
          </cell>
          <cell r="CB240">
            <v>81</v>
          </cell>
          <cell r="CC240">
            <v>9</v>
          </cell>
          <cell r="CD240">
            <v>0</v>
          </cell>
          <cell r="CE240">
            <v>69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A241" t="str">
            <v>SP3274010207233</v>
          </cell>
          <cell r="B241" t="str">
            <v>Sealing</v>
          </cell>
          <cell r="C241" t="str">
            <v>SP32740</v>
          </cell>
          <cell r="D241" t="str">
            <v>LA FE - SAN MARTIN 22X V90 1.8MW</v>
          </cell>
          <cell r="E241" t="str">
            <v>ND</v>
          </cell>
          <cell r="F241">
            <v>10207233</v>
          </cell>
          <cell r="G241" t="str">
            <v>SITE PART BLADE R. COVER R7035</v>
          </cell>
          <cell r="H241" t="str">
            <v>Nicaragua</v>
          </cell>
          <cell r="I241" t="str">
            <v>N</v>
          </cell>
          <cell r="J241" t="str">
            <v>N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30</v>
          </cell>
          <cell r="AV241">
            <v>0</v>
          </cell>
          <cell r="AW241">
            <v>3</v>
          </cell>
          <cell r="AX241">
            <v>27</v>
          </cell>
          <cell r="AY241">
            <v>6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242" t="str">
            <v>SP3303710207233</v>
          </cell>
          <cell r="B242" t="str">
            <v>Sealing</v>
          </cell>
          <cell r="C242" t="str">
            <v>SP33037</v>
          </cell>
          <cell r="D242" t="str">
            <v>PUNTA LIMA 13 X V100 1.8MW USA SOURCED</v>
          </cell>
          <cell r="E242" t="str">
            <v>ND</v>
          </cell>
          <cell r="F242">
            <v>10207233</v>
          </cell>
          <cell r="G242" t="str">
            <v>SITE PART BLADE R. COVER R7035</v>
          </cell>
          <cell r="H242" t="str">
            <v>Puerto Rico</v>
          </cell>
          <cell r="I242" t="str">
            <v>N</v>
          </cell>
          <cell r="J242" t="str">
            <v>N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24</v>
          </cell>
          <cell r="AZ242">
            <v>15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243"/>
        </row>
        <row r="244">
          <cell r="A244"/>
        </row>
        <row r="245">
          <cell r="A245"/>
        </row>
        <row r="246">
          <cell r="A246"/>
        </row>
        <row r="247">
          <cell r="A247"/>
        </row>
        <row r="248">
          <cell r="A248"/>
        </row>
        <row r="249">
          <cell r="A249"/>
        </row>
        <row r="250">
          <cell r="A250"/>
        </row>
        <row r="251">
          <cell r="A251"/>
        </row>
        <row r="252">
          <cell r="A252"/>
        </row>
        <row r="253">
          <cell r="A253"/>
        </row>
        <row r="254">
          <cell r="A254"/>
        </row>
        <row r="255">
          <cell r="A255"/>
        </row>
        <row r="256">
          <cell r="A256"/>
        </row>
        <row r="257">
          <cell r="A257"/>
        </row>
        <row r="258">
          <cell r="A258"/>
        </row>
        <row r="259">
          <cell r="A259"/>
        </row>
        <row r="260">
          <cell r="A260"/>
        </row>
        <row r="261">
          <cell r="A261"/>
        </row>
        <row r="262">
          <cell r="A262"/>
        </row>
        <row r="263">
          <cell r="A263"/>
        </row>
        <row r="264">
          <cell r="A264"/>
        </row>
        <row r="265">
          <cell r="A265"/>
        </row>
        <row r="266">
          <cell r="A266"/>
        </row>
        <row r="267">
          <cell r="A267"/>
        </row>
        <row r="268">
          <cell r="A268"/>
        </row>
        <row r="269">
          <cell r="A269"/>
        </row>
        <row r="270">
          <cell r="A270"/>
        </row>
        <row r="271">
          <cell r="A271"/>
        </row>
        <row r="272">
          <cell r="A272"/>
        </row>
        <row r="273">
          <cell r="A273"/>
        </row>
        <row r="274">
          <cell r="A274"/>
        </row>
        <row r="275">
          <cell r="A275"/>
        </row>
        <row r="276">
          <cell r="A276"/>
        </row>
        <row r="277">
          <cell r="A277"/>
        </row>
        <row r="278">
          <cell r="A278"/>
        </row>
        <row r="279">
          <cell r="A279"/>
        </row>
        <row r="280">
          <cell r="A280"/>
        </row>
        <row r="281">
          <cell r="A281"/>
        </row>
        <row r="282">
          <cell r="A282"/>
        </row>
        <row r="283">
          <cell r="A283"/>
        </row>
        <row r="284">
          <cell r="A284"/>
        </row>
        <row r="285">
          <cell r="A285"/>
        </row>
        <row r="286">
          <cell r="A286"/>
        </row>
        <row r="287">
          <cell r="A287"/>
        </row>
        <row r="288">
          <cell r="A288"/>
        </row>
        <row r="289">
          <cell r="A289"/>
        </row>
        <row r="290">
          <cell r="A290"/>
        </row>
        <row r="291">
          <cell r="A291"/>
        </row>
        <row r="292">
          <cell r="A292"/>
        </row>
        <row r="293">
          <cell r="A293"/>
        </row>
        <row r="294">
          <cell r="A294"/>
        </row>
        <row r="295">
          <cell r="A295"/>
        </row>
        <row r="296">
          <cell r="A296"/>
        </row>
        <row r="297">
          <cell r="A297"/>
        </row>
        <row r="298">
          <cell r="A298"/>
        </row>
        <row r="299">
          <cell r="A299"/>
        </row>
        <row r="300">
          <cell r="A300"/>
        </row>
        <row r="301">
          <cell r="A301"/>
        </row>
        <row r="302">
          <cell r="A302"/>
        </row>
        <row r="303">
          <cell r="A303"/>
        </row>
        <row r="304">
          <cell r="A304"/>
        </row>
        <row r="305">
          <cell r="A305"/>
        </row>
        <row r="306">
          <cell r="A306"/>
        </row>
        <row r="307">
          <cell r="A307"/>
        </row>
        <row r="308">
          <cell r="A308"/>
        </row>
        <row r="309">
          <cell r="A309"/>
        </row>
        <row r="310">
          <cell r="A310"/>
        </row>
        <row r="311">
          <cell r="A311"/>
        </row>
        <row r="312">
          <cell r="A312"/>
        </row>
        <row r="313">
          <cell r="A313"/>
        </row>
        <row r="314">
          <cell r="A314"/>
        </row>
        <row r="315">
          <cell r="A315"/>
        </row>
        <row r="316">
          <cell r="A316"/>
        </row>
        <row r="317">
          <cell r="A317"/>
        </row>
        <row r="318">
          <cell r="A318"/>
        </row>
        <row r="319">
          <cell r="A319"/>
        </row>
        <row r="320">
          <cell r="A320"/>
        </row>
        <row r="321">
          <cell r="A321"/>
        </row>
        <row r="322">
          <cell r="A322"/>
        </row>
        <row r="323">
          <cell r="A323"/>
        </row>
        <row r="324">
          <cell r="A324"/>
        </row>
        <row r="325">
          <cell r="A325"/>
        </row>
        <row r="326">
          <cell r="A326"/>
        </row>
        <row r="327">
          <cell r="A327"/>
        </row>
        <row r="328">
          <cell r="A328"/>
        </row>
        <row r="329">
          <cell r="A329"/>
        </row>
        <row r="330">
          <cell r="A330"/>
        </row>
        <row r="331">
          <cell r="A331"/>
        </row>
        <row r="332">
          <cell r="A332"/>
        </row>
        <row r="333">
          <cell r="A333"/>
        </row>
        <row r="334">
          <cell r="A334"/>
        </row>
        <row r="335">
          <cell r="A335"/>
        </row>
        <row r="336">
          <cell r="A336"/>
        </row>
        <row r="337">
          <cell r="A337"/>
        </row>
        <row r="338">
          <cell r="A338"/>
        </row>
        <row r="339">
          <cell r="A339"/>
        </row>
        <row r="340">
          <cell r="A340"/>
        </row>
        <row r="341">
          <cell r="A341"/>
        </row>
        <row r="342">
          <cell r="A342"/>
        </row>
        <row r="343">
          <cell r="A343"/>
        </row>
        <row r="344">
          <cell r="A344"/>
        </row>
        <row r="345">
          <cell r="A345"/>
        </row>
        <row r="346">
          <cell r="A346"/>
        </row>
        <row r="347">
          <cell r="A347"/>
        </row>
        <row r="348">
          <cell r="A348"/>
        </row>
        <row r="349">
          <cell r="A349"/>
        </row>
        <row r="350">
          <cell r="A350"/>
        </row>
        <row r="351">
          <cell r="A351"/>
        </row>
        <row r="352">
          <cell r="A352"/>
        </row>
        <row r="353">
          <cell r="A353"/>
        </row>
        <row r="354">
          <cell r="A354"/>
        </row>
        <row r="355">
          <cell r="A355"/>
        </row>
        <row r="356">
          <cell r="A356"/>
        </row>
        <row r="357">
          <cell r="A357"/>
        </row>
        <row r="358">
          <cell r="A358"/>
        </row>
        <row r="359">
          <cell r="A359"/>
        </row>
        <row r="360">
          <cell r="A360"/>
        </row>
        <row r="361">
          <cell r="A361"/>
        </row>
        <row r="362">
          <cell r="A362"/>
        </row>
        <row r="363">
          <cell r="A363"/>
        </row>
        <row r="364">
          <cell r="A364"/>
        </row>
        <row r="365">
          <cell r="A365"/>
        </row>
        <row r="366">
          <cell r="A366"/>
        </row>
        <row r="367">
          <cell r="A367"/>
        </row>
        <row r="368">
          <cell r="A368"/>
        </row>
        <row r="369">
          <cell r="A369"/>
        </row>
        <row r="370">
          <cell r="A370"/>
        </row>
        <row r="371">
          <cell r="A371"/>
        </row>
        <row r="372">
          <cell r="A372"/>
        </row>
        <row r="373">
          <cell r="A373"/>
        </row>
        <row r="374">
          <cell r="A374"/>
        </row>
        <row r="375">
          <cell r="A375"/>
        </row>
        <row r="376">
          <cell r="A376"/>
        </row>
        <row r="377">
          <cell r="A377"/>
        </row>
        <row r="378">
          <cell r="A378"/>
        </row>
        <row r="379">
          <cell r="A379"/>
        </row>
        <row r="380">
          <cell r="A380"/>
        </row>
        <row r="381">
          <cell r="A381"/>
        </row>
        <row r="382">
          <cell r="A382"/>
        </row>
        <row r="383">
          <cell r="A383"/>
        </row>
        <row r="384">
          <cell r="A384"/>
        </row>
        <row r="385">
          <cell r="A385"/>
        </row>
        <row r="386">
          <cell r="A386"/>
        </row>
        <row r="387">
          <cell r="A387"/>
        </row>
        <row r="388">
          <cell r="A388"/>
        </row>
        <row r="389">
          <cell r="A389"/>
        </row>
        <row r="390">
          <cell r="A390"/>
        </row>
        <row r="391">
          <cell r="A391"/>
        </row>
        <row r="392">
          <cell r="A392"/>
        </row>
        <row r="393">
          <cell r="A393"/>
        </row>
        <row r="394">
          <cell r="A394"/>
        </row>
        <row r="395">
          <cell r="A395"/>
        </row>
        <row r="396">
          <cell r="A396"/>
        </row>
        <row r="397">
          <cell r="A397"/>
        </row>
        <row r="398">
          <cell r="A398"/>
        </row>
        <row r="399">
          <cell r="A399"/>
        </row>
        <row r="400">
          <cell r="A400"/>
        </row>
        <row r="401">
          <cell r="A401"/>
        </row>
        <row r="402">
          <cell r="A402"/>
        </row>
        <row r="403">
          <cell r="A403"/>
        </row>
        <row r="404">
          <cell r="A404"/>
        </row>
        <row r="405">
          <cell r="A405"/>
        </row>
        <row r="406">
          <cell r="A406"/>
        </row>
        <row r="407">
          <cell r="A407"/>
        </row>
        <row r="408">
          <cell r="A408"/>
        </row>
        <row r="409">
          <cell r="A409"/>
        </row>
        <row r="410">
          <cell r="A410"/>
        </row>
        <row r="411">
          <cell r="A411"/>
        </row>
        <row r="412">
          <cell r="A412"/>
        </row>
        <row r="413">
          <cell r="A413"/>
        </row>
        <row r="414">
          <cell r="A414"/>
        </row>
        <row r="415">
          <cell r="A415"/>
        </row>
        <row r="416">
          <cell r="A416"/>
        </row>
        <row r="417">
          <cell r="A417"/>
        </row>
        <row r="418">
          <cell r="A418"/>
        </row>
        <row r="419">
          <cell r="A419"/>
        </row>
        <row r="420">
          <cell r="A420"/>
        </row>
        <row r="421">
          <cell r="A421"/>
        </row>
        <row r="422">
          <cell r="A422"/>
        </row>
        <row r="423">
          <cell r="A423"/>
        </row>
        <row r="424">
          <cell r="A424"/>
        </row>
        <row r="425">
          <cell r="A425"/>
        </row>
        <row r="426">
          <cell r="A426"/>
        </row>
        <row r="427">
          <cell r="A427"/>
        </row>
        <row r="428">
          <cell r="A428"/>
        </row>
        <row r="429">
          <cell r="A429"/>
        </row>
        <row r="430">
          <cell r="A430"/>
        </row>
        <row r="431">
          <cell r="A431"/>
        </row>
        <row r="432">
          <cell r="A432"/>
        </row>
        <row r="433">
          <cell r="A433"/>
        </row>
        <row r="434">
          <cell r="A434"/>
        </row>
        <row r="435">
          <cell r="A435"/>
        </row>
        <row r="436">
          <cell r="A436"/>
        </row>
        <row r="437">
          <cell r="A437"/>
        </row>
        <row r="438">
          <cell r="A438"/>
        </row>
        <row r="439">
          <cell r="A439"/>
        </row>
        <row r="440">
          <cell r="A440"/>
        </row>
        <row r="441">
          <cell r="A441"/>
        </row>
        <row r="442">
          <cell r="A442"/>
        </row>
        <row r="443">
          <cell r="A443"/>
        </row>
        <row r="444">
          <cell r="A444"/>
        </row>
        <row r="445">
          <cell r="A445"/>
        </row>
        <row r="446">
          <cell r="A446"/>
        </row>
        <row r="447">
          <cell r="A447"/>
        </row>
        <row r="448">
          <cell r="A448"/>
        </row>
        <row r="449">
          <cell r="A449"/>
        </row>
        <row r="450">
          <cell r="A450"/>
        </row>
        <row r="451">
          <cell r="A451"/>
        </row>
        <row r="452">
          <cell r="A452"/>
        </row>
        <row r="453">
          <cell r="A453"/>
        </row>
        <row r="454">
          <cell r="A454"/>
        </row>
        <row r="455">
          <cell r="A455"/>
        </row>
        <row r="456">
          <cell r="A456"/>
        </row>
        <row r="457">
          <cell r="A457"/>
        </row>
        <row r="458">
          <cell r="A458"/>
        </row>
        <row r="459">
          <cell r="A459"/>
        </row>
        <row r="460">
          <cell r="A460"/>
        </row>
        <row r="461">
          <cell r="A461"/>
        </row>
        <row r="462">
          <cell r="A462"/>
        </row>
        <row r="463">
          <cell r="A463"/>
        </row>
        <row r="464">
          <cell r="A464"/>
        </row>
        <row r="465">
          <cell r="A465"/>
        </row>
        <row r="466">
          <cell r="A466"/>
        </row>
        <row r="467">
          <cell r="A467"/>
        </row>
        <row r="468">
          <cell r="A468"/>
        </row>
        <row r="469">
          <cell r="A469"/>
        </row>
        <row r="470">
          <cell r="A470"/>
        </row>
        <row r="471">
          <cell r="A471"/>
        </row>
        <row r="472">
          <cell r="A472"/>
        </row>
        <row r="473">
          <cell r="A473"/>
        </row>
        <row r="474">
          <cell r="A474"/>
        </row>
        <row r="475">
          <cell r="A475"/>
        </row>
        <row r="476">
          <cell r="A476"/>
        </row>
        <row r="477">
          <cell r="A477"/>
        </row>
        <row r="478">
          <cell r="A478"/>
        </row>
        <row r="479">
          <cell r="A479"/>
        </row>
        <row r="480">
          <cell r="A480"/>
        </row>
        <row r="481">
          <cell r="A481"/>
        </row>
        <row r="482">
          <cell r="A482"/>
        </row>
        <row r="483">
          <cell r="A483"/>
        </row>
        <row r="484">
          <cell r="A484"/>
        </row>
        <row r="485">
          <cell r="A485"/>
        </row>
        <row r="486">
          <cell r="A486"/>
        </row>
        <row r="487">
          <cell r="A487"/>
        </row>
        <row r="488">
          <cell r="A488"/>
        </row>
        <row r="489">
          <cell r="A489"/>
        </row>
        <row r="490">
          <cell r="A490"/>
        </row>
        <row r="491">
          <cell r="A491"/>
        </row>
        <row r="492">
          <cell r="A492"/>
        </row>
        <row r="493">
          <cell r="A493"/>
        </row>
        <row r="494">
          <cell r="A494"/>
        </row>
        <row r="495">
          <cell r="A495"/>
        </row>
        <row r="496">
          <cell r="A496"/>
        </row>
        <row r="497">
          <cell r="A497"/>
        </row>
        <row r="498">
          <cell r="A498"/>
        </row>
        <row r="499">
          <cell r="A499"/>
        </row>
        <row r="500">
          <cell r="A500"/>
        </row>
        <row r="501">
          <cell r="A501"/>
        </row>
        <row r="502">
          <cell r="A502"/>
        </row>
        <row r="503">
          <cell r="A503"/>
        </row>
        <row r="504">
          <cell r="A504"/>
        </row>
        <row r="505">
          <cell r="A505"/>
        </row>
        <row r="506">
          <cell r="A506"/>
        </row>
        <row r="507">
          <cell r="A507"/>
        </row>
        <row r="508">
          <cell r="A508"/>
        </row>
        <row r="509">
          <cell r="A509"/>
        </row>
        <row r="510">
          <cell r="A510"/>
        </row>
        <row r="511">
          <cell r="A511"/>
        </row>
        <row r="512">
          <cell r="A512"/>
        </row>
        <row r="513">
          <cell r="A513"/>
        </row>
        <row r="514">
          <cell r="A514"/>
        </row>
        <row r="515">
          <cell r="A515"/>
        </row>
        <row r="516">
          <cell r="A516"/>
        </row>
        <row r="517">
          <cell r="A517"/>
        </row>
        <row r="518">
          <cell r="A518"/>
        </row>
        <row r="519">
          <cell r="A519"/>
        </row>
        <row r="520">
          <cell r="A520"/>
        </row>
        <row r="521">
          <cell r="A521"/>
        </row>
        <row r="522">
          <cell r="A522"/>
        </row>
        <row r="523">
          <cell r="A523"/>
        </row>
        <row r="524">
          <cell r="A524"/>
        </row>
        <row r="525">
          <cell r="A525"/>
        </row>
        <row r="526">
          <cell r="A526"/>
        </row>
        <row r="527">
          <cell r="A527"/>
        </row>
        <row r="528">
          <cell r="A528"/>
        </row>
        <row r="529">
          <cell r="A529"/>
        </row>
        <row r="530">
          <cell r="A530"/>
        </row>
        <row r="531">
          <cell r="A531"/>
        </row>
        <row r="532">
          <cell r="A532"/>
        </row>
        <row r="533">
          <cell r="A533"/>
        </row>
        <row r="534">
          <cell r="A534"/>
        </row>
        <row r="535">
          <cell r="A535"/>
        </row>
        <row r="536">
          <cell r="A536"/>
        </row>
        <row r="537">
          <cell r="A537"/>
        </row>
        <row r="538">
          <cell r="A538"/>
        </row>
        <row r="539">
          <cell r="A539"/>
        </row>
        <row r="540">
          <cell r="A540"/>
        </row>
        <row r="541">
          <cell r="A541"/>
        </row>
        <row r="542">
          <cell r="A542"/>
        </row>
        <row r="543">
          <cell r="A543"/>
        </row>
        <row r="544">
          <cell r="A544"/>
        </row>
        <row r="545">
          <cell r="A545"/>
        </row>
        <row r="546">
          <cell r="A546"/>
        </row>
        <row r="547">
          <cell r="A547"/>
        </row>
        <row r="548">
          <cell r="A548"/>
        </row>
        <row r="549">
          <cell r="A549"/>
        </row>
        <row r="550">
          <cell r="A550"/>
        </row>
        <row r="551">
          <cell r="A551"/>
        </row>
        <row r="552">
          <cell r="A552"/>
        </row>
        <row r="553">
          <cell r="A553"/>
        </row>
        <row r="554">
          <cell r="A554"/>
        </row>
        <row r="555">
          <cell r="A555"/>
        </row>
        <row r="556">
          <cell r="A556"/>
        </row>
        <row r="557">
          <cell r="A557"/>
        </row>
        <row r="558">
          <cell r="A558"/>
        </row>
        <row r="559">
          <cell r="A559"/>
        </row>
        <row r="560">
          <cell r="A560"/>
        </row>
        <row r="561">
          <cell r="A561"/>
        </row>
        <row r="562">
          <cell r="A562"/>
        </row>
        <row r="563">
          <cell r="A563"/>
        </row>
        <row r="564">
          <cell r="A564"/>
        </row>
        <row r="565">
          <cell r="A565"/>
        </row>
        <row r="566">
          <cell r="A566"/>
        </row>
        <row r="567">
          <cell r="A567"/>
        </row>
        <row r="568">
          <cell r="A568"/>
        </row>
        <row r="569">
          <cell r="A569"/>
        </row>
        <row r="570">
          <cell r="A570"/>
        </row>
        <row r="571">
          <cell r="A571"/>
        </row>
        <row r="572">
          <cell r="A572"/>
        </row>
        <row r="573">
          <cell r="A573"/>
        </row>
        <row r="574">
          <cell r="A574"/>
        </row>
        <row r="575">
          <cell r="A575"/>
        </row>
        <row r="576">
          <cell r="A576"/>
        </row>
        <row r="577">
          <cell r="A577"/>
        </row>
        <row r="578">
          <cell r="A578"/>
        </row>
        <row r="579">
          <cell r="A579"/>
        </row>
        <row r="580">
          <cell r="A580"/>
        </row>
        <row r="581">
          <cell r="A581"/>
        </row>
        <row r="582">
          <cell r="A582"/>
        </row>
        <row r="583">
          <cell r="A583"/>
        </row>
        <row r="584">
          <cell r="A584"/>
        </row>
        <row r="585">
          <cell r="A585"/>
        </row>
        <row r="586">
          <cell r="A586"/>
        </row>
        <row r="587">
          <cell r="A587"/>
        </row>
        <row r="588">
          <cell r="A588"/>
        </row>
        <row r="589">
          <cell r="A589"/>
        </row>
        <row r="590">
          <cell r="A590"/>
        </row>
        <row r="591">
          <cell r="A591"/>
        </row>
        <row r="592">
          <cell r="A592"/>
        </row>
        <row r="593">
          <cell r="A593"/>
        </row>
        <row r="594">
          <cell r="A594"/>
        </row>
        <row r="595">
          <cell r="A595"/>
        </row>
        <row r="596">
          <cell r="A596"/>
        </row>
        <row r="597">
          <cell r="A597"/>
        </row>
        <row r="598">
          <cell r="A598"/>
        </row>
        <row r="599">
          <cell r="A599"/>
        </row>
        <row r="600">
          <cell r="A600"/>
        </row>
        <row r="601">
          <cell r="A601"/>
        </row>
        <row r="602">
          <cell r="A602"/>
        </row>
        <row r="603">
          <cell r="A603"/>
        </row>
        <row r="604">
          <cell r="A604"/>
        </row>
        <row r="605">
          <cell r="A605"/>
        </row>
        <row r="606">
          <cell r="A606"/>
        </row>
        <row r="607">
          <cell r="A607"/>
        </row>
        <row r="608">
          <cell r="A608"/>
        </row>
        <row r="609">
          <cell r="A609"/>
        </row>
        <row r="610">
          <cell r="A610"/>
        </row>
        <row r="611">
          <cell r="A611"/>
        </row>
        <row r="612">
          <cell r="A612"/>
        </row>
        <row r="613">
          <cell r="A613"/>
        </row>
        <row r="614">
          <cell r="A614"/>
        </row>
        <row r="615">
          <cell r="A615"/>
        </row>
        <row r="616">
          <cell r="A616"/>
        </row>
        <row r="617">
          <cell r="A617"/>
        </row>
        <row r="618">
          <cell r="A618"/>
        </row>
        <row r="619">
          <cell r="A619"/>
        </row>
        <row r="620">
          <cell r="A620"/>
        </row>
        <row r="621">
          <cell r="A621"/>
        </row>
        <row r="622">
          <cell r="A622"/>
        </row>
        <row r="623">
          <cell r="A623"/>
        </row>
        <row r="624">
          <cell r="A624"/>
        </row>
        <row r="625">
          <cell r="A625"/>
        </row>
        <row r="626">
          <cell r="A626"/>
        </row>
        <row r="627">
          <cell r="A627"/>
        </row>
        <row r="628">
          <cell r="A628"/>
        </row>
        <row r="629">
          <cell r="A629"/>
        </row>
        <row r="630">
          <cell r="A630"/>
        </row>
        <row r="631">
          <cell r="A631"/>
        </row>
        <row r="632">
          <cell r="A632"/>
        </row>
        <row r="633">
          <cell r="A633"/>
        </row>
        <row r="634">
          <cell r="A634"/>
        </row>
        <row r="635">
          <cell r="A635"/>
        </row>
        <row r="636">
          <cell r="A636"/>
        </row>
        <row r="637">
          <cell r="A637"/>
        </row>
        <row r="638">
          <cell r="A638"/>
        </row>
        <row r="639">
          <cell r="A639"/>
        </row>
        <row r="640">
          <cell r="A640"/>
        </row>
        <row r="641">
          <cell r="A641"/>
        </row>
        <row r="642">
          <cell r="A642"/>
        </row>
        <row r="643">
          <cell r="A643"/>
        </row>
        <row r="644">
          <cell r="A644"/>
        </row>
        <row r="645">
          <cell r="A645"/>
        </row>
        <row r="646">
          <cell r="A646"/>
        </row>
        <row r="647">
          <cell r="A647"/>
        </row>
        <row r="648">
          <cell r="A648"/>
        </row>
        <row r="649">
          <cell r="A649"/>
        </row>
        <row r="650">
          <cell r="A650"/>
        </row>
        <row r="651">
          <cell r="A651"/>
        </row>
        <row r="652">
          <cell r="A652"/>
        </row>
        <row r="653">
          <cell r="A653"/>
        </row>
        <row r="654">
          <cell r="A654"/>
        </row>
        <row r="655">
          <cell r="A655"/>
        </row>
        <row r="656">
          <cell r="A656"/>
        </row>
        <row r="657">
          <cell r="A657"/>
        </row>
        <row r="658">
          <cell r="A658"/>
        </row>
        <row r="659">
          <cell r="A659"/>
        </row>
        <row r="660">
          <cell r="A660"/>
        </row>
        <row r="661">
          <cell r="A661"/>
        </row>
        <row r="662">
          <cell r="A662"/>
        </row>
        <row r="663">
          <cell r="A663"/>
        </row>
        <row r="664">
          <cell r="A664"/>
        </row>
        <row r="665">
          <cell r="A665"/>
        </row>
        <row r="666">
          <cell r="A666"/>
        </row>
        <row r="667">
          <cell r="A667"/>
        </row>
        <row r="668">
          <cell r="A668"/>
        </row>
        <row r="669">
          <cell r="A669"/>
        </row>
        <row r="670">
          <cell r="A670"/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>
        <row r="1">
          <cell r="K1" t="str">
            <v>Year</v>
          </cell>
        </row>
      </sheetData>
      <sheetData sheetId="11"/>
      <sheetData sheetId="12"/>
      <sheetData sheetId="1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Kurz Bilanz"/>
      <sheetName val="Kurz GuV"/>
      <sheetName val="Validierung"/>
      <sheetName val="GuV"/>
      <sheetName val="Bilanz AV AHK"/>
      <sheetName val="Bilanz AV Afa"/>
      <sheetName val="Bilanz UV"/>
      <sheetName val="Bilanz Ford in KA Afa"/>
      <sheetName val="Bilanz EK"/>
      <sheetName val="Bilanz Rueckstellungen"/>
      <sheetName val="Bilanz FK"/>
      <sheetName val="Bilanz langfr. Finanzschulden"/>
      <sheetName val="Statistik"/>
      <sheetName val="Betis Kennzahlen"/>
      <sheetName val="Export"/>
      <sheetName val="ExportBW"/>
      <sheetName val="Optionen"/>
      <sheetName val="Gew. AN"/>
      <sheetName val="Kurz_Bilanz"/>
      <sheetName val="Kurz_GuV"/>
      <sheetName val="Bilanz_AV_AHK"/>
      <sheetName val="Bilanz_AV_Afa"/>
      <sheetName val="Bilanz_UV"/>
      <sheetName val="Bilanz_Ford_in_KA_Afa"/>
      <sheetName val="Bilanz_EK"/>
      <sheetName val="Bilanz_Rueckstellungen"/>
      <sheetName val="Bilanz_FK"/>
      <sheetName val="Bilanz_langfr__Finanzschulden"/>
      <sheetName val="Betis_Kennzahlen"/>
      <sheetName val="Gew__AN"/>
      <sheetName val="Kurz_Bilanz1"/>
      <sheetName val="Kurz_GuV1"/>
      <sheetName val="Bilanz_AV_AHK1"/>
      <sheetName val="Bilanz_AV_Afa1"/>
      <sheetName val="Bilanz_UV1"/>
      <sheetName val="Bilanz_Ford_in_KA_Afa1"/>
      <sheetName val="Bilanz_EK1"/>
      <sheetName val="Bilanz_Rueckstellungen1"/>
      <sheetName val="Bilanz_FK1"/>
      <sheetName val="Bilanz_langfr__Finanzschulden1"/>
      <sheetName val="Betis_Kennzahlen1"/>
      <sheetName val="Gew__AN1"/>
      <sheetName val="Kurz_Bilanz2"/>
      <sheetName val="Kurz_GuV2"/>
      <sheetName val="Bilanz_AV_AHK2"/>
      <sheetName val="Bilanz_AV_Afa2"/>
      <sheetName val="Bilanz_UV2"/>
      <sheetName val="Bilanz_Ford_in_KA_Afa2"/>
      <sheetName val="Bilanz_EK2"/>
      <sheetName val="Bilanz_Rueckstellungen2"/>
      <sheetName val="Bilanz_FK2"/>
      <sheetName val="Bilanz_langfr__Finanzschulden2"/>
      <sheetName val="Betis_Kennzahlen2"/>
      <sheetName val="Gew__AN2"/>
      <sheetName val="Kurz_Bilanz3"/>
      <sheetName val="Kurz_GuV3"/>
      <sheetName val="Bilanz_AV_AHK3"/>
      <sheetName val="Bilanz_AV_Afa3"/>
      <sheetName val="Bilanz_UV3"/>
      <sheetName val="Bilanz_Ford_in_KA_Afa3"/>
      <sheetName val="Bilanz_EK3"/>
      <sheetName val="Bilanz_Rueckstellungen3"/>
      <sheetName val="Bilanz_FK3"/>
      <sheetName val="Bilanz_langfr__Finanzschulden3"/>
      <sheetName val="Betis_Kennzahlen3"/>
      <sheetName val="Gew__AN3"/>
    </sheetNames>
    <sheetDataSet>
      <sheetData sheetId="0">
        <row r="10">
          <cell r="F10" t="str">
            <v>Kurz GuV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Formeln Erläuterung"/>
      <sheetName val="Trafo-C-Stat"/>
      <sheetName val="SVERWEIS"/>
      <sheetName val="Datenbank"/>
      <sheetName val="Kontrolle"/>
      <sheetName val="REST"/>
      <sheetName val="UE"/>
      <sheetName val="FE"/>
      <sheetName val="C"/>
      <sheetName val="Bericht UE"/>
      <sheetName val="Bericht FE"/>
      <sheetName val="Bericht C"/>
      <sheetName val="Gew. AN"/>
      <sheetName val="Formeln_Erläuterung"/>
      <sheetName val="Bericht_UE"/>
      <sheetName val="Bericht_FE"/>
      <sheetName val="Bericht_C"/>
      <sheetName val="Gew__AN"/>
    </sheetNames>
    <sheetDataSet>
      <sheetData sheetId="0"/>
      <sheetData sheetId="1"/>
      <sheetData sheetId="2"/>
      <sheetData sheetId="3">
        <row r="3">
          <cell r="A3" t="str">
            <v>FNR</v>
          </cell>
        </row>
      </sheetData>
      <sheetData sheetId="4">
        <row r="1">
          <cell r="A1" t="str">
            <v>Komm.-Nr.</v>
          </cell>
          <cell r="B1" t="str">
            <v>KTR-Nr.</v>
          </cell>
        </row>
        <row r="2">
          <cell r="A2">
            <v>100</v>
          </cell>
          <cell r="B2" t="str">
            <v>040</v>
          </cell>
        </row>
        <row r="3">
          <cell r="A3" t="str">
            <v>001</v>
          </cell>
          <cell r="B3" t="str">
            <v>010</v>
          </cell>
        </row>
        <row r="4">
          <cell r="A4" t="str">
            <v>002</v>
          </cell>
          <cell r="B4" t="str">
            <v>010</v>
          </cell>
        </row>
        <row r="5">
          <cell r="A5" t="str">
            <v>003</v>
          </cell>
          <cell r="B5" t="str">
            <v>010</v>
          </cell>
        </row>
        <row r="6">
          <cell r="A6" t="str">
            <v>004</v>
          </cell>
          <cell r="B6" t="str">
            <v>010</v>
          </cell>
        </row>
        <row r="7">
          <cell r="A7" t="str">
            <v>005</v>
          </cell>
          <cell r="B7" t="str">
            <v>010</v>
          </cell>
        </row>
        <row r="8">
          <cell r="A8" t="str">
            <v>006</v>
          </cell>
          <cell r="B8" t="str">
            <v>010</v>
          </cell>
        </row>
        <row r="9">
          <cell r="A9" t="str">
            <v>007</v>
          </cell>
          <cell r="B9" t="str">
            <v>010</v>
          </cell>
        </row>
        <row r="10">
          <cell r="A10" t="str">
            <v>008</v>
          </cell>
          <cell r="B10" t="str">
            <v>010</v>
          </cell>
        </row>
        <row r="11">
          <cell r="A11" t="str">
            <v>009</v>
          </cell>
          <cell r="B11" t="str">
            <v>010</v>
          </cell>
        </row>
        <row r="12">
          <cell r="A12" t="str">
            <v>010</v>
          </cell>
          <cell r="B12" t="str">
            <v>010</v>
          </cell>
        </row>
        <row r="13">
          <cell r="A13" t="str">
            <v>011</v>
          </cell>
          <cell r="B13" t="str">
            <v>010</v>
          </cell>
        </row>
        <row r="14">
          <cell r="A14" t="str">
            <v>012</v>
          </cell>
          <cell r="B14" t="str">
            <v>010</v>
          </cell>
        </row>
        <row r="15">
          <cell r="A15" t="str">
            <v>013</v>
          </cell>
          <cell r="B15" t="str">
            <v>010</v>
          </cell>
        </row>
        <row r="16">
          <cell r="A16" t="str">
            <v>014</v>
          </cell>
          <cell r="B16" t="str">
            <v>010</v>
          </cell>
        </row>
        <row r="17">
          <cell r="A17" t="str">
            <v>015</v>
          </cell>
          <cell r="B17" t="str">
            <v>010</v>
          </cell>
        </row>
        <row r="18">
          <cell r="A18" t="str">
            <v>016</v>
          </cell>
          <cell r="B18" t="str">
            <v>010</v>
          </cell>
        </row>
        <row r="19">
          <cell r="A19" t="str">
            <v>017</v>
          </cell>
          <cell r="B19" t="str">
            <v>010</v>
          </cell>
        </row>
        <row r="20">
          <cell r="A20" t="str">
            <v>018</v>
          </cell>
          <cell r="B20" t="str">
            <v>010</v>
          </cell>
        </row>
        <row r="21">
          <cell r="A21" t="str">
            <v>019</v>
          </cell>
          <cell r="B21" t="str">
            <v>010</v>
          </cell>
        </row>
        <row r="22">
          <cell r="A22" t="str">
            <v>020</v>
          </cell>
          <cell r="B22" t="str">
            <v>010</v>
          </cell>
        </row>
        <row r="23">
          <cell r="A23" t="str">
            <v>021</v>
          </cell>
          <cell r="B23" t="str">
            <v>010</v>
          </cell>
        </row>
        <row r="24">
          <cell r="A24" t="str">
            <v>022</v>
          </cell>
          <cell r="B24" t="str">
            <v>010</v>
          </cell>
        </row>
        <row r="25">
          <cell r="A25" t="str">
            <v>023</v>
          </cell>
          <cell r="B25" t="str">
            <v>010</v>
          </cell>
        </row>
        <row r="26">
          <cell r="A26" t="str">
            <v>024</v>
          </cell>
          <cell r="B26" t="str">
            <v>010</v>
          </cell>
        </row>
        <row r="27">
          <cell r="A27" t="str">
            <v>025</v>
          </cell>
          <cell r="B27" t="str">
            <v>010</v>
          </cell>
        </row>
        <row r="28">
          <cell r="A28" t="str">
            <v>026</v>
          </cell>
          <cell r="B28" t="str">
            <v>010</v>
          </cell>
        </row>
        <row r="29">
          <cell r="A29" t="str">
            <v>027</v>
          </cell>
          <cell r="B29" t="str">
            <v>010</v>
          </cell>
        </row>
        <row r="30">
          <cell r="A30" t="str">
            <v>028</v>
          </cell>
          <cell r="B30" t="str">
            <v>010</v>
          </cell>
        </row>
        <row r="31">
          <cell r="A31" t="str">
            <v>029</v>
          </cell>
          <cell r="B31" t="str">
            <v>010</v>
          </cell>
        </row>
        <row r="32">
          <cell r="A32" t="str">
            <v>030</v>
          </cell>
          <cell r="B32" t="str">
            <v>020</v>
          </cell>
        </row>
        <row r="33">
          <cell r="A33" t="str">
            <v>031</v>
          </cell>
          <cell r="B33" t="str">
            <v>020</v>
          </cell>
        </row>
        <row r="34">
          <cell r="A34" t="str">
            <v>032</v>
          </cell>
          <cell r="B34" t="str">
            <v>020</v>
          </cell>
        </row>
        <row r="35">
          <cell r="A35" t="str">
            <v>033</v>
          </cell>
          <cell r="B35" t="str">
            <v>020</v>
          </cell>
        </row>
        <row r="36">
          <cell r="A36" t="str">
            <v>034</v>
          </cell>
          <cell r="B36" t="str">
            <v>020</v>
          </cell>
        </row>
        <row r="37">
          <cell r="A37" t="str">
            <v>035</v>
          </cell>
          <cell r="B37" t="str">
            <v>020</v>
          </cell>
        </row>
        <row r="38">
          <cell r="A38" t="str">
            <v>036</v>
          </cell>
          <cell r="B38" t="str">
            <v>020</v>
          </cell>
        </row>
        <row r="39">
          <cell r="A39" t="str">
            <v>037</v>
          </cell>
          <cell r="B39" t="str">
            <v>020</v>
          </cell>
        </row>
        <row r="40">
          <cell r="A40" t="str">
            <v>038</v>
          </cell>
          <cell r="B40" t="str">
            <v>020</v>
          </cell>
        </row>
        <row r="41">
          <cell r="A41" t="str">
            <v>039</v>
          </cell>
          <cell r="B41" t="str">
            <v>020</v>
          </cell>
        </row>
        <row r="42">
          <cell r="A42" t="str">
            <v>040</v>
          </cell>
          <cell r="B42" t="str">
            <v>020</v>
          </cell>
        </row>
        <row r="43">
          <cell r="A43" t="str">
            <v>041</v>
          </cell>
          <cell r="B43" t="str">
            <v>020</v>
          </cell>
        </row>
        <row r="44">
          <cell r="A44" t="str">
            <v>042</v>
          </cell>
          <cell r="B44" t="str">
            <v>020</v>
          </cell>
        </row>
        <row r="45">
          <cell r="A45" t="str">
            <v>043</v>
          </cell>
          <cell r="B45" t="str">
            <v>020</v>
          </cell>
        </row>
        <row r="46">
          <cell r="A46" t="str">
            <v>044</v>
          </cell>
          <cell r="B46" t="str">
            <v>020</v>
          </cell>
        </row>
        <row r="47">
          <cell r="A47" t="str">
            <v>045</v>
          </cell>
          <cell r="B47" t="str">
            <v>020</v>
          </cell>
        </row>
        <row r="48">
          <cell r="A48" t="str">
            <v>046</v>
          </cell>
          <cell r="B48" t="str">
            <v>020</v>
          </cell>
        </row>
        <row r="49">
          <cell r="A49" t="str">
            <v>047</v>
          </cell>
          <cell r="B49" t="str">
            <v>020</v>
          </cell>
        </row>
        <row r="50">
          <cell r="A50" t="str">
            <v>048</v>
          </cell>
          <cell r="B50" t="str">
            <v>020</v>
          </cell>
        </row>
        <row r="51">
          <cell r="A51" t="str">
            <v>049</v>
          </cell>
          <cell r="B51" t="str">
            <v>020</v>
          </cell>
        </row>
        <row r="52">
          <cell r="A52" t="str">
            <v>050</v>
          </cell>
          <cell r="B52" t="str">
            <v>020</v>
          </cell>
        </row>
        <row r="53">
          <cell r="A53" t="str">
            <v>051</v>
          </cell>
          <cell r="B53" t="str">
            <v>020</v>
          </cell>
        </row>
        <row r="54">
          <cell r="A54" t="str">
            <v>052</v>
          </cell>
          <cell r="B54" t="str">
            <v>020</v>
          </cell>
        </row>
        <row r="55">
          <cell r="A55" t="str">
            <v>053</v>
          </cell>
          <cell r="B55" t="str">
            <v>020</v>
          </cell>
        </row>
        <row r="56">
          <cell r="A56" t="str">
            <v>054</v>
          </cell>
          <cell r="B56" t="str">
            <v>020</v>
          </cell>
        </row>
        <row r="57">
          <cell r="A57" t="str">
            <v>055</v>
          </cell>
          <cell r="B57" t="str">
            <v>020</v>
          </cell>
        </row>
        <row r="58">
          <cell r="A58" t="str">
            <v>056</v>
          </cell>
          <cell r="B58" t="str">
            <v>020</v>
          </cell>
        </row>
        <row r="59">
          <cell r="A59" t="str">
            <v>057</v>
          </cell>
          <cell r="B59" t="str">
            <v>020</v>
          </cell>
        </row>
        <row r="60">
          <cell r="A60" t="str">
            <v>058</v>
          </cell>
          <cell r="B60" t="str">
            <v>020</v>
          </cell>
        </row>
        <row r="61">
          <cell r="A61" t="str">
            <v>059</v>
          </cell>
          <cell r="B61" t="str">
            <v>020</v>
          </cell>
        </row>
        <row r="62">
          <cell r="A62" t="str">
            <v>060</v>
          </cell>
          <cell r="B62" t="str">
            <v>020</v>
          </cell>
        </row>
        <row r="63">
          <cell r="A63" t="str">
            <v>061</v>
          </cell>
          <cell r="B63" t="str">
            <v>020</v>
          </cell>
        </row>
        <row r="64">
          <cell r="A64" t="str">
            <v>062</v>
          </cell>
          <cell r="B64" t="str">
            <v>020</v>
          </cell>
        </row>
        <row r="65">
          <cell r="A65" t="str">
            <v>063</v>
          </cell>
          <cell r="B65" t="str">
            <v>020</v>
          </cell>
        </row>
        <row r="66">
          <cell r="A66" t="str">
            <v>064</v>
          </cell>
          <cell r="B66" t="str">
            <v>020</v>
          </cell>
        </row>
        <row r="67">
          <cell r="A67" t="str">
            <v>065</v>
          </cell>
          <cell r="B67" t="str">
            <v>020</v>
          </cell>
        </row>
        <row r="68">
          <cell r="A68" t="str">
            <v>066</v>
          </cell>
          <cell r="B68" t="str">
            <v>020</v>
          </cell>
        </row>
        <row r="69">
          <cell r="A69" t="str">
            <v>067</v>
          </cell>
          <cell r="B69" t="str">
            <v>020</v>
          </cell>
        </row>
        <row r="70">
          <cell r="A70" t="str">
            <v>068</v>
          </cell>
          <cell r="B70" t="str">
            <v>020</v>
          </cell>
        </row>
        <row r="71">
          <cell r="A71" t="str">
            <v>069</v>
          </cell>
          <cell r="B71" t="str">
            <v>020</v>
          </cell>
        </row>
        <row r="72">
          <cell r="A72" t="str">
            <v>070</v>
          </cell>
          <cell r="B72" t="str">
            <v>030</v>
          </cell>
        </row>
        <row r="73">
          <cell r="A73" t="str">
            <v>071</v>
          </cell>
          <cell r="B73" t="str">
            <v>030</v>
          </cell>
        </row>
        <row r="74">
          <cell r="A74" t="str">
            <v>072</v>
          </cell>
          <cell r="B74" t="str">
            <v>030</v>
          </cell>
        </row>
        <row r="75">
          <cell r="A75" t="str">
            <v>073</v>
          </cell>
          <cell r="B75" t="str">
            <v>030</v>
          </cell>
        </row>
        <row r="76">
          <cell r="A76" t="str">
            <v>074</v>
          </cell>
          <cell r="B76" t="str">
            <v>030</v>
          </cell>
        </row>
        <row r="77">
          <cell r="A77" t="str">
            <v>075</v>
          </cell>
          <cell r="B77" t="str">
            <v>030</v>
          </cell>
        </row>
        <row r="78">
          <cell r="A78" t="str">
            <v>076</v>
          </cell>
          <cell r="B78" t="str">
            <v>030</v>
          </cell>
        </row>
        <row r="79">
          <cell r="A79" t="str">
            <v>077</v>
          </cell>
          <cell r="B79" t="str">
            <v>030</v>
          </cell>
        </row>
        <row r="80">
          <cell r="A80" t="str">
            <v>078</v>
          </cell>
          <cell r="B80" t="str">
            <v>030</v>
          </cell>
        </row>
        <row r="81">
          <cell r="A81" t="str">
            <v>079</v>
          </cell>
          <cell r="B81" t="str">
            <v>030</v>
          </cell>
        </row>
        <row r="82">
          <cell r="A82" t="str">
            <v>080</v>
          </cell>
          <cell r="B82" t="str">
            <v>030</v>
          </cell>
        </row>
        <row r="83">
          <cell r="A83" t="str">
            <v>081</v>
          </cell>
          <cell r="B83" t="str">
            <v>030</v>
          </cell>
        </row>
        <row r="84">
          <cell r="A84" t="str">
            <v>082</v>
          </cell>
          <cell r="B84" t="str">
            <v>030</v>
          </cell>
        </row>
        <row r="85">
          <cell r="A85" t="str">
            <v>083</v>
          </cell>
          <cell r="B85" t="str">
            <v>030</v>
          </cell>
        </row>
        <row r="86">
          <cell r="A86" t="str">
            <v>084</v>
          </cell>
          <cell r="B86" t="str">
            <v>030</v>
          </cell>
        </row>
        <row r="87">
          <cell r="A87" t="str">
            <v>085</v>
          </cell>
          <cell r="B87" t="str">
            <v>030</v>
          </cell>
        </row>
        <row r="88">
          <cell r="A88" t="str">
            <v>086</v>
          </cell>
          <cell r="B88" t="str">
            <v>030</v>
          </cell>
        </row>
        <row r="89">
          <cell r="A89" t="str">
            <v>087</v>
          </cell>
          <cell r="B89" t="str">
            <v>030</v>
          </cell>
        </row>
        <row r="90">
          <cell r="A90" t="str">
            <v>088</v>
          </cell>
          <cell r="B90" t="str">
            <v>030</v>
          </cell>
        </row>
        <row r="91">
          <cell r="A91" t="str">
            <v>089</v>
          </cell>
          <cell r="B91" t="str">
            <v>030</v>
          </cell>
        </row>
        <row r="92">
          <cell r="A92" t="str">
            <v>090</v>
          </cell>
          <cell r="B92" t="str">
            <v>030</v>
          </cell>
        </row>
        <row r="93">
          <cell r="A93" t="str">
            <v>091</v>
          </cell>
          <cell r="B93" t="str">
            <v>030</v>
          </cell>
        </row>
        <row r="94">
          <cell r="A94" t="str">
            <v>092</v>
          </cell>
          <cell r="B94" t="str">
            <v>030</v>
          </cell>
        </row>
        <row r="95">
          <cell r="A95" t="str">
            <v>093</v>
          </cell>
          <cell r="B95" t="str">
            <v>030</v>
          </cell>
        </row>
        <row r="96">
          <cell r="A96" t="str">
            <v>094</v>
          </cell>
          <cell r="B96" t="str">
            <v>030</v>
          </cell>
        </row>
        <row r="97">
          <cell r="A97" t="str">
            <v>095</v>
          </cell>
          <cell r="B97" t="str">
            <v>030</v>
          </cell>
        </row>
        <row r="98">
          <cell r="A98" t="str">
            <v>096</v>
          </cell>
          <cell r="B98" t="str">
            <v>030</v>
          </cell>
        </row>
        <row r="99">
          <cell r="A99" t="str">
            <v>097</v>
          </cell>
          <cell r="B99" t="str">
            <v>030</v>
          </cell>
        </row>
        <row r="100">
          <cell r="A100" t="str">
            <v>098</v>
          </cell>
          <cell r="B100" t="str">
            <v>030</v>
          </cell>
        </row>
        <row r="101">
          <cell r="A101" t="str">
            <v>099</v>
          </cell>
          <cell r="B101" t="str">
            <v>030</v>
          </cell>
        </row>
        <row r="102">
          <cell r="A102" t="str">
            <v>101</v>
          </cell>
          <cell r="B102" t="str">
            <v>040</v>
          </cell>
        </row>
        <row r="103">
          <cell r="A103" t="str">
            <v>102</v>
          </cell>
          <cell r="B103" t="str">
            <v>040</v>
          </cell>
        </row>
        <row r="104">
          <cell r="A104" t="str">
            <v>103</v>
          </cell>
          <cell r="B104" t="str">
            <v>040</v>
          </cell>
        </row>
        <row r="105">
          <cell r="A105" t="str">
            <v>104</v>
          </cell>
          <cell r="B105" t="str">
            <v>040</v>
          </cell>
        </row>
        <row r="106">
          <cell r="A106" t="str">
            <v>105</v>
          </cell>
          <cell r="B106" t="str">
            <v>040</v>
          </cell>
        </row>
        <row r="107">
          <cell r="A107" t="str">
            <v>106</v>
          </cell>
          <cell r="B107" t="str">
            <v>040</v>
          </cell>
        </row>
        <row r="108">
          <cell r="A108" t="str">
            <v>107</v>
          </cell>
          <cell r="B108" t="str">
            <v>040</v>
          </cell>
        </row>
        <row r="109">
          <cell r="A109" t="str">
            <v>108</v>
          </cell>
          <cell r="B109" t="str">
            <v>040</v>
          </cell>
        </row>
        <row r="110">
          <cell r="A110" t="str">
            <v>109</v>
          </cell>
          <cell r="B110" t="str">
            <v>040</v>
          </cell>
        </row>
        <row r="111">
          <cell r="A111" t="str">
            <v>110</v>
          </cell>
          <cell r="B111" t="str">
            <v>040</v>
          </cell>
        </row>
        <row r="112">
          <cell r="A112" t="str">
            <v>111</v>
          </cell>
          <cell r="B112" t="str">
            <v>040</v>
          </cell>
        </row>
        <row r="113">
          <cell r="A113" t="str">
            <v>112</v>
          </cell>
          <cell r="B113" t="str">
            <v>040</v>
          </cell>
        </row>
        <row r="114">
          <cell r="A114" t="str">
            <v>113</v>
          </cell>
          <cell r="B114" t="str">
            <v>040</v>
          </cell>
        </row>
        <row r="115">
          <cell r="A115" t="str">
            <v>114</v>
          </cell>
          <cell r="B115" t="str">
            <v>040</v>
          </cell>
        </row>
        <row r="116">
          <cell r="A116" t="str">
            <v>115</v>
          </cell>
          <cell r="B116" t="str">
            <v>040</v>
          </cell>
        </row>
        <row r="117">
          <cell r="A117" t="str">
            <v>116</v>
          </cell>
          <cell r="B117" t="str">
            <v>040</v>
          </cell>
        </row>
        <row r="118">
          <cell r="A118" t="str">
            <v>117</v>
          </cell>
          <cell r="B118" t="str">
            <v>040</v>
          </cell>
        </row>
        <row r="119">
          <cell r="A119" t="str">
            <v>118</v>
          </cell>
          <cell r="B119" t="str">
            <v>040</v>
          </cell>
        </row>
        <row r="120">
          <cell r="A120" t="str">
            <v>119</v>
          </cell>
          <cell r="B120" t="str">
            <v>040</v>
          </cell>
        </row>
        <row r="121">
          <cell r="A121" t="str">
            <v>120</v>
          </cell>
          <cell r="B121" t="str">
            <v>040</v>
          </cell>
        </row>
        <row r="122">
          <cell r="A122" t="str">
            <v>121</v>
          </cell>
          <cell r="B122" t="str">
            <v>040</v>
          </cell>
        </row>
        <row r="123">
          <cell r="A123" t="str">
            <v>122</v>
          </cell>
          <cell r="B123" t="str">
            <v>040</v>
          </cell>
        </row>
        <row r="124">
          <cell r="A124" t="str">
            <v>123</v>
          </cell>
          <cell r="B124" t="str">
            <v>040</v>
          </cell>
        </row>
        <row r="125">
          <cell r="A125" t="str">
            <v>124</v>
          </cell>
          <cell r="B125" t="str">
            <v>040</v>
          </cell>
        </row>
        <row r="126">
          <cell r="A126" t="str">
            <v>125</v>
          </cell>
          <cell r="B126" t="str">
            <v>040</v>
          </cell>
        </row>
        <row r="127">
          <cell r="A127" t="str">
            <v>126</v>
          </cell>
          <cell r="B127" t="str">
            <v>040</v>
          </cell>
        </row>
        <row r="128">
          <cell r="A128" t="str">
            <v>127</v>
          </cell>
          <cell r="B128" t="str">
            <v>040</v>
          </cell>
        </row>
        <row r="129">
          <cell r="A129" t="str">
            <v>128</v>
          </cell>
          <cell r="B129" t="str">
            <v>040</v>
          </cell>
        </row>
        <row r="130">
          <cell r="A130" t="str">
            <v>129</v>
          </cell>
          <cell r="B130" t="str">
            <v>040</v>
          </cell>
        </row>
        <row r="131">
          <cell r="A131" t="str">
            <v>130</v>
          </cell>
          <cell r="B131" t="str">
            <v>040</v>
          </cell>
        </row>
        <row r="132">
          <cell r="A132" t="str">
            <v>131</v>
          </cell>
          <cell r="B132" t="str">
            <v>040</v>
          </cell>
        </row>
        <row r="133">
          <cell r="A133" t="str">
            <v>132</v>
          </cell>
          <cell r="B133" t="str">
            <v>040</v>
          </cell>
        </row>
        <row r="134">
          <cell r="A134" t="str">
            <v>133</v>
          </cell>
          <cell r="B134" t="str">
            <v>040</v>
          </cell>
        </row>
        <row r="135">
          <cell r="A135" t="str">
            <v>134</v>
          </cell>
          <cell r="B135" t="str">
            <v>040</v>
          </cell>
        </row>
        <row r="136">
          <cell r="A136" t="str">
            <v>135</v>
          </cell>
          <cell r="B136" t="str">
            <v>040</v>
          </cell>
        </row>
        <row r="137">
          <cell r="A137" t="str">
            <v>136</v>
          </cell>
          <cell r="B137" t="str">
            <v>040</v>
          </cell>
        </row>
        <row r="138">
          <cell r="A138" t="str">
            <v>137</v>
          </cell>
          <cell r="B138" t="str">
            <v>040</v>
          </cell>
        </row>
        <row r="139">
          <cell r="A139" t="str">
            <v>138</v>
          </cell>
          <cell r="B139" t="str">
            <v>040</v>
          </cell>
        </row>
        <row r="140">
          <cell r="A140" t="str">
            <v>139</v>
          </cell>
          <cell r="B140" t="str">
            <v>040</v>
          </cell>
        </row>
        <row r="141">
          <cell r="A141" t="str">
            <v>140</v>
          </cell>
          <cell r="B141" t="str">
            <v>040</v>
          </cell>
        </row>
        <row r="142">
          <cell r="A142" t="str">
            <v>141</v>
          </cell>
          <cell r="B142" t="str">
            <v>040</v>
          </cell>
        </row>
        <row r="143">
          <cell r="A143" t="str">
            <v>142</v>
          </cell>
          <cell r="B143" t="str">
            <v>040</v>
          </cell>
        </row>
        <row r="144">
          <cell r="A144" t="str">
            <v>143</v>
          </cell>
          <cell r="B144" t="str">
            <v>040</v>
          </cell>
        </row>
        <row r="145">
          <cell r="A145" t="str">
            <v>144</v>
          </cell>
          <cell r="B145" t="str">
            <v>040</v>
          </cell>
        </row>
        <row r="146">
          <cell r="A146" t="str">
            <v>145</v>
          </cell>
          <cell r="B146" t="str">
            <v>040</v>
          </cell>
        </row>
        <row r="147">
          <cell r="A147" t="str">
            <v>146</v>
          </cell>
          <cell r="B147" t="str">
            <v>040</v>
          </cell>
        </row>
        <row r="148">
          <cell r="A148" t="str">
            <v>147</v>
          </cell>
          <cell r="B148" t="str">
            <v>040</v>
          </cell>
        </row>
        <row r="149">
          <cell r="A149" t="str">
            <v>148</v>
          </cell>
          <cell r="B149" t="str">
            <v>040</v>
          </cell>
        </row>
        <row r="150">
          <cell r="A150" t="str">
            <v>149</v>
          </cell>
          <cell r="B150" t="str">
            <v>040</v>
          </cell>
        </row>
        <row r="151">
          <cell r="A151" t="str">
            <v>150</v>
          </cell>
          <cell r="B151" t="str">
            <v>040</v>
          </cell>
        </row>
        <row r="152">
          <cell r="A152" t="str">
            <v>151</v>
          </cell>
          <cell r="B152" t="str">
            <v>040</v>
          </cell>
        </row>
        <row r="153">
          <cell r="A153" t="str">
            <v>152</v>
          </cell>
          <cell r="B153" t="str">
            <v>040</v>
          </cell>
        </row>
        <row r="154">
          <cell r="A154" t="str">
            <v>153</v>
          </cell>
          <cell r="B154" t="str">
            <v>040</v>
          </cell>
        </row>
        <row r="155">
          <cell r="A155" t="str">
            <v>154</v>
          </cell>
          <cell r="B155" t="str">
            <v>040</v>
          </cell>
        </row>
        <row r="156">
          <cell r="A156" t="str">
            <v>155</v>
          </cell>
          <cell r="B156" t="str">
            <v>040</v>
          </cell>
        </row>
        <row r="157">
          <cell r="A157" t="str">
            <v>156</v>
          </cell>
          <cell r="B157" t="str">
            <v>040</v>
          </cell>
        </row>
        <row r="158">
          <cell r="A158" t="str">
            <v>157</v>
          </cell>
          <cell r="B158" t="str">
            <v>040</v>
          </cell>
        </row>
        <row r="159">
          <cell r="A159" t="str">
            <v>158</v>
          </cell>
          <cell r="B159" t="str">
            <v>040</v>
          </cell>
        </row>
        <row r="160">
          <cell r="A160" t="str">
            <v>159</v>
          </cell>
          <cell r="B160" t="str">
            <v>040</v>
          </cell>
        </row>
        <row r="161">
          <cell r="A161" t="str">
            <v>160</v>
          </cell>
          <cell r="B161" t="str">
            <v>040</v>
          </cell>
        </row>
        <row r="162">
          <cell r="A162" t="str">
            <v>161</v>
          </cell>
          <cell r="B162" t="str">
            <v>040</v>
          </cell>
        </row>
        <row r="163">
          <cell r="A163" t="str">
            <v>162</v>
          </cell>
          <cell r="B163" t="str">
            <v>040</v>
          </cell>
        </row>
        <row r="164">
          <cell r="A164" t="str">
            <v>163</v>
          </cell>
          <cell r="B164" t="str">
            <v>040</v>
          </cell>
        </row>
        <row r="165">
          <cell r="A165" t="str">
            <v>164</v>
          </cell>
          <cell r="B165" t="str">
            <v>040</v>
          </cell>
        </row>
        <row r="166">
          <cell r="A166" t="str">
            <v>165</v>
          </cell>
          <cell r="B166" t="str">
            <v>040</v>
          </cell>
        </row>
        <row r="167">
          <cell r="A167" t="str">
            <v>166</v>
          </cell>
          <cell r="B167" t="str">
            <v>040</v>
          </cell>
        </row>
        <row r="168">
          <cell r="A168" t="str">
            <v>167</v>
          </cell>
          <cell r="B168" t="str">
            <v>040</v>
          </cell>
        </row>
        <row r="169">
          <cell r="A169" t="str">
            <v>168</v>
          </cell>
          <cell r="B169" t="str">
            <v>040</v>
          </cell>
        </row>
        <row r="170">
          <cell r="A170" t="str">
            <v>169</v>
          </cell>
          <cell r="B170" t="str">
            <v>040</v>
          </cell>
        </row>
        <row r="171">
          <cell r="A171" t="str">
            <v>170</v>
          </cell>
          <cell r="B171" t="str">
            <v>040</v>
          </cell>
        </row>
        <row r="172">
          <cell r="A172" t="str">
            <v>171</v>
          </cell>
          <cell r="B172" t="str">
            <v>040</v>
          </cell>
        </row>
        <row r="173">
          <cell r="A173" t="str">
            <v>172</v>
          </cell>
          <cell r="B173" t="str">
            <v>040</v>
          </cell>
        </row>
        <row r="174">
          <cell r="A174" t="str">
            <v>173</v>
          </cell>
          <cell r="B174" t="str">
            <v>040</v>
          </cell>
        </row>
        <row r="175">
          <cell r="A175" t="str">
            <v>174</v>
          </cell>
          <cell r="B175" t="str">
            <v>040</v>
          </cell>
        </row>
        <row r="176">
          <cell r="A176" t="str">
            <v>175</v>
          </cell>
          <cell r="B176" t="str">
            <v>040</v>
          </cell>
        </row>
        <row r="177">
          <cell r="A177" t="str">
            <v>176</v>
          </cell>
          <cell r="B177" t="str">
            <v>040</v>
          </cell>
        </row>
        <row r="178">
          <cell r="A178" t="str">
            <v>177</v>
          </cell>
          <cell r="B178" t="str">
            <v>040</v>
          </cell>
        </row>
        <row r="179">
          <cell r="A179" t="str">
            <v>178</v>
          </cell>
          <cell r="B179" t="str">
            <v>040</v>
          </cell>
        </row>
        <row r="180">
          <cell r="A180" t="str">
            <v>179</v>
          </cell>
          <cell r="B180" t="str">
            <v>040</v>
          </cell>
        </row>
        <row r="181">
          <cell r="A181" t="str">
            <v>180</v>
          </cell>
          <cell r="B181" t="str">
            <v>040</v>
          </cell>
        </row>
        <row r="182">
          <cell r="A182" t="str">
            <v>181</v>
          </cell>
          <cell r="B182" t="str">
            <v>040</v>
          </cell>
        </row>
        <row r="183">
          <cell r="A183" t="str">
            <v>182</v>
          </cell>
          <cell r="B183" t="str">
            <v>040</v>
          </cell>
        </row>
        <row r="184">
          <cell r="A184" t="str">
            <v>183</v>
          </cell>
          <cell r="B184" t="str">
            <v>040</v>
          </cell>
        </row>
        <row r="185">
          <cell r="A185" t="str">
            <v>184</v>
          </cell>
          <cell r="B185" t="str">
            <v>040</v>
          </cell>
        </row>
        <row r="186">
          <cell r="A186" t="str">
            <v>185</v>
          </cell>
          <cell r="B186" t="str">
            <v>040</v>
          </cell>
        </row>
        <row r="187">
          <cell r="A187" t="str">
            <v>186</v>
          </cell>
          <cell r="B187" t="str">
            <v>040</v>
          </cell>
        </row>
        <row r="188">
          <cell r="A188" t="str">
            <v>187</v>
          </cell>
          <cell r="B188" t="str">
            <v>040</v>
          </cell>
        </row>
        <row r="189">
          <cell r="A189" t="str">
            <v>188</v>
          </cell>
          <cell r="B189" t="str">
            <v>040</v>
          </cell>
        </row>
        <row r="190">
          <cell r="A190" t="str">
            <v>189</v>
          </cell>
          <cell r="B190" t="str">
            <v>040</v>
          </cell>
        </row>
        <row r="191">
          <cell r="A191" t="str">
            <v>190</v>
          </cell>
          <cell r="B191" t="str">
            <v>040</v>
          </cell>
        </row>
        <row r="192">
          <cell r="A192" t="str">
            <v>191</v>
          </cell>
          <cell r="B192" t="str">
            <v>040</v>
          </cell>
        </row>
        <row r="193">
          <cell r="A193" t="str">
            <v>192</v>
          </cell>
          <cell r="B193" t="str">
            <v>040</v>
          </cell>
        </row>
        <row r="194">
          <cell r="A194" t="str">
            <v>193</v>
          </cell>
          <cell r="B194" t="str">
            <v>040</v>
          </cell>
        </row>
        <row r="195">
          <cell r="A195" t="str">
            <v>194</v>
          </cell>
          <cell r="B195" t="str">
            <v>040</v>
          </cell>
        </row>
        <row r="196">
          <cell r="A196" t="str">
            <v>195</v>
          </cell>
          <cell r="B196" t="str">
            <v>040</v>
          </cell>
        </row>
        <row r="197">
          <cell r="A197" t="str">
            <v>196</v>
          </cell>
          <cell r="B197" t="str">
            <v>040</v>
          </cell>
        </row>
        <row r="198">
          <cell r="A198" t="str">
            <v>197</v>
          </cell>
          <cell r="B198" t="str">
            <v>040</v>
          </cell>
        </row>
        <row r="199">
          <cell r="A199" t="str">
            <v>198</v>
          </cell>
          <cell r="B199" t="str">
            <v>040</v>
          </cell>
        </row>
        <row r="200">
          <cell r="A200" t="str">
            <v>199</v>
          </cell>
          <cell r="B200" t="str">
            <v>040</v>
          </cell>
        </row>
        <row r="201">
          <cell r="A201" t="str">
            <v>200</v>
          </cell>
          <cell r="B201" t="str">
            <v>050</v>
          </cell>
        </row>
        <row r="202">
          <cell r="A202" t="str">
            <v>201</v>
          </cell>
          <cell r="B202" t="str">
            <v>050</v>
          </cell>
        </row>
        <row r="203">
          <cell r="A203" t="str">
            <v>202</v>
          </cell>
          <cell r="B203" t="str">
            <v>050</v>
          </cell>
        </row>
        <row r="204">
          <cell r="A204" t="str">
            <v>203</v>
          </cell>
          <cell r="B204" t="str">
            <v>050</v>
          </cell>
        </row>
        <row r="205">
          <cell r="A205" t="str">
            <v>204</v>
          </cell>
          <cell r="B205" t="str">
            <v>050</v>
          </cell>
        </row>
        <row r="206">
          <cell r="A206" t="str">
            <v>205</v>
          </cell>
          <cell r="B206" t="str">
            <v>050</v>
          </cell>
        </row>
        <row r="207">
          <cell r="A207" t="str">
            <v>206</v>
          </cell>
          <cell r="B207" t="str">
            <v>050</v>
          </cell>
        </row>
        <row r="208">
          <cell r="A208" t="str">
            <v>207</v>
          </cell>
          <cell r="B208" t="str">
            <v>050</v>
          </cell>
        </row>
        <row r="209">
          <cell r="A209" t="str">
            <v>208</v>
          </cell>
          <cell r="B209" t="str">
            <v>050</v>
          </cell>
        </row>
        <row r="210">
          <cell r="A210" t="str">
            <v>209</v>
          </cell>
          <cell r="B210" t="str">
            <v>050</v>
          </cell>
        </row>
        <row r="211">
          <cell r="A211" t="str">
            <v>210</v>
          </cell>
          <cell r="B211" t="str">
            <v>050</v>
          </cell>
        </row>
        <row r="212">
          <cell r="A212" t="str">
            <v>211</v>
          </cell>
          <cell r="B212" t="str">
            <v>050</v>
          </cell>
        </row>
        <row r="213">
          <cell r="A213" t="str">
            <v>212</v>
          </cell>
          <cell r="B213" t="str">
            <v>050</v>
          </cell>
        </row>
        <row r="214">
          <cell r="A214" t="str">
            <v>213</v>
          </cell>
          <cell r="B214" t="str">
            <v>050</v>
          </cell>
        </row>
        <row r="215">
          <cell r="A215" t="str">
            <v>214</v>
          </cell>
          <cell r="B215" t="str">
            <v>050</v>
          </cell>
        </row>
        <row r="216">
          <cell r="A216" t="str">
            <v>215</v>
          </cell>
          <cell r="B216" t="str">
            <v>050</v>
          </cell>
        </row>
        <row r="217">
          <cell r="A217" t="str">
            <v>216</v>
          </cell>
          <cell r="B217" t="str">
            <v>050</v>
          </cell>
        </row>
        <row r="218">
          <cell r="A218" t="str">
            <v>217</v>
          </cell>
          <cell r="B218" t="str">
            <v>050</v>
          </cell>
        </row>
        <row r="219">
          <cell r="A219" t="str">
            <v>218</v>
          </cell>
          <cell r="B219" t="str">
            <v>050</v>
          </cell>
        </row>
        <row r="220">
          <cell r="A220" t="str">
            <v>219</v>
          </cell>
          <cell r="B220" t="str">
            <v>050</v>
          </cell>
        </row>
        <row r="221">
          <cell r="A221" t="str">
            <v>220</v>
          </cell>
          <cell r="B221" t="str">
            <v>050</v>
          </cell>
        </row>
        <row r="222">
          <cell r="A222" t="str">
            <v>221</v>
          </cell>
          <cell r="B222" t="str">
            <v>050</v>
          </cell>
        </row>
        <row r="223">
          <cell r="A223" t="str">
            <v>222</v>
          </cell>
          <cell r="B223" t="str">
            <v>050</v>
          </cell>
        </row>
        <row r="224">
          <cell r="A224" t="str">
            <v>223</v>
          </cell>
          <cell r="B224" t="str">
            <v>050</v>
          </cell>
        </row>
        <row r="225">
          <cell r="A225" t="str">
            <v>224</v>
          </cell>
          <cell r="B225" t="str">
            <v>050</v>
          </cell>
        </row>
        <row r="226">
          <cell r="A226" t="str">
            <v>225</v>
          </cell>
          <cell r="B226" t="str">
            <v>050</v>
          </cell>
        </row>
        <row r="227">
          <cell r="A227" t="str">
            <v>226</v>
          </cell>
          <cell r="B227" t="str">
            <v>050</v>
          </cell>
        </row>
        <row r="228">
          <cell r="A228" t="str">
            <v>227</v>
          </cell>
          <cell r="B228" t="str">
            <v>050</v>
          </cell>
        </row>
        <row r="229">
          <cell r="A229" t="str">
            <v>228</v>
          </cell>
          <cell r="B229" t="str">
            <v>050</v>
          </cell>
        </row>
        <row r="230">
          <cell r="A230" t="str">
            <v>229</v>
          </cell>
          <cell r="B230" t="str">
            <v>050</v>
          </cell>
        </row>
        <row r="231">
          <cell r="A231" t="str">
            <v>230</v>
          </cell>
          <cell r="B231" t="str">
            <v>050</v>
          </cell>
        </row>
        <row r="232">
          <cell r="A232" t="str">
            <v>231</v>
          </cell>
          <cell r="B232" t="str">
            <v>050</v>
          </cell>
        </row>
        <row r="233">
          <cell r="A233" t="str">
            <v>232</v>
          </cell>
          <cell r="B233" t="str">
            <v>050</v>
          </cell>
        </row>
        <row r="234">
          <cell r="A234" t="str">
            <v>233</v>
          </cell>
          <cell r="B234" t="str">
            <v>050</v>
          </cell>
        </row>
        <row r="235">
          <cell r="A235" t="str">
            <v>234</v>
          </cell>
          <cell r="B235" t="str">
            <v>050</v>
          </cell>
        </row>
        <row r="236">
          <cell r="A236" t="str">
            <v>235</v>
          </cell>
          <cell r="B236" t="str">
            <v>050</v>
          </cell>
        </row>
        <row r="237">
          <cell r="A237" t="str">
            <v>236</v>
          </cell>
          <cell r="B237" t="str">
            <v>050</v>
          </cell>
        </row>
        <row r="238">
          <cell r="A238" t="str">
            <v>237</v>
          </cell>
          <cell r="B238" t="str">
            <v>050</v>
          </cell>
        </row>
        <row r="239">
          <cell r="A239" t="str">
            <v>238</v>
          </cell>
          <cell r="B239" t="str">
            <v>050</v>
          </cell>
        </row>
        <row r="240">
          <cell r="A240" t="str">
            <v>239</v>
          </cell>
          <cell r="B240" t="str">
            <v>050</v>
          </cell>
        </row>
        <row r="241">
          <cell r="A241" t="str">
            <v>240</v>
          </cell>
          <cell r="B241" t="str">
            <v>050</v>
          </cell>
        </row>
        <row r="242">
          <cell r="A242" t="str">
            <v>241</v>
          </cell>
          <cell r="B242" t="str">
            <v>050</v>
          </cell>
        </row>
        <row r="243">
          <cell r="A243" t="str">
            <v>242</v>
          </cell>
          <cell r="B243" t="str">
            <v>050</v>
          </cell>
        </row>
        <row r="244">
          <cell r="A244" t="str">
            <v>243</v>
          </cell>
          <cell r="B244" t="str">
            <v>050</v>
          </cell>
        </row>
        <row r="245">
          <cell r="A245" t="str">
            <v>244</v>
          </cell>
          <cell r="B245" t="str">
            <v>050</v>
          </cell>
        </row>
        <row r="246">
          <cell r="A246" t="str">
            <v>245</v>
          </cell>
          <cell r="B246" t="str">
            <v>050</v>
          </cell>
        </row>
        <row r="247">
          <cell r="A247" t="str">
            <v>246</v>
          </cell>
          <cell r="B247" t="str">
            <v>050</v>
          </cell>
        </row>
        <row r="248">
          <cell r="A248" t="str">
            <v>247</v>
          </cell>
          <cell r="B248" t="str">
            <v>050</v>
          </cell>
        </row>
        <row r="249">
          <cell r="A249" t="str">
            <v>248</v>
          </cell>
          <cell r="B249" t="str">
            <v>050</v>
          </cell>
        </row>
        <row r="250">
          <cell r="A250" t="str">
            <v>249</v>
          </cell>
          <cell r="B250" t="str">
            <v>050</v>
          </cell>
        </row>
        <row r="251">
          <cell r="A251" t="str">
            <v>250</v>
          </cell>
          <cell r="B251" t="str">
            <v>050</v>
          </cell>
        </row>
        <row r="252">
          <cell r="A252" t="str">
            <v>251</v>
          </cell>
          <cell r="B252" t="str">
            <v>050</v>
          </cell>
        </row>
        <row r="253">
          <cell r="A253" t="str">
            <v>252</v>
          </cell>
          <cell r="B253" t="str">
            <v>050</v>
          </cell>
        </row>
        <row r="254">
          <cell r="A254" t="str">
            <v>253</v>
          </cell>
          <cell r="B254" t="str">
            <v>050</v>
          </cell>
        </row>
        <row r="255">
          <cell r="A255" t="str">
            <v>254</v>
          </cell>
          <cell r="B255" t="str">
            <v>050</v>
          </cell>
        </row>
        <row r="256">
          <cell r="A256" t="str">
            <v>255</v>
          </cell>
          <cell r="B256" t="str">
            <v>050</v>
          </cell>
        </row>
        <row r="257">
          <cell r="A257" t="str">
            <v>256</v>
          </cell>
          <cell r="B257" t="str">
            <v>050</v>
          </cell>
        </row>
        <row r="258">
          <cell r="A258" t="str">
            <v>257</v>
          </cell>
          <cell r="B258" t="str">
            <v>050</v>
          </cell>
        </row>
        <row r="259">
          <cell r="A259" t="str">
            <v>258</v>
          </cell>
          <cell r="B259" t="str">
            <v>050</v>
          </cell>
        </row>
        <row r="260">
          <cell r="A260" t="str">
            <v>259</v>
          </cell>
          <cell r="B260" t="str">
            <v>050</v>
          </cell>
        </row>
        <row r="261">
          <cell r="A261" t="str">
            <v>260</v>
          </cell>
          <cell r="B261" t="str">
            <v>050</v>
          </cell>
        </row>
        <row r="262">
          <cell r="A262" t="str">
            <v>261</v>
          </cell>
          <cell r="B262" t="str">
            <v>050</v>
          </cell>
        </row>
        <row r="263">
          <cell r="A263" t="str">
            <v>262</v>
          </cell>
          <cell r="B263" t="str">
            <v>050</v>
          </cell>
        </row>
        <row r="264">
          <cell r="A264" t="str">
            <v>263</v>
          </cell>
          <cell r="B264" t="str">
            <v>050</v>
          </cell>
        </row>
        <row r="265">
          <cell r="A265" t="str">
            <v>264</v>
          </cell>
          <cell r="B265" t="str">
            <v>050</v>
          </cell>
        </row>
        <row r="266">
          <cell r="A266" t="str">
            <v>265</v>
          </cell>
          <cell r="B266" t="str">
            <v>050</v>
          </cell>
        </row>
        <row r="267">
          <cell r="A267" t="str">
            <v>266</v>
          </cell>
          <cell r="B267" t="str">
            <v>050</v>
          </cell>
        </row>
        <row r="268">
          <cell r="A268" t="str">
            <v>267</v>
          </cell>
          <cell r="B268" t="str">
            <v>050</v>
          </cell>
        </row>
        <row r="269">
          <cell r="A269" t="str">
            <v>268</v>
          </cell>
          <cell r="B269" t="str">
            <v>050</v>
          </cell>
        </row>
        <row r="270">
          <cell r="A270" t="str">
            <v>269</v>
          </cell>
          <cell r="B270" t="str">
            <v>050</v>
          </cell>
        </row>
        <row r="271">
          <cell r="A271" t="str">
            <v>270</v>
          </cell>
          <cell r="B271" t="str">
            <v>050</v>
          </cell>
        </row>
        <row r="272">
          <cell r="A272" t="str">
            <v>271</v>
          </cell>
          <cell r="B272" t="str">
            <v>050</v>
          </cell>
        </row>
        <row r="273">
          <cell r="A273" t="str">
            <v>272</v>
          </cell>
          <cell r="B273" t="str">
            <v>050</v>
          </cell>
        </row>
        <row r="274">
          <cell r="A274" t="str">
            <v>273</v>
          </cell>
          <cell r="B274" t="str">
            <v>050</v>
          </cell>
        </row>
        <row r="275">
          <cell r="A275" t="str">
            <v>274</v>
          </cell>
          <cell r="B275" t="str">
            <v>050</v>
          </cell>
        </row>
        <row r="276">
          <cell r="A276" t="str">
            <v>275</v>
          </cell>
          <cell r="B276" t="str">
            <v>050</v>
          </cell>
        </row>
        <row r="277">
          <cell r="A277" t="str">
            <v>276</v>
          </cell>
          <cell r="B277" t="str">
            <v>050</v>
          </cell>
        </row>
        <row r="278">
          <cell r="A278" t="str">
            <v>277</v>
          </cell>
          <cell r="B278" t="str">
            <v>050</v>
          </cell>
        </row>
        <row r="279">
          <cell r="A279" t="str">
            <v>278</v>
          </cell>
          <cell r="B279" t="str">
            <v>050</v>
          </cell>
        </row>
        <row r="280">
          <cell r="A280" t="str">
            <v>279</v>
          </cell>
          <cell r="B280" t="str">
            <v>050</v>
          </cell>
        </row>
        <row r="281">
          <cell r="A281" t="str">
            <v>280</v>
          </cell>
          <cell r="B281" t="str">
            <v>050</v>
          </cell>
        </row>
        <row r="282">
          <cell r="A282" t="str">
            <v>281</v>
          </cell>
          <cell r="B282" t="str">
            <v>050</v>
          </cell>
        </row>
        <row r="283">
          <cell r="A283" t="str">
            <v>282</v>
          </cell>
          <cell r="B283" t="str">
            <v>050</v>
          </cell>
        </row>
        <row r="284">
          <cell r="A284" t="str">
            <v>283</v>
          </cell>
          <cell r="B284" t="str">
            <v>050</v>
          </cell>
        </row>
        <row r="285">
          <cell r="A285" t="str">
            <v>284</v>
          </cell>
          <cell r="B285" t="str">
            <v>050</v>
          </cell>
        </row>
        <row r="286">
          <cell r="A286" t="str">
            <v>285</v>
          </cell>
          <cell r="B286" t="str">
            <v>050</v>
          </cell>
        </row>
        <row r="287">
          <cell r="A287" t="str">
            <v>286</v>
          </cell>
          <cell r="B287" t="str">
            <v>050</v>
          </cell>
        </row>
        <row r="288">
          <cell r="A288" t="str">
            <v>287</v>
          </cell>
          <cell r="B288" t="str">
            <v>050</v>
          </cell>
        </row>
        <row r="289">
          <cell r="A289" t="str">
            <v>288</v>
          </cell>
          <cell r="B289" t="str">
            <v>050</v>
          </cell>
        </row>
        <row r="290">
          <cell r="A290" t="str">
            <v>289</v>
          </cell>
          <cell r="B290" t="str">
            <v>050</v>
          </cell>
        </row>
        <row r="291">
          <cell r="A291" t="str">
            <v>290</v>
          </cell>
          <cell r="B291" t="str">
            <v>050</v>
          </cell>
        </row>
        <row r="292">
          <cell r="A292" t="str">
            <v>291</v>
          </cell>
          <cell r="B292" t="str">
            <v>050</v>
          </cell>
        </row>
        <row r="293">
          <cell r="A293" t="str">
            <v>292</v>
          </cell>
          <cell r="B293" t="str">
            <v>050</v>
          </cell>
        </row>
        <row r="294">
          <cell r="A294" t="str">
            <v>293</v>
          </cell>
          <cell r="B294" t="str">
            <v>050</v>
          </cell>
        </row>
        <row r="295">
          <cell r="A295" t="str">
            <v>294</v>
          </cell>
          <cell r="B295" t="str">
            <v>050</v>
          </cell>
        </row>
        <row r="296">
          <cell r="A296" t="str">
            <v>295</v>
          </cell>
          <cell r="B296" t="str">
            <v>050</v>
          </cell>
        </row>
        <row r="297">
          <cell r="A297" t="str">
            <v>296</v>
          </cell>
          <cell r="B297" t="str">
            <v>050</v>
          </cell>
        </row>
        <row r="298">
          <cell r="A298" t="str">
            <v>297</v>
          </cell>
          <cell r="B298" t="str">
            <v>050</v>
          </cell>
        </row>
        <row r="299">
          <cell r="A299" t="str">
            <v>298</v>
          </cell>
          <cell r="B299" t="str">
            <v>050</v>
          </cell>
        </row>
        <row r="300">
          <cell r="A300" t="str">
            <v>299</v>
          </cell>
          <cell r="B300" t="str">
            <v>050</v>
          </cell>
        </row>
        <row r="301">
          <cell r="A301" t="str">
            <v>300</v>
          </cell>
          <cell r="B301" t="str">
            <v>060</v>
          </cell>
        </row>
        <row r="302">
          <cell r="A302" t="str">
            <v>301</v>
          </cell>
          <cell r="B302" t="str">
            <v>060</v>
          </cell>
        </row>
        <row r="303">
          <cell r="A303" t="str">
            <v>302</v>
          </cell>
          <cell r="B303" t="str">
            <v>060</v>
          </cell>
        </row>
        <row r="304">
          <cell r="A304" t="str">
            <v>303</v>
          </cell>
          <cell r="B304" t="str">
            <v>060</v>
          </cell>
        </row>
        <row r="305">
          <cell r="A305" t="str">
            <v>304</v>
          </cell>
          <cell r="B305" t="str">
            <v>060</v>
          </cell>
        </row>
        <row r="306">
          <cell r="A306" t="str">
            <v>305</v>
          </cell>
          <cell r="B306" t="str">
            <v>060</v>
          </cell>
        </row>
        <row r="307">
          <cell r="A307" t="str">
            <v>306</v>
          </cell>
          <cell r="B307" t="str">
            <v>060</v>
          </cell>
        </row>
        <row r="308">
          <cell r="A308" t="str">
            <v>307</v>
          </cell>
          <cell r="B308" t="str">
            <v>060</v>
          </cell>
        </row>
        <row r="309">
          <cell r="A309" t="str">
            <v>308</v>
          </cell>
          <cell r="B309" t="str">
            <v>060</v>
          </cell>
        </row>
        <row r="310">
          <cell r="A310" t="str">
            <v>309</v>
          </cell>
          <cell r="B310" t="str">
            <v>060</v>
          </cell>
        </row>
        <row r="311">
          <cell r="A311" t="str">
            <v>310</v>
          </cell>
          <cell r="B311" t="str">
            <v>060</v>
          </cell>
        </row>
        <row r="312">
          <cell r="A312" t="str">
            <v>311</v>
          </cell>
          <cell r="B312" t="str">
            <v>060</v>
          </cell>
        </row>
        <row r="313">
          <cell r="A313" t="str">
            <v>312</v>
          </cell>
          <cell r="B313" t="str">
            <v>060</v>
          </cell>
        </row>
        <row r="314">
          <cell r="A314" t="str">
            <v>313</v>
          </cell>
          <cell r="B314" t="str">
            <v>060</v>
          </cell>
        </row>
        <row r="315">
          <cell r="A315" t="str">
            <v>314</v>
          </cell>
          <cell r="B315" t="str">
            <v>060</v>
          </cell>
        </row>
        <row r="316">
          <cell r="A316" t="str">
            <v>315</v>
          </cell>
          <cell r="B316" t="str">
            <v>060</v>
          </cell>
        </row>
        <row r="317">
          <cell r="A317" t="str">
            <v>316</v>
          </cell>
          <cell r="B317" t="str">
            <v>060</v>
          </cell>
        </row>
        <row r="318">
          <cell r="A318" t="str">
            <v>317</v>
          </cell>
          <cell r="B318" t="str">
            <v>060</v>
          </cell>
        </row>
        <row r="319">
          <cell r="A319" t="str">
            <v>318</v>
          </cell>
          <cell r="B319" t="str">
            <v>060</v>
          </cell>
        </row>
        <row r="320">
          <cell r="A320" t="str">
            <v>319</v>
          </cell>
          <cell r="B320" t="str">
            <v>060</v>
          </cell>
        </row>
        <row r="321">
          <cell r="A321" t="str">
            <v>320</v>
          </cell>
          <cell r="B321" t="str">
            <v>060</v>
          </cell>
        </row>
        <row r="322">
          <cell r="A322" t="str">
            <v>321</v>
          </cell>
          <cell r="B322" t="str">
            <v>060</v>
          </cell>
        </row>
        <row r="323">
          <cell r="A323" t="str">
            <v>322</v>
          </cell>
          <cell r="B323" t="str">
            <v>060</v>
          </cell>
        </row>
        <row r="324">
          <cell r="A324" t="str">
            <v>323</v>
          </cell>
          <cell r="B324" t="str">
            <v>060</v>
          </cell>
        </row>
        <row r="325">
          <cell r="A325" t="str">
            <v>324</v>
          </cell>
          <cell r="B325" t="str">
            <v>060</v>
          </cell>
        </row>
        <row r="326">
          <cell r="A326" t="str">
            <v>325</v>
          </cell>
          <cell r="B326" t="str">
            <v>060</v>
          </cell>
        </row>
        <row r="327">
          <cell r="A327" t="str">
            <v>326</v>
          </cell>
          <cell r="B327" t="str">
            <v>060</v>
          </cell>
        </row>
        <row r="328">
          <cell r="A328" t="str">
            <v>327</v>
          </cell>
          <cell r="B328" t="str">
            <v>060</v>
          </cell>
        </row>
        <row r="329">
          <cell r="A329" t="str">
            <v>328</v>
          </cell>
          <cell r="B329" t="str">
            <v>060</v>
          </cell>
        </row>
        <row r="330">
          <cell r="A330" t="str">
            <v>329</v>
          </cell>
          <cell r="B330" t="str">
            <v>060</v>
          </cell>
        </row>
        <row r="331">
          <cell r="A331" t="str">
            <v>330</v>
          </cell>
          <cell r="B331" t="str">
            <v>060</v>
          </cell>
        </row>
        <row r="332">
          <cell r="A332" t="str">
            <v>331</v>
          </cell>
          <cell r="B332" t="str">
            <v>060</v>
          </cell>
        </row>
        <row r="333">
          <cell r="A333" t="str">
            <v>332</v>
          </cell>
          <cell r="B333" t="str">
            <v>060</v>
          </cell>
        </row>
        <row r="334">
          <cell r="A334" t="str">
            <v>333</v>
          </cell>
          <cell r="B334" t="str">
            <v>060</v>
          </cell>
        </row>
        <row r="335">
          <cell r="A335" t="str">
            <v>334</v>
          </cell>
          <cell r="B335" t="str">
            <v>060</v>
          </cell>
        </row>
        <row r="336">
          <cell r="A336" t="str">
            <v>335</v>
          </cell>
          <cell r="B336" t="str">
            <v>060</v>
          </cell>
        </row>
        <row r="337">
          <cell r="A337" t="str">
            <v>336</v>
          </cell>
          <cell r="B337" t="str">
            <v>060</v>
          </cell>
        </row>
        <row r="338">
          <cell r="A338" t="str">
            <v>337</v>
          </cell>
          <cell r="B338" t="str">
            <v>060</v>
          </cell>
        </row>
        <row r="339">
          <cell r="A339" t="str">
            <v>338</v>
          </cell>
          <cell r="B339" t="str">
            <v>060</v>
          </cell>
        </row>
        <row r="340">
          <cell r="A340" t="str">
            <v>339</v>
          </cell>
          <cell r="B340" t="str">
            <v>060</v>
          </cell>
        </row>
        <row r="341">
          <cell r="A341" t="str">
            <v>340</v>
          </cell>
          <cell r="B341" t="str">
            <v>060</v>
          </cell>
        </row>
        <row r="342">
          <cell r="A342" t="str">
            <v>341</v>
          </cell>
          <cell r="B342" t="str">
            <v>060</v>
          </cell>
        </row>
        <row r="343">
          <cell r="A343" t="str">
            <v>342</v>
          </cell>
          <cell r="B343" t="str">
            <v>060</v>
          </cell>
        </row>
        <row r="344">
          <cell r="A344" t="str">
            <v>343</v>
          </cell>
          <cell r="B344" t="str">
            <v>060</v>
          </cell>
        </row>
        <row r="345">
          <cell r="A345" t="str">
            <v>344</v>
          </cell>
          <cell r="B345" t="str">
            <v>060</v>
          </cell>
        </row>
        <row r="346">
          <cell r="A346" t="str">
            <v>345</v>
          </cell>
          <cell r="B346" t="str">
            <v>060</v>
          </cell>
        </row>
        <row r="347">
          <cell r="A347" t="str">
            <v>346</v>
          </cell>
          <cell r="B347" t="str">
            <v>060</v>
          </cell>
        </row>
        <row r="348">
          <cell r="A348" t="str">
            <v>347</v>
          </cell>
          <cell r="B348" t="str">
            <v>060</v>
          </cell>
        </row>
        <row r="349">
          <cell r="A349" t="str">
            <v>348</v>
          </cell>
          <cell r="B349" t="str">
            <v>060</v>
          </cell>
        </row>
        <row r="350">
          <cell r="A350" t="str">
            <v>349</v>
          </cell>
          <cell r="B350" t="str">
            <v>060</v>
          </cell>
        </row>
        <row r="351">
          <cell r="A351" t="str">
            <v>350</v>
          </cell>
          <cell r="B351" t="str">
            <v>060</v>
          </cell>
        </row>
        <row r="352">
          <cell r="A352" t="str">
            <v>351</v>
          </cell>
          <cell r="B352" t="str">
            <v>060</v>
          </cell>
        </row>
        <row r="353">
          <cell r="A353" t="str">
            <v>352</v>
          </cell>
          <cell r="B353" t="str">
            <v>060</v>
          </cell>
        </row>
        <row r="354">
          <cell r="A354" t="str">
            <v>353</v>
          </cell>
          <cell r="B354" t="str">
            <v>060</v>
          </cell>
        </row>
        <row r="355">
          <cell r="A355" t="str">
            <v>354</v>
          </cell>
          <cell r="B355" t="str">
            <v>060</v>
          </cell>
        </row>
        <row r="356">
          <cell r="A356" t="str">
            <v>355</v>
          </cell>
          <cell r="B356" t="str">
            <v>060</v>
          </cell>
        </row>
        <row r="357">
          <cell r="A357" t="str">
            <v>356</v>
          </cell>
          <cell r="B357" t="str">
            <v>060</v>
          </cell>
        </row>
        <row r="358">
          <cell r="A358" t="str">
            <v>357</v>
          </cell>
          <cell r="B358" t="str">
            <v>060</v>
          </cell>
        </row>
        <row r="359">
          <cell r="A359" t="str">
            <v>358</v>
          </cell>
          <cell r="B359" t="str">
            <v>060</v>
          </cell>
        </row>
        <row r="360">
          <cell r="A360" t="str">
            <v>359</v>
          </cell>
          <cell r="B360" t="str">
            <v>060</v>
          </cell>
        </row>
        <row r="361">
          <cell r="A361" t="str">
            <v>360</v>
          </cell>
          <cell r="B361" t="str">
            <v>060</v>
          </cell>
        </row>
        <row r="362">
          <cell r="A362" t="str">
            <v>361</v>
          </cell>
          <cell r="B362" t="str">
            <v>060</v>
          </cell>
        </row>
        <row r="363">
          <cell r="A363" t="str">
            <v>362</v>
          </cell>
          <cell r="B363" t="str">
            <v>060</v>
          </cell>
        </row>
        <row r="364">
          <cell r="A364" t="str">
            <v>363</v>
          </cell>
          <cell r="B364" t="str">
            <v>060</v>
          </cell>
        </row>
        <row r="365">
          <cell r="A365" t="str">
            <v>364</v>
          </cell>
          <cell r="B365" t="str">
            <v>060</v>
          </cell>
        </row>
        <row r="366">
          <cell r="A366" t="str">
            <v>365</v>
          </cell>
          <cell r="B366" t="str">
            <v>060</v>
          </cell>
        </row>
        <row r="367">
          <cell r="A367" t="str">
            <v>366</v>
          </cell>
          <cell r="B367" t="str">
            <v>060</v>
          </cell>
        </row>
        <row r="368">
          <cell r="A368" t="str">
            <v>367</v>
          </cell>
          <cell r="B368" t="str">
            <v>060</v>
          </cell>
        </row>
        <row r="369">
          <cell r="A369" t="str">
            <v>368</v>
          </cell>
          <cell r="B369" t="str">
            <v>060</v>
          </cell>
        </row>
        <row r="370">
          <cell r="A370" t="str">
            <v>369</v>
          </cell>
          <cell r="B370" t="str">
            <v>060</v>
          </cell>
        </row>
        <row r="371">
          <cell r="A371" t="str">
            <v>370</v>
          </cell>
          <cell r="B371" t="str">
            <v>060</v>
          </cell>
        </row>
        <row r="372">
          <cell r="A372" t="str">
            <v>371</v>
          </cell>
          <cell r="B372" t="str">
            <v>060</v>
          </cell>
        </row>
        <row r="373">
          <cell r="A373" t="str">
            <v>372</v>
          </cell>
          <cell r="B373" t="str">
            <v>060</v>
          </cell>
        </row>
        <row r="374">
          <cell r="A374" t="str">
            <v>373</v>
          </cell>
          <cell r="B374" t="str">
            <v>060</v>
          </cell>
        </row>
        <row r="375">
          <cell r="A375" t="str">
            <v>374</v>
          </cell>
          <cell r="B375" t="str">
            <v>060</v>
          </cell>
        </row>
        <row r="376">
          <cell r="A376" t="str">
            <v>375</v>
          </cell>
          <cell r="B376" t="str">
            <v>060</v>
          </cell>
        </row>
        <row r="377">
          <cell r="A377" t="str">
            <v>376</v>
          </cell>
          <cell r="B377" t="str">
            <v>060</v>
          </cell>
        </row>
        <row r="378">
          <cell r="A378" t="str">
            <v>377</v>
          </cell>
          <cell r="B378" t="str">
            <v>060</v>
          </cell>
        </row>
        <row r="379">
          <cell r="A379" t="str">
            <v>378</v>
          </cell>
          <cell r="B379" t="str">
            <v>060</v>
          </cell>
        </row>
        <row r="380">
          <cell r="A380" t="str">
            <v>379</v>
          </cell>
          <cell r="B380" t="str">
            <v>060</v>
          </cell>
        </row>
        <row r="381">
          <cell r="A381" t="str">
            <v>380</v>
          </cell>
          <cell r="B381" t="str">
            <v>060</v>
          </cell>
        </row>
        <row r="382">
          <cell r="A382" t="str">
            <v>381</v>
          </cell>
          <cell r="B382" t="str">
            <v>060</v>
          </cell>
        </row>
        <row r="383">
          <cell r="A383" t="str">
            <v>382</v>
          </cell>
          <cell r="B383" t="str">
            <v>060</v>
          </cell>
        </row>
        <row r="384">
          <cell r="A384" t="str">
            <v>383</v>
          </cell>
          <cell r="B384" t="str">
            <v>060</v>
          </cell>
        </row>
        <row r="385">
          <cell r="A385" t="str">
            <v>384</v>
          </cell>
          <cell r="B385" t="str">
            <v>060</v>
          </cell>
        </row>
        <row r="386">
          <cell r="A386" t="str">
            <v>385</v>
          </cell>
          <cell r="B386" t="str">
            <v>060</v>
          </cell>
        </row>
        <row r="387">
          <cell r="A387" t="str">
            <v>386</v>
          </cell>
          <cell r="B387" t="str">
            <v>060</v>
          </cell>
        </row>
        <row r="388">
          <cell r="A388" t="str">
            <v>387</v>
          </cell>
          <cell r="B388" t="str">
            <v>060</v>
          </cell>
        </row>
        <row r="389">
          <cell r="A389" t="str">
            <v>388</v>
          </cell>
          <cell r="B389" t="str">
            <v>060</v>
          </cell>
        </row>
        <row r="390">
          <cell r="A390" t="str">
            <v>389</v>
          </cell>
          <cell r="B390" t="str">
            <v>060</v>
          </cell>
        </row>
        <row r="391">
          <cell r="A391" t="str">
            <v>390</v>
          </cell>
          <cell r="B391" t="str">
            <v>060</v>
          </cell>
        </row>
        <row r="392">
          <cell r="A392" t="str">
            <v>391</v>
          </cell>
          <cell r="B392" t="str">
            <v>060</v>
          </cell>
        </row>
        <row r="393">
          <cell r="A393" t="str">
            <v>392</v>
          </cell>
          <cell r="B393" t="str">
            <v>060</v>
          </cell>
        </row>
        <row r="394">
          <cell r="A394" t="str">
            <v>393</v>
          </cell>
          <cell r="B394" t="str">
            <v>060</v>
          </cell>
        </row>
        <row r="395">
          <cell r="A395" t="str">
            <v>394</v>
          </cell>
          <cell r="B395" t="str">
            <v>060</v>
          </cell>
        </row>
        <row r="396">
          <cell r="A396" t="str">
            <v>395</v>
          </cell>
          <cell r="B396" t="str">
            <v>060</v>
          </cell>
        </row>
        <row r="397">
          <cell r="A397" t="str">
            <v>396</v>
          </cell>
          <cell r="B397" t="str">
            <v>060</v>
          </cell>
        </row>
        <row r="398">
          <cell r="A398" t="str">
            <v>397</v>
          </cell>
          <cell r="B398" t="str">
            <v>060</v>
          </cell>
        </row>
        <row r="399">
          <cell r="A399" t="str">
            <v>398</v>
          </cell>
          <cell r="B399" t="str">
            <v>060</v>
          </cell>
        </row>
        <row r="400">
          <cell r="A400" t="str">
            <v>399</v>
          </cell>
          <cell r="B400" t="str">
            <v>060</v>
          </cell>
        </row>
        <row r="401">
          <cell r="A401" t="str">
            <v>400</v>
          </cell>
          <cell r="B401" t="str">
            <v>070</v>
          </cell>
        </row>
        <row r="402">
          <cell r="A402" t="str">
            <v>401</v>
          </cell>
          <cell r="B402" t="str">
            <v>070</v>
          </cell>
        </row>
        <row r="403">
          <cell r="A403" t="str">
            <v>402</v>
          </cell>
          <cell r="B403" t="str">
            <v>070</v>
          </cell>
        </row>
        <row r="404">
          <cell r="A404" t="str">
            <v>403</v>
          </cell>
          <cell r="B404" t="str">
            <v>070</v>
          </cell>
        </row>
        <row r="405">
          <cell r="A405" t="str">
            <v>404</v>
          </cell>
          <cell r="B405" t="str">
            <v>070</v>
          </cell>
        </row>
        <row r="406">
          <cell r="A406" t="str">
            <v>405</v>
          </cell>
          <cell r="B406" t="str">
            <v>070</v>
          </cell>
        </row>
        <row r="407">
          <cell r="A407" t="str">
            <v>406</v>
          </cell>
          <cell r="B407" t="str">
            <v>070</v>
          </cell>
        </row>
        <row r="408">
          <cell r="A408" t="str">
            <v>407</v>
          </cell>
          <cell r="B408" t="str">
            <v>070</v>
          </cell>
        </row>
        <row r="409">
          <cell r="A409" t="str">
            <v>408</v>
          </cell>
          <cell r="B409" t="str">
            <v>070</v>
          </cell>
        </row>
        <row r="410">
          <cell r="A410" t="str">
            <v>409</v>
          </cell>
          <cell r="B410" t="str">
            <v>070</v>
          </cell>
        </row>
        <row r="411">
          <cell r="A411" t="str">
            <v>410</v>
          </cell>
          <cell r="B411" t="str">
            <v>070</v>
          </cell>
        </row>
        <row r="412">
          <cell r="A412" t="str">
            <v>411</v>
          </cell>
          <cell r="B412" t="str">
            <v>070</v>
          </cell>
        </row>
        <row r="413">
          <cell r="A413" t="str">
            <v>412</v>
          </cell>
          <cell r="B413" t="str">
            <v>070</v>
          </cell>
        </row>
        <row r="414">
          <cell r="A414" t="str">
            <v>413</v>
          </cell>
          <cell r="B414" t="str">
            <v>070</v>
          </cell>
        </row>
        <row r="415">
          <cell r="A415" t="str">
            <v>414</v>
          </cell>
          <cell r="B415" t="str">
            <v>070</v>
          </cell>
        </row>
        <row r="416">
          <cell r="A416" t="str">
            <v>415</v>
          </cell>
          <cell r="B416" t="str">
            <v>070</v>
          </cell>
        </row>
        <row r="417">
          <cell r="A417" t="str">
            <v>416</v>
          </cell>
          <cell r="B417" t="str">
            <v>070</v>
          </cell>
        </row>
        <row r="418">
          <cell r="A418" t="str">
            <v>417</v>
          </cell>
          <cell r="B418" t="str">
            <v>070</v>
          </cell>
        </row>
        <row r="419">
          <cell r="A419" t="str">
            <v>418</v>
          </cell>
          <cell r="B419" t="str">
            <v>070</v>
          </cell>
        </row>
        <row r="420">
          <cell r="A420" t="str">
            <v>419</v>
          </cell>
          <cell r="B420" t="str">
            <v>070</v>
          </cell>
        </row>
        <row r="421">
          <cell r="A421" t="str">
            <v>420</v>
          </cell>
          <cell r="B421" t="str">
            <v>070</v>
          </cell>
        </row>
        <row r="422">
          <cell r="A422" t="str">
            <v>421</v>
          </cell>
          <cell r="B422" t="str">
            <v>070</v>
          </cell>
        </row>
        <row r="423">
          <cell r="A423" t="str">
            <v>422</v>
          </cell>
          <cell r="B423" t="str">
            <v>070</v>
          </cell>
        </row>
        <row r="424">
          <cell r="A424" t="str">
            <v>423</v>
          </cell>
          <cell r="B424" t="str">
            <v>070</v>
          </cell>
        </row>
        <row r="425">
          <cell r="A425" t="str">
            <v>424</v>
          </cell>
          <cell r="B425" t="str">
            <v>070</v>
          </cell>
        </row>
        <row r="426">
          <cell r="A426" t="str">
            <v>425</v>
          </cell>
          <cell r="B426" t="str">
            <v>070</v>
          </cell>
        </row>
        <row r="427">
          <cell r="A427" t="str">
            <v>426</v>
          </cell>
          <cell r="B427" t="str">
            <v>070</v>
          </cell>
        </row>
        <row r="428">
          <cell r="A428" t="str">
            <v>427</v>
          </cell>
          <cell r="B428" t="str">
            <v>070</v>
          </cell>
        </row>
        <row r="429">
          <cell r="A429" t="str">
            <v>428</v>
          </cell>
          <cell r="B429" t="str">
            <v>070</v>
          </cell>
        </row>
        <row r="430">
          <cell r="A430" t="str">
            <v>429</v>
          </cell>
          <cell r="B430" t="str">
            <v>070</v>
          </cell>
        </row>
        <row r="431">
          <cell r="A431" t="str">
            <v>430</v>
          </cell>
          <cell r="B431" t="str">
            <v>070</v>
          </cell>
        </row>
        <row r="432">
          <cell r="A432" t="str">
            <v>431</v>
          </cell>
          <cell r="B432" t="str">
            <v>070</v>
          </cell>
        </row>
        <row r="433">
          <cell r="A433" t="str">
            <v>432</v>
          </cell>
          <cell r="B433" t="str">
            <v>070</v>
          </cell>
        </row>
        <row r="434">
          <cell r="A434" t="str">
            <v>433</v>
          </cell>
          <cell r="B434" t="str">
            <v>070</v>
          </cell>
        </row>
        <row r="435">
          <cell r="A435" t="str">
            <v>434</v>
          </cell>
          <cell r="B435" t="str">
            <v>070</v>
          </cell>
        </row>
        <row r="436">
          <cell r="A436" t="str">
            <v>435</v>
          </cell>
          <cell r="B436" t="str">
            <v>070</v>
          </cell>
        </row>
        <row r="437">
          <cell r="A437" t="str">
            <v>436</v>
          </cell>
          <cell r="B437" t="str">
            <v>070</v>
          </cell>
        </row>
        <row r="438">
          <cell r="A438" t="str">
            <v>437</v>
          </cell>
          <cell r="B438" t="str">
            <v>070</v>
          </cell>
        </row>
        <row r="439">
          <cell r="A439" t="str">
            <v>438</v>
          </cell>
          <cell r="B439" t="str">
            <v>070</v>
          </cell>
        </row>
        <row r="440">
          <cell r="A440" t="str">
            <v>439</v>
          </cell>
          <cell r="B440" t="str">
            <v>070</v>
          </cell>
        </row>
        <row r="441">
          <cell r="A441" t="str">
            <v>440</v>
          </cell>
          <cell r="B441" t="str">
            <v>070</v>
          </cell>
        </row>
        <row r="442">
          <cell r="A442" t="str">
            <v>441</v>
          </cell>
          <cell r="B442" t="str">
            <v>070</v>
          </cell>
        </row>
        <row r="443">
          <cell r="A443" t="str">
            <v>442</v>
          </cell>
          <cell r="B443" t="str">
            <v>070</v>
          </cell>
        </row>
        <row r="444">
          <cell r="A444" t="str">
            <v>443</v>
          </cell>
          <cell r="B444" t="str">
            <v>070</v>
          </cell>
        </row>
        <row r="445">
          <cell r="A445" t="str">
            <v>444</v>
          </cell>
          <cell r="B445" t="str">
            <v>070</v>
          </cell>
        </row>
        <row r="446">
          <cell r="A446" t="str">
            <v>445</v>
          </cell>
          <cell r="B446" t="str">
            <v>070</v>
          </cell>
        </row>
        <row r="447">
          <cell r="A447" t="str">
            <v>446</v>
          </cell>
          <cell r="B447" t="str">
            <v>070</v>
          </cell>
        </row>
        <row r="448">
          <cell r="A448" t="str">
            <v>447</v>
          </cell>
          <cell r="B448" t="str">
            <v>070</v>
          </cell>
        </row>
        <row r="449">
          <cell r="A449" t="str">
            <v>448</v>
          </cell>
          <cell r="B449" t="str">
            <v>070</v>
          </cell>
        </row>
        <row r="450">
          <cell r="A450" t="str">
            <v>449</v>
          </cell>
          <cell r="B450" t="str">
            <v>070</v>
          </cell>
        </row>
        <row r="451">
          <cell r="A451" t="str">
            <v>450</v>
          </cell>
          <cell r="B451" t="str">
            <v>070</v>
          </cell>
        </row>
        <row r="452">
          <cell r="A452" t="str">
            <v>451</v>
          </cell>
          <cell r="B452" t="str">
            <v>070</v>
          </cell>
        </row>
        <row r="453">
          <cell r="A453" t="str">
            <v>452</v>
          </cell>
          <cell r="B453" t="str">
            <v>070</v>
          </cell>
        </row>
        <row r="454">
          <cell r="A454" t="str">
            <v>453</v>
          </cell>
          <cell r="B454" t="str">
            <v>070</v>
          </cell>
        </row>
        <row r="455">
          <cell r="A455" t="str">
            <v>454</v>
          </cell>
          <cell r="B455" t="str">
            <v>070</v>
          </cell>
        </row>
        <row r="456">
          <cell r="A456" t="str">
            <v>455</v>
          </cell>
          <cell r="B456" t="str">
            <v>070</v>
          </cell>
        </row>
        <row r="457">
          <cell r="A457" t="str">
            <v>456</v>
          </cell>
          <cell r="B457" t="str">
            <v>070</v>
          </cell>
        </row>
        <row r="458">
          <cell r="A458" t="str">
            <v>457</v>
          </cell>
          <cell r="B458" t="str">
            <v>070</v>
          </cell>
        </row>
        <row r="459">
          <cell r="A459" t="str">
            <v>458</v>
          </cell>
          <cell r="B459" t="str">
            <v>070</v>
          </cell>
        </row>
        <row r="460">
          <cell r="A460" t="str">
            <v>459</v>
          </cell>
          <cell r="B460" t="str">
            <v>070</v>
          </cell>
        </row>
        <row r="461">
          <cell r="A461" t="str">
            <v>460</v>
          </cell>
          <cell r="B461" t="str">
            <v>070</v>
          </cell>
        </row>
        <row r="462">
          <cell r="A462" t="str">
            <v>461</v>
          </cell>
          <cell r="B462" t="str">
            <v>070</v>
          </cell>
        </row>
        <row r="463">
          <cell r="A463" t="str">
            <v>462</v>
          </cell>
          <cell r="B463" t="str">
            <v>070</v>
          </cell>
        </row>
        <row r="464">
          <cell r="A464" t="str">
            <v>463</v>
          </cell>
          <cell r="B464" t="str">
            <v>070</v>
          </cell>
        </row>
        <row r="465">
          <cell r="A465" t="str">
            <v>464</v>
          </cell>
          <cell r="B465" t="str">
            <v>070</v>
          </cell>
        </row>
        <row r="466">
          <cell r="A466" t="str">
            <v>465</v>
          </cell>
          <cell r="B466" t="str">
            <v>070</v>
          </cell>
        </row>
        <row r="467">
          <cell r="A467" t="str">
            <v>466</v>
          </cell>
          <cell r="B467" t="str">
            <v>070</v>
          </cell>
        </row>
        <row r="468">
          <cell r="A468" t="str">
            <v>467</v>
          </cell>
          <cell r="B468" t="str">
            <v>070</v>
          </cell>
        </row>
        <row r="469">
          <cell r="A469" t="str">
            <v>468</v>
          </cell>
          <cell r="B469" t="str">
            <v>070</v>
          </cell>
        </row>
        <row r="470">
          <cell r="A470" t="str">
            <v>469</v>
          </cell>
          <cell r="B470" t="str">
            <v>070</v>
          </cell>
        </row>
        <row r="471">
          <cell r="A471" t="str">
            <v>470</v>
          </cell>
          <cell r="B471" t="str">
            <v>070</v>
          </cell>
        </row>
        <row r="472">
          <cell r="A472" t="str">
            <v>471</v>
          </cell>
          <cell r="B472" t="str">
            <v>070</v>
          </cell>
        </row>
        <row r="473">
          <cell r="A473" t="str">
            <v>472</v>
          </cell>
          <cell r="B473" t="str">
            <v>070</v>
          </cell>
        </row>
        <row r="474">
          <cell r="A474" t="str">
            <v>473</v>
          </cell>
          <cell r="B474" t="str">
            <v>070</v>
          </cell>
        </row>
        <row r="475">
          <cell r="A475" t="str">
            <v>474</v>
          </cell>
          <cell r="B475" t="str">
            <v>070</v>
          </cell>
        </row>
        <row r="476">
          <cell r="A476" t="str">
            <v>475</v>
          </cell>
          <cell r="B476" t="str">
            <v>070</v>
          </cell>
        </row>
        <row r="477">
          <cell r="A477" t="str">
            <v>476</v>
          </cell>
          <cell r="B477" t="str">
            <v>070</v>
          </cell>
        </row>
        <row r="478">
          <cell r="A478" t="str">
            <v>477</v>
          </cell>
          <cell r="B478" t="str">
            <v>070</v>
          </cell>
        </row>
        <row r="479">
          <cell r="A479" t="str">
            <v>478</v>
          </cell>
          <cell r="B479" t="str">
            <v>070</v>
          </cell>
        </row>
        <row r="480">
          <cell r="A480" t="str">
            <v>479</v>
          </cell>
          <cell r="B480" t="str">
            <v>070</v>
          </cell>
        </row>
        <row r="481">
          <cell r="A481" t="str">
            <v>480</v>
          </cell>
          <cell r="B481" t="str">
            <v>070</v>
          </cell>
        </row>
        <row r="482">
          <cell r="A482" t="str">
            <v>481</v>
          </cell>
          <cell r="B482" t="str">
            <v>070</v>
          </cell>
        </row>
        <row r="483">
          <cell r="A483" t="str">
            <v>482</v>
          </cell>
          <cell r="B483" t="str">
            <v>070</v>
          </cell>
        </row>
        <row r="484">
          <cell r="A484" t="str">
            <v>483</v>
          </cell>
          <cell r="B484" t="str">
            <v>070</v>
          </cell>
        </row>
        <row r="485">
          <cell r="A485" t="str">
            <v>484</v>
          </cell>
          <cell r="B485" t="str">
            <v>070</v>
          </cell>
        </row>
        <row r="486">
          <cell r="A486" t="str">
            <v>485</v>
          </cell>
          <cell r="B486" t="str">
            <v>070</v>
          </cell>
        </row>
        <row r="487">
          <cell r="A487" t="str">
            <v>486</v>
          </cell>
          <cell r="B487" t="str">
            <v>070</v>
          </cell>
        </row>
        <row r="488">
          <cell r="A488" t="str">
            <v>487</v>
          </cell>
          <cell r="B488" t="str">
            <v>070</v>
          </cell>
        </row>
        <row r="489">
          <cell r="A489" t="str">
            <v>488</v>
          </cell>
          <cell r="B489" t="str">
            <v>070</v>
          </cell>
        </row>
        <row r="490">
          <cell r="A490" t="str">
            <v>489</v>
          </cell>
          <cell r="B490" t="str">
            <v>070</v>
          </cell>
        </row>
        <row r="491">
          <cell r="A491" t="str">
            <v>490</v>
          </cell>
          <cell r="B491" t="str">
            <v>070</v>
          </cell>
        </row>
        <row r="492">
          <cell r="A492" t="str">
            <v>491</v>
          </cell>
          <cell r="B492" t="str">
            <v>070</v>
          </cell>
        </row>
        <row r="493">
          <cell r="A493" t="str">
            <v>492</v>
          </cell>
          <cell r="B493" t="str">
            <v>070</v>
          </cell>
        </row>
        <row r="494">
          <cell r="A494" t="str">
            <v>493</v>
          </cell>
          <cell r="B494" t="str">
            <v>070</v>
          </cell>
        </row>
        <row r="495">
          <cell r="A495" t="str">
            <v>494</v>
          </cell>
          <cell r="B495" t="str">
            <v>070</v>
          </cell>
        </row>
        <row r="496">
          <cell r="A496" t="str">
            <v>495</v>
          </cell>
          <cell r="B496" t="str">
            <v>070</v>
          </cell>
        </row>
        <row r="497">
          <cell r="A497" t="str">
            <v>496</v>
          </cell>
          <cell r="B497" t="str">
            <v>070</v>
          </cell>
        </row>
        <row r="498">
          <cell r="A498" t="str">
            <v>497</v>
          </cell>
          <cell r="B498" t="str">
            <v>070</v>
          </cell>
        </row>
        <row r="499">
          <cell r="A499" t="str">
            <v>498</v>
          </cell>
          <cell r="B499" t="str">
            <v>070</v>
          </cell>
        </row>
        <row r="500">
          <cell r="A500" t="str">
            <v>499</v>
          </cell>
          <cell r="B500" t="str">
            <v>070</v>
          </cell>
        </row>
        <row r="501">
          <cell r="A501" t="str">
            <v>500</v>
          </cell>
          <cell r="B501" t="str">
            <v>080</v>
          </cell>
        </row>
        <row r="502">
          <cell r="A502" t="str">
            <v>501</v>
          </cell>
          <cell r="B502" t="str">
            <v>080</v>
          </cell>
        </row>
        <row r="503">
          <cell r="A503" t="str">
            <v>502</v>
          </cell>
          <cell r="B503" t="str">
            <v>080</v>
          </cell>
        </row>
        <row r="504">
          <cell r="A504" t="str">
            <v>503</v>
          </cell>
          <cell r="B504" t="str">
            <v>080</v>
          </cell>
        </row>
        <row r="505">
          <cell r="A505" t="str">
            <v>504</v>
          </cell>
          <cell r="B505" t="str">
            <v>080</v>
          </cell>
        </row>
        <row r="506">
          <cell r="A506" t="str">
            <v>505</v>
          </cell>
          <cell r="B506" t="str">
            <v>080</v>
          </cell>
        </row>
        <row r="507">
          <cell r="A507" t="str">
            <v>506</v>
          </cell>
          <cell r="B507" t="str">
            <v>080</v>
          </cell>
        </row>
        <row r="508">
          <cell r="A508" t="str">
            <v>507</v>
          </cell>
          <cell r="B508" t="str">
            <v>080</v>
          </cell>
        </row>
        <row r="509">
          <cell r="A509" t="str">
            <v>508</v>
          </cell>
          <cell r="B509" t="str">
            <v>080</v>
          </cell>
        </row>
        <row r="510">
          <cell r="A510" t="str">
            <v>509</v>
          </cell>
          <cell r="B510" t="str">
            <v>080</v>
          </cell>
        </row>
        <row r="511">
          <cell r="A511" t="str">
            <v>510</v>
          </cell>
          <cell r="B511" t="str">
            <v>080</v>
          </cell>
        </row>
        <row r="512">
          <cell r="A512" t="str">
            <v>511</v>
          </cell>
          <cell r="B512" t="str">
            <v>080</v>
          </cell>
        </row>
        <row r="513">
          <cell r="A513" t="str">
            <v>512</v>
          </cell>
          <cell r="B513" t="str">
            <v>080</v>
          </cell>
        </row>
        <row r="514">
          <cell r="A514" t="str">
            <v>513</v>
          </cell>
          <cell r="B514" t="str">
            <v>080</v>
          </cell>
        </row>
        <row r="515">
          <cell r="A515" t="str">
            <v>514</v>
          </cell>
          <cell r="B515" t="str">
            <v>080</v>
          </cell>
        </row>
        <row r="516">
          <cell r="A516" t="str">
            <v>515</v>
          </cell>
          <cell r="B516" t="str">
            <v>080</v>
          </cell>
        </row>
        <row r="517">
          <cell r="A517" t="str">
            <v>516</v>
          </cell>
          <cell r="B517" t="str">
            <v>080</v>
          </cell>
        </row>
        <row r="518">
          <cell r="A518" t="str">
            <v>517</v>
          </cell>
          <cell r="B518" t="str">
            <v>080</v>
          </cell>
        </row>
        <row r="519">
          <cell r="A519" t="str">
            <v>518</v>
          </cell>
          <cell r="B519" t="str">
            <v>080</v>
          </cell>
        </row>
        <row r="520">
          <cell r="A520" t="str">
            <v>519</v>
          </cell>
          <cell r="B520" t="str">
            <v>080</v>
          </cell>
        </row>
        <row r="521">
          <cell r="A521" t="str">
            <v>520</v>
          </cell>
          <cell r="B521" t="str">
            <v>080</v>
          </cell>
        </row>
        <row r="522">
          <cell r="A522" t="str">
            <v>521</v>
          </cell>
          <cell r="B522" t="str">
            <v>080</v>
          </cell>
        </row>
        <row r="523">
          <cell r="A523" t="str">
            <v>522</v>
          </cell>
          <cell r="B523" t="str">
            <v>080</v>
          </cell>
        </row>
        <row r="524">
          <cell r="A524" t="str">
            <v>523</v>
          </cell>
          <cell r="B524" t="str">
            <v>080</v>
          </cell>
        </row>
        <row r="525">
          <cell r="A525" t="str">
            <v>524</v>
          </cell>
          <cell r="B525" t="str">
            <v>080</v>
          </cell>
        </row>
        <row r="526">
          <cell r="A526" t="str">
            <v>525</v>
          </cell>
          <cell r="B526" t="str">
            <v>080</v>
          </cell>
        </row>
        <row r="527">
          <cell r="A527" t="str">
            <v>526</v>
          </cell>
          <cell r="B527" t="str">
            <v>080</v>
          </cell>
        </row>
        <row r="528">
          <cell r="A528" t="str">
            <v>527</v>
          </cell>
          <cell r="B528" t="str">
            <v>080</v>
          </cell>
        </row>
        <row r="529">
          <cell r="A529" t="str">
            <v>528</v>
          </cell>
          <cell r="B529" t="str">
            <v>080</v>
          </cell>
        </row>
        <row r="530">
          <cell r="A530" t="str">
            <v>529</v>
          </cell>
          <cell r="B530" t="str">
            <v>080</v>
          </cell>
        </row>
        <row r="531">
          <cell r="A531" t="str">
            <v>530</v>
          </cell>
          <cell r="B531" t="str">
            <v>080</v>
          </cell>
        </row>
        <row r="532">
          <cell r="A532" t="str">
            <v>531</v>
          </cell>
          <cell r="B532" t="str">
            <v>080</v>
          </cell>
        </row>
        <row r="533">
          <cell r="A533" t="str">
            <v>532</v>
          </cell>
          <cell r="B533" t="str">
            <v>080</v>
          </cell>
        </row>
        <row r="534">
          <cell r="A534" t="str">
            <v>533</v>
          </cell>
          <cell r="B534" t="str">
            <v>080</v>
          </cell>
        </row>
        <row r="535">
          <cell r="A535" t="str">
            <v>534</v>
          </cell>
          <cell r="B535" t="str">
            <v>080</v>
          </cell>
        </row>
        <row r="536">
          <cell r="A536" t="str">
            <v>535</v>
          </cell>
          <cell r="B536" t="str">
            <v>080</v>
          </cell>
        </row>
        <row r="537">
          <cell r="A537" t="str">
            <v>536</v>
          </cell>
          <cell r="B537" t="str">
            <v>080</v>
          </cell>
        </row>
        <row r="538">
          <cell r="A538" t="str">
            <v>537</v>
          </cell>
          <cell r="B538" t="str">
            <v>080</v>
          </cell>
        </row>
        <row r="539">
          <cell r="A539" t="str">
            <v>538</v>
          </cell>
          <cell r="B539" t="str">
            <v>080</v>
          </cell>
        </row>
        <row r="540">
          <cell r="A540" t="str">
            <v>539</v>
          </cell>
          <cell r="B540" t="str">
            <v>080</v>
          </cell>
        </row>
        <row r="541">
          <cell r="A541" t="str">
            <v>540</v>
          </cell>
          <cell r="B541" t="str">
            <v>080</v>
          </cell>
        </row>
        <row r="542">
          <cell r="A542" t="str">
            <v>541</v>
          </cell>
          <cell r="B542" t="str">
            <v>080</v>
          </cell>
        </row>
        <row r="543">
          <cell r="A543" t="str">
            <v>542</v>
          </cell>
          <cell r="B543" t="str">
            <v>080</v>
          </cell>
        </row>
        <row r="544">
          <cell r="A544" t="str">
            <v>543</v>
          </cell>
          <cell r="B544" t="str">
            <v>080</v>
          </cell>
        </row>
        <row r="545">
          <cell r="A545" t="str">
            <v>544</v>
          </cell>
          <cell r="B545" t="str">
            <v>080</v>
          </cell>
        </row>
        <row r="546">
          <cell r="A546" t="str">
            <v>545</v>
          </cell>
          <cell r="B546" t="str">
            <v>080</v>
          </cell>
        </row>
        <row r="547">
          <cell r="A547" t="str">
            <v>546</v>
          </cell>
          <cell r="B547" t="str">
            <v>080</v>
          </cell>
        </row>
        <row r="548">
          <cell r="A548" t="str">
            <v>547</v>
          </cell>
          <cell r="B548" t="str">
            <v>080</v>
          </cell>
        </row>
        <row r="549">
          <cell r="A549" t="str">
            <v>548</v>
          </cell>
          <cell r="B549" t="str">
            <v>080</v>
          </cell>
        </row>
        <row r="550">
          <cell r="A550" t="str">
            <v>549</v>
          </cell>
          <cell r="B550" t="str">
            <v>080</v>
          </cell>
        </row>
        <row r="551">
          <cell r="A551" t="str">
            <v>550</v>
          </cell>
          <cell r="B551" t="str">
            <v>080</v>
          </cell>
        </row>
        <row r="552">
          <cell r="A552" t="str">
            <v>551</v>
          </cell>
          <cell r="B552" t="str">
            <v>080</v>
          </cell>
        </row>
        <row r="553">
          <cell r="A553" t="str">
            <v>552</v>
          </cell>
          <cell r="B553" t="str">
            <v>080</v>
          </cell>
        </row>
        <row r="554">
          <cell r="A554" t="str">
            <v>553</v>
          </cell>
          <cell r="B554" t="str">
            <v>080</v>
          </cell>
        </row>
        <row r="555">
          <cell r="A555" t="str">
            <v>554</v>
          </cell>
          <cell r="B555" t="str">
            <v>080</v>
          </cell>
        </row>
        <row r="556">
          <cell r="A556" t="str">
            <v>555</v>
          </cell>
          <cell r="B556" t="str">
            <v>080</v>
          </cell>
        </row>
        <row r="557">
          <cell r="A557" t="str">
            <v>556</v>
          </cell>
          <cell r="B557" t="str">
            <v>080</v>
          </cell>
        </row>
        <row r="558">
          <cell r="A558" t="str">
            <v>557</v>
          </cell>
          <cell r="B558" t="str">
            <v>080</v>
          </cell>
        </row>
        <row r="559">
          <cell r="A559" t="str">
            <v>558</v>
          </cell>
          <cell r="B559" t="str">
            <v>080</v>
          </cell>
        </row>
        <row r="560">
          <cell r="A560" t="str">
            <v>559</v>
          </cell>
          <cell r="B560" t="str">
            <v>080</v>
          </cell>
        </row>
        <row r="561">
          <cell r="A561" t="str">
            <v>560</v>
          </cell>
          <cell r="B561" t="str">
            <v>080</v>
          </cell>
        </row>
        <row r="562">
          <cell r="A562" t="str">
            <v>561</v>
          </cell>
          <cell r="B562" t="str">
            <v>080</v>
          </cell>
        </row>
        <row r="563">
          <cell r="A563" t="str">
            <v>562</v>
          </cell>
          <cell r="B563" t="str">
            <v>080</v>
          </cell>
        </row>
        <row r="564">
          <cell r="A564" t="str">
            <v>563</v>
          </cell>
          <cell r="B564" t="str">
            <v>080</v>
          </cell>
        </row>
        <row r="565">
          <cell r="A565" t="str">
            <v>564</v>
          </cell>
          <cell r="B565" t="str">
            <v>080</v>
          </cell>
        </row>
        <row r="566">
          <cell r="A566" t="str">
            <v>565</v>
          </cell>
          <cell r="B566" t="str">
            <v>080</v>
          </cell>
        </row>
        <row r="567">
          <cell r="A567" t="str">
            <v>566</v>
          </cell>
          <cell r="B567" t="str">
            <v>080</v>
          </cell>
        </row>
        <row r="568">
          <cell r="A568" t="str">
            <v>567</v>
          </cell>
          <cell r="B568" t="str">
            <v>080</v>
          </cell>
        </row>
        <row r="569">
          <cell r="A569" t="str">
            <v>568</v>
          </cell>
          <cell r="B569" t="str">
            <v>080</v>
          </cell>
        </row>
        <row r="570">
          <cell r="A570" t="str">
            <v>569</v>
          </cell>
          <cell r="B570" t="str">
            <v>080</v>
          </cell>
        </row>
        <row r="571">
          <cell r="A571" t="str">
            <v>570</v>
          </cell>
          <cell r="B571" t="str">
            <v>080</v>
          </cell>
        </row>
        <row r="572">
          <cell r="A572" t="str">
            <v>571</v>
          </cell>
          <cell r="B572" t="str">
            <v>080</v>
          </cell>
        </row>
        <row r="573">
          <cell r="A573" t="str">
            <v>572</v>
          </cell>
          <cell r="B573" t="str">
            <v>080</v>
          </cell>
        </row>
        <row r="574">
          <cell r="A574" t="str">
            <v>573</v>
          </cell>
          <cell r="B574" t="str">
            <v>080</v>
          </cell>
        </row>
        <row r="575">
          <cell r="A575" t="str">
            <v>574</v>
          </cell>
          <cell r="B575" t="str">
            <v>080</v>
          </cell>
        </row>
        <row r="576">
          <cell r="A576" t="str">
            <v>575</v>
          </cell>
          <cell r="B576" t="str">
            <v>080</v>
          </cell>
        </row>
        <row r="577">
          <cell r="A577" t="str">
            <v>576</v>
          </cell>
          <cell r="B577" t="str">
            <v>080</v>
          </cell>
        </row>
        <row r="578">
          <cell r="A578" t="str">
            <v>577</v>
          </cell>
          <cell r="B578" t="str">
            <v>080</v>
          </cell>
        </row>
        <row r="579">
          <cell r="A579" t="str">
            <v>578</v>
          </cell>
          <cell r="B579" t="str">
            <v>080</v>
          </cell>
        </row>
        <row r="580">
          <cell r="A580" t="str">
            <v>579</v>
          </cell>
          <cell r="B580" t="str">
            <v>080</v>
          </cell>
        </row>
        <row r="581">
          <cell r="A581" t="str">
            <v>580</v>
          </cell>
          <cell r="B581" t="str">
            <v>080</v>
          </cell>
        </row>
        <row r="582">
          <cell r="A582" t="str">
            <v>581</v>
          </cell>
          <cell r="B582" t="str">
            <v>080</v>
          </cell>
        </row>
        <row r="583">
          <cell r="A583" t="str">
            <v>582</v>
          </cell>
          <cell r="B583" t="str">
            <v>080</v>
          </cell>
        </row>
        <row r="584">
          <cell r="A584" t="str">
            <v>583</v>
          </cell>
          <cell r="B584" t="str">
            <v>080</v>
          </cell>
        </row>
        <row r="585">
          <cell r="A585" t="str">
            <v>584</v>
          </cell>
          <cell r="B585" t="str">
            <v>080</v>
          </cell>
        </row>
        <row r="586">
          <cell r="A586" t="str">
            <v>585</v>
          </cell>
          <cell r="B586" t="str">
            <v>080</v>
          </cell>
        </row>
        <row r="587">
          <cell r="A587" t="str">
            <v>586</v>
          </cell>
          <cell r="B587" t="str">
            <v>080</v>
          </cell>
        </row>
        <row r="588">
          <cell r="A588" t="str">
            <v>587</v>
          </cell>
          <cell r="B588" t="str">
            <v>080</v>
          </cell>
        </row>
        <row r="589">
          <cell r="A589" t="str">
            <v>588</v>
          </cell>
          <cell r="B589" t="str">
            <v>080</v>
          </cell>
        </row>
        <row r="590">
          <cell r="A590" t="str">
            <v>589</v>
          </cell>
          <cell r="B590" t="str">
            <v>080</v>
          </cell>
        </row>
        <row r="591">
          <cell r="A591" t="str">
            <v>590</v>
          </cell>
          <cell r="B591" t="str">
            <v>080</v>
          </cell>
        </row>
        <row r="592">
          <cell r="A592" t="str">
            <v>591</v>
          </cell>
          <cell r="B592" t="str">
            <v>080</v>
          </cell>
        </row>
        <row r="593">
          <cell r="A593" t="str">
            <v>592</v>
          </cell>
          <cell r="B593" t="str">
            <v>080</v>
          </cell>
        </row>
        <row r="594">
          <cell r="A594" t="str">
            <v>593</v>
          </cell>
          <cell r="B594" t="str">
            <v>080</v>
          </cell>
        </row>
        <row r="595">
          <cell r="A595" t="str">
            <v>594</v>
          </cell>
          <cell r="B595" t="str">
            <v>080</v>
          </cell>
        </row>
        <row r="596">
          <cell r="A596" t="str">
            <v>595</v>
          </cell>
          <cell r="B596" t="str">
            <v>080</v>
          </cell>
        </row>
        <row r="597">
          <cell r="A597" t="str">
            <v>596</v>
          </cell>
          <cell r="B597" t="str">
            <v>080</v>
          </cell>
        </row>
        <row r="598">
          <cell r="A598" t="str">
            <v>597</v>
          </cell>
          <cell r="B598" t="str">
            <v>080</v>
          </cell>
        </row>
        <row r="599">
          <cell r="A599" t="str">
            <v>598</v>
          </cell>
          <cell r="B599" t="str">
            <v>080</v>
          </cell>
        </row>
        <row r="600">
          <cell r="A600" t="str">
            <v>599</v>
          </cell>
          <cell r="B600" t="str">
            <v>080</v>
          </cell>
        </row>
        <row r="601">
          <cell r="A601" t="str">
            <v>600</v>
          </cell>
          <cell r="B601" t="str">
            <v>120</v>
          </cell>
        </row>
        <row r="602">
          <cell r="A602" t="str">
            <v>601</v>
          </cell>
          <cell r="B602" t="str">
            <v>120</v>
          </cell>
        </row>
        <row r="603">
          <cell r="A603" t="str">
            <v>610</v>
          </cell>
          <cell r="B603" t="str">
            <v>110</v>
          </cell>
        </row>
        <row r="604">
          <cell r="A604" t="str">
            <v>611</v>
          </cell>
          <cell r="B604" t="str">
            <v>110</v>
          </cell>
        </row>
        <row r="605">
          <cell r="A605" t="str">
            <v>612</v>
          </cell>
          <cell r="B605" t="str">
            <v>080</v>
          </cell>
        </row>
        <row r="606">
          <cell r="A606" t="str">
            <v>613</v>
          </cell>
          <cell r="B606" t="str">
            <v>330</v>
          </cell>
        </row>
        <row r="607">
          <cell r="A607" t="str">
            <v>615</v>
          </cell>
          <cell r="B607" t="str">
            <v>100</v>
          </cell>
        </row>
        <row r="608">
          <cell r="A608" t="str">
            <v>616</v>
          </cell>
          <cell r="B608" t="str">
            <v>115</v>
          </cell>
        </row>
        <row r="609">
          <cell r="A609" t="str">
            <v>617</v>
          </cell>
          <cell r="B609" t="str">
            <v>115</v>
          </cell>
        </row>
        <row r="610">
          <cell r="A610" t="str">
            <v>620</v>
          </cell>
          <cell r="B610" t="str">
            <v>130</v>
          </cell>
        </row>
        <row r="611">
          <cell r="A611" t="str">
            <v>623</v>
          </cell>
          <cell r="B611" t="str">
            <v>130</v>
          </cell>
        </row>
        <row r="612">
          <cell r="A612" t="str">
            <v>630</v>
          </cell>
          <cell r="B612" t="str">
            <v>140</v>
          </cell>
        </row>
        <row r="613">
          <cell r="A613" t="str">
            <v>640</v>
          </cell>
          <cell r="B613" t="str">
            <v>150</v>
          </cell>
        </row>
        <row r="614">
          <cell r="A614" t="str">
            <v>660</v>
          </cell>
          <cell r="B614" t="str">
            <v>160</v>
          </cell>
        </row>
        <row r="615">
          <cell r="A615" t="str">
            <v>661</v>
          </cell>
          <cell r="B615" t="str">
            <v>160</v>
          </cell>
        </row>
        <row r="616">
          <cell r="A616" t="str">
            <v>665</v>
          </cell>
          <cell r="B616" t="str">
            <v>665</v>
          </cell>
        </row>
        <row r="617">
          <cell r="A617" t="str">
            <v>671</v>
          </cell>
          <cell r="B617" t="str">
            <v>100</v>
          </cell>
        </row>
        <row r="618">
          <cell r="A618" t="str">
            <v>680</v>
          </cell>
          <cell r="B618" t="str">
            <v>170</v>
          </cell>
        </row>
        <row r="619">
          <cell r="A619" t="str">
            <v>685</v>
          </cell>
          <cell r="B619" t="str">
            <v>170</v>
          </cell>
        </row>
        <row r="620">
          <cell r="A620" t="str">
            <v>700</v>
          </cell>
          <cell r="B620" t="str">
            <v>090</v>
          </cell>
        </row>
        <row r="621">
          <cell r="A621" t="str">
            <v>701</v>
          </cell>
          <cell r="B621" t="str">
            <v>090</v>
          </cell>
        </row>
        <row r="622">
          <cell r="A622" t="str">
            <v>702</v>
          </cell>
          <cell r="B622" t="str">
            <v>090</v>
          </cell>
        </row>
        <row r="623">
          <cell r="A623" t="str">
            <v>703</v>
          </cell>
          <cell r="B623" t="str">
            <v>090</v>
          </cell>
        </row>
        <row r="624">
          <cell r="A624" t="str">
            <v>704</v>
          </cell>
          <cell r="B624" t="str">
            <v>090</v>
          </cell>
        </row>
        <row r="625">
          <cell r="A625" t="str">
            <v>705</v>
          </cell>
          <cell r="B625" t="str">
            <v>090</v>
          </cell>
        </row>
        <row r="626">
          <cell r="A626" t="str">
            <v>706</v>
          </cell>
          <cell r="B626" t="str">
            <v>090</v>
          </cell>
        </row>
        <row r="627">
          <cell r="A627" t="str">
            <v>707</v>
          </cell>
          <cell r="B627" t="str">
            <v>090</v>
          </cell>
        </row>
        <row r="628">
          <cell r="A628" t="str">
            <v>708</v>
          </cell>
          <cell r="B628" t="str">
            <v>090</v>
          </cell>
        </row>
        <row r="629">
          <cell r="A629" t="str">
            <v>709</v>
          </cell>
          <cell r="B629" t="str">
            <v>090</v>
          </cell>
        </row>
        <row r="630">
          <cell r="A630" t="str">
            <v>710</v>
          </cell>
          <cell r="B630" t="str">
            <v>090</v>
          </cell>
        </row>
        <row r="631">
          <cell r="A631" t="str">
            <v>711</v>
          </cell>
          <cell r="B631" t="str">
            <v>090</v>
          </cell>
        </row>
        <row r="632">
          <cell r="A632" t="str">
            <v>712</v>
          </cell>
          <cell r="B632" t="str">
            <v>090</v>
          </cell>
        </row>
        <row r="633">
          <cell r="A633" t="str">
            <v>713</v>
          </cell>
          <cell r="B633" t="str">
            <v>090</v>
          </cell>
        </row>
        <row r="634">
          <cell r="A634" t="str">
            <v>714</v>
          </cell>
          <cell r="B634" t="str">
            <v>090</v>
          </cell>
        </row>
        <row r="635">
          <cell r="A635" t="str">
            <v>715</v>
          </cell>
          <cell r="B635" t="str">
            <v>090</v>
          </cell>
        </row>
        <row r="636">
          <cell r="A636" t="str">
            <v>716</v>
          </cell>
          <cell r="B636" t="str">
            <v>090</v>
          </cell>
        </row>
        <row r="637">
          <cell r="A637" t="str">
            <v>717</v>
          </cell>
          <cell r="B637" t="str">
            <v>090</v>
          </cell>
        </row>
        <row r="638">
          <cell r="A638" t="str">
            <v>718</v>
          </cell>
          <cell r="B638" t="str">
            <v>090</v>
          </cell>
        </row>
        <row r="639">
          <cell r="A639" t="str">
            <v>719</v>
          </cell>
          <cell r="B639" t="str">
            <v>090</v>
          </cell>
        </row>
        <row r="640">
          <cell r="A640" t="str">
            <v>720</v>
          </cell>
          <cell r="B640" t="str">
            <v>090</v>
          </cell>
        </row>
        <row r="641">
          <cell r="A641" t="str">
            <v>721</v>
          </cell>
          <cell r="B641" t="str">
            <v>090</v>
          </cell>
        </row>
        <row r="642">
          <cell r="A642" t="str">
            <v>722</v>
          </cell>
          <cell r="B642" t="str">
            <v>090</v>
          </cell>
        </row>
        <row r="643">
          <cell r="A643" t="str">
            <v>723</v>
          </cell>
          <cell r="B643" t="str">
            <v>090</v>
          </cell>
        </row>
        <row r="644">
          <cell r="A644" t="str">
            <v>724</v>
          </cell>
          <cell r="B644" t="str">
            <v>090</v>
          </cell>
        </row>
        <row r="645">
          <cell r="A645" t="str">
            <v>725</v>
          </cell>
          <cell r="B645" t="str">
            <v>090</v>
          </cell>
        </row>
        <row r="646">
          <cell r="A646" t="str">
            <v>726</v>
          </cell>
          <cell r="B646" t="str">
            <v>090</v>
          </cell>
        </row>
        <row r="647">
          <cell r="A647" t="str">
            <v>727</v>
          </cell>
          <cell r="B647" t="str">
            <v>090</v>
          </cell>
        </row>
        <row r="648">
          <cell r="A648" t="str">
            <v>728</v>
          </cell>
          <cell r="B648" t="str">
            <v>090</v>
          </cell>
        </row>
        <row r="649">
          <cell r="A649" t="str">
            <v>729</v>
          </cell>
          <cell r="B649" t="str">
            <v>090</v>
          </cell>
        </row>
        <row r="650">
          <cell r="A650" t="str">
            <v>730</v>
          </cell>
          <cell r="B650" t="str">
            <v>090</v>
          </cell>
        </row>
        <row r="651">
          <cell r="A651" t="str">
            <v>731</v>
          </cell>
          <cell r="B651" t="str">
            <v>090</v>
          </cell>
        </row>
        <row r="652">
          <cell r="A652" t="str">
            <v>732</v>
          </cell>
          <cell r="B652" t="str">
            <v>090</v>
          </cell>
        </row>
        <row r="653">
          <cell r="A653" t="str">
            <v>733</v>
          </cell>
          <cell r="B653" t="str">
            <v>090</v>
          </cell>
        </row>
        <row r="654">
          <cell r="A654" t="str">
            <v>734</v>
          </cell>
          <cell r="B654" t="str">
            <v>090</v>
          </cell>
        </row>
        <row r="655">
          <cell r="A655" t="str">
            <v>735</v>
          </cell>
          <cell r="B655" t="str">
            <v>090</v>
          </cell>
        </row>
        <row r="656">
          <cell r="A656" t="str">
            <v>736</v>
          </cell>
          <cell r="B656" t="str">
            <v>090</v>
          </cell>
        </row>
        <row r="657">
          <cell r="A657" t="str">
            <v>737</v>
          </cell>
          <cell r="B657" t="str">
            <v>090</v>
          </cell>
        </row>
        <row r="658">
          <cell r="A658" t="str">
            <v>738</v>
          </cell>
          <cell r="B658" t="str">
            <v>090</v>
          </cell>
        </row>
        <row r="659">
          <cell r="A659" t="str">
            <v>739</v>
          </cell>
          <cell r="B659" t="str">
            <v>090</v>
          </cell>
        </row>
        <row r="660">
          <cell r="A660" t="str">
            <v>740</v>
          </cell>
          <cell r="B660" t="str">
            <v>090</v>
          </cell>
        </row>
        <row r="661">
          <cell r="A661" t="str">
            <v>741</v>
          </cell>
          <cell r="B661" t="str">
            <v>090</v>
          </cell>
        </row>
        <row r="662">
          <cell r="A662" t="str">
            <v>742</v>
          </cell>
          <cell r="B662" t="str">
            <v>090</v>
          </cell>
        </row>
        <row r="663">
          <cell r="A663" t="str">
            <v>743</v>
          </cell>
          <cell r="B663" t="str">
            <v>090</v>
          </cell>
        </row>
        <row r="664">
          <cell r="A664" t="str">
            <v>744</v>
          </cell>
          <cell r="B664" t="str">
            <v>090</v>
          </cell>
        </row>
        <row r="665">
          <cell r="A665" t="str">
            <v>745</v>
          </cell>
          <cell r="B665" t="str">
            <v>090</v>
          </cell>
        </row>
        <row r="666">
          <cell r="A666" t="str">
            <v>746</v>
          </cell>
          <cell r="B666" t="str">
            <v>090</v>
          </cell>
        </row>
        <row r="667">
          <cell r="A667" t="str">
            <v>747</v>
          </cell>
          <cell r="B667" t="str">
            <v>090</v>
          </cell>
        </row>
        <row r="668">
          <cell r="A668" t="str">
            <v>748</v>
          </cell>
          <cell r="B668" t="str">
            <v>090</v>
          </cell>
        </row>
        <row r="669">
          <cell r="A669" t="str">
            <v>749</v>
          </cell>
          <cell r="B669" t="str">
            <v>090</v>
          </cell>
        </row>
        <row r="670">
          <cell r="A670" t="str">
            <v>750</v>
          </cell>
          <cell r="B670" t="str">
            <v>090</v>
          </cell>
        </row>
        <row r="671">
          <cell r="A671" t="str">
            <v>751</v>
          </cell>
          <cell r="B671" t="str">
            <v>090</v>
          </cell>
        </row>
        <row r="672">
          <cell r="A672" t="str">
            <v>752</v>
          </cell>
          <cell r="B672" t="str">
            <v>090</v>
          </cell>
        </row>
        <row r="673">
          <cell r="A673" t="str">
            <v>753</v>
          </cell>
          <cell r="B673" t="str">
            <v>090</v>
          </cell>
        </row>
        <row r="674">
          <cell r="A674" t="str">
            <v>754</v>
          </cell>
          <cell r="B674" t="str">
            <v>090</v>
          </cell>
        </row>
        <row r="675">
          <cell r="A675" t="str">
            <v>755</v>
          </cell>
          <cell r="B675" t="str">
            <v>090</v>
          </cell>
        </row>
        <row r="676">
          <cell r="A676" t="str">
            <v>756</v>
          </cell>
          <cell r="B676" t="str">
            <v>090</v>
          </cell>
        </row>
        <row r="677">
          <cell r="A677" t="str">
            <v>757</v>
          </cell>
          <cell r="B677" t="str">
            <v>090</v>
          </cell>
        </row>
        <row r="678">
          <cell r="A678" t="str">
            <v>758</v>
          </cell>
          <cell r="B678" t="str">
            <v>090</v>
          </cell>
        </row>
        <row r="679">
          <cell r="A679" t="str">
            <v>759</v>
          </cell>
          <cell r="B679" t="str">
            <v>090</v>
          </cell>
        </row>
        <row r="680">
          <cell r="A680" t="str">
            <v>760</v>
          </cell>
          <cell r="B680" t="str">
            <v>090</v>
          </cell>
        </row>
        <row r="681">
          <cell r="A681" t="str">
            <v>761</v>
          </cell>
          <cell r="B681" t="str">
            <v>090</v>
          </cell>
        </row>
        <row r="682">
          <cell r="A682" t="str">
            <v>762</v>
          </cell>
          <cell r="B682" t="str">
            <v>090</v>
          </cell>
        </row>
        <row r="683">
          <cell r="A683" t="str">
            <v>763</v>
          </cell>
          <cell r="B683" t="str">
            <v>090</v>
          </cell>
        </row>
        <row r="684">
          <cell r="A684" t="str">
            <v>764</v>
          </cell>
          <cell r="B684" t="str">
            <v>090</v>
          </cell>
        </row>
        <row r="685">
          <cell r="A685" t="str">
            <v>765</v>
          </cell>
          <cell r="B685" t="str">
            <v>090</v>
          </cell>
        </row>
        <row r="686">
          <cell r="A686" t="str">
            <v>766</v>
          </cell>
          <cell r="B686" t="str">
            <v>090</v>
          </cell>
        </row>
        <row r="687">
          <cell r="A687" t="str">
            <v>767</v>
          </cell>
          <cell r="B687" t="str">
            <v>090</v>
          </cell>
        </row>
        <row r="688">
          <cell r="A688" t="str">
            <v>768</v>
          </cell>
          <cell r="B688" t="str">
            <v>090</v>
          </cell>
        </row>
        <row r="689">
          <cell r="A689" t="str">
            <v>769</v>
          </cell>
          <cell r="B689" t="str">
            <v>090</v>
          </cell>
        </row>
        <row r="690">
          <cell r="A690" t="str">
            <v>770</v>
          </cell>
          <cell r="B690" t="str">
            <v>090</v>
          </cell>
        </row>
        <row r="691">
          <cell r="A691" t="str">
            <v>771</v>
          </cell>
          <cell r="B691" t="str">
            <v>090</v>
          </cell>
        </row>
        <row r="692">
          <cell r="A692" t="str">
            <v>772</v>
          </cell>
          <cell r="B692" t="str">
            <v>090</v>
          </cell>
        </row>
        <row r="693">
          <cell r="A693" t="str">
            <v>773</v>
          </cell>
          <cell r="B693" t="str">
            <v>090</v>
          </cell>
        </row>
        <row r="694">
          <cell r="A694" t="str">
            <v>774</v>
          </cell>
          <cell r="B694" t="str">
            <v>090</v>
          </cell>
        </row>
        <row r="695">
          <cell r="A695" t="str">
            <v>775</v>
          </cell>
          <cell r="B695" t="str">
            <v>090</v>
          </cell>
        </row>
        <row r="696">
          <cell r="A696" t="str">
            <v>776</v>
          </cell>
          <cell r="B696" t="str">
            <v>090</v>
          </cell>
        </row>
        <row r="697">
          <cell r="A697" t="str">
            <v>777</v>
          </cell>
          <cell r="B697" t="str">
            <v>090</v>
          </cell>
        </row>
        <row r="698">
          <cell r="A698" t="str">
            <v>778</v>
          </cell>
          <cell r="B698" t="str">
            <v>090</v>
          </cell>
        </row>
        <row r="699">
          <cell r="A699" t="str">
            <v>779</v>
          </cell>
          <cell r="B699" t="str">
            <v>090</v>
          </cell>
        </row>
        <row r="700">
          <cell r="A700" t="str">
            <v>780</v>
          </cell>
          <cell r="B700" t="str">
            <v>090</v>
          </cell>
        </row>
        <row r="701">
          <cell r="A701" t="str">
            <v>781</v>
          </cell>
          <cell r="B701" t="str">
            <v>090</v>
          </cell>
        </row>
        <row r="702">
          <cell r="A702" t="str">
            <v>782</v>
          </cell>
          <cell r="B702" t="str">
            <v>090</v>
          </cell>
        </row>
        <row r="703">
          <cell r="A703" t="str">
            <v>783</v>
          </cell>
          <cell r="B703" t="str">
            <v>090</v>
          </cell>
        </row>
        <row r="704">
          <cell r="A704" t="str">
            <v>784</v>
          </cell>
          <cell r="B704" t="str">
            <v>090</v>
          </cell>
        </row>
        <row r="705">
          <cell r="A705" t="str">
            <v>785</v>
          </cell>
          <cell r="B705" t="str">
            <v>090</v>
          </cell>
        </row>
        <row r="706">
          <cell r="A706" t="str">
            <v>786</v>
          </cell>
          <cell r="B706" t="str">
            <v>090</v>
          </cell>
        </row>
        <row r="707">
          <cell r="A707" t="str">
            <v>787</v>
          </cell>
          <cell r="B707" t="str">
            <v>090</v>
          </cell>
        </row>
        <row r="708">
          <cell r="A708" t="str">
            <v>788</v>
          </cell>
          <cell r="B708" t="str">
            <v>090</v>
          </cell>
        </row>
        <row r="709">
          <cell r="A709" t="str">
            <v>789</v>
          </cell>
          <cell r="B709" t="str">
            <v>090</v>
          </cell>
        </row>
        <row r="710">
          <cell r="A710" t="str">
            <v>790</v>
          </cell>
          <cell r="B710" t="str">
            <v>090</v>
          </cell>
        </row>
        <row r="711">
          <cell r="A711" t="str">
            <v>791</v>
          </cell>
          <cell r="B711" t="str">
            <v>090</v>
          </cell>
        </row>
        <row r="712">
          <cell r="A712" t="str">
            <v>792</v>
          </cell>
          <cell r="B712" t="str">
            <v>090</v>
          </cell>
        </row>
        <row r="713">
          <cell r="A713" t="str">
            <v>793</v>
          </cell>
          <cell r="B713" t="str">
            <v>090</v>
          </cell>
        </row>
        <row r="714">
          <cell r="A714" t="str">
            <v>794</v>
          </cell>
          <cell r="B714" t="str">
            <v>090</v>
          </cell>
        </row>
        <row r="715">
          <cell r="A715" t="str">
            <v>795</v>
          </cell>
          <cell r="B715" t="str">
            <v>090</v>
          </cell>
        </row>
        <row r="716">
          <cell r="A716" t="str">
            <v>796</v>
          </cell>
          <cell r="B716" t="str">
            <v>090</v>
          </cell>
        </row>
        <row r="717">
          <cell r="A717" t="str">
            <v>797</v>
          </cell>
          <cell r="B717" t="str">
            <v>090</v>
          </cell>
        </row>
        <row r="718">
          <cell r="A718" t="str">
            <v>798</v>
          </cell>
          <cell r="B718" t="str">
            <v>090</v>
          </cell>
        </row>
        <row r="719">
          <cell r="A719" t="str">
            <v>799</v>
          </cell>
          <cell r="B719" t="str">
            <v>090</v>
          </cell>
        </row>
        <row r="720">
          <cell r="A720" t="str">
            <v>850</v>
          </cell>
          <cell r="B720" t="str">
            <v>180</v>
          </cell>
        </row>
        <row r="721">
          <cell r="A721" t="str">
            <v>889</v>
          </cell>
          <cell r="B721" t="str">
            <v>190</v>
          </cell>
        </row>
        <row r="722">
          <cell r="A722" t="str">
            <v>890</v>
          </cell>
          <cell r="B722" t="str">
            <v>200</v>
          </cell>
        </row>
        <row r="723">
          <cell r="A723" t="str">
            <v>891</v>
          </cell>
          <cell r="B723" t="str">
            <v>200</v>
          </cell>
        </row>
        <row r="724">
          <cell r="A724" t="str">
            <v>900</v>
          </cell>
          <cell r="B724" t="str">
            <v>210</v>
          </cell>
        </row>
        <row r="725">
          <cell r="A725" t="str">
            <v>999</v>
          </cell>
          <cell r="B725" t="str">
            <v>220</v>
          </cell>
        </row>
        <row r="726">
          <cell r="A726" t="str">
            <v>C01</v>
          </cell>
          <cell r="B726" t="str">
            <v>010</v>
          </cell>
        </row>
        <row r="727">
          <cell r="A727" t="str">
            <v>C02</v>
          </cell>
          <cell r="B727" t="str">
            <v>010</v>
          </cell>
        </row>
        <row r="728">
          <cell r="A728" t="str">
            <v>C03</v>
          </cell>
          <cell r="B728" t="str">
            <v>010</v>
          </cell>
        </row>
        <row r="729">
          <cell r="A729" t="str">
            <v>C04</v>
          </cell>
          <cell r="B729" t="str">
            <v>010</v>
          </cell>
        </row>
        <row r="730">
          <cell r="A730" t="str">
            <v>C05</v>
          </cell>
          <cell r="B730" t="str">
            <v>010</v>
          </cell>
        </row>
        <row r="731">
          <cell r="A731" t="str">
            <v>C06</v>
          </cell>
          <cell r="B731" t="str">
            <v>010</v>
          </cell>
        </row>
        <row r="732">
          <cell r="A732" t="str">
            <v>C07</v>
          </cell>
          <cell r="B732" t="str">
            <v>010</v>
          </cell>
        </row>
        <row r="733">
          <cell r="A733" t="str">
            <v>C08</v>
          </cell>
          <cell r="B733" t="str">
            <v>010</v>
          </cell>
        </row>
        <row r="734">
          <cell r="A734" t="str">
            <v>C09</v>
          </cell>
          <cell r="B734" t="str">
            <v>010</v>
          </cell>
        </row>
        <row r="735">
          <cell r="A735" t="str">
            <v>C10</v>
          </cell>
          <cell r="B735" t="str">
            <v>010</v>
          </cell>
        </row>
        <row r="736">
          <cell r="A736" t="str">
            <v>C11</v>
          </cell>
          <cell r="B736" t="str">
            <v>010</v>
          </cell>
        </row>
        <row r="737">
          <cell r="A737" t="str">
            <v>C12</v>
          </cell>
          <cell r="B737" t="str">
            <v>010</v>
          </cell>
        </row>
        <row r="738">
          <cell r="A738" t="str">
            <v>C13</v>
          </cell>
          <cell r="B738" t="str">
            <v>010</v>
          </cell>
        </row>
        <row r="739">
          <cell r="A739" t="str">
            <v>C14</v>
          </cell>
          <cell r="B739" t="str">
            <v>010</v>
          </cell>
        </row>
        <row r="740">
          <cell r="A740" t="str">
            <v>C15</v>
          </cell>
          <cell r="B740" t="str">
            <v>010</v>
          </cell>
        </row>
        <row r="741">
          <cell r="A741" t="str">
            <v>C16</v>
          </cell>
          <cell r="B741" t="str">
            <v>010</v>
          </cell>
        </row>
        <row r="742">
          <cell r="A742" t="str">
            <v>C17</v>
          </cell>
          <cell r="B742" t="str">
            <v>010</v>
          </cell>
        </row>
        <row r="743">
          <cell r="A743" t="str">
            <v>C18</v>
          </cell>
          <cell r="B743" t="str">
            <v>010</v>
          </cell>
        </row>
        <row r="744">
          <cell r="A744" t="str">
            <v>C19</v>
          </cell>
          <cell r="B744" t="str">
            <v>010</v>
          </cell>
        </row>
        <row r="745">
          <cell r="A745" t="str">
            <v>C20</v>
          </cell>
          <cell r="B745" t="str">
            <v>010</v>
          </cell>
        </row>
        <row r="746">
          <cell r="A746" t="str">
            <v>C21</v>
          </cell>
          <cell r="B746" t="str">
            <v>010</v>
          </cell>
        </row>
        <row r="747">
          <cell r="A747" t="str">
            <v>C22</v>
          </cell>
          <cell r="B747" t="str">
            <v>010</v>
          </cell>
        </row>
        <row r="748">
          <cell r="A748" t="str">
            <v>C23</v>
          </cell>
          <cell r="B748" t="str">
            <v>010</v>
          </cell>
        </row>
        <row r="749">
          <cell r="A749" t="str">
            <v>C24</v>
          </cell>
          <cell r="B749" t="str">
            <v>010</v>
          </cell>
        </row>
        <row r="750">
          <cell r="A750" t="str">
            <v>C25</v>
          </cell>
          <cell r="B750" t="str">
            <v>010</v>
          </cell>
        </row>
        <row r="751">
          <cell r="A751" t="str">
            <v>C26</v>
          </cell>
          <cell r="B751" t="str">
            <v>010</v>
          </cell>
        </row>
        <row r="752">
          <cell r="A752" t="str">
            <v>C27</v>
          </cell>
          <cell r="B752" t="str">
            <v>010</v>
          </cell>
        </row>
        <row r="753">
          <cell r="A753" t="str">
            <v>C28</v>
          </cell>
          <cell r="B753" t="str">
            <v>010</v>
          </cell>
        </row>
        <row r="754">
          <cell r="A754" t="str">
            <v>C29</v>
          </cell>
          <cell r="B754" t="str">
            <v>010</v>
          </cell>
        </row>
        <row r="755">
          <cell r="A755" t="str">
            <v>C30</v>
          </cell>
          <cell r="B755" t="str">
            <v>020</v>
          </cell>
        </row>
        <row r="756">
          <cell r="A756" t="str">
            <v>C31</v>
          </cell>
          <cell r="B756" t="str">
            <v>020</v>
          </cell>
        </row>
        <row r="757">
          <cell r="A757" t="str">
            <v>C32</v>
          </cell>
          <cell r="B757" t="str">
            <v>020</v>
          </cell>
        </row>
        <row r="758">
          <cell r="A758" t="str">
            <v>C33</v>
          </cell>
          <cell r="B758" t="str">
            <v>020</v>
          </cell>
        </row>
        <row r="759">
          <cell r="A759" t="str">
            <v>C34</v>
          </cell>
          <cell r="B759" t="str">
            <v>020</v>
          </cell>
        </row>
        <row r="760">
          <cell r="A760" t="str">
            <v>C35</v>
          </cell>
          <cell r="B760" t="str">
            <v>020</v>
          </cell>
        </row>
        <row r="761">
          <cell r="A761" t="str">
            <v>C36</v>
          </cell>
          <cell r="B761" t="str">
            <v>020</v>
          </cell>
        </row>
        <row r="762">
          <cell r="A762" t="str">
            <v>C37</v>
          </cell>
          <cell r="B762" t="str">
            <v>020</v>
          </cell>
        </row>
        <row r="763">
          <cell r="A763" t="str">
            <v>C38</v>
          </cell>
          <cell r="B763" t="str">
            <v>020</v>
          </cell>
        </row>
        <row r="764">
          <cell r="A764" t="str">
            <v>C39</v>
          </cell>
          <cell r="B764" t="str">
            <v>020</v>
          </cell>
        </row>
        <row r="765">
          <cell r="A765" t="str">
            <v>C40</v>
          </cell>
          <cell r="B765" t="str">
            <v>020</v>
          </cell>
        </row>
        <row r="766">
          <cell r="A766" t="str">
            <v>C41</v>
          </cell>
          <cell r="B766" t="str">
            <v>020</v>
          </cell>
        </row>
        <row r="767">
          <cell r="A767" t="str">
            <v>C42</v>
          </cell>
          <cell r="B767" t="str">
            <v>020</v>
          </cell>
        </row>
        <row r="768">
          <cell r="A768" t="str">
            <v>C43</v>
          </cell>
          <cell r="B768" t="str">
            <v>020</v>
          </cell>
        </row>
        <row r="769">
          <cell r="A769" t="str">
            <v>C44</v>
          </cell>
          <cell r="B769" t="str">
            <v>020</v>
          </cell>
        </row>
        <row r="770">
          <cell r="A770" t="str">
            <v>C45</v>
          </cell>
          <cell r="B770" t="str">
            <v>020</v>
          </cell>
        </row>
        <row r="771">
          <cell r="A771" t="str">
            <v>C46</v>
          </cell>
          <cell r="B771" t="str">
            <v>020</v>
          </cell>
        </row>
        <row r="772">
          <cell r="A772" t="str">
            <v>C47</v>
          </cell>
          <cell r="B772" t="str">
            <v>020</v>
          </cell>
        </row>
        <row r="773">
          <cell r="A773" t="str">
            <v>C48</v>
          </cell>
          <cell r="B773" t="str">
            <v>020</v>
          </cell>
        </row>
        <row r="774">
          <cell r="A774" t="str">
            <v>C49</v>
          </cell>
          <cell r="B774" t="str">
            <v>020</v>
          </cell>
        </row>
        <row r="775">
          <cell r="A775" t="str">
            <v>C50</v>
          </cell>
          <cell r="B775" t="str">
            <v>020</v>
          </cell>
        </row>
        <row r="776">
          <cell r="A776" t="str">
            <v>C51</v>
          </cell>
          <cell r="B776" t="str">
            <v>020</v>
          </cell>
        </row>
        <row r="777">
          <cell r="A777" t="str">
            <v>C52</v>
          </cell>
          <cell r="B777" t="str">
            <v>020</v>
          </cell>
        </row>
        <row r="778">
          <cell r="A778" t="str">
            <v>C53</v>
          </cell>
          <cell r="B778" t="str">
            <v>020</v>
          </cell>
        </row>
        <row r="779">
          <cell r="A779" t="str">
            <v>C54</v>
          </cell>
          <cell r="B779" t="str">
            <v>020</v>
          </cell>
        </row>
        <row r="780">
          <cell r="A780" t="str">
            <v>C55</v>
          </cell>
          <cell r="B780" t="str">
            <v>020</v>
          </cell>
        </row>
        <row r="781">
          <cell r="A781" t="str">
            <v>C56</v>
          </cell>
          <cell r="B781" t="str">
            <v>020</v>
          </cell>
        </row>
        <row r="782">
          <cell r="A782" t="str">
            <v>C57</v>
          </cell>
          <cell r="B782" t="str">
            <v>020</v>
          </cell>
        </row>
        <row r="783">
          <cell r="A783" t="str">
            <v>C58</v>
          </cell>
          <cell r="B783" t="str">
            <v>020</v>
          </cell>
        </row>
        <row r="784">
          <cell r="A784" t="str">
            <v>C59</v>
          </cell>
          <cell r="B784" t="str">
            <v>020</v>
          </cell>
        </row>
        <row r="785">
          <cell r="A785" t="str">
            <v>C60</v>
          </cell>
          <cell r="B785" t="str">
            <v>020</v>
          </cell>
        </row>
        <row r="786">
          <cell r="A786" t="str">
            <v>C61</v>
          </cell>
          <cell r="B786" t="str">
            <v>020</v>
          </cell>
        </row>
        <row r="787">
          <cell r="A787" t="str">
            <v>C62</v>
          </cell>
          <cell r="B787" t="str">
            <v>020</v>
          </cell>
        </row>
        <row r="788">
          <cell r="A788" t="str">
            <v>C63</v>
          </cell>
          <cell r="B788" t="str">
            <v>020</v>
          </cell>
        </row>
        <row r="789">
          <cell r="A789" t="str">
            <v>C64</v>
          </cell>
          <cell r="B789" t="str">
            <v>020</v>
          </cell>
        </row>
        <row r="790">
          <cell r="A790" t="str">
            <v>C65</v>
          </cell>
          <cell r="B790" t="str">
            <v>020</v>
          </cell>
        </row>
        <row r="791">
          <cell r="A791" t="str">
            <v>C66</v>
          </cell>
          <cell r="B791" t="str">
            <v>020</v>
          </cell>
        </row>
        <row r="792">
          <cell r="A792" t="str">
            <v>C67</v>
          </cell>
          <cell r="B792" t="str">
            <v>020</v>
          </cell>
        </row>
        <row r="793">
          <cell r="A793" t="str">
            <v>C68</v>
          </cell>
          <cell r="B793" t="str">
            <v>020</v>
          </cell>
        </row>
        <row r="794">
          <cell r="A794" t="str">
            <v>C69</v>
          </cell>
          <cell r="B794" t="str">
            <v>020</v>
          </cell>
        </row>
        <row r="795">
          <cell r="A795" t="str">
            <v>C70</v>
          </cell>
          <cell r="B795" t="str">
            <v>030</v>
          </cell>
        </row>
        <row r="796">
          <cell r="A796" t="str">
            <v>C71</v>
          </cell>
          <cell r="B796" t="str">
            <v>030</v>
          </cell>
        </row>
        <row r="797">
          <cell r="A797" t="str">
            <v>C72</v>
          </cell>
          <cell r="B797" t="str">
            <v>030</v>
          </cell>
        </row>
        <row r="798">
          <cell r="A798" t="str">
            <v>C73</v>
          </cell>
          <cell r="B798" t="str">
            <v>030</v>
          </cell>
        </row>
        <row r="799">
          <cell r="A799" t="str">
            <v>C74</v>
          </cell>
          <cell r="B799" t="str">
            <v>030</v>
          </cell>
        </row>
        <row r="800">
          <cell r="A800" t="str">
            <v>C75</v>
          </cell>
          <cell r="B800" t="str">
            <v>030</v>
          </cell>
        </row>
        <row r="801">
          <cell r="A801" t="str">
            <v>C76</v>
          </cell>
          <cell r="B801" t="str">
            <v>030</v>
          </cell>
        </row>
        <row r="802">
          <cell r="A802" t="str">
            <v>C77</v>
          </cell>
          <cell r="B802" t="str">
            <v>030</v>
          </cell>
        </row>
        <row r="803">
          <cell r="A803" t="str">
            <v>C78</v>
          </cell>
          <cell r="B803" t="str">
            <v>030</v>
          </cell>
        </row>
        <row r="804">
          <cell r="A804" t="str">
            <v>C79</v>
          </cell>
          <cell r="B804" t="str">
            <v>030</v>
          </cell>
        </row>
        <row r="805">
          <cell r="A805" t="str">
            <v>C80</v>
          </cell>
          <cell r="B805" t="str">
            <v>030</v>
          </cell>
        </row>
        <row r="806">
          <cell r="A806" t="str">
            <v>C81</v>
          </cell>
          <cell r="B806" t="str">
            <v>030</v>
          </cell>
        </row>
        <row r="807">
          <cell r="A807" t="str">
            <v>C82</v>
          </cell>
          <cell r="B807" t="str">
            <v>030</v>
          </cell>
        </row>
        <row r="808">
          <cell r="A808" t="str">
            <v>C83</v>
          </cell>
          <cell r="B808" t="str">
            <v>030</v>
          </cell>
        </row>
        <row r="809">
          <cell r="A809" t="str">
            <v>C84</v>
          </cell>
          <cell r="B809" t="str">
            <v>030</v>
          </cell>
        </row>
        <row r="810">
          <cell r="A810" t="str">
            <v>C85</v>
          </cell>
          <cell r="B810" t="str">
            <v>030</v>
          </cell>
        </row>
        <row r="811">
          <cell r="A811" t="str">
            <v>C86</v>
          </cell>
          <cell r="B811" t="str">
            <v>030</v>
          </cell>
        </row>
        <row r="812">
          <cell r="A812" t="str">
            <v>C87</v>
          </cell>
          <cell r="B812" t="str">
            <v>030</v>
          </cell>
        </row>
        <row r="813">
          <cell r="A813" t="str">
            <v>C88</v>
          </cell>
          <cell r="B813" t="str">
            <v>030</v>
          </cell>
        </row>
        <row r="814">
          <cell r="A814" t="str">
            <v>C89</v>
          </cell>
          <cell r="B814" t="str">
            <v>030</v>
          </cell>
        </row>
        <row r="815">
          <cell r="A815" t="str">
            <v>C90</v>
          </cell>
          <cell r="B815" t="str">
            <v>030</v>
          </cell>
        </row>
        <row r="816">
          <cell r="A816" t="str">
            <v>C91</v>
          </cell>
          <cell r="B816" t="str">
            <v>030</v>
          </cell>
        </row>
        <row r="817">
          <cell r="A817" t="str">
            <v>C92</v>
          </cell>
          <cell r="B817" t="str">
            <v>030</v>
          </cell>
        </row>
        <row r="818">
          <cell r="A818" t="str">
            <v>C93</v>
          </cell>
          <cell r="B818" t="str">
            <v>030</v>
          </cell>
        </row>
        <row r="819">
          <cell r="A819" t="str">
            <v>C94</v>
          </cell>
          <cell r="B819" t="str">
            <v>030</v>
          </cell>
        </row>
        <row r="820">
          <cell r="A820" t="str">
            <v>C95</v>
          </cell>
          <cell r="B820" t="str">
            <v>030</v>
          </cell>
        </row>
        <row r="821">
          <cell r="A821" t="str">
            <v>C96</v>
          </cell>
          <cell r="B821" t="str">
            <v>030</v>
          </cell>
        </row>
        <row r="822">
          <cell r="A822" t="str">
            <v>C97</v>
          </cell>
          <cell r="B822" t="str">
            <v>030</v>
          </cell>
        </row>
        <row r="823">
          <cell r="A823" t="str">
            <v>C98</v>
          </cell>
          <cell r="B823" t="str">
            <v>030</v>
          </cell>
        </row>
        <row r="824">
          <cell r="A824" t="str">
            <v>C99</v>
          </cell>
          <cell r="B824" t="str">
            <v>030</v>
          </cell>
        </row>
        <row r="825">
          <cell r="A825" t="str">
            <v>L00</v>
          </cell>
          <cell r="B825" t="str">
            <v>310</v>
          </cell>
        </row>
        <row r="826">
          <cell r="A826" t="str">
            <v>L01</v>
          </cell>
          <cell r="B826" t="str">
            <v>310</v>
          </cell>
        </row>
        <row r="827">
          <cell r="A827" t="str">
            <v>L02</v>
          </cell>
          <cell r="B827" t="str">
            <v>310</v>
          </cell>
        </row>
        <row r="828">
          <cell r="A828" t="str">
            <v>L03</v>
          </cell>
          <cell r="B828" t="str">
            <v>310</v>
          </cell>
        </row>
        <row r="829">
          <cell r="A829" t="str">
            <v>L04</v>
          </cell>
          <cell r="B829" t="str">
            <v>310</v>
          </cell>
        </row>
        <row r="830">
          <cell r="A830" t="str">
            <v>L05</v>
          </cell>
          <cell r="B830" t="str">
            <v>310</v>
          </cell>
        </row>
        <row r="831">
          <cell r="A831" t="str">
            <v>L06</v>
          </cell>
          <cell r="B831" t="str">
            <v>310</v>
          </cell>
        </row>
        <row r="832">
          <cell r="A832" t="str">
            <v>L07</v>
          </cell>
          <cell r="B832" t="str">
            <v>310</v>
          </cell>
        </row>
        <row r="833">
          <cell r="A833" t="str">
            <v>L08</v>
          </cell>
          <cell r="B833" t="str">
            <v>310</v>
          </cell>
        </row>
        <row r="834">
          <cell r="A834" t="str">
            <v>L09</v>
          </cell>
          <cell r="B834" t="str">
            <v>310</v>
          </cell>
        </row>
        <row r="835">
          <cell r="A835" t="str">
            <v>L10</v>
          </cell>
          <cell r="B835" t="str">
            <v>310</v>
          </cell>
        </row>
        <row r="836">
          <cell r="A836" t="str">
            <v>L11</v>
          </cell>
          <cell r="B836" t="str">
            <v>310</v>
          </cell>
        </row>
        <row r="837">
          <cell r="A837" t="str">
            <v>L12</v>
          </cell>
          <cell r="B837" t="str">
            <v>310</v>
          </cell>
        </row>
        <row r="838">
          <cell r="A838" t="str">
            <v>L13</v>
          </cell>
          <cell r="B838" t="str">
            <v>310</v>
          </cell>
        </row>
        <row r="839">
          <cell r="A839" t="str">
            <v>L14</v>
          </cell>
          <cell r="B839" t="str">
            <v>310</v>
          </cell>
        </row>
        <row r="840">
          <cell r="A840" t="str">
            <v>L15</v>
          </cell>
          <cell r="B840" t="str">
            <v>310</v>
          </cell>
        </row>
        <row r="841">
          <cell r="A841" t="str">
            <v>L16</v>
          </cell>
          <cell r="B841" t="str">
            <v>310</v>
          </cell>
        </row>
        <row r="842">
          <cell r="A842" t="str">
            <v>L17</v>
          </cell>
          <cell r="B842" t="str">
            <v>310</v>
          </cell>
        </row>
        <row r="843">
          <cell r="A843" t="str">
            <v>L18</v>
          </cell>
          <cell r="B843" t="str">
            <v>310</v>
          </cell>
        </row>
        <row r="844">
          <cell r="A844" t="str">
            <v>L19</v>
          </cell>
          <cell r="B844" t="str">
            <v>310</v>
          </cell>
        </row>
        <row r="845">
          <cell r="A845" t="str">
            <v>L20</v>
          </cell>
          <cell r="B845" t="str">
            <v>310</v>
          </cell>
        </row>
        <row r="846">
          <cell r="A846" t="str">
            <v>L21</v>
          </cell>
          <cell r="B846" t="str">
            <v>310</v>
          </cell>
        </row>
        <row r="847">
          <cell r="A847" t="str">
            <v>L22</v>
          </cell>
          <cell r="B847" t="str">
            <v>310</v>
          </cell>
        </row>
        <row r="848">
          <cell r="A848" t="str">
            <v>L23</v>
          </cell>
          <cell r="B848" t="str">
            <v>310</v>
          </cell>
        </row>
        <row r="849">
          <cell r="A849" t="str">
            <v>L24</v>
          </cell>
          <cell r="B849" t="str">
            <v>310</v>
          </cell>
        </row>
        <row r="850">
          <cell r="A850" t="str">
            <v>L25</v>
          </cell>
          <cell r="B850" t="str">
            <v>310</v>
          </cell>
        </row>
        <row r="851">
          <cell r="A851" t="str">
            <v>L26</v>
          </cell>
          <cell r="B851" t="str">
            <v>310</v>
          </cell>
        </row>
        <row r="852">
          <cell r="A852" t="str">
            <v>L27</v>
          </cell>
          <cell r="B852" t="str">
            <v>310</v>
          </cell>
        </row>
        <row r="853">
          <cell r="A853" t="str">
            <v>L28</v>
          </cell>
          <cell r="B853" t="str">
            <v>310</v>
          </cell>
        </row>
        <row r="854">
          <cell r="A854" t="str">
            <v>L29</v>
          </cell>
          <cell r="B854" t="str">
            <v>310</v>
          </cell>
        </row>
        <row r="855">
          <cell r="A855" t="str">
            <v>L30</v>
          </cell>
          <cell r="B855" t="str">
            <v>310</v>
          </cell>
        </row>
        <row r="856">
          <cell r="A856" t="str">
            <v>L31</v>
          </cell>
          <cell r="B856" t="str">
            <v>310</v>
          </cell>
        </row>
        <row r="857">
          <cell r="A857" t="str">
            <v>L32</v>
          </cell>
          <cell r="B857" t="str">
            <v>310</v>
          </cell>
        </row>
        <row r="858">
          <cell r="A858" t="str">
            <v>L33</v>
          </cell>
          <cell r="B858" t="str">
            <v>310</v>
          </cell>
        </row>
        <row r="859">
          <cell r="A859" t="str">
            <v>L34</v>
          </cell>
          <cell r="B859" t="str">
            <v>310</v>
          </cell>
        </row>
        <row r="860">
          <cell r="A860" t="str">
            <v>L35</v>
          </cell>
          <cell r="B860" t="str">
            <v>310</v>
          </cell>
        </row>
        <row r="861">
          <cell r="A861" t="str">
            <v>L36</v>
          </cell>
          <cell r="B861" t="str">
            <v>310</v>
          </cell>
        </row>
        <row r="862">
          <cell r="A862" t="str">
            <v>L37</v>
          </cell>
          <cell r="B862" t="str">
            <v>310</v>
          </cell>
        </row>
        <row r="863">
          <cell r="A863" t="str">
            <v>L38</v>
          </cell>
          <cell r="B863" t="str">
            <v>310</v>
          </cell>
        </row>
        <row r="864">
          <cell r="A864" t="str">
            <v>L39</v>
          </cell>
          <cell r="B864" t="str">
            <v>310</v>
          </cell>
        </row>
        <row r="865">
          <cell r="A865" t="str">
            <v>L40</v>
          </cell>
          <cell r="B865" t="str">
            <v>310</v>
          </cell>
        </row>
        <row r="866">
          <cell r="A866" t="str">
            <v>L41</v>
          </cell>
          <cell r="B866" t="str">
            <v>310</v>
          </cell>
        </row>
        <row r="867">
          <cell r="A867" t="str">
            <v>L42</v>
          </cell>
          <cell r="B867" t="str">
            <v>310</v>
          </cell>
        </row>
        <row r="868">
          <cell r="A868" t="str">
            <v>L43</v>
          </cell>
          <cell r="B868" t="str">
            <v>310</v>
          </cell>
        </row>
        <row r="869">
          <cell r="A869" t="str">
            <v>L44</v>
          </cell>
          <cell r="B869" t="str">
            <v>310</v>
          </cell>
        </row>
        <row r="870">
          <cell r="A870" t="str">
            <v>L45</v>
          </cell>
          <cell r="B870" t="str">
            <v>310</v>
          </cell>
        </row>
        <row r="871">
          <cell r="A871" t="str">
            <v>L46</v>
          </cell>
          <cell r="B871" t="str">
            <v>310</v>
          </cell>
        </row>
        <row r="872">
          <cell r="A872" t="str">
            <v>L47</v>
          </cell>
          <cell r="B872" t="str">
            <v>310</v>
          </cell>
        </row>
        <row r="873">
          <cell r="A873" t="str">
            <v>L48</v>
          </cell>
          <cell r="B873" t="str">
            <v>310</v>
          </cell>
        </row>
        <row r="874">
          <cell r="A874" t="str">
            <v>L49</v>
          </cell>
          <cell r="B874" t="str">
            <v>310</v>
          </cell>
        </row>
        <row r="875">
          <cell r="A875" t="str">
            <v>L50</v>
          </cell>
          <cell r="B875" t="str">
            <v>310</v>
          </cell>
        </row>
        <row r="876">
          <cell r="A876" t="str">
            <v>L51</v>
          </cell>
          <cell r="B876" t="str">
            <v>310</v>
          </cell>
        </row>
        <row r="877">
          <cell r="A877" t="str">
            <v>L52</v>
          </cell>
          <cell r="B877" t="str">
            <v>310</v>
          </cell>
        </row>
        <row r="878">
          <cell r="A878" t="str">
            <v>L53</v>
          </cell>
          <cell r="B878" t="str">
            <v>310</v>
          </cell>
        </row>
        <row r="879">
          <cell r="A879" t="str">
            <v>L54</v>
          </cell>
          <cell r="B879" t="str">
            <v>310</v>
          </cell>
        </row>
        <row r="880">
          <cell r="A880" t="str">
            <v>L55</v>
          </cell>
          <cell r="B880" t="str">
            <v>310</v>
          </cell>
        </row>
        <row r="881">
          <cell r="A881" t="str">
            <v>L56</v>
          </cell>
          <cell r="B881" t="str">
            <v>310</v>
          </cell>
        </row>
        <row r="882">
          <cell r="A882" t="str">
            <v>L57</v>
          </cell>
          <cell r="B882" t="str">
            <v>310</v>
          </cell>
        </row>
        <row r="883">
          <cell r="A883" t="str">
            <v>L58</v>
          </cell>
          <cell r="B883" t="str">
            <v>310</v>
          </cell>
        </row>
        <row r="884">
          <cell r="A884" t="str">
            <v>L59</v>
          </cell>
          <cell r="B884" t="str">
            <v>310</v>
          </cell>
        </row>
        <row r="885">
          <cell r="A885" t="str">
            <v>L60</v>
          </cell>
          <cell r="B885" t="str">
            <v>310</v>
          </cell>
        </row>
        <row r="886">
          <cell r="A886" t="str">
            <v>L61</v>
          </cell>
          <cell r="B886" t="str">
            <v>310</v>
          </cell>
        </row>
        <row r="887">
          <cell r="A887" t="str">
            <v>L62</v>
          </cell>
          <cell r="B887" t="str">
            <v>310</v>
          </cell>
        </row>
        <row r="888">
          <cell r="A888" t="str">
            <v>L63</v>
          </cell>
          <cell r="B888" t="str">
            <v>310</v>
          </cell>
        </row>
        <row r="889">
          <cell r="A889" t="str">
            <v>L64</v>
          </cell>
          <cell r="B889" t="str">
            <v>310</v>
          </cell>
        </row>
        <row r="890">
          <cell r="A890" t="str">
            <v>L65</v>
          </cell>
          <cell r="B890" t="str">
            <v>310</v>
          </cell>
        </row>
        <row r="891">
          <cell r="A891" t="str">
            <v>L66</v>
          </cell>
          <cell r="B891" t="str">
            <v>310</v>
          </cell>
        </row>
        <row r="892">
          <cell r="A892" t="str">
            <v>L67</v>
          </cell>
          <cell r="B892" t="str">
            <v>310</v>
          </cell>
        </row>
        <row r="893">
          <cell r="A893" t="str">
            <v>L68</v>
          </cell>
          <cell r="B893" t="str">
            <v>310</v>
          </cell>
        </row>
        <row r="894">
          <cell r="A894" t="str">
            <v>L69</v>
          </cell>
          <cell r="B894" t="str">
            <v>310</v>
          </cell>
        </row>
        <row r="895">
          <cell r="A895" t="str">
            <v>L70</v>
          </cell>
          <cell r="B895" t="str">
            <v>310</v>
          </cell>
        </row>
        <row r="896">
          <cell r="A896" t="str">
            <v>L71</v>
          </cell>
          <cell r="B896" t="str">
            <v>310</v>
          </cell>
        </row>
        <row r="897">
          <cell r="A897" t="str">
            <v>L72</v>
          </cell>
          <cell r="B897" t="str">
            <v>310</v>
          </cell>
        </row>
        <row r="898">
          <cell r="A898" t="str">
            <v>L73</v>
          </cell>
          <cell r="B898" t="str">
            <v>310</v>
          </cell>
        </row>
        <row r="899">
          <cell r="A899" t="str">
            <v>L74</v>
          </cell>
          <cell r="B899" t="str">
            <v>310</v>
          </cell>
        </row>
        <row r="900">
          <cell r="A900" t="str">
            <v>L75</v>
          </cell>
          <cell r="B900" t="str">
            <v>310</v>
          </cell>
        </row>
        <row r="901">
          <cell r="A901" t="str">
            <v>L76</v>
          </cell>
          <cell r="B901" t="str">
            <v>310</v>
          </cell>
        </row>
        <row r="902">
          <cell r="A902" t="str">
            <v>L77</v>
          </cell>
          <cell r="B902" t="str">
            <v>310</v>
          </cell>
        </row>
        <row r="903">
          <cell r="A903" t="str">
            <v>L78</v>
          </cell>
          <cell r="B903" t="str">
            <v>310</v>
          </cell>
        </row>
        <row r="904">
          <cell r="A904" t="str">
            <v>L79</v>
          </cell>
          <cell r="B904" t="str">
            <v>310</v>
          </cell>
        </row>
        <row r="905">
          <cell r="A905" t="str">
            <v>L80</v>
          </cell>
          <cell r="B905" t="str">
            <v>310</v>
          </cell>
        </row>
        <row r="906">
          <cell r="A906" t="str">
            <v>L81</v>
          </cell>
          <cell r="B906" t="str">
            <v>310</v>
          </cell>
        </row>
        <row r="907">
          <cell r="A907" t="str">
            <v>L82</v>
          </cell>
          <cell r="B907" t="str">
            <v>310</v>
          </cell>
        </row>
        <row r="908">
          <cell r="A908" t="str">
            <v>L83</v>
          </cell>
          <cell r="B908" t="str">
            <v>310</v>
          </cell>
        </row>
        <row r="909">
          <cell r="A909" t="str">
            <v>L84</v>
          </cell>
          <cell r="B909" t="str">
            <v>310</v>
          </cell>
        </row>
        <row r="910">
          <cell r="A910" t="str">
            <v>L85</v>
          </cell>
          <cell r="B910" t="str">
            <v>310</v>
          </cell>
        </row>
        <row r="911">
          <cell r="A911" t="str">
            <v>L86</v>
          </cell>
          <cell r="B911" t="str">
            <v>310</v>
          </cell>
        </row>
        <row r="912">
          <cell r="A912" t="str">
            <v>L87</v>
          </cell>
          <cell r="B912" t="str">
            <v>310</v>
          </cell>
        </row>
        <row r="913">
          <cell r="A913" t="str">
            <v>L88</v>
          </cell>
          <cell r="B913" t="str">
            <v>310</v>
          </cell>
        </row>
        <row r="914">
          <cell r="A914" t="str">
            <v>L89</v>
          </cell>
          <cell r="B914" t="str">
            <v>310</v>
          </cell>
        </row>
        <row r="915">
          <cell r="A915" t="str">
            <v>L90</v>
          </cell>
          <cell r="B915" t="str">
            <v>310</v>
          </cell>
        </row>
        <row r="916">
          <cell r="A916" t="str">
            <v>L91</v>
          </cell>
          <cell r="B916" t="str">
            <v>310</v>
          </cell>
        </row>
        <row r="917">
          <cell r="A917" t="str">
            <v>L92</v>
          </cell>
          <cell r="B917" t="str">
            <v>310</v>
          </cell>
        </row>
        <row r="918">
          <cell r="A918" t="str">
            <v>L93</v>
          </cell>
          <cell r="B918" t="str">
            <v>310</v>
          </cell>
        </row>
        <row r="919">
          <cell r="A919" t="str">
            <v>L94</v>
          </cell>
          <cell r="B919" t="str">
            <v>310</v>
          </cell>
        </row>
        <row r="920">
          <cell r="A920" t="str">
            <v>L95</v>
          </cell>
          <cell r="B920" t="str">
            <v>310</v>
          </cell>
        </row>
        <row r="921">
          <cell r="A921" t="str">
            <v>L96</v>
          </cell>
          <cell r="B921" t="str">
            <v>310</v>
          </cell>
        </row>
        <row r="922">
          <cell r="A922" t="str">
            <v>L97</v>
          </cell>
          <cell r="B922" t="str">
            <v>310</v>
          </cell>
        </row>
        <row r="923">
          <cell r="A923" t="str">
            <v>L98</v>
          </cell>
          <cell r="B923" t="str">
            <v>310</v>
          </cell>
        </row>
        <row r="924">
          <cell r="A924" t="str">
            <v>L99</v>
          </cell>
          <cell r="B924" t="str">
            <v>310</v>
          </cell>
        </row>
        <row r="925">
          <cell r="A925" t="str">
            <v>N00</v>
          </cell>
          <cell r="B925" t="str">
            <v>320</v>
          </cell>
        </row>
        <row r="926">
          <cell r="A926" t="str">
            <v>N01</v>
          </cell>
          <cell r="B926" t="str">
            <v>320</v>
          </cell>
        </row>
        <row r="927">
          <cell r="A927" t="str">
            <v>N02</v>
          </cell>
          <cell r="B927" t="str">
            <v>320</v>
          </cell>
        </row>
        <row r="928">
          <cell r="A928" t="str">
            <v>N03</v>
          </cell>
          <cell r="B928" t="str">
            <v>320</v>
          </cell>
        </row>
        <row r="929">
          <cell r="A929" t="str">
            <v>N04</v>
          </cell>
          <cell r="B929" t="str">
            <v>320</v>
          </cell>
        </row>
        <row r="930">
          <cell r="A930" t="str">
            <v>N05</v>
          </cell>
          <cell r="B930" t="str">
            <v>320</v>
          </cell>
        </row>
        <row r="931">
          <cell r="A931" t="str">
            <v>N06</v>
          </cell>
          <cell r="B931" t="str">
            <v>320</v>
          </cell>
        </row>
        <row r="932">
          <cell r="A932" t="str">
            <v>N07</v>
          </cell>
          <cell r="B932" t="str">
            <v>320</v>
          </cell>
        </row>
        <row r="933">
          <cell r="A933" t="str">
            <v>N08</v>
          </cell>
          <cell r="B933" t="str">
            <v>320</v>
          </cell>
        </row>
        <row r="934">
          <cell r="A934" t="str">
            <v>N09</v>
          </cell>
          <cell r="B934" t="str">
            <v>320</v>
          </cell>
        </row>
        <row r="935">
          <cell r="A935" t="str">
            <v>N10</v>
          </cell>
          <cell r="B935" t="str">
            <v>320</v>
          </cell>
        </row>
        <row r="936">
          <cell r="A936" t="str">
            <v>N11</v>
          </cell>
          <cell r="B936" t="str">
            <v>320</v>
          </cell>
        </row>
        <row r="937">
          <cell r="A937" t="str">
            <v>N12</v>
          </cell>
          <cell r="B937" t="str">
            <v>320</v>
          </cell>
        </row>
        <row r="938">
          <cell r="A938" t="str">
            <v>N13</v>
          </cell>
          <cell r="B938" t="str">
            <v>320</v>
          </cell>
        </row>
        <row r="939">
          <cell r="A939" t="str">
            <v>N14</v>
          </cell>
          <cell r="B939" t="str">
            <v>320</v>
          </cell>
        </row>
        <row r="940">
          <cell r="A940" t="str">
            <v>N15</v>
          </cell>
          <cell r="B940" t="str">
            <v>320</v>
          </cell>
        </row>
        <row r="941">
          <cell r="A941" t="str">
            <v>N16</v>
          </cell>
          <cell r="B941" t="str">
            <v>320</v>
          </cell>
        </row>
        <row r="942">
          <cell r="A942" t="str">
            <v>N17</v>
          </cell>
          <cell r="B942" t="str">
            <v>320</v>
          </cell>
        </row>
        <row r="943">
          <cell r="A943" t="str">
            <v>N18</v>
          </cell>
          <cell r="B943" t="str">
            <v>320</v>
          </cell>
        </row>
        <row r="944">
          <cell r="A944" t="str">
            <v>N19</v>
          </cell>
          <cell r="B944" t="str">
            <v>320</v>
          </cell>
        </row>
        <row r="945">
          <cell r="A945" t="str">
            <v>N20</v>
          </cell>
          <cell r="B945" t="str">
            <v>320</v>
          </cell>
        </row>
        <row r="946">
          <cell r="A946" t="str">
            <v>N21</v>
          </cell>
          <cell r="B946" t="str">
            <v>320</v>
          </cell>
        </row>
        <row r="947">
          <cell r="A947" t="str">
            <v>N22</v>
          </cell>
          <cell r="B947" t="str">
            <v>320</v>
          </cell>
        </row>
        <row r="948">
          <cell r="A948" t="str">
            <v>N23</v>
          </cell>
          <cell r="B948" t="str">
            <v>320</v>
          </cell>
        </row>
        <row r="949">
          <cell r="A949" t="str">
            <v>N24</v>
          </cell>
          <cell r="B949" t="str">
            <v>320</v>
          </cell>
        </row>
        <row r="950">
          <cell r="A950" t="str">
            <v>N25</v>
          </cell>
          <cell r="B950" t="str">
            <v>320</v>
          </cell>
        </row>
        <row r="951">
          <cell r="A951" t="str">
            <v>N26</v>
          </cell>
          <cell r="B951" t="str">
            <v>320</v>
          </cell>
        </row>
        <row r="952">
          <cell r="A952" t="str">
            <v>N27</v>
          </cell>
          <cell r="B952" t="str">
            <v>320</v>
          </cell>
        </row>
        <row r="953">
          <cell r="A953" t="str">
            <v>N28</v>
          </cell>
          <cell r="B953" t="str">
            <v>320</v>
          </cell>
        </row>
        <row r="954">
          <cell r="A954" t="str">
            <v>N29</v>
          </cell>
          <cell r="B954" t="str">
            <v>320</v>
          </cell>
        </row>
        <row r="955">
          <cell r="A955" t="str">
            <v>N30</v>
          </cell>
          <cell r="B955" t="str">
            <v>320</v>
          </cell>
        </row>
        <row r="956">
          <cell r="A956" t="str">
            <v>N31</v>
          </cell>
          <cell r="B956" t="str">
            <v>320</v>
          </cell>
        </row>
        <row r="957">
          <cell r="A957" t="str">
            <v>N32</v>
          </cell>
          <cell r="B957" t="str">
            <v>320</v>
          </cell>
        </row>
        <row r="958">
          <cell r="A958" t="str">
            <v>N33</v>
          </cell>
          <cell r="B958" t="str">
            <v>320</v>
          </cell>
        </row>
        <row r="959">
          <cell r="A959" t="str">
            <v>N34</v>
          </cell>
          <cell r="B959" t="str">
            <v>320</v>
          </cell>
        </row>
        <row r="960">
          <cell r="A960" t="str">
            <v>N35</v>
          </cell>
          <cell r="B960" t="str">
            <v>320</v>
          </cell>
        </row>
        <row r="961">
          <cell r="A961" t="str">
            <v>N36</v>
          </cell>
          <cell r="B961" t="str">
            <v>320</v>
          </cell>
        </row>
        <row r="962">
          <cell r="A962" t="str">
            <v>N37</v>
          </cell>
          <cell r="B962" t="str">
            <v>320</v>
          </cell>
        </row>
        <row r="963">
          <cell r="A963" t="str">
            <v>N38</v>
          </cell>
          <cell r="B963" t="str">
            <v>320</v>
          </cell>
        </row>
        <row r="964">
          <cell r="A964" t="str">
            <v>N39</v>
          </cell>
          <cell r="B964" t="str">
            <v>320</v>
          </cell>
        </row>
        <row r="965">
          <cell r="A965" t="str">
            <v>N40</v>
          </cell>
          <cell r="B965" t="str">
            <v>320</v>
          </cell>
        </row>
        <row r="966">
          <cell r="A966" t="str">
            <v>N41</v>
          </cell>
          <cell r="B966" t="str">
            <v>320</v>
          </cell>
        </row>
        <row r="967">
          <cell r="A967" t="str">
            <v>N42</v>
          </cell>
          <cell r="B967" t="str">
            <v>320</v>
          </cell>
        </row>
        <row r="968">
          <cell r="A968" t="str">
            <v>N43</v>
          </cell>
          <cell r="B968" t="str">
            <v>320</v>
          </cell>
        </row>
        <row r="969">
          <cell r="A969" t="str">
            <v>N44</v>
          </cell>
          <cell r="B969" t="str">
            <v>320</v>
          </cell>
        </row>
        <row r="970">
          <cell r="A970" t="str">
            <v>N45</v>
          </cell>
          <cell r="B970" t="str">
            <v>320</v>
          </cell>
        </row>
        <row r="971">
          <cell r="A971" t="str">
            <v>N46</v>
          </cell>
          <cell r="B971" t="str">
            <v>320</v>
          </cell>
        </row>
        <row r="972">
          <cell r="A972" t="str">
            <v>N47</v>
          </cell>
          <cell r="B972" t="str">
            <v>320</v>
          </cell>
        </row>
        <row r="973">
          <cell r="A973" t="str">
            <v>N48</v>
          </cell>
          <cell r="B973" t="str">
            <v>320</v>
          </cell>
        </row>
        <row r="974">
          <cell r="A974" t="str">
            <v>N49</v>
          </cell>
          <cell r="B974" t="str">
            <v>320</v>
          </cell>
        </row>
        <row r="975">
          <cell r="A975" t="str">
            <v>N50</v>
          </cell>
          <cell r="B975" t="str">
            <v>320</v>
          </cell>
        </row>
        <row r="976">
          <cell r="A976" t="str">
            <v>N51</v>
          </cell>
          <cell r="B976" t="str">
            <v>320</v>
          </cell>
        </row>
        <row r="977">
          <cell r="A977" t="str">
            <v>N52</v>
          </cell>
          <cell r="B977" t="str">
            <v>320</v>
          </cell>
        </row>
        <row r="978">
          <cell r="A978" t="str">
            <v>N53</v>
          </cell>
          <cell r="B978" t="str">
            <v>320</v>
          </cell>
        </row>
        <row r="979">
          <cell r="A979" t="str">
            <v>N54</v>
          </cell>
          <cell r="B979" t="str">
            <v>320</v>
          </cell>
        </row>
        <row r="980">
          <cell r="A980" t="str">
            <v>N55</v>
          </cell>
          <cell r="B980" t="str">
            <v>320</v>
          </cell>
        </row>
        <row r="981">
          <cell r="A981" t="str">
            <v>N56</v>
          </cell>
          <cell r="B981" t="str">
            <v>320</v>
          </cell>
        </row>
        <row r="982">
          <cell r="A982" t="str">
            <v>N57</v>
          </cell>
          <cell r="B982" t="str">
            <v>320</v>
          </cell>
        </row>
        <row r="983">
          <cell r="A983" t="str">
            <v>N58</v>
          </cell>
          <cell r="B983" t="str">
            <v>320</v>
          </cell>
        </row>
        <row r="984">
          <cell r="A984" t="str">
            <v>N59</v>
          </cell>
          <cell r="B984" t="str">
            <v>320</v>
          </cell>
        </row>
        <row r="985">
          <cell r="A985" t="str">
            <v>N60</v>
          </cell>
          <cell r="B985" t="str">
            <v>320</v>
          </cell>
        </row>
        <row r="986">
          <cell r="A986" t="str">
            <v>N61</v>
          </cell>
          <cell r="B986" t="str">
            <v>320</v>
          </cell>
        </row>
        <row r="987">
          <cell r="A987" t="str">
            <v>N62</v>
          </cell>
          <cell r="B987" t="str">
            <v>320</v>
          </cell>
        </row>
        <row r="988">
          <cell r="A988" t="str">
            <v>N63</v>
          </cell>
          <cell r="B988" t="str">
            <v>320</v>
          </cell>
        </row>
        <row r="989">
          <cell r="A989" t="str">
            <v>N64</v>
          </cell>
          <cell r="B989" t="str">
            <v>320</v>
          </cell>
        </row>
        <row r="990">
          <cell r="A990" t="str">
            <v>N65</v>
          </cell>
          <cell r="B990" t="str">
            <v>320</v>
          </cell>
        </row>
        <row r="991">
          <cell r="A991" t="str">
            <v>N66</v>
          </cell>
          <cell r="B991" t="str">
            <v>320</v>
          </cell>
        </row>
        <row r="992">
          <cell r="A992" t="str">
            <v>N67</v>
          </cell>
          <cell r="B992" t="str">
            <v>320</v>
          </cell>
        </row>
        <row r="993">
          <cell r="A993" t="str">
            <v>N68</v>
          </cell>
          <cell r="B993" t="str">
            <v>320</v>
          </cell>
        </row>
        <row r="994">
          <cell r="A994" t="str">
            <v>N69</v>
          </cell>
          <cell r="B994" t="str">
            <v>320</v>
          </cell>
        </row>
        <row r="995">
          <cell r="A995" t="str">
            <v>N70</v>
          </cell>
          <cell r="B995" t="str">
            <v>320</v>
          </cell>
        </row>
        <row r="996">
          <cell r="A996" t="str">
            <v>N71</v>
          </cell>
          <cell r="B996" t="str">
            <v>320</v>
          </cell>
        </row>
        <row r="997">
          <cell r="A997" t="str">
            <v>N72</v>
          </cell>
          <cell r="B997" t="str">
            <v>320</v>
          </cell>
        </row>
        <row r="998">
          <cell r="A998" t="str">
            <v>N73</v>
          </cell>
          <cell r="B998" t="str">
            <v>320</v>
          </cell>
        </row>
        <row r="999">
          <cell r="A999" t="str">
            <v>N74</v>
          </cell>
          <cell r="B999" t="str">
            <v>320</v>
          </cell>
        </row>
        <row r="1000">
          <cell r="A1000" t="str">
            <v>N75</v>
          </cell>
          <cell r="B1000" t="str">
            <v>320</v>
          </cell>
        </row>
        <row r="1001">
          <cell r="A1001" t="str">
            <v>N76</v>
          </cell>
          <cell r="B1001" t="str">
            <v>320</v>
          </cell>
        </row>
        <row r="1002">
          <cell r="A1002" t="str">
            <v>N77</v>
          </cell>
          <cell r="B1002" t="str">
            <v>320</v>
          </cell>
        </row>
        <row r="1003">
          <cell r="A1003" t="str">
            <v>N78</v>
          </cell>
          <cell r="B1003" t="str">
            <v>320</v>
          </cell>
        </row>
        <row r="1004">
          <cell r="A1004" t="str">
            <v>N79</v>
          </cell>
          <cell r="B1004" t="str">
            <v>320</v>
          </cell>
        </row>
        <row r="1005">
          <cell r="A1005" t="str">
            <v>N80</v>
          </cell>
          <cell r="B1005" t="str">
            <v>320</v>
          </cell>
        </row>
        <row r="1006">
          <cell r="A1006" t="str">
            <v>N81</v>
          </cell>
          <cell r="B1006" t="str">
            <v>320</v>
          </cell>
        </row>
        <row r="1007">
          <cell r="A1007" t="str">
            <v>N82</v>
          </cell>
          <cell r="B1007" t="str">
            <v>320</v>
          </cell>
        </row>
        <row r="1008">
          <cell r="A1008" t="str">
            <v>N83</v>
          </cell>
          <cell r="B1008" t="str">
            <v>320</v>
          </cell>
        </row>
        <row r="1009">
          <cell r="A1009" t="str">
            <v>N84</v>
          </cell>
          <cell r="B1009" t="str">
            <v>320</v>
          </cell>
        </row>
        <row r="1010">
          <cell r="A1010" t="str">
            <v>N85</v>
          </cell>
          <cell r="B1010" t="str">
            <v>320</v>
          </cell>
        </row>
        <row r="1011">
          <cell r="A1011" t="str">
            <v>N86</v>
          </cell>
          <cell r="B1011" t="str">
            <v>320</v>
          </cell>
        </row>
        <row r="1012">
          <cell r="A1012" t="str">
            <v>N87</v>
          </cell>
          <cell r="B1012" t="str">
            <v>320</v>
          </cell>
        </row>
        <row r="1013">
          <cell r="A1013" t="str">
            <v>N88</v>
          </cell>
          <cell r="B1013" t="str">
            <v>320</v>
          </cell>
        </row>
        <row r="1014">
          <cell r="A1014" t="str">
            <v>N89</v>
          </cell>
          <cell r="B1014" t="str">
            <v>320</v>
          </cell>
        </row>
        <row r="1015">
          <cell r="A1015" t="str">
            <v>N90</v>
          </cell>
          <cell r="B1015" t="str">
            <v>320</v>
          </cell>
        </row>
        <row r="1016">
          <cell r="A1016" t="str">
            <v>N91</v>
          </cell>
          <cell r="B1016" t="str">
            <v>320</v>
          </cell>
        </row>
        <row r="1017">
          <cell r="A1017" t="str">
            <v>N92</v>
          </cell>
          <cell r="B1017" t="str">
            <v>320</v>
          </cell>
        </row>
        <row r="1018">
          <cell r="A1018" t="str">
            <v>N93</v>
          </cell>
          <cell r="B1018" t="str">
            <v>320</v>
          </cell>
        </row>
        <row r="1019">
          <cell r="A1019" t="str">
            <v>N94</v>
          </cell>
          <cell r="B1019" t="str">
            <v>320</v>
          </cell>
        </row>
        <row r="1020">
          <cell r="A1020" t="str">
            <v>N95</v>
          </cell>
          <cell r="B1020" t="str">
            <v>320</v>
          </cell>
        </row>
        <row r="1021">
          <cell r="A1021" t="str">
            <v>N96</v>
          </cell>
          <cell r="B1021" t="str">
            <v>320</v>
          </cell>
        </row>
        <row r="1022">
          <cell r="A1022" t="str">
            <v>N97</v>
          </cell>
          <cell r="B1022" t="str">
            <v>320</v>
          </cell>
        </row>
        <row r="1023">
          <cell r="A1023" t="str">
            <v>N98</v>
          </cell>
          <cell r="B1023" t="str">
            <v>320</v>
          </cell>
        </row>
        <row r="1024">
          <cell r="A1024" t="str">
            <v>N99</v>
          </cell>
          <cell r="B1024" t="str">
            <v>320</v>
          </cell>
        </row>
        <row r="1025">
          <cell r="A1025" t="str">
            <v>S00</v>
          </cell>
          <cell r="B1025" t="str">
            <v>330</v>
          </cell>
        </row>
        <row r="1026">
          <cell r="A1026" t="str">
            <v>S01</v>
          </cell>
          <cell r="B1026" t="str">
            <v>330</v>
          </cell>
        </row>
        <row r="1027">
          <cell r="A1027" t="str">
            <v>S02</v>
          </cell>
          <cell r="B1027" t="str">
            <v>330</v>
          </cell>
        </row>
        <row r="1028">
          <cell r="A1028" t="str">
            <v>S03</v>
          </cell>
          <cell r="B1028" t="str">
            <v>330</v>
          </cell>
        </row>
        <row r="1029">
          <cell r="A1029" t="str">
            <v>S04</v>
          </cell>
          <cell r="B1029" t="str">
            <v>330</v>
          </cell>
        </row>
        <row r="1030">
          <cell r="A1030" t="str">
            <v>S05</v>
          </cell>
          <cell r="B1030" t="str">
            <v>330</v>
          </cell>
        </row>
        <row r="1031">
          <cell r="A1031" t="str">
            <v>S06</v>
          </cell>
          <cell r="B1031" t="str">
            <v>330</v>
          </cell>
        </row>
        <row r="1032">
          <cell r="A1032" t="str">
            <v>S07</v>
          </cell>
          <cell r="B1032" t="str">
            <v>330</v>
          </cell>
        </row>
        <row r="1033">
          <cell r="A1033" t="str">
            <v>S08</v>
          </cell>
          <cell r="B1033" t="str">
            <v>330</v>
          </cell>
        </row>
        <row r="1034">
          <cell r="A1034" t="str">
            <v>S09</v>
          </cell>
          <cell r="B1034" t="str">
            <v>330</v>
          </cell>
        </row>
        <row r="1035">
          <cell r="A1035" t="str">
            <v>S10</v>
          </cell>
          <cell r="B1035" t="str">
            <v>330</v>
          </cell>
        </row>
        <row r="1036">
          <cell r="A1036" t="str">
            <v>S11</v>
          </cell>
          <cell r="B1036" t="str">
            <v>330</v>
          </cell>
        </row>
        <row r="1037">
          <cell r="A1037" t="str">
            <v>S12</v>
          </cell>
          <cell r="B1037" t="str">
            <v>330</v>
          </cell>
        </row>
        <row r="1038">
          <cell r="A1038" t="str">
            <v>S13</v>
          </cell>
          <cell r="B1038" t="str">
            <v>330</v>
          </cell>
        </row>
        <row r="1039">
          <cell r="A1039" t="str">
            <v>S14</v>
          </cell>
          <cell r="B1039" t="str">
            <v>330</v>
          </cell>
        </row>
        <row r="1040">
          <cell r="A1040" t="str">
            <v>S15</v>
          </cell>
          <cell r="B1040" t="str">
            <v>330</v>
          </cell>
        </row>
        <row r="1041">
          <cell r="A1041" t="str">
            <v>S16</v>
          </cell>
          <cell r="B1041" t="str">
            <v>330</v>
          </cell>
        </row>
        <row r="1042">
          <cell r="A1042" t="str">
            <v>S17</v>
          </cell>
          <cell r="B1042" t="str">
            <v>330</v>
          </cell>
        </row>
        <row r="1043">
          <cell r="A1043" t="str">
            <v>S18</v>
          </cell>
          <cell r="B1043" t="str">
            <v>330</v>
          </cell>
        </row>
        <row r="1044">
          <cell r="A1044" t="str">
            <v>S19</v>
          </cell>
          <cell r="B1044" t="str">
            <v>330</v>
          </cell>
        </row>
        <row r="1045">
          <cell r="A1045" t="str">
            <v>S20</v>
          </cell>
          <cell r="B1045" t="str">
            <v>330</v>
          </cell>
        </row>
        <row r="1046">
          <cell r="A1046" t="str">
            <v>S21</v>
          </cell>
          <cell r="B1046" t="str">
            <v>330</v>
          </cell>
        </row>
        <row r="1047">
          <cell r="A1047" t="str">
            <v>S22</v>
          </cell>
          <cell r="B1047" t="str">
            <v>330</v>
          </cell>
        </row>
        <row r="1048">
          <cell r="A1048" t="str">
            <v>S23</v>
          </cell>
          <cell r="B1048" t="str">
            <v>330</v>
          </cell>
        </row>
        <row r="1049">
          <cell r="A1049" t="str">
            <v>S24</v>
          </cell>
          <cell r="B1049" t="str">
            <v>330</v>
          </cell>
        </row>
        <row r="1050">
          <cell r="A1050" t="str">
            <v>S25</v>
          </cell>
          <cell r="B1050" t="str">
            <v>330</v>
          </cell>
        </row>
        <row r="1051">
          <cell r="A1051" t="str">
            <v>S26</v>
          </cell>
          <cell r="B1051" t="str">
            <v>330</v>
          </cell>
        </row>
        <row r="1052">
          <cell r="A1052" t="str">
            <v>S27</v>
          </cell>
          <cell r="B1052" t="str">
            <v>330</v>
          </cell>
        </row>
        <row r="1053">
          <cell r="A1053" t="str">
            <v>S28</v>
          </cell>
          <cell r="B1053" t="str">
            <v>330</v>
          </cell>
        </row>
        <row r="1054">
          <cell r="A1054" t="str">
            <v>S29</v>
          </cell>
          <cell r="B1054" t="str">
            <v>330</v>
          </cell>
        </row>
        <row r="1055">
          <cell r="A1055" t="str">
            <v>S30</v>
          </cell>
          <cell r="B1055" t="str">
            <v>330</v>
          </cell>
        </row>
        <row r="1056">
          <cell r="A1056" t="str">
            <v>S31</v>
          </cell>
          <cell r="B1056" t="str">
            <v>330</v>
          </cell>
        </row>
        <row r="1057">
          <cell r="A1057" t="str">
            <v>S32</v>
          </cell>
          <cell r="B1057" t="str">
            <v>330</v>
          </cell>
        </row>
        <row r="1058">
          <cell r="A1058" t="str">
            <v>S33</v>
          </cell>
          <cell r="B1058" t="str">
            <v>330</v>
          </cell>
        </row>
        <row r="1059">
          <cell r="A1059" t="str">
            <v>S34</v>
          </cell>
          <cell r="B1059" t="str">
            <v>330</v>
          </cell>
        </row>
        <row r="1060">
          <cell r="A1060" t="str">
            <v>S35</v>
          </cell>
          <cell r="B1060" t="str">
            <v>330</v>
          </cell>
        </row>
        <row r="1061">
          <cell r="A1061" t="str">
            <v>S36</v>
          </cell>
          <cell r="B1061" t="str">
            <v>330</v>
          </cell>
        </row>
        <row r="1062">
          <cell r="A1062" t="str">
            <v>S37</v>
          </cell>
          <cell r="B1062" t="str">
            <v>330</v>
          </cell>
        </row>
        <row r="1063">
          <cell r="A1063" t="str">
            <v>S38</v>
          </cell>
          <cell r="B1063" t="str">
            <v>330</v>
          </cell>
        </row>
        <row r="1064">
          <cell r="A1064" t="str">
            <v>S39</v>
          </cell>
          <cell r="B1064" t="str">
            <v>330</v>
          </cell>
        </row>
        <row r="1065">
          <cell r="A1065" t="str">
            <v>S40</v>
          </cell>
          <cell r="B1065" t="str">
            <v>330</v>
          </cell>
        </row>
        <row r="1066">
          <cell r="A1066" t="str">
            <v>S41</v>
          </cell>
          <cell r="B1066" t="str">
            <v>330</v>
          </cell>
        </row>
        <row r="1067">
          <cell r="A1067" t="str">
            <v>S42</v>
          </cell>
          <cell r="B1067" t="str">
            <v>330</v>
          </cell>
        </row>
        <row r="1068">
          <cell r="A1068" t="str">
            <v>S43</v>
          </cell>
          <cell r="B1068" t="str">
            <v>330</v>
          </cell>
        </row>
        <row r="1069">
          <cell r="A1069" t="str">
            <v>S44</v>
          </cell>
          <cell r="B1069" t="str">
            <v>330</v>
          </cell>
        </row>
        <row r="1070">
          <cell r="A1070" t="str">
            <v>S45</v>
          </cell>
          <cell r="B1070" t="str">
            <v>330</v>
          </cell>
        </row>
        <row r="1071">
          <cell r="A1071" t="str">
            <v>S46</v>
          </cell>
          <cell r="B1071" t="str">
            <v>330</v>
          </cell>
        </row>
        <row r="1072">
          <cell r="A1072" t="str">
            <v>S47</v>
          </cell>
          <cell r="B1072" t="str">
            <v>330</v>
          </cell>
        </row>
        <row r="1073">
          <cell r="A1073" t="str">
            <v>S48</v>
          </cell>
          <cell r="B1073" t="str">
            <v>330</v>
          </cell>
        </row>
        <row r="1074">
          <cell r="A1074" t="str">
            <v>S49</v>
          </cell>
          <cell r="B1074" t="str">
            <v>330</v>
          </cell>
        </row>
        <row r="1075">
          <cell r="A1075" t="str">
            <v>S50</v>
          </cell>
          <cell r="B1075" t="str">
            <v>330</v>
          </cell>
        </row>
        <row r="1076">
          <cell r="A1076" t="str">
            <v>S51</v>
          </cell>
          <cell r="B1076" t="str">
            <v>330</v>
          </cell>
        </row>
        <row r="1077">
          <cell r="A1077" t="str">
            <v>S52</v>
          </cell>
          <cell r="B1077" t="str">
            <v>330</v>
          </cell>
        </row>
        <row r="1078">
          <cell r="A1078" t="str">
            <v>S53</v>
          </cell>
          <cell r="B1078" t="str">
            <v>330</v>
          </cell>
        </row>
        <row r="1079">
          <cell r="A1079" t="str">
            <v>S54</v>
          </cell>
          <cell r="B1079" t="str">
            <v>330</v>
          </cell>
        </row>
        <row r="1080">
          <cell r="A1080" t="str">
            <v>S55</v>
          </cell>
          <cell r="B1080" t="str">
            <v>330</v>
          </cell>
        </row>
        <row r="1081">
          <cell r="A1081" t="str">
            <v>S56</v>
          </cell>
          <cell r="B1081" t="str">
            <v>330</v>
          </cell>
        </row>
        <row r="1082">
          <cell r="A1082" t="str">
            <v>S57</v>
          </cell>
          <cell r="B1082" t="str">
            <v>330</v>
          </cell>
        </row>
        <row r="1083">
          <cell r="A1083" t="str">
            <v>S58</v>
          </cell>
          <cell r="B1083" t="str">
            <v>330</v>
          </cell>
        </row>
        <row r="1084">
          <cell r="A1084" t="str">
            <v>S59</v>
          </cell>
          <cell r="B1084" t="str">
            <v>330</v>
          </cell>
        </row>
        <row r="1085">
          <cell r="A1085" t="str">
            <v>S60</v>
          </cell>
          <cell r="B1085" t="str">
            <v>330</v>
          </cell>
        </row>
        <row r="1086">
          <cell r="A1086" t="str">
            <v>S61</v>
          </cell>
          <cell r="B1086" t="str">
            <v>330</v>
          </cell>
        </row>
        <row r="1087">
          <cell r="A1087" t="str">
            <v>S62</v>
          </cell>
          <cell r="B1087" t="str">
            <v>330</v>
          </cell>
        </row>
        <row r="1088">
          <cell r="A1088" t="str">
            <v>S63</v>
          </cell>
          <cell r="B1088" t="str">
            <v>330</v>
          </cell>
        </row>
        <row r="1089">
          <cell r="A1089" t="str">
            <v>S64</v>
          </cell>
          <cell r="B1089" t="str">
            <v>330</v>
          </cell>
        </row>
        <row r="1090">
          <cell r="A1090" t="str">
            <v>S65</v>
          </cell>
          <cell r="B1090" t="str">
            <v>330</v>
          </cell>
        </row>
        <row r="1091">
          <cell r="A1091" t="str">
            <v>S66</v>
          </cell>
          <cell r="B1091" t="str">
            <v>330</v>
          </cell>
        </row>
        <row r="1092">
          <cell r="A1092" t="str">
            <v>S67</v>
          </cell>
          <cell r="B1092" t="str">
            <v>330</v>
          </cell>
        </row>
        <row r="1093">
          <cell r="A1093" t="str">
            <v>S68</v>
          </cell>
          <cell r="B1093" t="str">
            <v>330</v>
          </cell>
        </row>
        <row r="1094">
          <cell r="A1094" t="str">
            <v>S69</v>
          </cell>
          <cell r="B1094" t="str">
            <v>330</v>
          </cell>
        </row>
        <row r="1095">
          <cell r="A1095" t="str">
            <v>S70</v>
          </cell>
          <cell r="B1095" t="str">
            <v>330</v>
          </cell>
        </row>
        <row r="1096">
          <cell r="A1096" t="str">
            <v>S71</v>
          </cell>
          <cell r="B1096" t="str">
            <v>330</v>
          </cell>
        </row>
        <row r="1097">
          <cell r="A1097" t="str">
            <v>S72</v>
          </cell>
          <cell r="B1097" t="str">
            <v>330</v>
          </cell>
        </row>
        <row r="1098">
          <cell r="A1098" t="str">
            <v>S73</v>
          </cell>
          <cell r="B1098" t="str">
            <v>330</v>
          </cell>
        </row>
        <row r="1099">
          <cell r="A1099" t="str">
            <v>S74</v>
          </cell>
          <cell r="B1099" t="str">
            <v>330</v>
          </cell>
        </row>
        <row r="1100">
          <cell r="A1100" t="str">
            <v>S75</v>
          </cell>
          <cell r="B1100" t="str">
            <v>330</v>
          </cell>
        </row>
        <row r="1101">
          <cell r="A1101" t="str">
            <v>S76</v>
          </cell>
          <cell r="B1101" t="str">
            <v>330</v>
          </cell>
        </row>
        <row r="1102">
          <cell r="A1102" t="str">
            <v>S77</v>
          </cell>
          <cell r="B1102" t="str">
            <v>330</v>
          </cell>
        </row>
        <row r="1103">
          <cell r="A1103" t="str">
            <v>S78</v>
          </cell>
          <cell r="B1103" t="str">
            <v>330</v>
          </cell>
        </row>
        <row r="1104">
          <cell r="A1104" t="str">
            <v>S79</v>
          </cell>
          <cell r="B1104" t="str">
            <v>330</v>
          </cell>
        </row>
        <row r="1105">
          <cell r="A1105" t="str">
            <v>S80</v>
          </cell>
          <cell r="B1105" t="str">
            <v>330</v>
          </cell>
        </row>
        <row r="1106">
          <cell r="A1106" t="str">
            <v>S81</v>
          </cell>
          <cell r="B1106" t="str">
            <v>330</v>
          </cell>
        </row>
        <row r="1107">
          <cell r="A1107" t="str">
            <v>S82</v>
          </cell>
          <cell r="B1107" t="str">
            <v>330</v>
          </cell>
        </row>
        <row r="1108">
          <cell r="A1108" t="str">
            <v>S83</v>
          </cell>
          <cell r="B1108" t="str">
            <v>330</v>
          </cell>
        </row>
        <row r="1109">
          <cell r="A1109" t="str">
            <v>S84</v>
          </cell>
          <cell r="B1109" t="str">
            <v>330</v>
          </cell>
        </row>
        <row r="1110">
          <cell r="A1110" t="str">
            <v>S85</v>
          </cell>
          <cell r="B1110" t="str">
            <v>330</v>
          </cell>
        </row>
        <row r="1111">
          <cell r="A1111" t="str">
            <v>S86</v>
          </cell>
          <cell r="B1111" t="str">
            <v>330</v>
          </cell>
        </row>
        <row r="1112">
          <cell r="A1112" t="str">
            <v>S87</v>
          </cell>
          <cell r="B1112" t="str">
            <v>330</v>
          </cell>
        </row>
        <row r="1113">
          <cell r="A1113" t="str">
            <v>S88</v>
          </cell>
          <cell r="B1113" t="str">
            <v>330</v>
          </cell>
        </row>
        <row r="1114">
          <cell r="A1114" t="str">
            <v>S89</v>
          </cell>
          <cell r="B1114" t="str">
            <v>330</v>
          </cell>
        </row>
        <row r="1115">
          <cell r="A1115" t="str">
            <v>S90</v>
          </cell>
          <cell r="B1115" t="str">
            <v>330</v>
          </cell>
        </row>
        <row r="1116">
          <cell r="A1116" t="str">
            <v>S91</v>
          </cell>
          <cell r="B1116" t="str">
            <v>330</v>
          </cell>
        </row>
        <row r="1117">
          <cell r="A1117" t="str">
            <v>S92</v>
          </cell>
          <cell r="B1117" t="str">
            <v>330</v>
          </cell>
        </row>
        <row r="1118">
          <cell r="A1118" t="str">
            <v>S93</v>
          </cell>
          <cell r="B1118" t="str">
            <v>330</v>
          </cell>
        </row>
        <row r="1119">
          <cell r="A1119" t="str">
            <v>S94</v>
          </cell>
          <cell r="B1119" t="str">
            <v>330</v>
          </cell>
        </row>
        <row r="1120">
          <cell r="A1120" t="str">
            <v>S95</v>
          </cell>
          <cell r="B1120" t="str">
            <v>330</v>
          </cell>
        </row>
        <row r="1121">
          <cell r="A1121" t="str">
            <v>S96</v>
          </cell>
          <cell r="B1121" t="str">
            <v>330</v>
          </cell>
        </row>
        <row r="1122">
          <cell r="A1122" t="str">
            <v>S97</v>
          </cell>
          <cell r="B1122" t="str">
            <v>330</v>
          </cell>
        </row>
        <row r="1123">
          <cell r="A1123" t="str">
            <v>S98</v>
          </cell>
          <cell r="B1123" t="str">
            <v>330</v>
          </cell>
        </row>
        <row r="1124">
          <cell r="A1124" t="str">
            <v>S99</v>
          </cell>
          <cell r="B1124" t="str">
            <v>330</v>
          </cell>
        </row>
        <row r="1125">
          <cell r="A1125" t="str">
            <v>SK0</v>
          </cell>
          <cell r="B1125" t="str">
            <v>330</v>
          </cell>
        </row>
        <row r="1126">
          <cell r="A1126" t="str">
            <v>SK1</v>
          </cell>
          <cell r="B1126" t="str">
            <v>330</v>
          </cell>
        </row>
        <row r="1127">
          <cell r="A1127" t="str">
            <v>SK2</v>
          </cell>
          <cell r="B1127" t="str">
            <v>330</v>
          </cell>
        </row>
        <row r="1128">
          <cell r="A1128" t="str">
            <v>SK3</v>
          </cell>
          <cell r="B1128" t="str">
            <v>330</v>
          </cell>
        </row>
        <row r="1129">
          <cell r="A1129" t="str">
            <v>SK4</v>
          </cell>
          <cell r="B1129" t="str">
            <v>330</v>
          </cell>
        </row>
        <row r="1130">
          <cell r="A1130" t="str">
            <v>SK5</v>
          </cell>
          <cell r="B1130" t="str">
            <v>330</v>
          </cell>
        </row>
        <row r="1131">
          <cell r="A1131" t="str">
            <v>SK6</v>
          </cell>
          <cell r="B1131" t="str">
            <v>330</v>
          </cell>
        </row>
        <row r="1132">
          <cell r="A1132" t="str">
            <v>SK7</v>
          </cell>
          <cell r="B1132" t="str">
            <v>330</v>
          </cell>
        </row>
        <row r="1133">
          <cell r="A1133" t="str">
            <v>SK8</v>
          </cell>
          <cell r="B1133" t="str">
            <v>330</v>
          </cell>
        </row>
        <row r="1134">
          <cell r="A1134" t="str">
            <v>SK9</v>
          </cell>
          <cell r="B1134" t="str">
            <v>330</v>
          </cell>
        </row>
        <row r="1135">
          <cell r="A1135" t="str">
            <v>SN0</v>
          </cell>
          <cell r="B1135" t="str">
            <v>330</v>
          </cell>
        </row>
        <row r="1136">
          <cell r="A1136" t="str">
            <v>SR0</v>
          </cell>
          <cell r="B1136" t="str">
            <v>330</v>
          </cell>
        </row>
        <row r="1137">
          <cell r="A1137" t="str">
            <v>T00</v>
          </cell>
          <cell r="B1137" t="str">
            <v>095</v>
          </cell>
        </row>
        <row r="1138">
          <cell r="A1138" t="str">
            <v>T01</v>
          </cell>
          <cell r="B1138" t="str">
            <v>095</v>
          </cell>
        </row>
        <row r="1139">
          <cell r="A1139" t="str">
            <v>T02</v>
          </cell>
          <cell r="B1139" t="str">
            <v>095</v>
          </cell>
        </row>
        <row r="1140">
          <cell r="A1140" t="str">
            <v>T03</v>
          </cell>
          <cell r="B1140" t="str">
            <v>095</v>
          </cell>
        </row>
        <row r="1141">
          <cell r="A1141" t="str">
            <v>T04</v>
          </cell>
          <cell r="B1141" t="str">
            <v>095</v>
          </cell>
        </row>
        <row r="1142">
          <cell r="A1142" t="str">
            <v>T05</v>
          </cell>
          <cell r="B1142" t="str">
            <v>095</v>
          </cell>
        </row>
        <row r="1143">
          <cell r="A1143" t="str">
            <v>T06</v>
          </cell>
          <cell r="B1143" t="str">
            <v>095</v>
          </cell>
        </row>
        <row r="1144">
          <cell r="A1144" t="str">
            <v>T07</v>
          </cell>
          <cell r="B1144" t="str">
            <v>095</v>
          </cell>
        </row>
        <row r="1145">
          <cell r="A1145" t="str">
            <v>T08</v>
          </cell>
          <cell r="B1145" t="str">
            <v>095</v>
          </cell>
        </row>
        <row r="1146">
          <cell r="A1146" t="str">
            <v>T09</v>
          </cell>
          <cell r="B1146" t="str">
            <v>095</v>
          </cell>
        </row>
        <row r="1147">
          <cell r="A1147" t="str">
            <v>T10</v>
          </cell>
          <cell r="B1147" t="str">
            <v>095</v>
          </cell>
        </row>
        <row r="1148">
          <cell r="A1148" t="str">
            <v>T11</v>
          </cell>
          <cell r="B1148" t="str">
            <v>095</v>
          </cell>
        </row>
        <row r="1149">
          <cell r="A1149" t="str">
            <v>T12</v>
          </cell>
          <cell r="B1149" t="str">
            <v>095</v>
          </cell>
        </row>
        <row r="1150">
          <cell r="A1150" t="str">
            <v>T13</v>
          </cell>
          <cell r="B1150" t="str">
            <v>095</v>
          </cell>
        </row>
        <row r="1151">
          <cell r="A1151" t="str">
            <v>T14</v>
          </cell>
          <cell r="B1151" t="str">
            <v>095</v>
          </cell>
        </row>
        <row r="1152">
          <cell r="A1152" t="str">
            <v>T15</v>
          </cell>
          <cell r="B1152" t="str">
            <v>095</v>
          </cell>
        </row>
        <row r="1153">
          <cell r="A1153" t="str">
            <v>T16</v>
          </cell>
          <cell r="B1153" t="str">
            <v>095</v>
          </cell>
        </row>
        <row r="1154">
          <cell r="A1154" t="str">
            <v>T17</v>
          </cell>
          <cell r="B1154" t="str">
            <v>095</v>
          </cell>
        </row>
        <row r="1155">
          <cell r="A1155" t="str">
            <v>T18</v>
          </cell>
          <cell r="B1155" t="str">
            <v>095</v>
          </cell>
        </row>
        <row r="1156">
          <cell r="A1156" t="str">
            <v>T19</v>
          </cell>
          <cell r="B1156" t="str">
            <v>095</v>
          </cell>
        </row>
        <row r="1157">
          <cell r="A1157" t="str">
            <v>T20</v>
          </cell>
          <cell r="B1157" t="str">
            <v>095</v>
          </cell>
        </row>
        <row r="1158">
          <cell r="A1158" t="str">
            <v>T21</v>
          </cell>
          <cell r="B1158" t="str">
            <v>095</v>
          </cell>
        </row>
        <row r="1159">
          <cell r="A1159" t="str">
            <v>T22</v>
          </cell>
          <cell r="B1159" t="str">
            <v>095</v>
          </cell>
        </row>
        <row r="1160">
          <cell r="A1160" t="str">
            <v>T23</v>
          </cell>
          <cell r="B1160" t="str">
            <v>095</v>
          </cell>
        </row>
        <row r="1161">
          <cell r="A1161" t="str">
            <v>T24</v>
          </cell>
          <cell r="B1161" t="str">
            <v>095</v>
          </cell>
        </row>
        <row r="1162">
          <cell r="A1162" t="str">
            <v>T25</v>
          </cell>
          <cell r="B1162" t="str">
            <v>095</v>
          </cell>
        </row>
        <row r="1163">
          <cell r="A1163" t="str">
            <v>T26</v>
          </cell>
          <cell r="B1163" t="str">
            <v>095</v>
          </cell>
        </row>
        <row r="1164">
          <cell r="A1164" t="str">
            <v>T27</v>
          </cell>
          <cell r="B1164" t="str">
            <v>095</v>
          </cell>
        </row>
        <row r="1165">
          <cell r="A1165" t="str">
            <v>T28</v>
          </cell>
          <cell r="B1165" t="str">
            <v>095</v>
          </cell>
        </row>
        <row r="1166">
          <cell r="A1166" t="str">
            <v>T29</v>
          </cell>
          <cell r="B1166" t="str">
            <v>095</v>
          </cell>
        </row>
        <row r="1167">
          <cell r="A1167" t="str">
            <v>T30</v>
          </cell>
          <cell r="B1167" t="str">
            <v>095</v>
          </cell>
        </row>
        <row r="1168">
          <cell r="A1168" t="str">
            <v>T31</v>
          </cell>
          <cell r="B1168" t="str">
            <v>095</v>
          </cell>
        </row>
        <row r="1169">
          <cell r="A1169" t="str">
            <v>T32</v>
          </cell>
          <cell r="B1169" t="str">
            <v>095</v>
          </cell>
        </row>
        <row r="1170">
          <cell r="A1170" t="str">
            <v>T33</v>
          </cell>
          <cell r="B1170" t="str">
            <v>095</v>
          </cell>
        </row>
        <row r="1171">
          <cell r="A1171" t="str">
            <v>T34</v>
          </cell>
          <cell r="B1171" t="str">
            <v>095</v>
          </cell>
        </row>
        <row r="1172">
          <cell r="A1172" t="str">
            <v>T35</v>
          </cell>
          <cell r="B1172" t="str">
            <v>095</v>
          </cell>
        </row>
        <row r="1173">
          <cell r="A1173" t="str">
            <v>T36</v>
          </cell>
          <cell r="B1173" t="str">
            <v>095</v>
          </cell>
        </row>
        <row r="1174">
          <cell r="A1174" t="str">
            <v>T37</v>
          </cell>
          <cell r="B1174" t="str">
            <v>095</v>
          </cell>
        </row>
        <row r="1175">
          <cell r="A1175" t="str">
            <v>T38</v>
          </cell>
          <cell r="B1175" t="str">
            <v>095</v>
          </cell>
        </row>
        <row r="1176">
          <cell r="A1176" t="str">
            <v>T39</v>
          </cell>
          <cell r="B1176" t="str">
            <v>095</v>
          </cell>
        </row>
        <row r="1177">
          <cell r="A1177" t="str">
            <v>T40</v>
          </cell>
          <cell r="B1177" t="str">
            <v>095</v>
          </cell>
        </row>
        <row r="1178">
          <cell r="A1178" t="str">
            <v>T41</v>
          </cell>
          <cell r="B1178" t="str">
            <v>095</v>
          </cell>
        </row>
        <row r="1179">
          <cell r="A1179" t="str">
            <v>T42</v>
          </cell>
          <cell r="B1179" t="str">
            <v>095</v>
          </cell>
        </row>
        <row r="1180">
          <cell r="A1180" t="str">
            <v>T43</v>
          </cell>
          <cell r="B1180" t="str">
            <v>095</v>
          </cell>
        </row>
        <row r="1181">
          <cell r="A1181" t="str">
            <v>T44</v>
          </cell>
          <cell r="B1181" t="str">
            <v>095</v>
          </cell>
        </row>
        <row r="1182">
          <cell r="A1182" t="str">
            <v>T45</v>
          </cell>
          <cell r="B1182" t="str">
            <v>095</v>
          </cell>
        </row>
        <row r="1183">
          <cell r="A1183" t="str">
            <v>T46</v>
          </cell>
          <cell r="B1183" t="str">
            <v>095</v>
          </cell>
        </row>
        <row r="1184">
          <cell r="A1184" t="str">
            <v>T47</v>
          </cell>
          <cell r="B1184" t="str">
            <v>095</v>
          </cell>
        </row>
        <row r="1185">
          <cell r="A1185" t="str">
            <v>T48</v>
          </cell>
          <cell r="B1185" t="str">
            <v>095</v>
          </cell>
        </row>
        <row r="1186">
          <cell r="A1186" t="str">
            <v>T49</v>
          </cell>
          <cell r="B1186" t="str">
            <v>095</v>
          </cell>
        </row>
        <row r="1187">
          <cell r="A1187" t="str">
            <v>T50</v>
          </cell>
          <cell r="B1187" t="str">
            <v>095</v>
          </cell>
        </row>
        <row r="1188">
          <cell r="A1188" t="str">
            <v>T51</v>
          </cell>
          <cell r="B1188" t="str">
            <v>095</v>
          </cell>
        </row>
        <row r="1189">
          <cell r="A1189" t="str">
            <v>T52</v>
          </cell>
          <cell r="B1189" t="str">
            <v>095</v>
          </cell>
        </row>
        <row r="1190">
          <cell r="A1190" t="str">
            <v>T53</v>
          </cell>
          <cell r="B1190" t="str">
            <v>095</v>
          </cell>
        </row>
        <row r="1191">
          <cell r="A1191" t="str">
            <v>T54</v>
          </cell>
          <cell r="B1191" t="str">
            <v>095</v>
          </cell>
        </row>
        <row r="1192">
          <cell r="A1192" t="str">
            <v>T55</v>
          </cell>
          <cell r="B1192" t="str">
            <v>095</v>
          </cell>
        </row>
        <row r="1193">
          <cell r="A1193" t="str">
            <v>T56</v>
          </cell>
          <cell r="B1193" t="str">
            <v>095</v>
          </cell>
        </row>
        <row r="1194">
          <cell r="A1194" t="str">
            <v>T57</v>
          </cell>
          <cell r="B1194" t="str">
            <v>095</v>
          </cell>
        </row>
        <row r="1195">
          <cell r="A1195" t="str">
            <v>T58</v>
          </cell>
          <cell r="B1195" t="str">
            <v>095</v>
          </cell>
        </row>
        <row r="1196">
          <cell r="A1196" t="str">
            <v>T59</v>
          </cell>
          <cell r="B1196" t="str">
            <v>095</v>
          </cell>
        </row>
        <row r="1197">
          <cell r="A1197" t="str">
            <v>T60</v>
          </cell>
          <cell r="B1197" t="str">
            <v>095</v>
          </cell>
        </row>
        <row r="1198">
          <cell r="A1198" t="str">
            <v>T61</v>
          </cell>
          <cell r="B1198" t="str">
            <v>095</v>
          </cell>
        </row>
        <row r="1199">
          <cell r="A1199" t="str">
            <v>T62</v>
          </cell>
          <cell r="B1199" t="str">
            <v>095</v>
          </cell>
        </row>
        <row r="1200">
          <cell r="A1200" t="str">
            <v>T63</v>
          </cell>
          <cell r="B1200" t="str">
            <v>095</v>
          </cell>
        </row>
        <row r="1201">
          <cell r="A1201" t="str">
            <v>T64</v>
          </cell>
          <cell r="B1201" t="str">
            <v>095</v>
          </cell>
        </row>
        <row r="1202">
          <cell r="A1202" t="str">
            <v>T65</v>
          </cell>
          <cell r="B1202" t="str">
            <v>095</v>
          </cell>
        </row>
        <row r="1203">
          <cell r="A1203" t="str">
            <v>T66</v>
          </cell>
          <cell r="B1203" t="str">
            <v>095</v>
          </cell>
        </row>
        <row r="1204">
          <cell r="A1204" t="str">
            <v>T67</v>
          </cell>
          <cell r="B1204" t="str">
            <v>095</v>
          </cell>
        </row>
        <row r="1205">
          <cell r="A1205" t="str">
            <v>T68</v>
          </cell>
          <cell r="B1205" t="str">
            <v>095</v>
          </cell>
        </row>
        <row r="1206">
          <cell r="A1206" t="str">
            <v>T69</v>
          </cell>
          <cell r="B1206" t="str">
            <v>095</v>
          </cell>
        </row>
        <row r="1207">
          <cell r="A1207" t="str">
            <v>T70</v>
          </cell>
          <cell r="B1207" t="str">
            <v>095</v>
          </cell>
        </row>
        <row r="1208">
          <cell r="A1208" t="str">
            <v>T71</v>
          </cell>
          <cell r="B1208" t="str">
            <v>095</v>
          </cell>
        </row>
        <row r="1209">
          <cell r="A1209" t="str">
            <v>T72</v>
          </cell>
          <cell r="B1209" t="str">
            <v>095</v>
          </cell>
        </row>
        <row r="1210">
          <cell r="A1210" t="str">
            <v>T73</v>
          </cell>
          <cell r="B1210" t="str">
            <v>095</v>
          </cell>
        </row>
        <row r="1211">
          <cell r="A1211" t="str">
            <v>T74</v>
          </cell>
          <cell r="B1211" t="str">
            <v>095</v>
          </cell>
        </row>
        <row r="1212">
          <cell r="A1212" t="str">
            <v>T75</v>
          </cell>
          <cell r="B1212" t="str">
            <v>095</v>
          </cell>
        </row>
        <row r="1213">
          <cell r="A1213" t="str">
            <v>T76</v>
          </cell>
          <cell r="B1213" t="str">
            <v>095</v>
          </cell>
        </row>
        <row r="1214">
          <cell r="A1214" t="str">
            <v>T77</v>
          </cell>
          <cell r="B1214" t="str">
            <v>095</v>
          </cell>
        </row>
        <row r="1215">
          <cell r="A1215" t="str">
            <v>T78</v>
          </cell>
          <cell r="B1215" t="str">
            <v>095</v>
          </cell>
        </row>
        <row r="1216">
          <cell r="A1216" t="str">
            <v>T79</v>
          </cell>
          <cell r="B1216" t="str">
            <v>095</v>
          </cell>
        </row>
        <row r="1217">
          <cell r="A1217" t="str">
            <v>T80</v>
          </cell>
          <cell r="B1217" t="str">
            <v>095</v>
          </cell>
        </row>
        <row r="1218">
          <cell r="A1218" t="str">
            <v>T81</v>
          </cell>
          <cell r="B1218" t="str">
            <v>095</v>
          </cell>
        </row>
        <row r="1219">
          <cell r="A1219" t="str">
            <v>T82</v>
          </cell>
          <cell r="B1219" t="str">
            <v>095</v>
          </cell>
        </row>
        <row r="1220">
          <cell r="A1220" t="str">
            <v>T83</v>
          </cell>
          <cell r="B1220" t="str">
            <v>095</v>
          </cell>
        </row>
        <row r="1221">
          <cell r="A1221" t="str">
            <v>T84</v>
          </cell>
          <cell r="B1221" t="str">
            <v>095</v>
          </cell>
        </row>
        <row r="1222">
          <cell r="A1222" t="str">
            <v>T85</v>
          </cell>
          <cell r="B1222" t="str">
            <v>095</v>
          </cell>
        </row>
        <row r="1223">
          <cell r="A1223" t="str">
            <v>T86</v>
          </cell>
          <cell r="B1223" t="str">
            <v>095</v>
          </cell>
        </row>
        <row r="1224">
          <cell r="A1224" t="str">
            <v>T87</v>
          </cell>
          <cell r="B1224" t="str">
            <v>095</v>
          </cell>
        </row>
        <row r="1225">
          <cell r="A1225" t="str">
            <v>T88</v>
          </cell>
          <cell r="B1225" t="str">
            <v>095</v>
          </cell>
        </row>
        <row r="1226">
          <cell r="A1226" t="str">
            <v>T89</v>
          </cell>
          <cell r="B1226" t="str">
            <v>095</v>
          </cell>
        </row>
        <row r="1227">
          <cell r="A1227" t="str">
            <v>T90</v>
          </cell>
          <cell r="B1227" t="str">
            <v>095</v>
          </cell>
        </row>
        <row r="1228">
          <cell r="A1228" t="str">
            <v>T91</v>
          </cell>
          <cell r="B1228" t="str">
            <v>095</v>
          </cell>
        </row>
        <row r="1229">
          <cell r="A1229" t="str">
            <v>T92</v>
          </cell>
          <cell r="B1229" t="str">
            <v>095</v>
          </cell>
        </row>
        <row r="1230">
          <cell r="A1230" t="str">
            <v>T93</v>
          </cell>
          <cell r="B1230" t="str">
            <v>095</v>
          </cell>
        </row>
        <row r="1231">
          <cell r="A1231" t="str">
            <v>T94</v>
          </cell>
          <cell r="B1231" t="str">
            <v>095</v>
          </cell>
        </row>
        <row r="1232">
          <cell r="A1232" t="str">
            <v>T95</v>
          </cell>
          <cell r="B1232" t="str">
            <v>095</v>
          </cell>
        </row>
        <row r="1233">
          <cell r="A1233" t="str">
            <v>T96</v>
          </cell>
          <cell r="B1233" t="str">
            <v>095</v>
          </cell>
        </row>
        <row r="1234">
          <cell r="A1234" t="str">
            <v>T97</v>
          </cell>
          <cell r="B1234" t="str">
            <v>095</v>
          </cell>
        </row>
        <row r="1235">
          <cell r="A1235" t="str">
            <v>T98</v>
          </cell>
          <cell r="B1235" t="str">
            <v>095</v>
          </cell>
        </row>
        <row r="1236">
          <cell r="A1236" t="str">
            <v>T99</v>
          </cell>
          <cell r="B1236" t="str">
            <v>095</v>
          </cell>
        </row>
        <row r="1237">
          <cell r="A1237" t="str">
            <v>W00</v>
          </cell>
          <cell r="B1237" t="str">
            <v>035</v>
          </cell>
        </row>
        <row r="1238">
          <cell r="A1238" t="str">
            <v>W01</v>
          </cell>
          <cell r="B1238" t="str">
            <v>035</v>
          </cell>
        </row>
        <row r="1239">
          <cell r="A1239" t="str">
            <v>W02</v>
          </cell>
          <cell r="B1239" t="str">
            <v>035</v>
          </cell>
        </row>
        <row r="1240">
          <cell r="A1240" t="str">
            <v>W03</v>
          </cell>
          <cell r="B1240" t="str">
            <v>035</v>
          </cell>
        </row>
        <row r="1241">
          <cell r="A1241" t="str">
            <v>W04</v>
          </cell>
          <cell r="B1241" t="str">
            <v>035</v>
          </cell>
        </row>
        <row r="1242">
          <cell r="A1242" t="str">
            <v>W05</v>
          </cell>
          <cell r="B1242" t="str">
            <v>035</v>
          </cell>
        </row>
        <row r="1243">
          <cell r="A1243" t="str">
            <v>W06</v>
          </cell>
          <cell r="B1243" t="str">
            <v>035</v>
          </cell>
        </row>
        <row r="1244">
          <cell r="A1244" t="str">
            <v>W07</v>
          </cell>
          <cell r="B1244" t="str">
            <v>035</v>
          </cell>
        </row>
        <row r="1245">
          <cell r="A1245" t="str">
            <v>W08</v>
          </cell>
          <cell r="B1245" t="str">
            <v>035</v>
          </cell>
        </row>
        <row r="1246">
          <cell r="A1246" t="str">
            <v>W09</v>
          </cell>
          <cell r="B1246" t="str">
            <v>035</v>
          </cell>
        </row>
        <row r="1247">
          <cell r="A1247" t="str">
            <v>W10</v>
          </cell>
          <cell r="B1247" t="str">
            <v>035</v>
          </cell>
        </row>
        <row r="1248">
          <cell r="A1248" t="str">
            <v>W11</v>
          </cell>
          <cell r="B1248" t="str">
            <v>035</v>
          </cell>
        </row>
        <row r="1249">
          <cell r="A1249" t="str">
            <v>W12</v>
          </cell>
          <cell r="B1249" t="str">
            <v>035</v>
          </cell>
        </row>
        <row r="1250">
          <cell r="A1250" t="str">
            <v>W13</v>
          </cell>
          <cell r="B1250" t="str">
            <v>035</v>
          </cell>
        </row>
        <row r="1251">
          <cell r="A1251" t="str">
            <v>W14</v>
          </cell>
          <cell r="B1251" t="str">
            <v>035</v>
          </cell>
        </row>
        <row r="1252">
          <cell r="A1252" t="str">
            <v>W15</v>
          </cell>
          <cell r="B1252" t="str">
            <v>035</v>
          </cell>
        </row>
        <row r="1253">
          <cell r="A1253" t="str">
            <v>W16</v>
          </cell>
          <cell r="B1253" t="str">
            <v>035</v>
          </cell>
        </row>
        <row r="1254">
          <cell r="A1254" t="str">
            <v>W17</v>
          </cell>
          <cell r="B1254" t="str">
            <v>035</v>
          </cell>
        </row>
        <row r="1255">
          <cell r="A1255" t="str">
            <v>W18</v>
          </cell>
          <cell r="B1255" t="str">
            <v>035</v>
          </cell>
        </row>
        <row r="1256">
          <cell r="A1256" t="str">
            <v>W19</v>
          </cell>
          <cell r="B1256" t="str">
            <v>035</v>
          </cell>
        </row>
        <row r="1257">
          <cell r="A1257" t="str">
            <v>W20</v>
          </cell>
          <cell r="B1257" t="str">
            <v>035</v>
          </cell>
        </row>
        <row r="1258">
          <cell r="A1258" t="str">
            <v>W21</v>
          </cell>
          <cell r="B1258" t="str">
            <v>035</v>
          </cell>
        </row>
        <row r="1259">
          <cell r="A1259" t="str">
            <v>W22</v>
          </cell>
          <cell r="B1259" t="str">
            <v>035</v>
          </cell>
        </row>
        <row r="1260">
          <cell r="A1260" t="str">
            <v>W23</v>
          </cell>
          <cell r="B1260" t="str">
            <v>035</v>
          </cell>
        </row>
        <row r="1261">
          <cell r="A1261" t="str">
            <v>W24</v>
          </cell>
          <cell r="B1261" t="str">
            <v>035</v>
          </cell>
        </row>
        <row r="1262">
          <cell r="A1262" t="str">
            <v>W25</v>
          </cell>
          <cell r="B1262" t="str">
            <v>035</v>
          </cell>
        </row>
        <row r="1263">
          <cell r="A1263" t="str">
            <v>W26</v>
          </cell>
          <cell r="B1263" t="str">
            <v>035</v>
          </cell>
        </row>
        <row r="1264">
          <cell r="A1264" t="str">
            <v>W27</v>
          </cell>
          <cell r="B1264" t="str">
            <v>035</v>
          </cell>
        </row>
        <row r="1265">
          <cell r="A1265" t="str">
            <v>W28</v>
          </cell>
          <cell r="B1265" t="str">
            <v>035</v>
          </cell>
        </row>
        <row r="1266">
          <cell r="A1266" t="str">
            <v>W29</v>
          </cell>
          <cell r="B1266" t="str">
            <v>035</v>
          </cell>
        </row>
        <row r="1267">
          <cell r="A1267" t="str">
            <v>W30</v>
          </cell>
          <cell r="B1267" t="str">
            <v>035</v>
          </cell>
        </row>
        <row r="1268">
          <cell r="A1268" t="str">
            <v>W31</v>
          </cell>
          <cell r="B1268" t="str">
            <v>035</v>
          </cell>
        </row>
        <row r="1269">
          <cell r="A1269" t="str">
            <v>W32</v>
          </cell>
          <cell r="B1269" t="str">
            <v>035</v>
          </cell>
        </row>
        <row r="1270">
          <cell r="A1270" t="str">
            <v>W33</v>
          </cell>
          <cell r="B1270" t="str">
            <v>035</v>
          </cell>
        </row>
        <row r="1271">
          <cell r="A1271" t="str">
            <v>W34</v>
          </cell>
          <cell r="B1271" t="str">
            <v>035</v>
          </cell>
        </row>
        <row r="1272">
          <cell r="A1272" t="str">
            <v>W35</v>
          </cell>
          <cell r="B1272" t="str">
            <v>035</v>
          </cell>
        </row>
        <row r="1273">
          <cell r="A1273" t="str">
            <v>W36</v>
          </cell>
          <cell r="B1273" t="str">
            <v>035</v>
          </cell>
        </row>
        <row r="1274">
          <cell r="A1274" t="str">
            <v>W37</v>
          </cell>
          <cell r="B1274" t="str">
            <v>035</v>
          </cell>
        </row>
        <row r="1275">
          <cell r="A1275" t="str">
            <v>W38</v>
          </cell>
          <cell r="B1275" t="str">
            <v>035</v>
          </cell>
        </row>
        <row r="1276">
          <cell r="A1276" t="str">
            <v>W39</v>
          </cell>
          <cell r="B1276" t="str">
            <v>035</v>
          </cell>
        </row>
        <row r="1277">
          <cell r="A1277" t="str">
            <v>W40</v>
          </cell>
          <cell r="B1277" t="str">
            <v>035</v>
          </cell>
        </row>
        <row r="1278">
          <cell r="A1278" t="str">
            <v>W41</v>
          </cell>
          <cell r="B1278" t="str">
            <v>035</v>
          </cell>
        </row>
        <row r="1279">
          <cell r="A1279" t="str">
            <v>W42</v>
          </cell>
          <cell r="B1279" t="str">
            <v>035</v>
          </cell>
        </row>
        <row r="1280">
          <cell r="A1280" t="str">
            <v>W43</v>
          </cell>
          <cell r="B1280" t="str">
            <v>035</v>
          </cell>
        </row>
        <row r="1281">
          <cell r="A1281" t="str">
            <v>W44</v>
          </cell>
          <cell r="B1281" t="str">
            <v>035</v>
          </cell>
        </row>
        <row r="1282">
          <cell r="A1282" t="str">
            <v>W45</v>
          </cell>
          <cell r="B1282" t="str">
            <v>035</v>
          </cell>
        </row>
        <row r="1283">
          <cell r="A1283" t="str">
            <v>W46</v>
          </cell>
          <cell r="B1283" t="str">
            <v>035</v>
          </cell>
        </row>
        <row r="1284">
          <cell r="A1284" t="str">
            <v>W47</v>
          </cell>
          <cell r="B1284" t="str">
            <v>035</v>
          </cell>
        </row>
        <row r="1285">
          <cell r="A1285" t="str">
            <v>W48</v>
          </cell>
          <cell r="B1285" t="str">
            <v>035</v>
          </cell>
        </row>
        <row r="1286">
          <cell r="A1286" t="str">
            <v>W49</v>
          </cell>
          <cell r="B1286" t="str">
            <v>035</v>
          </cell>
        </row>
        <row r="1287">
          <cell r="A1287" t="str">
            <v>W50</v>
          </cell>
          <cell r="B1287" t="str">
            <v>035</v>
          </cell>
        </row>
        <row r="1288">
          <cell r="A1288" t="str">
            <v>W51</v>
          </cell>
          <cell r="B1288" t="str">
            <v>035</v>
          </cell>
        </row>
        <row r="1289">
          <cell r="A1289" t="str">
            <v>W52</v>
          </cell>
          <cell r="B1289" t="str">
            <v>035</v>
          </cell>
        </row>
        <row r="1290">
          <cell r="A1290" t="str">
            <v>W53</v>
          </cell>
          <cell r="B1290" t="str">
            <v>035</v>
          </cell>
        </row>
        <row r="1291">
          <cell r="A1291" t="str">
            <v>W54</v>
          </cell>
          <cell r="B1291" t="str">
            <v>035</v>
          </cell>
        </row>
        <row r="1292">
          <cell r="A1292" t="str">
            <v>W55</v>
          </cell>
          <cell r="B1292" t="str">
            <v>035</v>
          </cell>
        </row>
        <row r="1293">
          <cell r="A1293" t="str">
            <v>W56</v>
          </cell>
          <cell r="B1293" t="str">
            <v>035</v>
          </cell>
        </row>
        <row r="1294">
          <cell r="A1294" t="str">
            <v>W57</v>
          </cell>
          <cell r="B1294" t="str">
            <v>035</v>
          </cell>
        </row>
        <row r="1295">
          <cell r="A1295" t="str">
            <v>W58</v>
          </cell>
          <cell r="B1295" t="str">
            <v>035</v>
          </cell>
        </row>
        <row r="1296">
          <cell r="A1296" t="str">
            <v>W59</v>
          </cell>
          <cell r="B1296" t="str">
            <v>035</v>
          </cell>
        </row>
        <row r="1297">
          <cell r="A1297" t="str">
            <v>W60</v>
          </cell>
          <cell r="B1297" t="str">
            <v>035</v>
          </cell>
        </row>
        <row r="1298">
          <cell r="A1298" t="str">
            <v>W61</v>
          </cell>
          <cell r="B1298" t="str">
            <v>035</v>
          </cell>
        </row>
        <row r="1299">
          <cell r="A1299" t="str">
            <v>W62</v>
          </cell>
          <cell r="B1299" t="str">
            <v>035</v>
          </cell>
        </row>
        <row r="1300">
          <cell r="A1300" t="str">
            <v>W63</v>
          </cell>
          <cell r="B1300" t="str">
            <v>035</v>
          </cell>
        </row>
        <row r="1301">
          <cell r="A1301" t="str">
            <v>W64</v>
          </cell>
          <cell r="B1301" t="str">
            <v>035</v>
          </cell>
        </row>
        <row r="1302">
          <cell r="A1302" t="str">
            <v>W65</v>
          </cell>
          <cell r="B1302" t="str">
            <v>035</v>
          </cell>
        </row>
        <row r="1303">
          <cell r="A1303" t="str">
            <v>W66</v>
          </cell>
          <cell r="B1303" t="str">
            <v>035</v>
          </cell>
        </row>
        <row r="1304">
          <cell r="A1304" t="str">
            <v>W67</v>
          </cell>
          <cell r="B1304" t="str">
            <v>035</v>
          </cell>
        </row>
        <row r="1305">
          <cell r="A1305" t="str">
            <v>W68</v>
          </cell>
          <cell r="B1305" t="str">
            <v>035</v>
          </cell>
        </row>
        <row r="1306">
          <cell r="A1306" t="str">
            <v>W69</v>
          </cell>
          <cell r="B1306" t="str">
            <v>035</v>
          </cell>
        </row>
        <row r="1307">
          <cell r="A1307" t="str">
            <v>W70</v>
          </cell>
          <cell r="B1307" t="str">
            <v>035</v>
          </cell>
        </row>
        <row r="1308">
          <cell r="A1308" t="str">
            <v>W71</v>
          </cell>
          <cell r="B1308" t="str">
            <v>035</v>
          </cell>
        </row>
        <row r="1309">
          <cell r="A1309" t="str">
            <v>W72</v>
          </cell>
          <cell r="B1309" t="str">
            <v>035</v>
          </cell>
        </row>
        <row r="1310">
          <cell r="A1310" t="str">
            <v>W73</v>
          </cell>
          <cell r="B1310" t="str">
            <v>035</v>
          </cell>
        </row>
        <row r="1311">
          <cell r="A1311" t="str">
            <v>W74</v>
          </cell>
          <cell r="B1311" t="str">
            <v>035</v>
          </cell>
        </row>
        <row r="1312">
          <cell r="A1312" t="str">
            <v>W75</v>
          </cell>
          <cell r="B1312" t="str">
            <v>035</v>
          </cell>
        </row>
        <row r="1313">
          <cell r="A1313" t="str">
            <v>W76</v>
          </cell>
          <cell r="B1313" t="str">
            <v>035</v>
          </cell>
        </row>
        <row r="1314">
          <cell r="A1314" t="str">
            <v>W77</v>
          </cell>
          <cell r="B1314" t="str">
            <v>035</v>
          </cell>
        </row>
        <row r="1315">
          <cell r="A1315" t="str">
            <v>W78</v>
          </cell>
          <cell r="B1315" t="str">
            <v>035</v>
          </cell>
        </row>
        <row r="1316">
          <cell r="A1316" t="str">
            <v>W79</v>
          </cell>
          <cell r="B1316" t="str">
            <v>035</v>
          </cell>
        </row>
        <row r="1317">
          <cell r="A1317" t="str">
            <v>W80</v>
          </cell>
          <cell r="B1317" t="str">
            <v>035</v>
          </cell>
        </row>
        <row r="1318">
          <cell r="A1318" t="str">
            <v>W81</v>
          </cell>
          <cell r="B1318" t="str">
            <v>035</v>
          </cell>
        </row>
        <row r="1319">
          <cell r="A1319" t="str">
            <v>W82</v>
          </cell>
          <cell r="B1319" t="str">
            <v>035</v>
          </cell>
        </row>
        <row r="1320">
          <cell r="A1320" t="str">
            <v>W83</v>
          </cell>
          <cell r="B1320" t="str">
            <v>035</v>
          </cell>
        </row>
        <row r="1321">
          <cell r="A1321" t="str">
            <v>W84</v>
          </cell>
          <cell r="B1321" t="str">
            <v>035</v>
          </cell>
        </row>
        <row r="1322">
          <cell r="A1322" t="str">
            <v>W85</v>
          </cell>
          <cell r="B1322" t="str">
            <v>035</v>
          </cell>
        </row>
        <row r="1323">
          <cell r="A1323" t="str">
            <v>W86</v>
          </cell>
          <cell r="B1323" t="str">
            <v>035</v>
          </cell>
        </row>
        <row r="1324">
          <cell r="A1324" t="str">
            <v>W87</v>
          </cell>
          <cell r="B1324" t="str">
            <v>035</v>
          </cell>
        </row>
        <row r="1325">
          <cell r="A1325" t="str">
            <v>W88</v>
          </cell>
          <cell r="B1325" t="str">
            <v>035</v>
          </cell>
        </row>
        <row r="1326">
          <cell r="A1326" t="str">
            <v>W89</v>
          </cell>
          <cell r="B1326" t="str">
            <v>035</v>
          </cell>
        </row>
        <row r="1327">
          <cell r="A1327" t="str">
            <v>W90</v>
          </cell>
          <cell r="B1327" t="str">
            <v>035</v>
          </cell>
        </row>
        <row r="1328">
          <cell r="A1328" t="str">
            <v>W91</v>
          </cell>
          <cell r="B1328" t="str">
            <v>035</v>
          </cell>
        </row>
        <row r="1329">
          <cell r="A1329" t="str">
            <v>W92</v>
          </cell>
          <cell r="B1329" t="str">
            <v>035</v>
          </cell>
        </row>
        <row r="1330">
          <cell r="A1330" t="str">
            <v>W93</v>
          </cell>
          <cell r="B1330" t="str">
            <v>035</v>
          </cell>
        </row>
        <row r="1331">
          <cell r="A1331" t="str">
            <v>W94</v>
          </cell>
          <cell r="B1331" t="str">
            <v>035</v>
          </cell>
        </row>
        <row r="1332">
          <cell r="A1332" t="str">
            <v>W95</v>
          </cell>
          <cell r="B1332" t="str">
            <v>035</v>
          </cell>
        </row>
        <row r="1333">
          <cell r="A1333" t="str">
            <v>W96</v>
          </cell>
          <cell r="B1333" t="str">
            <v>035</v>
          </cell>
        </row>
        <row r="1334">
          <cell r="A1334" t="str">
            <v>W97</v>
          </cell>
          <cell r="B1334" t="str">
            <v>035</v>
          </cell>
        </row>
        <row r="1335">
          <cell r="A1335" t="str">
            <v>W98</v>
          </cell>
          <cell r="B1335" t="str">
            <v>035</v>
          </cell>
        </row>
        <row r="1336">
          <cell r="A1336" t="str">
            <v>W99</v>
          </cell>
          <cell r="B1336" t="str">
            <v>035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ku"/>
      <sheetName val="Para"/>
      <sheetName val="Makro"/>
      <sheetName val="Zuschlagssätze"/>
      <sheetName val="Bericht UE_Diff_v03-v02"/>
      <sheetName val="Bericht UE_Diff_v02-v01"/>
      <sheetName val="Bericht UE_v03"/>
      <sheetName val="Bericht UE_v02"/>
      <sheetName val="Bericht UE_v01"/>
      <sheetName val="Ber. UE"/>
      <sheetName val="Bericht FE"/>
      <sheetName val="Ber. FE"/>
      <sheetName val="FE aus HFBEST"/>
      <sheetName val="HFBEST Import"/>
      <sheetName val="   "/>
      <sheetName val="HF_Klärung"/>
      <sheetName val="UE aus HFBEST"/>
      <sheetName val="Ber. UE_SAP"/>
      <sheetName val="Kto_600 000"/>
      <sheetName val="Kto_620 000"/>
      <sheetName val="Kto_630 100"/>
      <sheetName val="mtl_WIP_Kontrolle"/>
      <sheetName val="  "/>
      <sheetName val="SGB_Werksauftrag=&gt;SAP_KdAuftrag"/>
      <sheetName val="Muster_KD-Auftrag"/>
      <sheetName val="SVERWEIS"/>
      <sheetName val="Bericht_UE_Diff_v03-v02"/>
      <sheetName val="Bericht_UE_Diff_v02-v01"/>
      <sheetName val="Bericht_UE_v03"/>
      <sheetName val="Bericht_UE_v02"/>
      <sheetName val="Bericht_UE_v01"/>
      <sheetName val="Ber__UE"/>
      <sheetName val="Bericht_FE"/>
      <sheetName val="Ber__FE"/>
      <sheetName val="FE_aus_HFBEST"/>
      <sheetName val="HFBEST_Import"/>
      <sheetName val="___"/>
      <sheetName val="UE_aus_HFBEST"/>
      <sheetName val="Ber__UE_SAP"/>
      <sheetName val="Kto_600_000"/>
      <sheetName val="Kto_620_000"/>
      <sheetName val="Kto_630_100"/>
      <sheetName val="__"/>
    </sheetNames>
    <sheetDataSet>
      <sheetData sheetId="0"/>
      <sheetData sheetId="1"/>
      <sheetData sheetId="2"/>
      <sheetData sheetId="3">
        <row r="13">
          <cell r="F13">
            <v>0</v>
          </cell>
        </row>
        <row r="14">
          <cell r="F14">
            <v>10</v>
          </cell>
          <cell r="G14">
            <v>1001</v>
          </cell>
          <cell r="H14" t="str">
            <v>R</v>
          </cell>
          <cell r="I14">
            <v>48.47</v>
          </cell>
          <cell r="J14">
            <v>46.61</v>
          </cell>
          <cell r="K14">
            <v>129.97999999999999</v>
          </cell>
          <cell r="L14">
            <v>43.03</v>
          </cell>
          <cell r="M14">
            <v>46.61</v>
          </cell>
          <cell r="O14">
            <v>0.7</v>
          </cell>
          <cell r="P14">
            <v>20</v>
          </cell>
          <cell r="Q14">
            <v>25</v>
          </cell>
          <cell r="R14">
            <v>25</v>
          </cell>
          <cell r="S14">
            <v>25</v>
          </cell>
          <cell r="T14">
            <v>25</v>
          </cell>
          <cell r="U14">
            <v>4.6612999999999998</v>
          </cell>
        </row>
        <row r="15">
          <cell r="F15">
            <v>20</v>
          </cell>
          <cell r="G15">
            <v>1001</v>
          </cell>
          <cell r="H15" t="str">
            <v>R</v>
          </cell>
          <cell r="I15">
            <v>48.47</v>
          </cell>
          <cell r="J15">
            <v>46.61</v>
          </cell>
          <cell r="K15">
            <v>129.97999999999999</v>
          </cell>
          <cell r="L15">
            <v>43.03</v>
          </cell>
          <cell r="M15">
            <v>46.61</v>
          </cell>
          <cell r="O15">
            <v>0.7</v>
          </cell>
          <cell r="P15">
            <v>20</v>
          </cell>
          <cell r="Q15">
            <v>25</v>
          </cell>
          <cell r="R15">
            <v>25</v>
          </cell>
          <cell r="S15">
            <v>25</v>
          </cell>
          <cell r="T15">
            <v>25</v>
          </cell>
          <cell r="U15">
            <v>4.6612999999999998</v>
          </cell>
        </row>
        <row r="16">
          <cell r="F16">
            <v>30</v>
          </cell>
          <cell r="G16">
            <v>2001</v>
          </cell>
          <cell r="H16" t="str">
            <v>R</v>
          </cell>
          <cell r="I16">
            <v>51.95</v>
          </cell>
          <cell r="J16">
            <v>23.43</v>
          </cell>
          <cell r="L16">
            <v>69.19</v>
          </cell>
          <cell r="M16">
            <v>23.43</v>
          </cell>
          <cell r="N16">
            <v>140</v>
          </cell>
          <cell r="O16">
            <v>0.7</v>
          </cell>
          <cell r="P16">
            <v>20</v>
          </cell>
          <cell r="Q16">
            <v>25</v>
          </cell>
          <cell r="R16">
            <v>25</v>
          </cell>
          <cell r="S16">
            <v>25</v>
          </cell>
          <cell r="T16">
            <v>25</v>
          </cell>
          <cell r="U16">
            <v>4.6612999999999998</v>
          </cell>
        </row>
        <row r="17">
          <cell r="F17">
            <v>32</v>
          </cell>
          <cell r="G17">
            <v>2001</v>
          </cell>
          <cell r="H17" t="str">
            <v>R</v>
          </cell>
          <cell r="I17">
            <v>51.95</v>
          </cell>
          <cell r="J17">
            <v>23.43</v>
          </cell>
          <cell r="L17">
            <v>69.19</v>
          </cell>
          <cell r="M17">
            <v>23.43</v>
          </cell>
          <cell r="O17">
            <v>1</v>
          </cell>
          <cell r="P17">
            <v>20</v>
          </cell>
          <cell r="Q17">
            <v>25</v>
          </cell>
          <cell r="R17">
            <v>25</v>
          </cell>
          <cell r="S17">
            <v>25</v>
          </cell>
          <cell r="T17">
            <v>25</v>
          </cell>
          <cell r="U17">
            <v>4.6612999999999998</v>
          </cell>
        </row>
        <row r="18">
          <cell r="F18">
            <v>35</v>
          </cell>
          <cell r="G18">
            <v>2001</v>
          </cell>
          <cell r="H18" t="str">
            <v>R</v>
          </cell>
          <cell r="I18">
            <v>51.95</v>
          </cell>
          <cell r="J18">
            <v>23.43</v>
          </cell>
          <cell r="L18">
            <v>69.19</v>
          </cell>
          <cell r="M18">
            <v>23.43</v>
          </cell>
          <cell r="O18">
            <v>0.7</v>
          </cell>
          <cell r="P18">
            <v>20</v>
          </cell>
          <cell r="Q18">
            <v>25</v>
          </cell>
          <cell r="R18">
            <v>25</v>
          </cell>
          <cell r="S18">
            <v>25</v>
          </cell>
          <cell r="T18">
            <v>25</v>
          </cell>
          <cell r="U18">
            <v>4.6612999999999998</v>
          </cell>
        </row>
        <row r="19">
          <cell r="F19">
            <v>37</v>
          </cell>
          <cell r="G19">
            <v>2001</v>
          </cell>
          <cell r="H19" t="str">
            <v>R</v>
          </cell>
          <cell r="I19">
            <v>51.95</v>
          </cell>
          <cell r="J19">
            <v>23.43</v>
          </cell>
          <cell r="L19">
            <v>69.19</v>
          </cell>
          <cell r="M19">
            <v>23.43</v>
          </cell>
          <cell r="O19">
            <v>0.7</v>
          </cell>
          <cell r="P19">
            <v>20</v>
          </cell>
          <cell r="Q19">
            <v>25</v>
          </cell>
          <cell r="R19">
            <v>25</v>
          </cell>
          <cell r="S19">
            <v>25</v>
          </cell>
          <cell r="T19">
            <v>25</v>
          </cell>
          <cell r="U19">
            <v>4.6612999999999998</v>
          </cell>
        </row>
        <row r="20">
          <cell r="F20">
            <v>39</v>
          </cell>
          <cell r="G20">
            <v>2001</v>
          </cell>
          <cell r="H20" t="str">
            <v>R</v>
          </cell>
          <cell r="I20">
            <v>51.95</v>
          </cell>
          <cell r="J20">
            <v>23.43</v>
          </cell>
          <cell r="L20">
            <v>69.19</v>
          </cell>
          <cell r="M20">
            <v>23.43</v>
          </cell>
          <cell r="N20">
            <v>140</v>
          </cell>
          <cell r="O20">
            <v>0.7</v>
          </cell>
          <cell r="P20">
            <v>20</v>
          </cell>
          <cell r="Q20">
            <v>25</v>
          </cell>
          <cell r="R20">
            <v>25</v>
          </cell>
          <cell r="S20">
            <v>25</v>
          </cell>
          <cell r="T20">
            <v>25</v>
          </cell>
          <cell r="U20">
            <v>4.6612999999999998</v>
          </cell>
        </row>
        <row r="21">
          <cell r="F21">
            <v>40</v>
          </cell>
          <cell r="G21">
            <v>2001</v>
          </cell>
          <cell r="H21" t="str">
            <v>R</v>
          </cell>
          <cell r="I21">
            <v>51.95</v>
          </cell>
          <cell r="J21">
            <v>23.43</v>
          </cell>
          <cell r="L21">
            <v>69.19</v>
          </cell>
          <cell r="M21">
            <v>23.43</v>
          </cell>
          <cell r="O21">
            <v>0.7</v>
          </cell>
          <cell r="P21">
            <v>20</v>
          </cell>
          <cell r="Q21">
            <v>25</v>
          </cell>
          <cell r="R21">
            <v>25</v>
          </cell>
          <cell r="S21">
            <v>25</v>
          </cell>
          <cell r="T21">
            <v>25</v>
          </cell>
          <cell r="U21">
            <v>4.6612999999999998</v>
          </cell>
        </row>
        <row r="22">
          <cell r="F22">
            <v>42</v>
          </cell>
          <cell r="G22">
            <v>2001</v>
          </cell>
          <cell r="H22" t="str">
            <v>R</v>
          </cell>
          <cell r="I22">
            <v>51.95</v>
          </cell>
          <cell r="J22">
            <v>23.43</v>
          </cell>
          <cell r="L22">
            <v>69.19</v>
          </cell>
          <cell r="M22">
            <v>23.43</v>
          </cell>
          <cell r="O22">
            <v>0.7</v>
          </cell>
          <cell r="P22">
            <v>20</v>
          </cell>
          <cell r="Q22">
            <v>25</v>
          </cell>
          <cell r="R22">
            <v>25</v>
          </cell>
          <cell r="S22">
            <v>25</v>
          </cell>
          <cell r="T22">
            <v>25</v>
          </cell>
          <cell r="U22">
            <v>4.6612999999999998</v>
          </cell>
        </row>
        <row r="23">
          <cell r="F23">
            <v>50</v>
          </cell>
          <cell r="G23">
            <v>2001</v>
          </cell>
          <cell r="H23" t="str">
            <v>R</v>
          </cell>
          <cell r="I23">
            <v>51.95</v>
          </cell>
          <cell r="J23">
            <v>23.43</v>
          </cell>
          <cell r="L23">
            <v>69.19</v>
          </cell>
          <cell r="M23">
            <v>23.43</v>
          </cell>
          <cell r="N23">
            <v>140</v>
          </cell>
          <cell r="O23">
            <v>0.7</v>
          </cell>
          <cell r="P23">
            <v>20</v>
          </cell>
          <cell r="Q23">
            <v>25</v>
          </cell>
          <cell r="R23">
            <v>25</v>
          </cell>
          <cell r="S23">
            <v>25</v>
          </cell>
          <cell r="T23">
            <v>25</v>
          </cell>
          <cell r="U23">
            <v>4.6612999999999998</v>
          </cell>
        </row>
        <row r="24">
          <cell r="F24">
            <v>60</v>
          </cell>
          <cell r="G24">
            <v>1001</v>
          </cell>
          <cell r="H24" t="str">
            <v>R</v>
          </cell>
          <cell r="I24">
            <v>48.47</v>
          </cell>
          <cell r="J24">
            <v>46.61</v>
          </cell>
          <cell r="K24">
            <v>129.97999999999999</v>
          </cell>
          <cell r="L24">
            <v>43.03</v>
          </cell>
          <cell r="M24">
            <v>46.61</v>
          </cell>
          <cell r="N24">
            <v>1340</v>
          </cell>
          <cell r="O24">
            <v>0.7</v>
          </cell>
          <cell r="P24">
            <v>20</v>
          </cell>
          <cell r="Q24">
            <v>25</v>
          </cell>
          <cell r="R24">
            <v>25</v>
          </cell>
          <cell r="S24">
            <v>25</v>
          </cell>
          <cell r="T24">
            <v>25</v>
          </cell>
          <cell r="U24">
            <v>4.6612999999999998</v>
          </cell>
        </row>
        <row r="25">
          <cell r="F25">
            <v>70</v>
          </cell>
          <cell r="G25">
            <v>1001</v>
          </cell>
          <cell r="H25" t="str">
            <v>R</v>
          </cell>
          <cell r="I25">
            <v>48.47</v>
          </cell>
          <cell r="J25">
            <v>46.61</v>
          </cell>
          <cell r="K25">
            <v>129.97999999999999</v>
          </cell>
          <cell r="L25">
            <v>43.03</v>
          </cell>
          <cell r="M25">
            <v>46.61</v>
          </cell>
          <cell r="N25">
            <v>1340</v>
          </cell>
          <cell r="O25">
            <v>0.7</v>
          </cell>
          <cell r="P25">
            <v>20</v>
          </cell>
          <cell r="Q25">
            <v>25</v>
          </cell>
          <cell r="R25">
            <v>25</v>
          </cell>
          <cell r="S25">
            <v>25</v>
          </cell>
          <cell r="T25">
            <v>25</v>
          </cell>
          <cell r="U25">
            <v>4.6612999999999998</v>
          </cell>
        </row>
        <row r="26">
          <cell r="F26">
            <v>80</v>
          </cell>
          <cell r="G26">
            <v>1001</v>
          </cell>
          <cell r="H26" t="str">
            <v>R</v>
          </cell>
          <cell r="I26">
            <v>48.47</v>
          </cell>
          <cell r="J26">
            <v>46.61</v>
          </cell>
          <cell r="K26">
            <v>129.97999999999999</v>
          </cell>
          <cell r="L26">
            <v>43.03</v>
          </cell>
          <cell r="M26">
            <v>46.61</v>
          </cell>
          <cell r="O26">
            <v>0.7</v>
          </cell>
          <cell r="P26">
            <v>20</v>
          </cell>
          <cell r="Q26">
            <v>25</v>
          </cell>
          <cell r="R26">
            <v>25</v>
          </cell>
          <cell r="S26">
            <v>25</v>
          </cell>
          <cell r="T26">
            <v>25</v>
          </cell>
          <cell r="U26">
            <v>4.6612999999999998</v>
          </cell>
        </row>
        <row r="27">
          <cell r="F27">
            <v>90</v>
          </cell>
          <cell r="G27">
            <v>1001</v>
          </cell>
          <cell r="H27" t="str">
            <v>R</v>
          </cell>
          <cell r="I27">
            <v>48.47</v>
          </cell>
          <cell r="J27">
            <v>46.61</v>
          </cell>
          <cell r="K27">
            <v>129.97999999999999</v>
          </cell>
          <cell r="L27">
            <v>43.03</v>
          </cell>
          <cell r="M27">
            <v>46.61</v>
          </cell>
          <cell r="O27">
            <v>0.7</v>
          </cell>
          <cell r="P27">
            <v>20</v>
          </cell>
          <cell r="Q27">
            <v>25</v>
          </cell>
          <cell r="R27">
            <v>25</v>
          </cell>
          <cell r="S27">
            <v>25</v>
          </cell>
          <cell r="T27">
            <v>25</v>
          </cell>
          <cell r="U27">
            <v>4.6612999999999998</v>
          </cell>
        </row>
        <row r="28">
          <cell r="F28">
            <v>110</v>
          </cell>
          <cell r="G28">
            <v>1001</v>
          </cell>
          <cell r="H28" t="str">
            <v>R</v>
          </cell>
          <cell r="I28">
            <v>48.47</v>
          </cell>
          <cell r="J28">
            <v>46.61</v>
          </cell>
          <cell r="K28">
            <v>129.97999999999999</v>
          </cell>
          <cell r="L28">
            <v>43.03</v>
          </cell>
          <cell r="M28">
            <v>46.61</v>
          </cell>
          <cell r="N28">
            <v>1340</v>
          </cell>
          <cell r="O28">
            <v>0.7</v>
          </cell>
          <cell r="P28">
            <v>20</v>
          </cell>
          <cell r="Q28">
            <v>25</v>
          </cell>
          <cell r="R28">
            <v>25</v>
          </cell>
          <cell r="S28">
            <v>25</v>
          </cell>
          <cell r="T28">
            <v>25</v>
          </cell>
          <cell r="U28">
            <v>4.6612999999999998</v>
          </cell>
        </row>
        <row r="29">
          <cell r="F29">
            <v>120</v>
          </cell>
          <cell r="G29">
            <v>1001</v>
          </cell>
          <cell r="H29" t="str">
            <v>R</v>
          </cell>
          <cell r="I29">
            <v>48.47</v>
          </cell>
          <cell r="J29">
            <v>46.61</v>
          </cell>
          <cell r="K29">
            <v>129.97999999999999</v>
          </cell>
          <cell r="L29">
            <v>43.03</v>
          </cell>
          <cell r="M29">
            <v>46.61</v>
          </cell>
          <cell r="N29">
            <v>1340</v>
          </cell>
          <cell r="O29">
            <v>0.7</v>
          </cell>
          <cell r="P29">
            <v>20</v>
          </cell>
          <cell r="Q29">
            <v>25</v>
          </cell>
          <cell r="R29">
            <v>25</v>
          </cell>
          <cell r="S29">
            <v>25</v>
          </cell>
          <cell r="T29">
            <v>25</v>
          </cell>
          <cell r="U29">
            <v>4.6612999999999998</v>
          </cell>
        </row>
        <row r="30">
          <cell r="F30">
            <v>130</v>
          </cell>
          <cell r="G30">
            <v>1001</v>
          </cell>
          <cell r="H30" t="str">
            <v>R</v>
          </cell>
          <cell r="I30">
            <v>48.47</v>
          </cell>
          <cell r="J30">
            <v>46.61</v>
          </cell>
          <cell r="K30">
            <v>129.97999999999999</v>
          </cell>
          <cell r="L30">
            <v>43.03</v>
          </cell>
          <cell r="M30">
            <v>46.61</v>
          </cell>
          <cell r="N30">
            <v>1340</v>
          </cell>
          <cell r="O30">
            <v>0.7</v>
          </cell>
          <cell r="P30">
            <v>20</v>
          </cell>
          <cell r="Q30">
            <v>25</v>
          </cell>
          <cell r="R30">
            <v>25</v>
          </cell>
          <cell r="S30">
            <v>25</v>
          </cell>
          <cell r="T30">
            <v>25</v>
          </cell>
          <cell r="U30">
            <v>4.6612999999999998</v>
          </cell>
        </row>
        <row r="31">
          <cell r="F31">
            <v>140</v>
          </cell>
          <cell r="G31">
            <v>1001</v>
          </cell>
          <cell r="H31" t="str">
            <v>R</v>
          </cell>
          <cell r="I31">
            <v>48.47</v>
          </cell>
          <cell r="J31">
            <v>46.61</v>
          </cell>
          <cell r="K31">
            <v>129.97999999999999</v>
          </cell>
          <cell r="L31">
            <v>43.03</v>
          </cell>
          <cell r="M31">
            <v>46.61</v>
          </cell>
          <cell r="N31">
            <v>1340</v>
          </cell>
          <cell r="O31">
            <v>0.7</v>
          </cell>
          <cell r="P31">
            <v>20</v>
          </cell>
          <cell r="Q31">
            <v>25</v>
          </cell>
          <cell r="R31">
            <v>25</v>
          </cell>
          <cell r="S31">
            <v>25</v>
          </cell>
          <cell r="T31">
            <v>25</v>
          </cell>
          <cell r="U31">
            <v>4.6612999999999998</v>
          </cell>
        </row>
        <row r="32">
          <cell r="F32">
            <v>150</v>
          </cell>
          <cell r="G32">
            <v>1001</v>
          </cell>
          <cell r="H32" t="str">
            <v>R</v>
          </cell>
          <cell r="I32">
            <v>48.47</v>
          </cell>
          <cell r="J32">
            <v>46.61</v>
          </cell>
          <cell r="K32">
            <v>129.97999999999999</v>
          </cell>
          <cell r="L32">
            <v>43.03</v>
          </cell>
          <cell r="M32">
            <v>46.61</v>
          </cell>
          <cell r="N32">
            <v>1340</v>
          </cell>
          <cell r="O32">
            <v>0.7</v>
          </cell>
          <cell r="P32">
            <v>20</v>
          </cell>
          <cell r="Q32">
            <v>25</v>
          </cell>
          <cell r="R32">
            <v>25</v>
          </cell>
          <cell r="S32">
            <v>25</v>
          </cell>
          <cell r="T32">
            <v>25</v>
          </cell>
          <cell r="U32">
            <v>4.6612999999999998</v>
          </cell>
        </row>
        <row r="33">
          <cell r="F33">
            <v>160</v>
          </cell>
          <cell r="G33">
            <v>1001</v>
          </cell>
          <cell r="H33" t="str">
            <v>R</v>
          </cell>
          <cell r="I33">
            <v>48.47</v>
          </cell>
          <cell r="J33">
            <v>46.61</v>
          </cell>
          <cell r="K33">
            <v>129.97999999999999</v>
          </cell>
          <cell r="L33">
            <v>43.03</v>
          </cell>
          <cell r="M33">
            <v>46.61</v>
          </cell>
          <cell r="N33">
            <v>1340</v>
          </cell>
          <cell r="O33">
            <v>0.7</v>
          </cell>
          <cell r="P33">
            <v>20</v>
          </cell>
          <cell r="Q33">
            <v>25</v>
          </cell>
          <cell r="R33">
            <v>25</v>
          </cell>
          <cell r="S33">
            <v>25</v>
          </cell>
          <cell r="T33">
            <v>25</v>
          </cell>
          <cell r="U33">
            <v>4.6612999999999998</v>
          </cell>
        </row>
        <row r="34">
          <cell r="F34">
            <v>170</v>
          </cell>
          <cell r="G34">
            <v>1001</v>
          </cell>
          <cell r="H34" t="str">
            <v>R</v>
          </cell>
          <cell r="I34">
            <v>48.47</v>
          </cell>
          <cell r="J34">
            <v>46.61</v>
          </cell>
          <cell r="K34">
            <v>129.97999999999999</v>
          </cell>
          <cell r="L34">
            <v>43.03</v>
          </cell>
          <cell r="M34">
            <v>46.61</v>
          </cell>
          <cell r="N34">
            <v>1340</v>
          </cell>
          <cell r="O34">
            <v>0.7</v>
          </cell>
          <cell r="P34">
            <v>20</v>
          </cell>
          <cell r="Q34">
            <v>25</v>
          </cell>
          <cell r="R34">
            <v>25</v>
          </cell>
          <cell r="S34">
            <v>25</v>
          </cell>
          <cell r="T34">
            <v>25</v>
          </cell>
          <cell r="U34">
            <v>4.6612999999999998</v>
          </cell>
        </row>
        <row r="35">
          <cell r="F35">
            <v>180</v>
          </cell>
          <cell r="G35">
            <v>1001</v>
          </cell>
          <cell r="H35" t="str">
            <v>R</v>
          </cell>
          <cell r="I35">
            <v>48.47</v>
          </cell>
          <cell r="J35">
            <v>46.61</v>
          </cell>
          <cell r="K35">
            <v>129.97999999999999</v>
          </cell>
          <cell r="L35">
            <v>43.03</v>
          </cell>
          <cell r="M35">
            <v>46.61</v>
          </cell>
          <cell r="N35">
            <v>1340</v>
          </cell>
          <cell r="O35">
            <v>0.7</v>
          </cell>
          <cell r="P35">
            <v>20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4.6612999999999998</v>
          </cell>
        </row>
        <row r="36">
          <cell r="F36">
            <v>190</v>
          </cell>
          <cell r="G36">
            <v>1001</v>
          </cell>
          <cell r="H36" t="str">
            <v>R</v>
          </cell>
          <cell r="I36">
            <v>48.47</v>
          </cell>
          <cell r="J36">
            <v>46.61</v>
          </cell>
          <cell r="K36">
            <v>129.97999999999999</v>
          </cell>
          <cell r="L36">
            <v>43.03</v>
          </cell>
          <cell r="M36">
            <v>46.61</v>
          </cell>
          <cell r="O36">
            <v>0.7</v>
          </cell>
          <cell r="P36">
            <v>20</v>
          </cell>
          <cell r="Q36">
            <v>25</v>
          </cell>
          <cell r="R36">
            <v>25</v>
          </cell>
          <cell r="S36">
            <v>25</v>
          </cell>
          <cell r="T36">
            <v>25</v>
          </cell>
          <cell r="U36">
            <v>4.6612999999999998</v>
          </cell>
        </row>
        <row r="37">
          <cell r="F37">
            <v>192</v>
          </cell>
          <cell r="G37">
            <v>1001</v>
          </cell>
          <cell r="H37" t="str">
            <v>R</v>
          </cell>
          <cell r="I37">
            <v>48.47</v>
          </cell>
          <cell r="J37">
            <v>46.61</v>
          </cell>
          <cell r="K37">
            <v>129.97999999999999</v>
          </cell>
          <cell r="L37">
            <v>43.03</v>
          </cell>
          <cell r="M37">
            <v>46.61</v>
          </cell>
          <cell r="O37">
            <v>1</v>
          </cell>
          <cell r="P37">
            <v>20</v>
          </cell>
          <cell r="Q37">
            <v>25</v>
          </cell>
          <cell r="R37">
            <v>25</v>
          </cell>
          <cell r="S37">
            <v>25</v>
          </cell>
          <cell r="T37">
            <v>25</v>
          </cell>
          <cell r="U37">
            <v>4.6612999999999998</v>
          </cell>
        </row>
        <row r="38">
          <cell r="F38">
            <v>195</v>
          </cell>
          <cell r="G38">
            <v>1001</v>
          </cell>
          <cell r="H38" t="str">
            <v>R</v>
          </cell>
          <cell r="I38">
            <v>48.47</v>
          </cell>
          <cell r="J38">
            <v>46.61</v>
          </cell>
          <cell r="K38">
            <v>129.97999999999999</v>
          </cell>
          <cell r="L38">
            <v>43.03</v>
          </cell>
          <cell r="M38">
            <v>46.61</v>
          </cell>
          <cell r="O38">
            <v>0.7</v>
          </cell>
          <cell r="P38">
            <v>20</v>
          </cell>
          <cell r="Q38">
            <v>25</v>
          </cell>
          <cell r="R38">
            <v>25</v>
          </cell>
          <cell r="S38">
            <v>25</v>
          </cell>
          <cell r="T38">
            <v>25</v>
          </cell>
          <cell r="U38">
            <v>4.6612999999999998</v>
          </cell>
        </row>
        <row r="39">
          <cell r="F39">
            <v>200</v>
          </cell>
          <cell r="G39">
            <v>1001</v>
          </cell>
          <cell r="H39" t="str">
            <v>R</v>
          </cell>
          <cell r="I39">
            <v>48.47</v>
          </cell>
          <cell r="J39">
            <v>46.61</v>
          </cell>
          <cell r="K39">
            <v>129.97999999999999</v>
          </cell>
          <cell r="L39">
            <v>43.03</v>
          </cell>
          <cell r="M39">
            <v>46.61</v>
          </cell>
          <cell r="O39">
            <v>0.7</v>
          </cell>
          <cell r="P39">
            <v>20</v>
          </cell>
          <cell r="Q39">
            <v>25</v>
          </cell>
          <cell r="R39">
            <v>25</v>
          </cell>
          <cell r="S39">
            <v>25</v>
          </cell>
          <cell r="T39">
            <v>25</v>
          </cell>
          <cell r="U39">
            <v>4.6612999999999998</v>
          </cell>
        </row>
        <row r="40">
          <cell r="F40">
            <v>205</v>
          </cell>
          <cell r="G40">
            <v>1001</v>
          </cell>
          <cell r="H40" t="str">
            <v>R</v>
          </cell>
          <cell r="I40">
            <v>48.47</v>
          </cell>
          <cell r="J40">
            <v>46.61</v>
          </cell>
          <cell r="K40">
            <v>129.97999999999999</v>
          </cell>
          <cell r="L40">
            <v>43.03</v>
          </cell>
          <cell r="M40">
            <v>46.61</v>
          </cell>
          <cell r="O40">
            <v>0.7</v>
          </cell>
          <cell r="P40">
            <v>20</v>
          </cell>
          <cell r="Q40">
            <v>25</v>
          </cell>
          <cell r="R40">
            <v>25</v>
          </cell>
          <cell r="S40">
            <v>25</v>
          </cell>
          <cell r="T40">
            <v>25</v>
          </cell>
          <cell r="U40">
            <v>4.6612999999999998</v>
          </cell>
        </row>
        <row r="41">
          <cell r="F41">
            <v>210</v>
          </cell>
          <cell r="G41">
            <v>1001</v>
          </cell>
          <cell r="H41" t="str">
            <v>R</v>
          </cell>
          <cell r="I41">
            <v>48.47</v>
          </cell>
          <cell r="J41">
            <v>46.61</v>
          </cell>
          <cell r="K41">
            <v>129.97999999999999</v>
          </cell>
          <cell r="L41">
            <v>43.03</v>
          </cell>
          <cell r="M41">
            <v>46.61</v>
          </cell>
          <cell r="O41">
            <v>0.7</v>
          </cell>
          <cell r="P41">
            <v>20</v>
          </cell>
          <cell r="Q41">
            <v>25</v>
          </cell>
          <cell r="R41">
            <v>25</v>
          </cell>
          <cell r="S41">
            <v>25</v>
          </cell>
          <cell r="T41">
            <v>25</v>
          </cell>
          <cell r="U41">
            <v>4.6612999999999998</v>
          </cell>
        </row>
        <row r="42">
          <cell r="F42">
            <v>250</v>
          </cell>
          <cell r="G42">
            <v>1001</v>
          </cell>
          <cell r="H42" t="str">
            <v>R</v>
          </cell>
          <cell r="I42">
            <v>48.47</v>
          </cell>
          <cell r="J42">
            <v>46.61</v>
          </cell>
          <cell r="K42">
            <v>129.97999999999999</v>
          </cell>
          <cell r="L42">
            <v>43.03</v>
          </cell>
          <cell r="M42">
            <v>46.61</v>
          </cell>
          <cell r="O42">
            <v>1</v>
          </cell>
          <cell r="P42">
            <v>20</v>
          </cell>
          <cell r="Q42">
            <v>25</v>
          </cell>
          <cell r="R42">
            <v>25</v>
          </cell>
          <cell r="S42">
            <v>25</v>
          </cell>
          <cell r="T42">
            <v>25</v>
          </cell>
          <cell r="U42">
            <v>4.6612999999999998</v>
          </cell>
        </row>
        <row r="43">
          <cell r="F43">
            <v>260</v>
          </cell>
          <cell r="G43">
            <v>1001</v>
          </cell>
          <cell r="H43" t="str">
            <v>R</v>
          </cell>
          <cell r="I43">
            <v>48.47</v>
          </cell>
          <cell r="J43">
            <v>46.61</v>
          </cell>
          <cell r="K43">
            <v>129.97999999999999</v>
          </cell>
          <cell r="L43">
            <v>43.03</v>
          </cell>
          <cell r="M43">
            <v>46.61</v>
          </cell>
          <cell r="O43">
            <v>1</v>
          </cell>
          <cell r="P43">
            <v>20</v>
          </cell>
          <cell r="Q43">
            <v>25</v>
          </cell>
          <cell r="R43">
            <v>25</v>
          </cell>
          <cell r="S43">
            <v>25</v>
          </cell>
          <cell r="T43">
            <v>25</v>
          </cell>
          <cell r="U43">
            <v>4.6612999999999998</v>
          </cell>
        </row>
        <row r="44">
          <cell r="F44">
            <v>270</v>
          </cell>
          <cell r="G44">
            <v>1001</v>
          </cell>
          <cell r="H44" t="str">
            <v>R</v>
          </cell>
          <cell r="I44">
            <v>48.47</v>
          </cell>
          <cell r="J44">
            <v>46.61</v>
          </cell>
          <cell r="K44">
            <v>129.97999999999999</v>
          </cell>
          <cell r="L44">
            <v>43.03</v>
          </cell>
          <cell r="M44">
            <v>46.61</v>
          </cell>
          <cell r="O44">
            <v>1</v>
          </cell>
          <cell r="P44">
            <v>20</v>
          </cell>
          <cell r="Q44">
            <v>25</v>
          </cell>
          <cell r="R44">
            <v>25</v>
          </cell>
          <cell r="S44">
            <v>25</v>
          </cell>
          <cell r="T44">
            <v>25</v>
          </cell>
          <cell r="U44">
            <v>4.6612999999999998</v>
          </cell>
        </row>
        <row r="45">
          <cell r="F45">
            <v>280</v>
          </cell>
          <cell r="G45">
            <v>1001</v>
          </cell>
          <cell r="H45" t="str">
            <v>R</v>
          </cell>
          <cell r="I45">
            <v>48.47</v>
          </cell>
          <cell r="J45">
            <v>46.61</v>
          </cell>
          <cell r="K45">
            <v>129.97999999999999</v>
          </cell>
          <cell r="L45">
            <v>43.03</v>
          </cell>
          <cell r="M45">
            <v>46.61</v>
          </cell>
          <cell r="O45">
            <v>0.7</v>
          </cell>
          <cell r="P45">
            <v>20</v>
          </cell>
          <cell r="Q45">
            <v>25</v>
          </cell>
          <cell r="R45">
            <v>25</v>
          </cell>
          <cell r="S45">
            <v>25</v>
          </cell>
          <cell r="T45">
            <v>25</v>
          </cell>
          <cell r="U45">
            <v>4.6612999999999998</v>
          </cell>
        </row>
        <row r="46">
          <cell r="F46">
            <v>663</v>
          </cell>
          <cell r="G46">
            <v>1001</v>
          </cell>
          <cell r="H46" t="str">
            <v>R</v>
          </cell>
          <cell r="I46">
            <v>48.47</v>
          </cell>
          <cell r="J46">
            <v>46.61</v>
          </cell>
          <cell r="K46">
            <v>129.97999999999999</v>
          </cell>
          <cell r="L46">
            <v>43.03</v>
          </cell>
          <cell r="M46">
            <v>46.61</v>
          </cell>
          <cell r="O46">
            <v>0.7</v>
          </cell>
          <cell r="P46">
            <v>20</v>
          </cell>
          <cell r="Q46">
            <v>25</v>
          </cell>
          <cell r="R46">
            <v>25</v>
          </cell>
          <cell r="S46">
            <v>25</v>
          </cell>
          <cell r="T46">
            <v>25</v>
          </cell>
          <cell r="U46">
            <v>4.6612999999999998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2"/>
      <sheetName val="Tabelle1"/>
      <sheetName val="BU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chatten oben">
      <a:fillStyleLst>
        <a:solidFill>
          <a:schemeClr val="phClr"/>
        </a:solidFill>
        <a:gradFill rotWithShape="1">
          <a:gsLst>
            <a:gs pos="0">
              <a:schemeClr val="phClr">
                <a:tint val="10000"/>
                <a:satMod val="300000"/>
              </a:schemeClr>
            </a:gs>
            <a:gs pos="34000">
              <a:schemeClr val="phClr">
                <a:tint val="13500"/>
                <a:satMod val="250000"/>
              </a:schemeClr>
            </a:gs>
            <a:gs pos="100000">
              <a:schemeClr val="phClr">
                <a:tint val="60000"/>
                <a:satMod val="200000"/>
              </a:schemeClr>
            </a:gs>
          </a:gsLst>
          <a:path path="circle">
            <a:fillToRect l="50000" t="155000" r="50000" b="-55000"/>
          </a:path>
        </a:gradFill>
        <a:gradFill rotWithShape="1">
          <a:gsLst>
            <a:gs pos="0">
              <a:schemeClr val="phClr">
                <a:tint val="60000"/>
                <a:satMod val="160000"/>
              </a:schemeClr>
            </a:gs>
            <a:gs pos="46000">
              <a:schemeClr val="phClr">
                <a:tint val="86000"/>
                <a:satMod val="160000"/>
              </a:schemeClr>
            </a:gs>
            <a:gs pos="100000">
              <a:schemeClr val="phClr">
                <a:shade val="40000"/>
                <a:satMod val="160000"/>
              </a:schemeClr>
            </a:gs>
          </a:gsLst>
          <a:path path="circle">
            <a:fillToRect l="50000" t="155000" r="50000" b="-55000"/>
          </a:path>
        </a:gradFill>
      </a:fillStyleLst>
      <a:lnStyleLst>
        <a:ln w="9525" cap="flat" cmpd="sng" algn="ctr">
          <a:solidFill>
            <a:schemeClr val="phClr">
              <a:satMod val="120000"/>
            </a:schemeClr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14700000" algn="t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50800" dist="38100" dir="14700000" algn="t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53975" dist="41275" dir="14700000" algn="t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3600000"/>
            </a:lightRig>
          </a:scene3d>
          <a:sp3d prstMaterial="plastic">
            <a:bevelT w="127000" h="382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2:K12"/>
  <sheetViews>
    <sheetView workbookViewId="0">
      <selection activeCell="E25" sqref="E25"/>
    </sheetView>
  </sheetViews>
  <sheetFormatPr baseColWidth="10" defaultColWidth="11.42578125" defaultRowHeight="12.75"/>
  <cols>
    <col min="1" max="1" width="11.42578125" style="99"/>
    <col min="2" max="2" width="15.140625" style="99" customWidth="1"/>
    <col min="3" max="16384" width="11.42578125" style="99"/>
  </cols>
  <sheetData>
    <row r="2" spans="1:11">
      <c r="A2" s="96"/>
      <c r="B2" s="97" t="s">
        <v>127</v>
      </c>
      <c r="C2" s="97" t="s">
        <v>128</v>
      </c>
      <c r="D2" s="98" t="s">
        <v>129</v>
      </c>
      <c r="E2" s="98" t="s">
        <v>189</v>
      </c>
      <c r="F2" s="97" t="s">
        <v>434</v>
      </c>
      <c r="G2" s="98" t="s">
        <v>443</v>
      </c>
      <c r="H2" s="98" t="s">
        <v>447</v>
      </c>
      <c r="I2" s="98" t="s">
        <v>448</v>
      </c>
      <c r="J2" s="97"/>
      <c r="K2" s="97"/>
    </row>
    <row r="3" spans="1:11">
      <c r="A3" s="96"/>
      <c r="B3" s="97" t="s">
        <v>130</v>
      </c>
      <c r="C3" s="97" t="s">
        <v>131</v>
      </c>
      <c r="D3" s="97"/>
      <c r="E3" s="97"/>
      <c r="F3" s="98"/>
      <c r="G3" s="98"/>
      <c r="H3" s="98"/>
      <c r="I3" s="98"/>
      <c r="J3" s="97"/>
      <c r="K3" s="97"/>
    </row>
    <row r="4" spans="1:11">
      <c r="A4" s="96"/>
      <c r="B4" s="97" t="s">
        <v>132</v>
      </c>
      <c r="C4" s="111"/>
      <c r="D4" s="111" t="s">
        <v>446</v>
      </c>
      <c r="E4" s="111"/>
      <c r="F4" s="97"/>
      <c r="G4" s="97"/>
      <c r="H4" s="98"/>
      <c r="I4" s="98"/>
      <c r="J4" s="97"/>
      <c r="K4" s="97"/>
    </row>
    <row r="5" spans="1:11">
      <c r="A5" s="96"/>
      <c r="B5" s="97" t="s">
        <v>134</v>
      </c>
      <c r="C5" s="97" t="s">
        <v>135</v>
      </c>
      <c r="D5" s="97" t="s">
        <v>136</v>
      </c>
      <c r="E5" s="97" t="s">
        <v>137</v>
      </c>
      <c r="F5" s="98"/>
      <c r="G5" s="98"/>
      <c r="H5" s="98"/>
      <c r="I5" s="98"/>
      <c r="J5" s="97"/>
      <c r="K5" s="97"/>
    </row>
    <row r="6" spans="1:11">
      <c r="A6" s="96"/>
      <c r="B6" s="98" t="s">
        <v>138</v>
      </c>
      <c r="C6" s="98"/>
      <c r="D6" s="98" t="s">
        <v>139</v>
      </c>
      <c r="E6" s="98"/>
      <c r="F6" s="98" t="s">
        <v>140</v>
      </c>
      <c r="G6" s="98"/>
      <c r="H6" s="98"/>
      <c r="I6" s="97"/>
      <c r="J6" s="97"/>
      <c r="K6" s="97"/>
    </row>
    <row r="7" spans="1:11">
      <c r="A7" s="96"/>
      <c r="B7" s="100">
        <v>43101</v>
      </c>
      <c r="C7" s="100">
        <f>EDATE(B7,-12)</f>
        <v>42736</v>
      </c>
      <c r="D7" s="101">
        <v>43070</v>
      </c>
      <c r="E7" s="101"/>
      <c r="F7" s="101">
        <v>43101</v>
      </c>
      <c r="G7" s="101">
        <v>42736</v>
      </c>
      <c r="H7" s="102">
        <f>B7-335</f>
        <v>42766</v>
      </c>
      <c r="I7" s="102">
        <f>C7-336</f>
        <v>42400</v>
      </c>
      <c r="J7" s="97"/>
      <c r="K7" s="97"/>
    </row>
    <row r="8" spans="1:11">
      <c r="A8" s="96">
        <f>MONTH(B7)</f>
        <v>1</v>
      </c>
      <c r="B8" s="102" t="s">
        <v>141</v>
      </c>
      <c r="C8" s="97"/>
      <c r="D8" s="97"/>
      <c r="E8" s="97"/>
      <c r="F8" s="103">
        <v>43040</v>
      </c>
      <c r="G8" s="103">
        <v>43070</v>
      </c>
      <c r="H8" s="103"/>
      <c r="I8" s="103"/>
      <c r="J8" s="97"/>
      <c r="K8" s="97"/>
    </row>
    <row r="9" spans="1:11">
      <c r="A9" s="96"/>
      <c r="B9" s="104" t="str">
        <f>LEFT(B8,3)</f>
        <v>Jan</v>
      </c>
      <c r="C9" s="97"/>
      <c r="D9" s="97"/>
      <c r="E9" s="97"/>
      <c r="F9" s="97"/>
      <c r="G9" s="97"/>
      <c r="H9" s="97"/>
      <c r="I9" s="97"/>
      <c r="J9" s="97"/>
      <c r="K9" s="97"/>
    </row>
    <row r="10" spans="1:11">
      <c r="A10" s="96"/>
      <c r="B10" s="97"/>
      <c r="C10" s="97"/>
      <c r="D10" s="97"/>
      <c r="E10" s="97"/>
      <c r="F10" s="97"/>
      <c r="G10" s="97"/>
      <c r="H10" s="97"/>
      <c r="I10" s="97"/>
      <c r="J10" s="97"/>
      <c r="K10" s="97"/>
    </row>
    <row r="11" spans="1:11">
      <c r="A11" s="96"/>
      <c r="B11" s="97" t="s">
        <v>142</v>
      </c>
      <c r="C11" s="97" t="s">
        <v>133</v>
      </c>
      <c r="D11" s="97"/>
      <c r="E11" s="97"/>
      <c r="F11" s="97"/>
      <c r="G11" s="97"/>
      <c r="H11" s="97"/>
      <c r="I11" s="97"/>
      <c r="J11" s="97"/>
      <c r="K11" s="97"/>
    </row>
    <row r="12" spans="1:11">
      <c r="B12" s="97"/>
      <c r="C12" s="97"/>
      <c r="D12" s="97"/>
      <c r="E12" s="97"/>
      <c r="F12" s="97"/>
      <c r="G12" s="97"/>
      <c r="H12" s="97"/>
      <c r="I12" s="97"/>
      <c r="J12" s="97"/>
      <c r="K12" s="97"/>
    </row>
  </sheetData>
  <pageMargins left="0.7" right="0.7" top="0.78740157499999996" bottom="0.78740157499999996" header="0.3" footer="0.3"/>
  <pageSetup paperSize="9" orientation="portrait" r:id="rId1"/>
  <customProperties>
    <customPr name="_pios_id" r:id="rId2"/>
  </customPropertie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000-000000000000}">
          <x14:formula1>
            <xm:f>'K:\GC\Projekt LucaNet\[BU Reporting.xlsx]Tabelle2'!#REF!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R158"/>
  <sheetViews>
    <sheetView showGridLines="0" tabSelected="1" showRuler="0" zoomScale="70" zoomScaleNormal="70" workbookViewId="0">
      <selection activeCell="C5" sqref="C5:AQ5"/>
    </sheetView>
  </sheetViews>
  <sheetFormatPr baseColWidth="10" defaultRowHeight="15" outlineLevelRow="1"/>
  <cols>
    <col min="1" max="1" width="7.7109375" customWidth="1"/>
    <col min="2" max="2" width="4.42578125" customWidth="1"/>
    <col min="3" max="3" width="8.5703125" customWidth="1"/>
    <col min="4" max="4" width="10" customWidth="1"/>
    <col min="5" max="10" width="8.5703125" customWidth="1"/>
    <col min="11" max="11" width="10.5703125" customWidth="1"/>
    <col min="12" max="25" width="8.5703125" customWidth="1"/>
    <col min="26" max="26" width="9.7109375" customWidth="1"/>
    <col min="27" max="53" width="8.5703125" customWidth="1"/>
  </cols>
  <sheetData>
    <row r="1" spans="1:43" s="38" customFormat="1" ht="46.5">
      <c r="C1" s="172" t="s">
        <v>8</v>
      </c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  <c r="AM1" s="172"/>
      <c r="AN1" s="172"/>
      <c r="AO1" s="172"/>
      <c r="AP1" s="172"/>
      <c r="AQ1" s="172"/>
    </row>
    <row r="2" spans="1:43" s="38" customFormat="1" ht="27.75" customHeight="1">
      <c r="C2" s="115" t="s">
        <v>222</v>
      </c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</row>
    <row r="3" spans="1:43" s="39" customFormat="1" ht="31.5">
      <c r="C3" s="173" t="s">
        <v>7</v>
      </c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</row>
    <row r="5" spans="1:43" ht="26.25">
      <c r="C5" s="174" t="s">
        <v>234</v>
      </c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174"/>
      <c r="AL5" s="174"/>
      <c r="AM5" s="174"/>
      <c r="AN5" s="174"/>
      <c r="AO5" s="174"/>
      <c r="AP5" s="174"/>
      <c r="AQ5" s="174"/>
    </row>
    <row r="6" spans="1:43" ht="21.75" customHeight="1"/>
    <row r="7" spans="1:43" ht="21" customHeight="1" thickBot="1"/>
    <row r="8" spans="1:43" s="6" customFormat="1" ht="21" customHeight="1" outlineLevel="1">
      <c r="A8" s="39"/>
      <c r="C8" s="162" t="s">
        <v>259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4"/>
      <c r="Q8" s="168" t="s">
        <v>403</v>
      </c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4"/>
      <c r="AE8" s="162" t="s">
        <v>204</v>
      </c>
      <c r="AF8" s="163"/>
      <c r="AG8" s="163"/>
      <c r="AH8" s="163"/>
      <c r="AI8" s="163"/>
      <c r="AJ8" s="163"/>
      <c r="AK8" s="163"/>
      <c r="AL8" s="163"/>
      <c r="AM8" s="163"/>
      <c r="AN8" s="163"/>
      <c r="AO8" s="163"/>
      <c r="AP8" s="163"/>
      <c r="AQ8" s="164"/>
    </row>
    <row r="9" spans="1:43" s="6" customFormat="1" ht="21" customHeight="1" outlineLevel="1">
      <c r="A9" s="154" t="s">
        <v>25</v>
      </c>
      <c r="C9" s="15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7"/>
      <c r="Q9" s="15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7"/>
      <c r="AE9" s="15"/>
      <c r="AF9" s="53" t="s">
        <v>260</v>
      </c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7"/>
    </row>
    <row r="10" spans="1:43" s="6" customFormat="1" ht="21" customHeight="1" outlineLevel="1">
      <c r="A10" s="154"/>
      <c r="C10" s="11"/>
      <c r="E10" s="176" t="s">
        <v>25</v>
      </c>
      <c r="F10" s="176"/>
      <c r="G10" s="41"/>
      <c r="H10" s="41"/>
      <c r="I10" s="176" t="s">
        <v>96</v>
      </c>
      <c r="J10" s="176"/>
      <c r="M10" s="6" t="s">
        <v>97</v>
      </c>
      <c r="N10" s="45"/>
      <c r="O10" s="12"/>
      <c r="Q10" s="11"/>
      <c r="R10" s="6" t="str">
        <f>Data!D55</f>
        <v>Sales MVA - Budget</v>
      </c>
      <c r="U10" s="45">
        <f>Data!E55</f>
        <v>134</v>
      </c>
      <c r="V10" s="6" t="s">
        <v>115</v>
      </c>
      <c r="X10" s="6" t="str">
        <f>Data!D49</f>
        <v>Sales units - Budget</v>
      </c>
      <c r="AA10" s="45">
        <f>Data!E49</f>
        <v>48</v>
      </c>
      <c r="AB10" s="6" t="s">
        <v>116</v>
      </c>
      <c r="AC10" s="12"/>
      <c r="AE10" s="11"/>
      <c r="AH10" s="6" t="s">
        <v>2</v>
      </c>
      <c r="AM10" s="8">
        <f>Data!E73</f>
        <v>0</v>
      </c>
      <c r="AQ10" s="12"/>
    </row>
    <row r="11" spans="1:43" s="6" customFormat="1" ht="21" customHeight="1" outlineLevel="1">
      <c r="A11" s="154"/>
      <c r="C11" s="11"/>
      <c r="D11" s="6" t="s">
        <v>11</v>
      </c>
      <c r="E11" s="175">
        <f>Data!E188</f>
        <v>2472.5697099999998</v>
      </c>
      <c r="F11" s="175"/>
      <c r="G11" s="45" t="s">
        <v>223</v>
      </c>
      <c r="H11" s="45"/>
      <c r="I11" s="175">
        <f>Data!E9</f>
        <v>2348.3878300000001</v>
      </c>
      <c r="J11" s="175"/>
      <c r="K11" s="45" t="s">
        <v>223</v>
      </c>
      <c r="M11" s="73">
        <f>Data!E20</f>
        <v>1.3068609421277551</v>
      </c>
      <c r="N11" s="45" t="s">
        <v>107</v>
      </c>
      <c r="O11" s="12"/>
      <c r="Q11" s="11"/>
      <c r="R11" s="6" t="str">
        <f>Data!D58</f>
        <v>Sales MVA - Actual</v>
      </c>
      <c r="U11" s="45">
        <f>Data!E58</f>
        <v>149.4</v>
      </c>
      <c r="V11" s="6" t="s">
        <v>115</v>
      </c>
      <c r="X11" s="6" t="str">
        <f>Data!D52</f>
        <v>Sales units - Actual</v>
      </c>
      <c r="AA11" s="45">
        <f>Data!E52</f>
        <v>48</v>
      </c>
      <c r="AB11" s="6" t="s">
        <v>116</v>
      </c>
      <c r="AC11" s="12"/>
      <c r="AE11" s="11"/>
      <c r="AH11" s="6" t="s">
        <v>9</v>
      </c>
      <c r="AM11" s="8">
        <f>Data!E74</f>
        <v>0</v>
      </c>
      <c r="AQ11" s="12"/>
    </row>
    <row r="12" spans="1:43" s="6" customFormat="1" ht="21" customHeight="1" outlineLevel="1">
      <c r="A12" s="154"/>
      <c r="C12" s="11"/>
      <c r="D12" s="6" t="s">
        <v>12</v>
      </c>
      <c r="E12" s="175">
        <f>Data!E189</f>
        <v>5999.93977</v>
      </c>
      <c r="F12" s="175"/>
      <c r="G12" s="45" t="s">
        <v>223</v>
      </c>
      <c r="H12" s="45"/>
      <c r="I12" s="175">
        <f>Data!E10</f>
        <v>8255.0778100000007</v>
      </c>
      <c r="J12" s="175"/>
      <c r="K12" s="45" t="s">
        <v>223</v>
      </c>
      <c r="L12" s="7"/>
      <c r="M12" s="73">
        <f>Data!E21</f>
        <v>1.3758601130091013</v>
      </c>
      <c r="N12" s="46" t="s">
        <v>12</v>
      </c>
      <c r="O12" s="13"/>
      <c r="Q12" s="11"/>
      <c r="R12" s="6" t="str">
        <f>Data!D13</f>
        <v>OI MVA - Actual</v>
      </c>
      <c r="T12" s="9"/>
      <c r="U12" s="45">
        <f>Data!E13</f>
        <v>165.6</v>
      </c>
      <c r="V12" s="6" t="s">
        <v>115</v>
      </c>
      <c r="X12" s="6" t="str">
        <f>Data!D16</f>
        <v xml:space="preserve">OI Units - Actual  </v>
      </c>
      <c r="Y12" s="141"/>
      <c r="AA12" s="46">
        <f>Data!E16</f>
        <v>49</v>
      </c>
      <c r="AB12" s="6" t="s">
        <v>116</v>
      </c>
      <c r="AC12" s="13"/>
      <c r="AE12" s="11"/>
      <c r="AH12" s="9" t="s">
        <v>108</v>
      </c>
      <c r="AM12" s="8">
        <f>Data!E75</f>
        <v>0</v>
      </c>
      <c r="AO12" s="7"/>
      <c r="AP12" s="7"/>
      <c r="AQ12" s="13"/>
    </row>
    <row r="13" spans="1:43" s="6" customFormat="1" ht="21" customHeight="1" outlineLevel="1">
      <c r="A13" s="154"/>
      <c r="C13" s="19"/>
      <c r="D13" s="7" t="s">
        <v>108</v>
      </c>
      <c r="E13" s="177">
        <f>Data!E203</f>
        <v>12813.82769</v>
      </c>
      <c r="F13" s="177"/>
      <c r="G13" s="45" t="s">
        <v>223</v>
      </c>
      <c r="H13" s="45"/>
      <c r="I13" s="178">
        <f>Data!E11</f>
        <v>14045.712700000002</v>
      </c>
      <c r="J13" s="178"/>
      <c r="K13" s="45" t="s">
        <v>223</v>
      </c>
      <c r="L13" s="7"/>
      <c r="M13" s="74">
        <f>Data!E22</f>
        <v>1.0961371605583063</v>
      </c>
      <c r="N13" s="7" t="s">
        <v>108</v>
      </c>
      <c r="O13" s="13"/>
      <c r="Q13" s="19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13"/>
      <c r="AE13" s="19"/>
      <c r="AF13" s="7"/>
      <c r="AG13" s="7"/>
      <c r="AH13" s="9"/>
      <c r="AM13" s="8"/>
      <c r="AN13" s="7"/>
      <c r="AO13" s="7"/>
      <c r="AP13" s="7"/>
      <c r="AQ13" s="13"/>
    </row>
    <row r="14" spans="1:43" s="6" customFormat="1" ht="21" customHeight="1" outlineLevel="1">
      <c r="A14" s="154"/>
      <c r="C14" s="19"/>
      <c r="D14" s="7" t="s">
        <v>17</v>
      </c>
      <c r="E14" s="177">
        <f>Data!E187</f>
        <v>1551.6666599999999</v>
      </c>
      <c r="F14" s="177"/>
      <c r="G14" s="45" t="s">
        <v>223</v>
      </c>
      <c r="H14" s="45"/>
      <c r="I14" s="177">
        <f>Data!E7</f>
        <v>1444.6666699999998</v>
      </c>
      <c r="J14" s="177"/>
      <c r="K14" s="45" t="s">
        <v>223</v>
      </c>
      <c r="L14" s="7"/>
      <c r="M14" s="108">
        <f>Data!E18</f>
        <v>0.93104189658879433</v>
      </c>
      <c r="N14" s="7"/>
      <c r="O14" s="13"/>
      <c r="Q14" s="19"/>
      <c r="R14" s="138"/>
      <c r="S14" s="7"/>
      <c r="T14" s="7"/>
      <c r="U14" s="7"/>
      <c r="V14" s="7"/>
      <c r="W14" s="7"/>
      <c r="X14" s="7"/>
      <c r="Y14" s="7"/>
      <c r="Z14" s="7"/>
      <c r="AA14" s="7"/>
      <c r="AB14" s="7"/>
      <c r="AC14" s="13"/>
      <c r="AE14" s="19"/>
      <c r="AF14" s="7"/>
      <c r="AG14" s="7"/>
      <c r="AH14" s="9"/>
      <c r="AM14" s="8"/>
      <c r="AN14" s="7"/>
      <c r="AO14" s="7"/>
      <c r="AP14" s="7"/>
      <c r="AQ14" s="13"/>
    </row>
    <row r="15" spans="1:43" s="6" customFormat="1" ht="21" customHeight="1" outlineLevel="1">
      <c r="A15" s="154"/>
      <c r="C15" s="1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13"/>
      <c r="Q15" s="19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13"/>
      <c r="AE15" s="19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13"/>
    </row>
    <row r="16" spans="1:43" s="6" customFormat="1" ht="21" customHeight="1" outlineLevel="1">
      <c r="A16" s="154"/>
      <c r="C16" s="1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13"/>
      <c r="Q16" s="19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13"/>
      <c r="AE16" s="19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13"/>
    </row>
    <row r="17" spans="1:43" s="6" customFormat="1" ht="21" customHeight="1" outlineLevel="1">
      <c r="A17" s="154"/>
      <c r="C17" s="1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13"/>
      <c r="Q17" s="19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13"/>
      <c r="AE17" s="19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13"/>
    </row>
    <row r="18" spans="1:43" s="6" customFormat="1" ht="21" customHeight="1" outlineLevel="1">
      <c r="A18" s="154"/>
      <c r="C18" s="1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13"/>
      <c r="Q18" s="19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13"/>
      <c r="AE18" s="19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13"/>
    </row>
    <row r="19" spans="1:43" s="6" customFormat="1" ht="21" customHeight="1" outlineLevel="1">
      <c r="A19" s="154"/>
      <c r="C19" s="1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13"/>
      <c r="Q19" s="19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13"/>
      <c r="AE19" s="19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13"/>
    </row>
    <row r="20" spans="1:43" s="6" customFormat="1" ht="21" customHeight="1" outlineLevel="1">
      <c r="A20" s="154"/>
      <c r="C20" s="1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13"/>
      <c r="Q20" s="19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13"/>
      <c r="AE20" s="19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13"/>
    </row>
    <row r="21" spans="1:43" s="6" customFormat="1" ht="21" customHeight="1" outlineLevel="1">
      <c r="A21" s="154"/>
      <c r="C21" s="1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13"/>
      <c r="Q21" s="19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13"/>
      <c r="AE21" s="19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13"/>
    </row>
    <row r="22" spans="1:43" s="6" customFormat="1" ht="21" customHeight="1" outlineLevel="1">
      <c r="A22" s="154"/>
      <c r="C22" s="1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13"/>
      <c r="Q22" s="19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13"/>
      <c r="AE22" s="19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13"/>
    </row>
    <row r="23" spans="1:43" s="6" customFormat="1" ht="21" customHeight="1" outlineLevel="1">
      <c r="A23" s="154"/>
      <c r="C23" s="1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13"/>
      <c r="Q23" s="19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13"/>
      <c r="AE23" s="19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13"/>
    </row>
    <row r="24" spans="1:43" s="6" customFormat="1" ht="21" customHeight="1" outlineLevel="1">
      <c r="A24" s="154"/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2"/>
      <c r="Q24" s="20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2"/>
      <c r="AE24" s="20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2"/>
    </row>
    <row r="25" spans="1:43" s="6" customFormat="1" ht="21" customHeight="1" outlineLevel="1" thickBot="1">
      <c r="A25" s="39"/>
      <c r="C25" s="23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5"/>
      <c r="Q25" s="23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5"/>
      <c r="AE25" s="23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5"/>
    </row>
    <row r="26" spans="1:43" ht="21" customHeight="1">
      <c r="A26" s="39"/>
    </row>
    <row r="27" spans="1:43" s="6" customFormat="1" ht="21" hidden="1" customHeight="1" outlineLevel="1">
      <c r="A27" s="39"/>
      <c r="C27" s="162" t="s">
        <v>190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4"/>
      <c r="Q27" s="162" t="s">
        <v>201</v>
      </c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4"/>
      <c r="AE27" s="162" t="s">
        <v>202</v>
      </c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4"/>
    </row>
    <row r="28" spans="1:43" s="6" customFormat="1" ht="21" hidden="1" customHeight="1" outlineLevel="1">
      <c r="A28" s="181" t="s">
        <v>6</v>
      </c>
      <c r="C28" s="1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7"/>
      <c r="Q28" s="15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7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7"/>
    </row>
    <row r="29" spans="1:43" s="6" customFormat="1" ht="21" hidden="1" customHeight="1" outlineLevel="1">
      <c r="A29" s="154"/>
      <c r="C29" s="11"/>
      <c r="F29" s="6" t="s">
        <v>2</v>
      </c>
      <c r="K29" s="8">
        <f>Data!E78</f>
        <v>0</v>
      </c>
      <c r="O29" s="12"/>
      <c r="Q29" s="11"/>
      <c r="T29" s="6" t="s">
        <v>2</v>
      </c>
      <c r="X29" s="159">
        <f>Data!E83</f>
        <v>0</v>
      </c>
      <c r="Y29" s="159"/>
      <c r="Z29" s="6" t="s">
        <v>16</v>
      </c>
      <c r="AA29" s="6" t="s">
        <v>233</v>
      </c>
      <c r="AC29" s="12"/>
      <c r="AE29" s="11"/>
      <c r="AH29" s="6" t="s">
        <v>2</v>
      </c>
      <c r="AL29" s="159">
        <f>Data!E88</f>
        <v>0</v>
      </c>
      <c r="AM29" s="159"/>
      <c r="AN29" s="6" t="s">
        <v>16</v>
      </c>
      <c r="AO29" s="6" t="s">
        <v>233</v>
      </c>
      <c r="AQ29" s="12"/>
    </row>
    <row r="30" spans="1:43" s="6" customFormat="1" ht="21" hidden="1" customHeight="1" outlineLevel="1">
      <c r="A30" s="154"/>
      <c r="C30" s="11"/>
      <c r="F30" s="6" t="s">
        <v>9</v>
      </c>
      <c r="K30" s="8">
        <f>Data!E79</f>
        <v>0</v>
      </c>
      <c r="O30" s="12"/>
      <c r="Q30" s="11"/>
      <c r="T30" s="6" t="s">
        <v>9</v>
      </c>
      <c r="X30" s="160">
        <f>Data!E84</f>
        <v>0</v>
      </c>
      <c r="Y30" s="160"/>
      <c r="Z30" s="6" t="s">
        <v>16</v>
      </c>
      <c r="AC30" s="12"/>
      <c r="AE30" s="11"/>
      <c r="AH30" s="6" t="s">
        <v>9</v>
      </c>
      <c r="AL30" s="160">
        <f>Data!E89</f>
        <v>0</v>
      </c>
      <c r="AM30" s="160"/>
      <c r="AN30" s="6" t="s">
        <v>16</v>
      </c>
      <c r="AQ30" s="12"/>
    </row>
    <row r="31" spans="1:43" s="6" customFormat="1" ht="21" hidden="1" customHeight="1" outlineLevel="1">
      <c r="A31" s="154"/>
      <c r="C31" s="11"/>
      <c r="F31" s="9" t="s">
        <v>10</v>
      </c>
      <c r="K31" s="10">
        <f>Data!E80</f>
        <v>0</v>
      </c>
      <c r="L31" s="7"/>
      <c r="M31" s="7"/>
      <c r="N31" s="7"/>
      <c r="O31" s="13"/>
      <c r="Q31" s="11"/>
      <c r="T31" s="9" t="s">
        <v>10</v>
      </c>
      <c r="X31" s="167">
        <f>Data!E85</f>
        <v>0</v>
      </c>
      <c r="Y31" s="167"/>
      <c r="Z31" s="6" t="s">
        <v>16</v>
      </c>
      <c r="AA31" s="7"/>
      <c r="AB31" s="7"/>
      <c r="AC31" s="13"/>
      <c r="AE31" s="11"/>
      <c r="AH31" s="9" t="s">
        <v>10</v>
      </c>
      <c r="AL31" s="167">
        <f>Data!E90</f>
        <v>0</v>
      </c>
      <c r="AM31" s="167"/>
      <c r="AN31" s="6" t="s">
        <v>16</v>
      </c>
      <c r="AO31" s="7"/>
      <c r="AP31" s="7"/>
      <c r="AQ31" s="13"/>
    </row>
    <row r="32" spans="1:43" s="6" customFormat="1" ht="21" hidden="1" customHeight="1" outlineLevel="1">
      <c r="A32" s="154"/>
      <c r="C32" s="1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3"/>
      <c r="Q32" s="19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13"/>
      <c r="AE32" s="19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13"/>
    </row>
    <row r="33" spans="1:44" s="6" customFormat="1" ht="21" hidden="1" customHeight="1" outlineLevel="1">
      <c r="A33" s="154"/>
      <c r="C33" s="1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3"/>
      <c r="Q33" s="19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13"/>
      <c r="AE33" s="19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13"/>
    </row>
    <row r="34" spans="1:44" s="6" customFormat="1" ht="21" hidden="1" customHeight="1" outlineLevel="1">
      <c r="A34" s="154"/>
      <c r="C34" s="1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3"/>
      <c r="Q34" s="19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13"/>
      <c r="AE34" s="19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13"/>
    </row>
    <row r="35" spans="1:44" s="6" customFormat="1" ht="21" hidden="1" customHeight="1" outlineLevel="1">
      <c r="A35" s="154"/>
      <c r="C35" s="1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13"/>
      <c r="Q35" s="19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13"/>
      <c r="AE35" s="19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13"/>
    </row>
    <row r="36" spans="1:44" s="6" customFormat="1" ht="21" hidden="1" customHeight="1" outlineLevel="1">
      <c r="A36" s="154"/>
      <c r="C36" s="19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13"/>
      <c r="Q36" s="19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13"/>
      <c r="AE36" s="19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13"/>
    </row>
    <row r="37" spans="1:44" s="6" customFormat="1" ht="21" hidden="1" customHeight="1" outlineLevel="1">
      <c r="A37" s="154"/>
      <c r="C37" s="1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13"/>
      <c r="Q37" s="19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13"/>
      <c r="AE37" s="19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13"/>
    </row>
    <row r="38" spans="1:44" s="6" customFormat="1" ht="21" hidden="1" customHeight="1" outlineLevel="1">
      <c r="A38" s="154"/>
      <c r="C38" s="1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13"/>
      <c r="Q38" s="19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13"/>
      <c r="AE38" s="19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13"/>
    </row>
    <row r="39" spans="1:44" s="6" customFormat="1" ht="21" hidden="1" customHeight="1" outlineLevel="1">
      <c r="A39" s="154"/>
      <c r="C39" s="1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13"/>
      <c r="Q39" s="19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13"/>
      <c r="AE39" s="19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13"/>
    </row>
    <row r="40" spans="1:44" s="6" customFormat="1" ht="21" hidden="1" customHeight="1" outlineLevel="1">
      <c r="A40" s="154"/>
      <c r="C40" s="1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13"/>
      <c r="Q40" s="19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13"/>
      <c r="AE40" s="19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13"/>
    </row>
    <row r="41" spans="1:44" s="6" customFormat="1" ht="21" hidden="1" customHeight="1" outlineLevel="1">
      <c r="A41" s="154"/>
      <c r="C41" s="1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13"/>
      <c r="Q41" s="19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13"/>
      <c r="AE41" s="19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13"/>
    </row>
    <row r="42" spans="1:44" s="6" customFormat="1" ht="21" hidden="1" customHeight="1" outlineLevel="1">
      <c r="A42" s="154"/>
      <c r="C42" s="1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13"/>
      <c r="Q42" s="19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13"/>
      <c r="AE42" s="19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13"/>
    </row>
    <row r="43" spans="1:44" s="6" customFormat="1" ht="21" hidden="1" customHeight="1" outlineLevel="1">
      <c r="A43" s="154"/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2"/>
      <c r="Q43" s="20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2"/>
      <c r="AE43" s="20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2"/>
    </row>
    <row r="44" spans="1:44" s="6" customFormat="1" ht="21" hidden="1" customHeight="1" outlineLevel="1" thickBot="1">
      <c r="A44" s="39"/>
      <c r="C44" s="23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5"/>
      <c r="Q44" s="23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5"/>
      <c r="AE44" s="23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5"/>
    </row>
    <row r="45" spans="1:44" s="6" customFormat="1" ht="21" customHeight="1" collapsed="1" thickBot="1">
      <c r="A45" s="39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1:44" s="6" customFormat="1" ht="21" customHeight="1" outlineLevel="1">
      <c r="A46" s="39"/>
      <c r="C46" s="162" t="s">
        <v>229</v>
      </c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4"/>
      <c r="Q46" s="162" t="s">
        <v>122</v>
      </c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4"/>
      <c r="AE46" s="162" t="s">
        <v>261</v>
      </c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4"/>
      <c r="AR46"/>
    </row>
    <row r="47" spans="1:44" s="6" customFormat="1" ht="21" customHeight="1" outlineLevel="1">
      <c r="A47" s="154" t="s">
        <v>5</v>
      </c>
      <c r="C47" s="11"/>
      <c r="O47" s="12"/>
      <c r="Q47" s="11"/>
      <c r="AC47" s="12"/>
      <c r="AE47" s="11"/>
      <c r="AQ47" s="12"/>
    </row>
    <row r="48" spans="1:44" s="6" customFormat="1" ht="21" customHeight="1" outlineLevel="1">
      <c r="A48" s="182"/>
      <c r="C48" s="11"/>
      <c r="G48" s="18" t="s">
        <v>11</v>
      </c>
      <c r="I48" s="18" t="s">
        <v>12</v>
      </c>
      <c r="O48" s="12"/>
      <c r="Q48" s="11"/>
      <c r="U48" s="180" t="s">
        <v>11</v>
      </c>
      <c r="V48" s="180"/>
      <c r="X48" s="180" t="s">
        <v>12</v>
      </c>
      <c r="Y48" s="180"/>
      <c r="AC48" s="12"/>
      <c r="AE48" s="11"/>
      <c r="AI48" s="165" t="s">
        <v>11</v>
      </c>
      <c r="AJ48" s="165"/>
      <c r="AL48" s="165"/>
      <c r="AM48" s="165"/>
      <c r="AQ48" s="12"/>
    </row>
    <row r="49" spans="1:43" s="6" customFormat="1" ht="21" customHeight="1" outlineLevel="1">
      <c r="A49" s="182"/>
      <c r="C49" s="11"/>
      <c r="D49" s="6" t="s">
        <v>124</v>
      </c>
      <c r="G49" s="8">
        <f>Data!E109</f>
        <v>0.75931774032451405</v>
      </c>
      <c r="I49" s="8">
        <f>Data!E112</f>
        <v>0.7913332927017428</v>
      </c>
      <c r="O49" s="12"/>
      <c r="Q49" s="11"/>
      <c r="R49" s="6" t="s">
        <v>125</v>
      </c>
      <c r="U49" s="179">
        <f>Data!E123</f>
        <v>33.320300000000003</v>
      </c>
      <c r="V49" s="179"/>
      <c r="W49" s="45" t="s">
        <v>223</v>
      </c>
      <c r="X49" s="179">
        <f>Data!E125</f>
        <v>198.43197000000001</v>
      </c>
      <c r="Y49" s="179"/>
      <c r="Z49" s="45" t="s">
        <v>223</v>
      </c>
      <c r="AC49" s="12"/>
      <c r="AE49" s="11"/>
      <c r="AF49" s="6" t="s">
        <v>17</v>
      </c>
      <c r="AI49" s="166">
        <f>Data!E130</f>
        <v>63</v>
      </c>
      <c r="AJ49" s="166"/>
      <c r="AL49" s="166"/>
      <c r="AM49" s="166"/>
      <c r="AQ49" s="12"/>
    </row>
    <row r="50" spans="1:43" s="6" customFormat="1" ht="21" customHeight="1" outlineLevel="1">
      <c r="A50" s="182"/>
      <c r="C50" s="11"/>
      <c r="D50" s="6" t="s">
        <v>126</v>
      </c>
      <c r="G50" s="8">
        <f>Data!E110</f>
        <v>0.69480883422266504</v>
      </c>
      <c r="I50" s="8">
        <f>Data!E113</f>
        <v>0.78829963138361558</v>
      </c>
      <c r="K50" s="9"/>
      <c r="O50" s="12"/>
      <c r="Q50" s="11"/>
      <c r="R50" s="6" t="s">
        <v>123</v>
      </c>
      <c r="U50" s="179">
        <f>Data!E124</f>
        <v>37.061699999999995</v>
      </c>
      <c r="V50" s="179"/>
      <c r="W50" s="45" t="s">
        <v>223</v>
      </c>
      <c r="X50" s="179">
        <f>Data!E126</f>
        <v>202.67281</v>
      </c>
      <c r="Y50" s="179"/>
      <c r="Z50" s="45" t="s">
        <v>223</v>
      </c>
      <c r="AC50" s="12"/>
      <c r="AE50" s="11"/>
      <c r="AF50" s="6" t="s">
        <v>9</v>
      </c>
      <c r="AI50" s="166">
        <f>Data!E133</f>
        <v>50</v>
      </c>
      <c r="AJ50" s="166"/>
      <c r="AL50" s="166"/>
      <c r="AM50" s="166"/>
      <c r="AQ50" s="12"/>
    </row>
    <row r="51" spans="1:43" s="6" customFormat="1" ht="21" customHeight="1" outlineLevel="1">
      <c r="A51" s="182"/>
      <c r="C51" s="11"/>
      <c r="D51" s="9" t="s">
        <v>10</v>
      </c>
      <c r="I51" s="10">
        <f>Data!E115</f>
        <v>0.87410578300064934</v>
      </c>
      <c r="O51" s="12"/>
      <c r="Q51" s="11"/>
      <c r="R51" s="9"/>
      <c r="U51" s="166"/>
      <c r="V51" s="166"/>
      <c r="X51" s="10"/>
      <c r="AC51" s="12"/>
      <c r="AE51" s="11"/>
      <c r="AF51" s="9"/>
      <c r="AI51" s="166"/>
      <c r="AJ51" s="166"/>
      <c r="AL51" s="10"/>
      <c r="AQ51" s="12"/>
    </row>
    <row r="52" spans="1:43" s="6" customFormat="1" ht="21" customHeight="1" outlineLevel="1">
      <c r="A52" s="182"/>
      <c r="C52" s="11"/>
      <c r="O52" s="12"/>
      <c r="Q52" s="11"/>
      <c r="R52" s="95"/>
      <c r="AC52" s="12"/>
      <c r="AE52" s="11"/>
      <c r="AQ52" s="12"/>
    </row>
    <row r="53" spans="1:43" s="6" customFormat="1" ht="21" customHeight="1" outlineLevel="1">
      <c r="A53" s="182"/>
      <c r="C53" s="11"/>
      <c r="O53" s="12"/>
      <c r="Q53" s="11"/>
      <c r="AC53" s="12"/>
      <c r="AE53" s="11"/>
      <c r="AQ53" s="12"/>
    </row>
    <row r="54" spans="1:43" s="6" customFormat="1" ht="21" customHeight="1" outlineLevel="1">
      <c r="A54" s="182"/>
      <c r="C54" s="11"/>
      <c r="O54" s="12"/>
      <c r="Q54" s="11"/>
      <c r="AC54" s="12"/>
      <c r="AE54" s="11"/>
      <c r="AQ54" s="12"/>
    </row>
    <row r="55" spans="1:43" s="6" customFormat="1" ht="21" customHeight="1" outlineLevel="1">
      <c r="A55" s="182"/>
      <c r="C55" s="11"/>
      <c r="O55" s="12"/>
      <c r="Q55" s="11"/>
      <c r="AC55" s="12"/>
      <c r="AE55" s="11"/>
      <c r="AQ55" s="12"/>
    </row>
    <row r="56" spans="1:43" s="6" customFormat="1" ht="21" customHeight="1" outlineLevel="1">
      <c r="A56" s="182"/>
      <c r="C56" s="11"/>
      <c r="O56" s="12"/>
      <c r="Q56" s="11"/>
      <c r="AC56" s="12"/>
      <c r="AE56" s="11"/>
      <c r="AQ56" s="12"/>
    </row>
    <row r="57" spans="1:43" s="6" customFormat="1" ht="21" customHeight="1" outlineLevel="1">
      <c r="A57" s="182"/>
      <c r="C57" s="11"/>
      <c r="O57" s="12"/>
      <c r="Q57" s="11"/>
      <c r="AC57" s="12"/>
      <c r="AE57" s="11"/>
      <c r="AQ57" s="12"/>
    </row>
    <row r="58" spans="1:43" s="6" customFormat="1" ht="21" customHeight="1" outlineLevel="1">
      <c r="A58" s="182"/>
      <c r="C58" s="11"/>
      <c r="O58" s="12"/>
      <c r="Q58" s="11"/>
      <c r="AC58" s="12"/>
      <c r="AE58" s="11"/>
      <c r="AQ58" s="12"/>
    </row>
    <row r="59" spans="1:43" s="6" customFormat="1" ht="21" customHeight="1" outlineLevel="1">
      <c r="A59" s="182"/>
      <c r="C59" s="11"/>
      <c r="O59" s="12"/>
      <c r="Q59" s="11"/>
      <c r="AC59" s="12"/>
      <c r="AE59" s="11"/>
      <c r="AQ59" s="12"/>
    </row>
    <row r="60" spans="1:43" s="6" customFormat="1" ht="21" customHeight="1" outlineLevel="1">
      <c r="A60" s="182"/>
      <c r="C60" s="11"/>
      <c r="O60" s="12"/>
      <c r="Q60" s="11"/>
      <c r="AC60" s="12"/>
      <c r="AE60" s="11"/>
      <c r="AQ60" s="12"/>
    </row>
    <row r="61" spans="1:43" s="6" customFormat="1" ht="21" customHeight="1" outlineLevel="1">
      <c r="A61" s="182"/>
      <c r="C61" s="11"/>
      <c r="O61" s="12"/>
      <c r="Q61" s="11"/>
      <c r="AC61" s="12"/>
      <c r="AE61" s="11"/>
      <c r="AQ61" s="12"/>
    </row>
    <row r="62" spans="1:43" s="6" customFormat="1" ht="21" customHeight="1" outlineLevel="1">
      <c r="A62" s="182"/>
      <c r="C62" s="11"/>
      <c r="O62" s="12"/>
      <c r="Q62" s="11"/>
      <c r="AC62" s="12"/>
      <c r="AE62" s="11"/>
      <c r="AQ62" s="12"/>
    </row>
    <row r="63" spans="1:43" s="6" customFormat="1" ht="21" customHeight="1" outlineLevel="1" thickBot="1">
      <c r="A63" s="39"/>
      <c r="C63" s="32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4"/>
      <c r="Q63" s="32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4"/>
      <c r="AE63" s="32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4"/>
    </row>
    <row r="64" spans="1:43" s="6" customFormat="1" ht="21" customHeight="1" thickBot="1">
      <c r="A64" s="39"/>
    </row>
    <row r="65" spans="1:43" s="6" customFormat="1" ht="21" customHeight="1" outlineLevel="1">
      <c r="A65" s="39"/>
      <c r="C65" s="162" t="s">
        <v>90</v>
      </c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4"/>
      <c r="Q65" s="162" t="s">
        <v>226</v>
      </c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4"/>
      <c r="AE65" s="162" t="s">
        <v>227</v>
      </c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4"/>
    </row>
    <row r="66" spans="1:43" s="6" customFormat="1" ht="21" customHeight="1" outlineLevel="1">
      <c r="A66" s="154" t="s">
        <v>72</v>
      </c>
      <c r="C66" s="15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7"/>
      <c r="Q66" s="15"/>
      <c r="R66" s="123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7"/>
      <c r="AE66" s="15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7"/>
    </row>
    <row r="67" spans="1:43" s="6" customFormat="1" ht="21" customHeight="1" outlineLevel="1">
      <c r="A67" s="182"/>
      <c r="C67" s="11"/>
      <c r="D67" s="6" t="str">
        <f>Data!D138</f>
        <v>Budget</v>
      </c>
      <c r="F67" s="175">
        <f>Data!E138</f>
        <v>1500.6186599999999</v>
      </c>
      <c r="G67" s="175"/>
      <c r="H67" s="6" t="s">
        <v>223</v>
      </c>
      <c r="I67" s="7" t="str">
        <f>Data!D28</f>
        <v>MVA (produced) - Budget</v>
      </c>
      <c r="M67" s="46">
        <f>Data!E28</f>
        <v>134</v>
      </c>
      <c r="N67" s="46" t="s">
        <v>115</v>
      </c>
      <c r="O67" s="12"/>
      <c r="Q67" s="11"/>
      <c r="V67" s="69"/>
      <c r="W67" s="69"/>
      <c r="X67" s="72"/>
      <c r="Y67" s="30"/>
      <c r="AA67" s="51"/>
      <c r="AC67" s="12"/>
      <c r="AE67" s="11"/>
      <c r="AF67" s="95"/>
      <c r="AJ67" s="18"/>
      <c r="AK67" s="18"/>
      <c r="AM67" s="18"/>
      <c r="AN67" s="18"/>
      <c r="AQ67" s="12"/>
    </row>
    <row r="68" spans="1:43" s="6" customFormat="1" ht="21" customHeight="1" outlineLevel="1">
      <c r="A68" s="182"/>
      <c r="C68" s="11"/>
      <c r="D68" s="6" t="str">
        <f>Data!D139</f>
        <v>Actual</v>
      </c>
      <c r="F68" s="175">
        <f>Data!E139</f>
        <v>1840.6328000000001</v>
      </c>
      <c r="G68" s="175"/>
      <c r="H68" s="6" t="s">
        <v>223</v>
      </c>
      <c r="I68" s="7" t="str">
        <f>Data!D32</f>
        <v>MVA (produced) - Actual</v>
      </c>
      <c r="M68" s="46">
        <f>Data!E32</f>
        <v>219.8</v>
      </c>
      <c r="N68" s="46" t="s">
        <v>115</v>
      </c>
      <c r="O68" s="12"/>
      <c r="Q68" s="11"/>
      <c r="R68" s="9"/>
      <c r="V68" s="70"/>
      <c r="W68" s="71"/>
      <c r="X68" s="72"/>
      <c r="Y68" s="30"/>
      <c r="AA68" s="51"/>
      <c r="AC68" s="12"/>
      <c r="AD68" s="14"/>
      <c r="AE68" s="11"/>
      <c r="AF68" s="95"/>
      <c r="AJ68" s="94"/>
      <c r="AK68" s="94"/>
      <c r="AM68" s="94"/>
      <c r="AN68" s="94"/>
      <c r="AQ68" s="12"/>
    </row>
    <row r="69" spans="1:43" s="6" customFormat="1" ht="21" customHeight="1" outlineLevel="1">
      <c r="A69" s="182"/>
      <c r="C69" s="11"/>
      <c r="D69" s="7" t="str">
        <f>Data!D141</f>
        <v>Actual YTD</v>
      </c>
      <c r="F69" s="175">
        <f>Data!E141</f>
        <v>5246.6929900000005</v>
      </c>
      <c r="G69" s="175"/>
      <c r="H69" s="6" t="s">
        <v>223</v>
      </c>
      <c r="I69" s="6" t="str">
        <f>Data!D63</f>
        <v xml:space="preserve">Total Output / MVA (prod) </v>
      </c>
      <c r="L69" s="7"/>
      <c r="M69" s="46"/>
      <c r="N69" s="46"/>
      <c r="O69" s="13"/>
      <c r="Q69" s="11"/>
      <c r="Z69" s="7"/>
      <c r="AA69" s="7"/>
      <c r="AB69" s="7"/>
      <c r="AC69" s="13"/>
      <c r="AD69"/>
      <c r="AE69" s="11"/>
      <c r="AJ69" s="94"/>
      <c r="AK69" s="94"/>
      <c r="AM69" s="94"/>
      <c r="AN69" s="94"/>
      <c r="AO69" s="7"/>
      <c r="AP69" s="7"/>
      <c r="AQ69" s="13"/>
    </row>
    <row r="70" spans="1:43" s="6" customFormat="1" ht="21" customHeight="1" outlineLevel="1">
      <c r="A70" s="182"/>
      <c r="C70" s="19"/>
      <c r="D70" s="7" t="str">
        <f>Data!D142</f>
        <v>Average LTM</v>
      </c>
      <c r="E70" s="7"/>
      <c r="F70" s="178">
        <f>Data!E142</f>
        <v>1217.8871766666666</v>
      </c>
      <c r="G70" s="178"/>
      <c r="H70" s="6" t="s">
        <v>223</v>
      </c>
      <c r="L70" s="7"/>
      <c r="M70" s="7"/>
      <c r="N70" s="7"/>
      <c r="O70" s="13"/>
      <c r="Q70" s="19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13"/>
      <c r="AE70" s="19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13"/>
    </row>
    <row r="71" spans="1:43" s="6" customFormat="1" ht="21" customHeight="1" outlineLevel="1">
      <c r="A71" s="182"/>
      <c r="C71" s="19"/>
      <c r="D71" s="7"/>
      <c r="E71" s="7"/>
      <c r="G71" s="7"/>
      <c r="H71" s="7"/>
      <c r="I71" s="7"/>
      <c r="J71" s="7"/>
      <c r="L71" s="7"/>
      <c r="M71" s="7"/>
      <c r="N71" s="7"/>
      <c r="O71" s="13"/>
      <c r="Q71" s="19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13"/>
      <c r="AE71" s="19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13"/>
    </row>
    <row r="72" spans="1:43" s="6" customFormat="1" ht="21" customHeight="1" outlineLevel="1">
      <c r="A72" s="182"/>
      <c r="C72" s="19"/>
      <c r="D72" s="7"/>
      <c r="E72" s="7"/>
      <c r="G72" s="7"/>
      <c r="H72" s="7"/>
      <c r="I72" s="7"/>
      <c r="J72" s="7"/>
      <c r="L72" s="7"/>
      <c r="M72" s="7"/>
      <c r="N72" s="7"/>
      <c r="O72" s="13"/>
      <c r="Q72" s="19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13"/>
      <c r="AE72" s="19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13"/>
    </row>
    <row r="73" spans="1:43" s="6" customFormat="1" ht="21" customHeight="1" outlineLevel="1">
      <c r="A73" s="182"/>
      <c r="C73" s="1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13"/>
      <c r="Q73" s="19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13"/>
      <c r="AE73" s="19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13"/>
    </row>
    <row r="74" spans="1:43" s="6" customFormat="1" ht="21" customHeight="1" outlineLevel="1">
      <c r="A74" s="182"/>
      <c r="C74" s="1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13"/>
      <c r="Q74" s="19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13"/>
      <c r="AE74" s="19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13"/>
    </row>
    <row r="75" spans="1:43" s="6" customFormat="1" ht="21" customHeight="1" outlineLevel="1">
      <c r="A75" s="182"/>
      <c r="C75" s="1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13"/>
      <c r="Q75" s="19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13"/>
      <c r="AE75" s="19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13"/>
    </row>
    <row r="76" spans="1:43" s="6" customFormat="1" ht="21" customHeight="1" outlineLevel="1">
      <c r="A76" s="182"/>
      <c r="C76" s="1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13"/>
      <c r="Q76" s="19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13"/>
      <c r="AE76" s="19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13"/>
    </row>
    <row r="77" spans="1:43" s="6" customFormat="1" ht="21" customHeight="1" outlineLevel="1">
      <c r="A77" s="182"/>
      <c r="C77" s="1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13"/>
      <c r="Q77" s="19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13"/>
      <c r="AE77" s="19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13"/>
    </row>
    <row r="78" spans="1:43" s="6" customFormat="1" ht="21" customHeight="1" outlineLevel="1">
      <c r="A78" s="182"/>
      <c r="C78" s="1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13"/>
      <c r="Q78" s="1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13"/>
      <c r="AE78" s="19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13"/>
    </row>
    <row r="79" spans="1:43" s="6" customFormat="1" ht="21" customHeight="1" outlineLevel="1">
      <c r="A79" s="182"/>
      <c r="C79" s="1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13"/>
      <c r="Q79" s="1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13"/>
      <c r="AE79" s="19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13"/>
    </row>
    <row r="80" spans="1:43" s="6" customFormat="1" ht="21" customHeight="1" outlineLevel="1">
      <c r="A80" s="182"/>
      <c r="C80" s="1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13"/>
      <c r="Q80" s="19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13"/>
      <c r="AE80" s="19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13"/>
    </row>
    <row r="81" spans="1:43" s="6" customFormat="1" ht="21" customHeight="1" outlineLevel="1">
      <c r="A81" s="182"/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2"/>
      <c r="Q81" s="20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2"/>
      <c r="AE81" s="20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2"/>
    </row>
    <row r="82" spans="1:43" s="6" customFormat="1" ht="21" customHeight="1" outlineLevel="1" thickBot="1">
      <c r="A82" s="39"/>
      <c r="C82" s="23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5"/>
      <c r="Q82" s="23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5"/>
      <c r="AE82" s="23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5"/>
    </row>
    <row r="83" spans="1:43" s="6" customFormat="1" ht="21" customHeight="1" thickBot="1">
      <c r="A83" s="39"/>
    </row>
    <row r="84" spans="1:43" s="6" customFormat="1" ht="21" customHeight="1" outlineLevel="1">
      <c r="A84" s="39"/>
      <c r="C84" s="162" t="s">
        <v>439</v>
      </c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4"/>
      <c r="Q84" s="162" t="s">
        <v>440</v>
      </c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4"/>
      <c r="AE84" s="162" t="s">
        <v>441</v>
      </c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4"/>
    </row>
    <row r="85" spans="1:43" s="6" customFormat="1" ht="21" customHeight="1" outlineLevel="1">
      <c r="A85" s="154" t="s">
        <v>4</v>
      </c>
      <c r="C85" s="15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7"/>
      <c r="Q85" s="15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7"/>
      <c r="AE85" s="15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7"/>
    </row>
    <row r="86" spans="1:43" s="6" customFormat="1" ht="21" customHeight="1" outlineLevel="1">
      <c r="A86" s="182"/>
      <c r="C86" s="11"/>
      <c r="K86" s="30"/>
      <c r="O86" s="12"/>
      <c r="Q86" s="11"/>
      <c r="X86" s="183"/>
      <c r="Y86" s="183"/>
      <c r="AC86" s="12"/>
      <c r="AE86" s="11"/>
      <c r="AJ86" s="165"/>
      <c r="AK86" s="165"/>
      <c r="AL86" s="117" t="s">
        <v>12</v>
      </c>
      <c r="AN86" s="18" t="s">
        <v>108</v>
      </c>
      <c r="AQ86" s="12"/>
    </row>
    <row r="87" spans="1:43" s="6" customFormat="1" ht="21" customHeight="1" outlineLevel="1">
      <c r="A87" s="182"/>
      <c r="C87" s="11"/>
      <c r="F87" s="6" t="s">
        <v>9</v>
      </c>
      <c r="K87" s="30">
        <f>Data!E158</f>
        <v>1</v>
      </c>
      <c r="O87" s="12"/>
      <c r="Q87" s="11"/>
      <c r="T87" s="6" t="s">
        <v>9</v>
      </c>
      <c r="X87" s="183">
        <f>Data!E165</f>
        <v>1</v>
      </c>
      <c r="Y87" s="183"/>
      <c r="AC87" s="12"/>
      <c r="AD87" s="14"/>
      <c r="AE87" s="11"/>
      <c r="AH87" s="6" t="s">
        <v>9</v>
      </c>
      <c r="AJ87" s="161"/>
      <c r="AK87" s="161"/>
      <c r="AL87" s="151">
        <f>Data!E181</f>
        <v>0.58472999999999997</v>
      </c>
      <c r="AM87" s="151" t="s">
        <v>223</v>
      </c>
      <c r="AN87" s="152">
        <f>Data!E172</f>
        <v>19.06467</v>
      </c>
      <c r="AO87" s="151" t="s">
        <v>223</v>
      </c>
      <c r="AQ87" s="12"/>
    </row>
    <row r="88" spans="1:43" s="6" customFormat="1" ht="21" customHeight="1" outlineLevel="1">
      <c r="A88" s="182"/>
      <c r="C88" s="11"/>
      <c r="F88" s="9" t="s">
        <v>108</v>
      </c>
      <c r="G88" s="7"/>
      <c r="H88" s="7"/>
      <c r="I88" s="7"/>
      <c r="J88" s="7"/>
      <c r="K88" s="31">
        <f>Data!E160</f>
        <v>0.98170000000000002</v>
      </c>
      <c r="L88" s="7"/>
      <c r="M88" s="7"/>
      <c r="N88" s="7"/>
      <c r="O88" s="13"/>
      <c r="Q88" s="11"/>
      <c r="T88" s="9" t="s">
        <v>108</v>
      </c>
      <c r="X88" s="183">
        <f>Data!E167</f>
        <v>0.98170000000000002</v>
      </c>
      <c r="Y88" s="183"/>
      <c r="Z88" s="7"/>
      <c r="AA88" s="7"/>
      <c r="AB88" s="7"/>
      <c r="AC88" s="13"/>
      <c r="AD88"/>
      <c r="AE88" s="11"/>
      <c r="AH88" s="6" t="s">
        <v>117</v>
      </c>
      <c r="AL88" s="151">
        <f>Data!E182</f>
        <v>0.58472999999999997</v>
      </c>
      <c r="AM88" s="151" t="s">
        <v>223</v>
      </c>
      <c r="AN88" s="108">
        <f>Data!E175</f>
        <v>4.5146899999999999</v>
      </c>
      <c r="AO88" s="151" t="s">
        <v>223</v>
      </c>
      <c r="AP88" s="7"/>
      <c r="AQ88" s="13"/>
    </row>
    <row r="89" spans="1:43" s="6" customFormat="1" ht="21" customHeight="1" outlineLevel="1">
      <c r="A89" s="182"/>
      <c r="C89" s="19"/>
      <c r="D89" s="7"/>
      <c r="E89" s="7"/>
      <c r="L89" s="7"/>
      <c r="M89" s="7"/>
      <c r="N89" s="7"/>
      <c r="O89" s="13"/>
      <c r="Q89" s="19"/>
      <c r="R89" s="7"/>
      <c r="S89" s="7"/>
      <c r="Z89" s="7"/>
      <c r="AA89" s="7"/>
      <c r="AB89" s="7"/>
      <c r="AC89" s="13"/>
      <c r="AE89" s="19"/>
      <c r="AF89" s="7"/>
      <c r="AH89" s="7" t="s">
        <v>118</v>
      </c>
      <c r="AI89" s="7"/>
      <c r="AJ89" s="7"/>
      <c r="AK89" s="7"/>
      <c r="AL89" s="151">
        <f>Data!E183</f>
        <v>0</v>
      </c>
      <c r="AM89" s="151" t="s">
        <v>223</v>
      </c>
      <c r="AN89" s="108">
        <f>Data!E177</f>
        <v>14.549979999999998</v>
      </c>
      <c r="AO89" s="151" t="s">
        <v>223</v>
      </c>
      <c r="AP89" s="7"/>
      <c r="AQ89" s="13"/>
    </row>
    <row r="90" spans="1:43" s="6" customFormat="1" ht="21" customHeight="1" outlineLevel="1">
      <c r="A90" s="182"/>
      <c r="C90" s="19"/>
      <c r="D90" s="7"/>
      <c r="E90" s="7"/>
      <c r="F90" s="9"/>
      <c r="G90" s="7"/>
      <c r="H90" s="7"/>
      <c r="I90" s="7"/>
      <c r="J90" s="7"/>
      <c r="K90" s="31"/>
      <c r="L90" s="7"/>
      <c r="M90" s="7"/>
      <c r="N90" s="7"/>
      <c r="O90" s="13"/>
      <c r="Q90" s="19"/>
      <c r="R90" s="7"/>
      <c r="S90" s="7"/>
      <c r="T90" s="9"/>
      <c r="U90" s="7"/>
      <c r="V90" s="7"/>
      <c r="W90" s="7"/>
      <c r="X90" s="184"/>
      <c r="Y90" s="184"/>
      <c r="Z90" s="7"/>
      <c r="AA90" s="7"/>
      <c r="AB90" s="7"/>
      <c r="AC90" s="13"/>
      <c r="AE90" s="19"/>
      <c r="AF90" s="7"/>
      <c r="AH90" s="7" t="s">
        <v>232</v>
      </c>
      <c r="AI90" s="7"/>
      <c r="AJ90" s="7"/>
      <c r="AK90" s="7"/>
      <c r="AL90" s="151">
        <f>Data!E184</f>
        <v>0</v>
      </c>
      <c r="AM90" s="151" t="s">
        <v>223</v>
      </c>
      <c r="AN90" s="108">
        <f>Data!E184</f>
        <v>0</v>
      </c>
      <c r="AO90" s="151" t="s">
        <v>223</v>
      </c>
      <c r="AP90" s="7"/>
      <c r="AQ90" s="13"/>
    </row>
    <row r="91" spans="1:43" s="6" customFormat="1" ht="21" customHeight="1" outlineLevel="1">
      <c r="A91" s="182"/>
      <c r="C91" s="1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13"/>
      <c r="Q91" s="19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13"/>
      <c r="AE91" s="19"/>
      <c r="AF91" s="7"/>
      <c r="AG91" s="7"/>
      <c r="AH91" s="7" t="str">
        <f>Data!D173</f>
        <v>% of LTM failure costs from LTM Sales</v>
      </c>
      <c r="AI91" s="7"/>
      <c r="AJ91" s="7"/>
      <c r="AK91" s="7"/>
      <c r="AL91" s="7"/>
      <c r="AM91" s="7"/>
      <c r="AN91" s="118">
        <f>Data!E173</f>
        <v>1.4878200691646728E-3</v>
      </c>
      <c r="AO91" s="7"/>
      <c r="AP91" s="7"/>
      <c r="AQ91" s="13"/>
    </row>
    <row r="92" spans="1:43" s="6" customFormat="1" ht="21" customHeight="1" outlineLevel="1">
      <c r="A92" s="182"/>
      <c r="C92" s="1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13"/>
      <c r="Q92" s="19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13"/>
      <c r="AE92" s="19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13"/>
    </row>
    <row r="93" spans="1:43" s="6" customFormat="1" ht="21" customHeight="1" outlineLevel="1">
      <c r="A93" s="182"/>
      <c r="C93" s="1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13"/>
      <c r="Q93" s="19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13"/>
      <c r="AE93" s="19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13"/>
    </row>
    <row r="94" spans="1:43" s="6" customFormat="1" ht="21" customHeight="1" outlineLevel="1">
      <c r="A94" s="182"/>
      <c r="C94" s="1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13"/>
      <c r="Q94" s="19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13"/>
      <c r="AE94" s="19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13"/>
    </row>
    <row r="95" spans="1:43" s="6" customFormat="1" ht="21" customHeight="1" outlineLevel="1">
      <c r="A95" s="182"/>
      <c r="C95" s="1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13"/>
      <c r="Q95" s="19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13"/>
      <c r="AE95" s="19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13"/>
    </row>
    <row r="96" spans="1:43" s="6" customFormat="1" ht="21" customHeight="1" outlineLevel="1">
      <c r="A96" s="182"/>
      <c r="C96" s="1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13"/>
      <c r="Q96" s="19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13"/>
      <c r="AE96" s="19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13"/>
    </row>
    <row r="97" spans="1:43" s="6" customFormat="1" ht="21" customHeight="1" outlineLevel="1">
      <c r="A97" s="182"/>
      <c r="C97" s="1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13"/>
      <c r="Q97" s="19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13"/>
      <c r="AE97" s="19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13"/>
    </row>
    <row r="98" spans="1:43" s="6" customFormat="1" ht="21" customHeight="1" outlineLevel="1">
      <c r="A98" s="182"/>
      <c r="C98" s="1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13"/>
      <c r="Q98" s="19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13"/>
      <c r="AE98" s="19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13"/>
    </row>
    <row r="99" spans="1:43" s="6" customFormat="1" ht="21" customHeight="1" outlineLevel="1">
      <c r="A99" s="182"/>
      <c r="C99" s="1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13"/>
      <c r="Q99" s="19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13"/>
      <c r="AE99" s="19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13"/>
    </row>
    <row r="100" spans="1:43" s="6" customFormat="1" ht="21" customHeight="1" outlineLevel="1">
      <c r="A100" s="182"/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2"/>
      <c r="Q100" s="20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2"/>
      <c r="AE100" s="20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2"/>
    </row>
    <row r="101" spans="1:43" s="6" customFormat="1" ht="21" customHeight="1" outlineLevel="1" thickBot="1">
      <c r="A101" s="39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5"/>
      <c r="Q101" s="23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5"/>
      <c r="AE101" s="23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5"/>
    </row>
    <row r="102" spans="1:43" s="6" customFormat="1" ht="21" customHeight="1" thickBot="1">
      <c r="A102" s="39"/>
    </row>
    <row r="103" spans="1:43" s="6" customFormat="1" ht="21" customHeight="1" outlineLevel="1">
      <c r="A103" s="39"/>
      <c r="C103" s="162" t="s">
        <v>91</v>
      </c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4"/>
      <c r="Q103" s="162" t="s">
        <v>111</v>
      </c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4"/>
      <c r="AE103" s="162" t="s">
        <v>205</v>
      </c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4"/>
    </row>
    <row r="104" spans="1:43" s="6" customFormat="1" ht="21" customHeight="1" outlineLevel="1">
      <c r="A104" s="154" t="s">
        <v>0</v>
      </c>
      <c r="C104" s="15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7"/>
      <c r="Q104" s="15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7"/>
      <c r="AE104" s="15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7"/>
    </row>
    <row r="105" spans="1:43" s="6" customFormat="1" ht="21" customHeight="1" outlineLevel="1">
      <c r="A105" s="154"/>
      <c r="C105" s="11"/>
      <c r="D105" s="6" t="s">
        <v>17</v>
      </c>
      <c r="F105" s="177">
        <f>Data!E192</f>
        <v>2257.1888400000007</v>
      </c>
      <c r="G105" s="177"/>
      <c r="H105" s="6" t="s">
        <v>223</v>
      </c>
      <c r="J105" s="36">
        <f>Data!E194</f>
        <v>0.15044156547342449</v>
      </c>
      <c r="K105" s="6" t="s">
        <v>32</v>
      </c>
      <c r="O105" s="12"/>
      <c r="Q105" s="11"/>
      <c r="R105" s="6" t="s">
        <v>17</v>
      </c>
      <c r="T105" s="179">
        <f>Data!E198</f>
        <v>6059.8478700000005</v>
      </c>
      <c r="U105" s="179"/>
      <c r="V105" s="6" t="s">
        <v>223</v>
      </c>
      <c r="AC105" s="12"/>
      <c r="AE105" s="11"/>
      <c r="AF105" s="6" t="s">
        <v>17</v>
      </c>
      <c r="AH105" s="179">
        <f>Data!E206</f>
        <v>5927.4203699999998</v>
      </c>
      <c r="AI105" s="179"/>
      <c r="AJ105" s="6" t="s">
        <v>223</v>
      </c>
      <c r="AQ105" s="12"/>
    </row>
    <row r="106" spans="1:43" s="6" customFormat="1" ht="21" customHeight="1" outlineLevel="1">
      <c r="A106" s="154"/>
      <c r="C106" s="11"/>
      <c r="D106" s="6" t="s">
        <v>9</v>
      </c>
      <c r="F106" s="177">
        <f>Data!E193</f>
        <v>-473.28494000000006</v>
      </c>
      <c r="G106" s="177"/>
      <c r="H106" s="6" t="s">
        <v>223</v>
      </c>
      <c r="J106" s="36">
        <f>Data!E195</f>
        <v>-3.6935484965929029E-2</v>
      </c>
      <c r="K106" s="6" t="s">
        <v>32</v>
      </c>
      <c r="O106" s="12"/>
      <c r="Q106" s="11"/>
      <c r="R106" s="6" t="s">
        <v>9</v>
      </c>
      <c r="T106" s="175">
        <f>Data!E199</f>
        <v>3571.7040200000001</v>
      </c>
      <c r="U106" s="175"/>
      <c r="V106" s="6" t="s">
        <v>223</v>
      </c>
      <c r="Y106" s="41" t="str">
        <f>Data!D200</f>
        <v>TAR DSO</v>
      </c>
      <c r="AA106" s="51">
        <f>Data!E200</f>
        <v>101.7394644940789</v>
      </c>
      <c r="AB106" s="6" t="s">
        <v>16</v>
      </c>
      <c r="AC106" s="12"/>
      <c r="AE106" s="11"/>
      <c r="AF106" s="6" t="s">
        <v>9</v>
      </c>
      <c r="AH106" s="175">
        <f>Data!E207</f>
        <v>6386.63753</v>
      </c>
      <c r="AI106" s="175"/>
      <c r="AJ106" s="6" t="s">
        <v>223</v>
      </c>
      <c r="AM106" s="6" t="str">
        <f>Data!D208</f>
        <v>TAP DPO</v>
      </c>
      <c r="AO106" s="51">
        <f>Data!E208</f>
        <v>182.47897629741573</v>
      </c>
      <c r="AP106" s="6" t="s">
        <v>16</v>
      </c>
      <c r="AQ106" s="12"/>
    </row>
    <row r="107" spans="1:43" s="6" customFormat="1" ht="21" customHeight="1" outlineLevel="1">
      <c r="A107" s="154"/>
      <c r="C107" s="11"/>
      <c r="F107" s="9"/>
      <c r="J107" s="167"/>
      <c r="K107" s="167"/>
      <c r="M107" s="7"/>
      <c r="N107" s="7"/>
      <c r="O107" s="13"/>
      <c r="Q107" s="11"/>
      <c r="T107" s="9"/>
      <c r="W107" s="40"/>
      <c r="AA107" s="52"/>
      <c r="AC107" s="13"/>
      <c r="AE107" s="11"/>
      <c r="AH107" s="9"/>
      <c r="AL107" s="167"/>
      <c r="AM107" s="167"/>
      <c r="AO107" s="7"/>
      <c r="AP107" s="7"/>
      <c r="AQ107" s="13"/>
    </row>
    <row r="108" spans="1:43" s="6" customFormat="1" ht="21" customHeight="1" outlineLevel="1">
      <c r="A108" s="154"/>
      <c r="C108" s="1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13"/>
      <c r="Q108" s="19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13"/>
      <c r="AE108" s="19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13"/>
    </row>
    <row r="109" spans="1:43" s="6" customFormat="1" ht="21" customHeight="1" outlineLevel="1">
      <c r="A109" s="154"/>
      <c r="C109" s="1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13"/>
      <c r="Q109" s="19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13"/>
      <c r="AE109" s="19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13"/>
    </row>
    <row r="110" spans="1:43" s="6" customFormat="1" ht="21" customHeight="1" outlineLevel="1">
      <c r="A110" s="154"/>
      <c r="C110" s="1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13"/>
      <c r="Q110" s="19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13"/>
      <c r="AE110" s="19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13"/>
    </row>
    <row r="111" spans="1:43" s="6" customFormat="1" ht="21" customHeight="1" outlineLevel="1">
      <c r="A111" s="154"/>
      <c r="C111" s="1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13"/>
      <c r="Q111" s="19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13"/>
      <c r="AE111" s="19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13"/>
    </row>
    <row r="112" spans="1:43" s="6" customFormat="1" ht="21" customHeight="1" outlineLevel="1">
      <c r="A112" s="154"/>
      <c r="C112" s="1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13"/>
      <c r="Q112" s="19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13"/>
      <c r="AE112" s="19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13"/>
    </row>
    <row r="113" spans="1:43" s="6" customFormat="1" ht="21" customHeight="1" outlineLevel="1">
      <c r="A113" s="154"/>
      <c r="C113" s="1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13"/>
      <c r="Q113" s="19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13"/>
      <c r="AE113" s="19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13"/>
    </row>
    <row r="114" spans="1:43" s="6" customFormat="1" ht="21" customHeight="1" outlineLevel="1">
      <c r="A114" s="154"/>
      <c r="C114" s="1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13"/>
      <c r="Q114" s="19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13"/>
      <c r="AE114" s="19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13"/>
    </row>
    <row r="115" spans="1:43" s="6" customFormat="1" ht="21" customHeight="1" outlineLevel="1">
      <c r="A115" s="154"/>
      <c r="C115" s="1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13"/>
      <c r="Q115" s="19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13"/>
      <c r="AE115" s="19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13"/>
    </row>
    <row r="116" spans="1:43" s="6" customFormat="1" ht="21" customHeight="1" outlineLevel="1">
      <c r="A116" s="154"/>
      <c r="C116" s="1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13"/>
      <c r="Q116" s="19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13"/>
      <c r="AE116" s="19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13"/>
    </row>
    <row r="117" spans="1:43" s="6" customFormat="1" ht="21" customHeight="1" outlineLevel="1">
      <c r="A117" s="154"/>
      <c r="C117" s="1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13"/>
      <c r="Q117" s="19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13"/>
      <c r="AE117" s="19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13"/>
    </row>
    <row r="118" spans="1:43" s="6" customFormat="1" ht="21" customHeight="1" outlineLevel="1">
      <c r="A118" s="154"/>
      <c r="C118" s="1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13"/>
      <c r="Q118" s="19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13"/>
      <c r="AE118" s="19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13"/>
    </row>
    <row r="119" spans="1:43" s="6" customFormat="1" ht="21" customHeight="1" outlineLevel="1">
      <c r="A119" s="154"/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2"/>
      <c r="Q119" s="20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2"/>
      <c r="AE119" s="20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2"/>
    </row>
    <row r="120" spans="1:43" s="6" customFormat="1" ht="21" customHeight="1" outlineLevel="1" thickBot="1">
      <c r="A120" s="39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5"/>
      <c r="Q120" s="23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5"/>
      <c r="AE120" s="23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5"/>
    </row>
    <row r="121" spans="1:43" s="6" customFormat="1" ht="21" customHeight="1" thickBot="1">
      <c r="A121" s="39"/>
    </row>
    <row r="122" spans="1:43" s="6" customFormat="1" ht="31.5" customHeight="1" outlineLevel="1">
      <c r="A122" s="39"/>
      <c r="C122" s="155" t="s">
        <v>413</v>
      </c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7"/>
      <c r="Q122" s="168" t="s">
        <v>444</v>
      </c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4"/>
      <c r="AE122" s="168" t="s">
        <v>445</v>
      </c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4"/>
    </row>
    <row r="123" spans="1:43" s="6" customFormat="1" ht="21" customHeight="1" outlineLevel="1">
      <c r="A123" s="154" t="s">
        <v>0</v>
      </c>
      <c r="C123" s="135"/>
      <c r="F123" s="158" t="s">
        <v>112</v>
      </c>
      <c r="G123" s="158"/>
      <c r="H123" s="158" t="s">
        <v>113</v>
      </c>
      <c r="I123" s="158"/>
      <c r="J123" s="158" t="s">
        <v>114</v>
      </c>
      <c r="K123" s="158"/>
      <c r="L123" s="158" t="s">
        <v>414</v>
      </c>
      <c r="M123" s="158"/>
      <c r="N123" s="136"/>
      <c r="O123" s="137"/>
      <c r="P123" s="154" t="s">
        <v>405</v>
      </c>
      <c r="Q123" s="15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7"/>
      <c r="AD123" s="154"/>
      <c r="AE123" s="15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7"/>
    </row>
    <row r="124" spans="1:43" s="6" customFormat="1" ht="21" customHeight="1" outlineLevel="1">
      <c r="A124" s="154"/>
      <c r="C124" s="11"/>
      <c r="D124" s="6" t="s">
        <v>17</v>
      </c>
      <c r="F124" s="120">
        <f>Data!E214</f>
        <v>1547.3568500000001</v>
      </c>
      <c r="G124" s="45" t="s">
        <v>223</v>
      </c>
      <c r="H124" s="120">
        <f>Data!E222</f>
        <v>318.14666999999997</v>
      </c>
      <c r="I124" s="45" t="s">
        <v>223</v>
      </c>
      <c r="J124" s="120">
        <f>Data!E228</f>
        <v>350.92514999999997</v>
      </c>
      <c r="K124" s="45" t="s">
        <v>223</v>
      </c>
      <c r="L124" s="6">
        <f>Data!E240</f>
        <v>-91.667329999999993</v>
      </c>
      <c r="M124" s="45" t="s">
        <v>223</v>
      </c>
      <c r="O124" s="12"/>
      <c r="P124" s="154"/>
      <c r="Q124" s="11"/>
      <c r="R124" s="6" t="str">
        <f>Data!D64</f>
        <v>Production hours</v>
      </c>
      <c r="T124" s="9"/>
      <c r="U124" s="171">
        <f>Data!E64</f>
        <v>9095.5</v>
      </c>
      <c r="V124" s="171"/>
      <c r="W124" s="124"/>
      <c r="X124" s="75"/>
      <c r="Y124" s="75"/>
      <c r="Z124" s="9"/>
      <c r="AC124" s="12"/>
      <c r="AD124" s="154"/>
      <c r="AE124" s="11"/>
      <c r="AH124" s="9"/>
      <c r="AI124" s="171"/>
      <c r="AJ124" s="171"/>
      <c r="AK124" s="124"/>
      <c r="AL124" s="75"/>
      <c r="AM124" s="75"/>
      <c r="AN124" s="9"/>
      <c r="AQ124" s="12"/>
    </row>
    <row r="125" spans="1:43" s="6" customFormat="1" ht="21" customHeight="1" outlineLevel="1">
      <c r="A125" s="154"/>
      <c r="C125" s="11"/>
      <c r="D125" s="6" t="s">
        <v>9</v>
      </c>
      <c r="F125" s="120">
        <f>Data!E215</f>
        <v>1725.1133</v>
      </c>
      <c r="G125" s="45" t="s">
        <v>223</v>
      </c>
      <c r="H125" s="133">
        <f>Data!E223</f>
        <v>101.43836</v>
      </c>
      <c r="I125" s="134" t="s">
        <v>223</v>
      </c>
      <c r="J125" s="142">
        <f>Data!E229</f>
        <v>686.24759999999992</v>
      </c>
      <c r="K125" s="143" t="s">
        <v>223</v>
      </c>
      <c r="L125" s="144">
        <f>Data!E241</f>
        <v>-171.15069</v>
      </c>
      <c r="M125" s="143" t="s">
        <v>223</v>
      </c>
      <c r="O125" s="12"/>
      <c r="P125" s="154"/>
      <c r="Q125" s="11"/>
      <c r="R125" s="6" t="str">
        <f>Data!D66</f>
        <v>Engineering hours</v>
      </c>
      <c r="T125" s="121"/>
      <c r="U125" s="171">
        <f>Data!E66</f>
        <v>960</v>
      </c>
      <c r="V125" s="171"/>
      <c r="W125" s="170"/>
      <c r="X125" s="170"/>
      <c r="Y125" s="150"/>
      <c r="Z125" s="153"/>
      <c r="AA125" s="153"/>
      <c r="AC125" s="12"/>
      <c r="AD125" s="154"/>
      <c r="AE125" s="11"/>
      <c r="AH125" s="121"/>
      <c r="AI125" s="171"/>
      <c r="AJ125" s="171"/>
      <c r="AK125" s="170"/>
      <c r="AL125" s="170"/>
      <c r="AM125" s="41"/>
      <c r="AN125" s="153"/>
      <c r="AO125" s="153"/>
      <c r="AQ125" s="12"/>
    </row>
    <row r="126" spans="1:43" s="6" customFormat="1" ht="21" customHeight="1" outlineLevel="1">
      <c r="A126" s="154"/>
      <c r="C126" s="11"/>
      <c r="D126" s="7" t="s">
        <v>404</v>
      </c>
      <c r="E126" s="7"/>
      <c r="F126" s="52">
        <f>Data!E219</f>
        <v>65.422538377754975</v>
      </c>
      <c r="G126" s="6" t="s">
        <v>16</v>
      </c>
      <c r="H126" s="52">
        <f>Data!E225</f>
        <v>8.3528318536071335</v>
      </c>
      <c r="I126" s="6" t="s">
        <v>16</v>
      </c>
      <c r="J126" s="52">
        <f>Data!E233</f>
        <v>17.847486108432058</v>
      </c>
      <c r="K126" s="6" t="s">
        <v>16</v>
      </c>
      <c r="O126" s="12"/>
      <c r="P126" s="154"/>
      <c r="Q126" s="11"/>
      <c r="T126" s="169"/>
      <c r="U126" s="169"/>
      <c r="V126" s="150"/>
      <c r="W126" s="170"/>
      <c r="X126" s="170"/>
      <c r="Y126" s="150"/>
      <c r="Z126" s="153"/>
      <c r="AA126" s="153"/>
      <c r="AC126" s="13"/>
      <c r="AD126" s="154"/>
      <c r="AE126" s="11"/>
      <c r="AH126" s="169"/>
      <c r="AI126" s="169"/>
      <c r="AJ126" s="41"/>
      <c r="AK126" s="170"/>
      <c r="AL126" s="170"/>
      <c r="AM126" s="41"/>
      <c r="AN126" s="153"/>
      <c r="AO126" s="153"/>
      <c r="AQ126" s="13"/>
    </row>
    <row r="127" spans="1:43" s="6" customFormat="1" ht="21" customHeight="1" outlineLevel="1">
      <c r="A127" s="154"/>
      <c r="C127" s="19"/>
      <c r="O127" s="13"/>
      <c r="P127" s="154"/>
      <c r="Q127" s="19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13"/>
      <c r="AD127" s="154"/>
      <c r="AE127" s="19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13"/>
    </row>
    <row r="128" spans="1:43" s="6" customFormat="1" ht="21" customHeight="1" outlineLevel="1">
      <c r="A128" s="154"/>
      <c r="C128" s="1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13"/>
      <c r="P128" s="154"/>
      <c r="Q128" s="19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13"/>
      <c r="AD128" s="154"/>
      <c r="AE128" s="19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13"/>
    </row>
    <row r="129" spans="1:43" s="6" customFormat="1" ht="21" customHeight="1" outlineLevel="1">
      <c r="A129" s="154"/>
      <c r="C129" s="1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13"/>
      <c r="P129" s="154"/>
      <c r="Q129" s="19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13"/>
      <c r="AD129" s="154"/>
      <c r="AE129" s="19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13"/>
    </row>
    <row r="130" spans="1:43" s="6" customFormat="1" ht="21" customHeight="1" outlineLevel="1">
      <c r="A130" s="154"/>
      <c r="C130" s="1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13"/>
      <c r="P130" s="154"/>
      <c r="Q130" s="19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13"/>
      <c r="AD130" s="154"/>
      <c r="AE130" s="19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13"/>
    </row>
    <row r="131" spans="1:43" s="6" customFormat="1" ht="21" customHeight="1" outlineLevel="1">
      <c r="A131" s="154"/>
      <c r="C131" s="1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13"/>
      <c r="P131" s="154"/>
      <c r="Q131" s="19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13"/>
      <c r="AD131" s="154"/>
      <c r="AE131" s="19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13"/>
    </row>
    <row r="132" spans="1:43" s="6" customFormat="1" ht="21" customHeight="1" outlineLevel="1">
      <c r="A132" s="154"/>
      <c r="C132" s="1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13"/>
      <c r="P132" s="154"/>
      <c r="Q132" s="19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13"/>
      <c r="AD132" s="154"/>
      <c r="AE132" s="19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13"/>
    </row>
    <row r="133" spans="1:43" s="6" customFormat="1" ht="21" customHeight="1" outlineLevel="1">
      <c r="A133" s="154"/>
      <c r="C133" s="1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13"/>
      <c r="P133" s="154"/>
      <c r="Q133" s="19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13"/>
      <c r="AD133" s="154"/>
      <c r="AE133" s="19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13"/>
    </row>
    <row r="134" spans="1:43" s="6" customFormat="1" ht="21" customHeight="1" outlineLevel="1">
      <c r="A134" s="154"/>
      <c r="C134" s="1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13"/>
      <c r="P134" s="154"/>
      <c r="Q134" s="19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13"/>
      <c r="AD134" s="154"/>
      <c r="AE134" s="19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13"/>
    </row>
    <row r="135" spans="1:43" s="6" customFormat="1" ht="21" customHeight="1" outlineLevel="1">
      <c r="A135" s="154"/>
      <c r="C135" s="1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13"/>
      <c r="P135" s="154"/>
      <c r="Q135" s="19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13"/>
      <c r="AD135" s="154"/>
      <c r="AE135" s="19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13"/>
    </row>
    <row r="136" spans="1:43" s="6" customFormat="1" ht="21" customHeight="1" outlineLevel="1">
      <c r="A136" s="154"/>
      <c r="C136" s="1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13"/>
      <c r="P136" s="154"/>
      <c r="Q136" s="19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13"/>
      <c r="AD136" s="154"/>
      <c r="AE136" s="19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13"/>
    </row>
    <row r="137" spans="1:43" s="6" customFormat="1" ht="21" customHeight="1" outlineLevel="1">
      <c r="A137" s="154"/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2"/>
      <c r="Q137" s="20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2"/>
      <c r="AE137" s="20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2"/>
    </row>
    <row r="138" spans="1:43" s="6" customFormat="1" ht="21" customHeight="1" outlineLevel="1" thickBot="1">
      <c r="A138" s="39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5"/>
      <c r="Q138" s="23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5"/>
      <c r="AE138" s="23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5"/>
    </row>
    <row r="139" spans="1:43" s="6" customFormat="1" ht="28.5" customHeight="1">
      <c r="A139" s="39"/>
    </row>
    <row r="140" spans="1:43" s="6" customFormat="1" ht="21.75" customHeight="1">
      <c r="A140" s="39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</row>
    <row r="141" spans="1:43" ht="21.75" customHeight="1"/>
    <row r="142" spans="1:43" ht="21.75" customHeight="1"/>
    <row r="143" spans="1:43" ht="21.75" customHeight="1"/>
    <row r="144" spans="1:43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</sheetData>
  <mergeCells count="99">
    <mergeCell ref="AE103:AQ103"/>
    <mergeCell ref="AH105:AI105"/>
    <mergeCell ref="AH106:AI106"/>
    <mergeCell ref="AL107:AM107"/>
    <mergeCell ref="Q84:AC84"/>
    <mergeCell ref="X86:Y86"/>
    <mergeCell ref="X90:Y90"/>
    <mergeCell ref="F106:G106"/>
    <mergeCell ref="X87:Y87"/>
    <mergeCell ref="X88:Y88"/>
    <mergeCell ref="Q103:AC103"/>
    <mergeCell ref="T105:U105"/>
    <mergeCell ref="T106:U106"/>
    <mergeCell ref="A123:A137"/>
    <mergeCell ref="A9:A24"/>
    <mergeCell ref="A28:A43"/>
    <mergeCell ref="A47:A62"/>
    <mergeCell ref="C84:O84"/>
    <mergeCell ref="A85:A100"/>
    <mergeCell ref="A104:A119"/>
    <mergeCell ref="J107:K107"/>
    <mergeCell ref="C65:O65"/>
    <mergeCell ref="F67:G67"/>
    <mergeCell ref="F68:G68"/>
    <mergeCell ref="A66:A81"/>
    <mergeCell ref="E13:F13"/>
    <mergeCell ref="I13:J13"/>
    <mergeCell ref="C103:O103"/>
    <mergeCell ref="F105:G105"/>
    <mergeCell ref="I14:J14"/>
    <mergeCell ref="X29:Y29"/>
    <mergeCell ref="F69:G69"/>
    <mergeCell ref="F70:G70"/>
    <mergeCell ref="Q65:AC65"/>
    <mergeCell ref="X30:Y30"/>
    <mergeCell ref="X31:Y31"/>
    <mergeCell ref="U51:V51"/>
    <mergeCell ref="X49:Y49"/>
    <mergeCell ref="X50:Y50"/>
    <mergeCell ref="U48:V48"/>
    <mergeCell ref="X48:Y48"/>
    <mergeCell ref="C46:O46"/>
    <mergeCell ref="Q46:AC46"/>
    <mergeCell ref="U49:V49"/>
    <mergeCell ref="U50:V50"/>
    <mergeCell ref="C1:AQ1"/>
    <mergeCell ref="C3:AQ3"/>
    <mergeCell ref="C5:AQ5"/>
    <mergeCell ref="C27:O27"/>
    <mergeCell ref="Q27:AC27"/>
    <mergeCell ref="AE27:AQ27"/>
    <mergeCell ref="C8:O8"/>
    <mergeCell ref="Q8:AC8"/>
    <mergeCell ref="AE8:AQ8"/>
    <mergeCell ref="E11:F11"/>
    <mergeCell ref="E12:F12"/>
    <mergeCell ref="I11:J11"/>
    <mergeCell ref="I12:J12"/>
    <mergeCell ref="E10:F10"/>
    <mergeCell ref="I10:J10"/>
    <mergeCell ref="E14:F14"/>
    <mergeCell ref="AN125:AO125"/>
    <mergeCell ref="Q122:AC122"/>
    <mergeCell ref="AN126:AO126"/>
    <mergeCell ref="AH126:AI126"/>
    <mergeCell ref="AK125:AL125"/>
    <mergeCell ref="AK126:AL126"/>
    <mergeCell ref="AE122:AQ122"/>
    <mergeCell ref="AI124:AJ124"/>
    <mergeCell ref="AI125:AJ125"/>
    <mergeCell ref="AD123:AD136"/>
    <mergeCell ref="U124:V124"/>
    <mergeCell ref="U125:V125"/>
    <mergeCell ref="W125:X125"/>
    <mergeCell ref="Z125:AA125"/>
    <mergeCell ref="T126:U126"/>
    <mergeCell ref="W126:X126"/>
    <mergeCell ref="AL29:AM29"/>
    <mergeCell ref="AL30:AM30"/>
    <mergeCell ref="AJ87:AK87"/>
    <mergeCell ref="AE84:AQ84"/>
    <mergeCell ref="AJ86:AK86"/>
    <mergeCell ref="AE65:AQ65"/>
    <mergeCell ref="AL48:AM48"/>
    <mergeCell ref="AI49:AJ49"/>
    <mergeCell ref="AL49:AM49"/>
    <mergeCell ref="AI50:AJ50"/>
    <mergeCell ref="AE46:AQ46"/>
    <mergeCell ref="AI48:AJ48"/>
    <mergeCell ref="AL50:AM50"/>
    <mergeCell ref="AI51:AJ51"/>
    <mergeCell ref="AL31:AM31"/>
    <mergeCell ref="Z126:AA126"/>
    <mergeCell ref="P123:P136"/>
    <mergeCell ref="C122:O122"/>
    <mergeCell ref="L123:M123"/>
    <mergeCell ref="J123:K123"/>
    <mergeCell ref="H123:I123"/>
    <mergeCell ref="F123:G123"/>
  </mergeCells>
  <printOptions horizontalCentered="1" verticalCentered="1"/>
  <pageMargins left="0.11811023622047245" right="0.19685039370078741" top="0.39370078740157483" bottom="0.39370078740157483" header="0.31496062992125984" footer="0.31496062992125984"/>
  <pageSetup paperSize="8" scale="39" fitToHeight="0" orientation="portrait" r:id="rId1"/>
  <headerFooter>
    <oddFooter>&amp;L&amp;Z&amp;F&amp;R&amp;D</oddFooter>
  </headerFooter>
  <customProperties>
    <customPr name="_pios_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8"/>
  <sheetViews>
    <sheetView view="pageBreakPreview" zoomScale="80" zoomScaleNormal="75" zoomScaleSheetLayoutView="80" workbookViewId="0"/>
  </sheetViews>
  <sheetFormatPr baseColWidth="10" defaultColWidth="11.42578125" defaultRowHeight="12.75"/>
  <cols>
    <col min="1" max="1" width="26.28515625" style="5" customWidth="1"/>
    <col min="2" max="2" width="30.140625" style="5" customWidth="1"/>
    <col min="3" max="3" width="67.5703125" style="5" customWidth="1"/>
    <col min="4" max="16384" width="11.42578125" style="5"/>
  </cols>
  <sheetData>
    <row r="1" spans="1:3" ht="30" customHeight="1">
      <c r="A1" s="114" t="s">
        <v>234</v>
      </c>
    </row>
    <row r="2" spans="1:3" ht="30" customHeight="1">
      <c r="A2" s="125" t="s">
        <v>262</v>
      </c>
      <c r="B2" s="186" t="s">
        <v>263</v>
      </c>
      <c r="C2" s="186"/>
    </row>
    <row r="3" spans="1:3" ht="44.25" customHeight="1">
      <c r="A3" s="2" t="s">
        <v>264</v>
      </c>
      <c r="B3" s="187" t="s">
        <v>265</v>
      </c>
      <c r="C3" s="187"/>
    </row>
    <row r="4" spans="1:3" ht="30" customHeight="1">
      <c r="A4" s="1" t="s">
        <v>266</v>
      </c>
      <c r="B4" s="185" t="s">
        <v>267</v>
      </c>
      <c r="C4" s="185"/>
    </row>
    <row r="5" spans="1:3" ht="30" customHeight="1">
      <c r="A5" s="1" t="s">
        <v>268</v>
      </c>
      <c r="B5" s="87" t="s">
        <v>57</v>
      </c>
      <c r="C5" s="87" t="s">
        <v>269</v>
      </c>
    </row>
    <row r="6" spans="1:3" ht="39.75" customHeight="1">
      <c r="A6" s="1"/>
      <c r="B6" s="87" t="s">
        <v>187</v>
      </c>
      <c r="C6" s="87" t="s">
        <v>270</v>
      </c>
    </row>
    <row r="7" spans="1:3" ht="30" customHeight="1">
      <c r="A7" s="1" t="s">
        <v>271</v>
      </c>
      <c r="B7" s="4" t="s">
        <v>272</v>
      </c>
      <c r="C7" s="87"/>
    </row>
    <row r="8" spans="1:3" ht="30" customHeight="1"/>
    <row r="9" spans="1:3" ht="30" customHeight="1">
      <c r="A9" s="125" t="s">
        <v>273</v>
      </c>
      <c r="B9" s="186" t="s">
        <v>89</v>
      </c>
      <c r="C9" s="186"/>
    </row>
    <row r="10" spans="1:3" ht="44.25" customHeight="1">
      <c r="A10" s="2" t="s">
        <v>264</v>
      </c>
      <c r="B10" s="187" t="s">
        <v>274</v>
      </c>
      <c r="C10" s="187"/>
    </row>
    <row r="11" spans="1:3" ht="30" customHeight="1">
      <c r="A11" s="1" t="s">
        <v>266</v>
      </c>
      <c r="B11" s="185" t="s">
        <v>267</v>
      </c>
      <c r="C11" s="185"/>
    </row>
    <row r="12" spans="1:3" ht="39.75" customHeight="1">
      <c r="A12" s="1" t="s">
        <v>268</v>
      </c>
      <c r="B12" s="87" t="s">
        <v>187</v>
      </c>
      <c r="C12" s="87" t="s">
        <v>270</v>
      </c>
    </row>
    <row r="13" spans="1:3" ht="30" customHeight="1">
      <c r="A13" s="1"/>
      <c r="B13" s="87" t="s">
        <v>275</v>
      </c>
      <c r="C13" s="87" t="s">
        <v>276</v>
      </c>
    </row>
    <row r="14" spans="1:3" ht="30" customHeight="1">
      <c r="A14" s="1" t="s">
        <v>271</v>
      </c>
      <c r="B14" s="4" t="s">
        <v>272</v>
      </c>
      <c r="C14" s="87"/>
    </row>
    <row r="15" spans="1:3" ht="30" customHeight="1"/>
    <row r="16" spans="1:3" ht="30" customHeight="1">
      <c r="A16" s="125" t="s">
        <v>277</v>
      </c>
      <c r="B16" s="186" t="s">
        <v>67</v>
      </c>
      <c r="C16" s="186"/>
    </row>
    <row r="17" spans="1:3" ht="44.25" customHeight="1">
      <c r="A17" s="2" t="s">
        <v>264</v>
      </c>
      <c r="B17" s="187" t="s">
        <v>278</v>
      </c>
      <c r="C17" s="187"/>
    </row>
    <row r="18" spans="1:3" ht="30" customHeight="1">
      <c r="A18" s="1" t="s">
        <v>266</v>
      </c>
      <c r="B18" s="185" t="s">
        <v>267</v>
      </c>
      <c r="C18" s="185"/>
    </row>
    <row r="19" spans="1:3" ht="30" customHeight="1">
      <c r="A19" s="1" t="s">
        <v>268</v>
      </c>
      <c r="B19" s="87" t="s">
        <v>279</v>
      </c>
      <c r="C19" s="87" t="s">
        <v>280</v>
      </c>
    </row>
    <row r="20" spans="1:3" ht="30" customHeight="1">
      <c r="A20" s="1"/>
      <c r="B20" s="87" t="s">
        <v>281</v>
      </c>
      <c r="C20" s="87" t="s">
        <v>282</v>
      </c>
    </row>
    <row r="21" spans="1:3" ht="30" customHeight="1">
      <c r="A21" s="1"/>
      <c r="B21" s="87"/>
      <c r="C21" s="87"/>
    </row>
    <row r="22" spans="1:3" ht="30" customHeight="1">
      <c r="A22" s="1" t="s">
        <v>271</v>
      </c>
      <c r="B22" s="4" t="s">
        <v>272</v>
      </c>
      <c r="C22" s="87"/>
    </row>
    <row r="23" spans="1:3" ht="30" customHeight="1">
      <c r="B23" s="88"/>
    </row>
    <row r="24" spans="1:3" ht="30" customHeight="1">
      <c r="A24" s="125" t="s">
        <v>283</v>
      </c>
      <c r="B24" s="186" t="s">
        <v>284</v>
      </c>
      <c r="C24" s="186"/>
    </row>
    <row r="25" spans="1:3" ht="44.25" customHeight="1">
      <c r="A25" s="2" t="s">
        <v>264</v>
      </c>
      <c r="B25" s="187" t="s">
        <v>285</v>
      </c>
      <c r="C25" s="187"/>
    </row>
    <row r="26" spans="1:3" ht="30" customHeight="1">
      <c r="A26" s="1" t="s">
        <v>266</v>
      </c>
      <c r="B26" s="185" t="s">
        <v>286</v>
      </c>
      <c r="C26" s="185"/>
    </row>
    <row r="27" spans="1:3" ht="30" customHeight="1">
      <c r="A27" s="1" t="s">
        <v>268</v>
      </c>
      <c r="B27" s="87" t="s">
        <v>287</v>
      </c>
      <c r="C27" s="87" t="s">
        <v>288</v>
      </c>
    </row>
    <row r="28" spans="1:3" ht="30" customHeight="1">
      <c r="A28" s="1"/>
      <c r="B28" s="87" t="s">
        <v>289</v>
      </c>
      <c r="C28" s="87" t="s">
        <v>290</v>
      </c>
    </row>
    <row r="29" spans="1:3" ht="30" customHeight="1">
      <c r="A29" s="1" t="s">
        <v>271</v>
      </c>
      <c r="B29" s="4" t="s">
        <v>272</v>
      </c>
      <c r="C29" s="87"/>
    </row>
    <row r="30" spans="1:3" ht="30" customHeight="1"/>
    <row r="31" spans="1:3" ht="30" customHeight="1">
      <c r="A31" s="125" t="s">
        <v>291</v>
      </c>
      <c r="B31" s="186" t="s">
        <v>13</v>
      </c>
      <c r="C31" s="186"/>
    </row>
    <row r="32" spans="1:3" ht="44.25" customHeight="1">
      <c r="A32" s="2" t="s">
        <v>264</v>
      </c>
      <c r="B32" s="187" t="s">
        <v>292</v>
      </c>
      <c r="C32" s="187"/>
    </row>
    <row r="33" spans="1:3" ht="30" customHeight="1">
      <c r="A33" s="1" t="s">
        <v>266</v>
      </c>
      <c r="B33" s="185" t="s">
        <v>16</v>
      </c>
      <c r="C33" s="185"/>
    </row>
    <row r="34" spans="1:3" ht="30" customHeight="1">
      <c r="A34" s="1" t="s">
        <v>268</v>
      </c>
      <c r="B34" s="188" t="s">
        <v>293</v>
      </c>
      <c r="C34" s="188"/>
    </row>
    <row r="35" spans="1:3" ht="39.75" customHeight="1">
      <c r="A35" s="1"/>
      <c r="B35" s="188" t="s">
        <v>294</v>
      </c>
      <c r="C35" s="188"/>
    </row>
    <row r="36" spans="1:3" ht="30" customHeight="1">
      <c r="A36" s="1" t="s">
        <v>271</v>
      </c>
      <c r="B36" s="4" t="s">
        <v>272</v>
      </c>
      <c r="C36" s="87"/>
    </row>
    <row r="37" spans="1:3" ht="30" customHeight="1">
      <c r="A37" s="1"/>
      <c r="B37" s="4"/>
      <c r="C37" s="87"/>
    </row>
    <row r="38" spans="1:3" ht="30" customHeight="1"/>
    <row r="39" spans="1:3" ht="30" customHeight="1">
      <c r="A39" s="125" t="s">
        <v>295</v>
      </c>
      <c r="B39" s="186" t="s">
        <v>14</v>
      </c>
      <c r="C39" s="186"/>
    </row>
    <row r="40" spans="1:3" ht="44.25" customHeight="1">
      <c r="A40" s="2" t="s">
        <v>264</v>
      </c>
      <c r="B40" s="187" t="s">
        <v>292</v>
      </c>
      <c r="C40" s="187"/>
    </row>
    <row r="41" spans="1:3" ht="30" customHeight="1">
      <c r="A41" s="1" t="s">
        <v>266</v>
      </c>
      <c r="B41" s="185" t="s">
        <v>16</v>
      </c>
      <c r="C41" s="185"/>
    </row>
    <row r="42" spans="1:3" ht="30" customHeight="1">
      <c r="A42" s="1" t="s">
        <v>268</v>
      </c>
      <c r="B42" s="188" t="s">
        <v>293</v>
      </c>
      <c r="C42" s="188"/>
    </row>
    <row r="43" spans="1:3" ht="39.75" customHeight="1">
      <c r="A43" s="1"/>
      <c r="B43" s="188" t="s">
        <v>294</v>
      </c>
      <c r="C43" s="188"/>
    </row>
    <row r="44" spans="1:3" ht="30" customHeight="1">
      <c r="A44" s="1" t="s">
        <v>271</v>
      </c>
      <c r="B44" s="4" t="s">
        <v>272</v>
      </c>
      <c r="C44" s="87"/>
    </row>
    <row r="45" spans="1:3" ht="30" customHeight="1">
      <c r="B45" s="88"/>
    </row>
    <row r="46" spans="1:3" s="3" customFormat="1" ht="30" customHeight="1">
      <c r="A46" s="125" t="s">
        <v>296</v>
      </c>
      <c r="B46" s="186" t="s">
        <v>297</v>
      </c>
      <c r="C46" s="186"/>
    </row>
    <row r="47" spans="1:3" ht="44.25" customHeight="1">
      <c r="A47" s="2" t="s">
        <v>264</v>
      </c>
      <c r="B47" s="187" t="s">
        <v>298</v>
      </c>
      <c r="C47" s="187"/>
    </row>
    <row r="48" spans="1:3" ht="30" customHeight="1">
      <c r="A48" s="1" t="s">
        <v>266</v>
      </c>
      <c r="B48" s="185" t="s">
        <v>299</v>
      </c>
      <c r="C48" s="185"/>
    </row>
    <row r="49" spans="1:3" ht="39" customHeight="1">
      <c r="A49" s="1" t="s">
        <v>268</v>
      </c>
      <c r="B49" s="87" t="s">
        <v>300</v>
      </c>
      <c r="C49" s="87" t="s">
        <v>301</v>
      </c>
    </row>
    <row r="50" spans="1:3" ht="39" customHeight="1">
      <c r="A50" s="1"/>
      <c r="B50" s="87" t="s">
        <v>186</v>
      </c>
      <c r="C50" s="87" t="s">
        <v>302</v>
      </c>
    </row>
    <row r="51" spans="1:3" ht="30" customHeight="1">
      <c r="A51" s="1" t="s">
        <v>271</v>
      </c>
      <c r="B51" s="4" t="s">
        <v>272</v>
      </c>
      <c r="C51" s="87"/>
    </row>
    <row r="52" spans="1:3" ht="30" customHeight="1">
      <c r="A52" s="4"/>
      <c r="B52" s="4"/>
      <c r="C52" s="87"/>
    </row>
    <row r="53" spans="1:3" ht="30" customHeight="1">
      <c r="A53" s="125" t="s">
        <v>303</v>
      </c>
      <c r="B53" s="186" t="s">
        <v>183</v>
      </c>
      <c r="C53" s="186"/>
    </row>
    <row r="54" spans="1:3" ht="44.25" customHeight="1">
      <c r="A54" s="2" t="s">
        <v>264</v>
      </c>
      <c r="B54" s="187" t="s">
        <v>304</v>
      </c>
      <c r="C54" s="187"/>
    </row>
    <row r="55" spans="1:3" ht="30" customHeight="1">
      <c r="A55" s="1" t="s">
        <v>266</v>
      </c>
      <c r="B55" s="185" t="s">
        <v>299</v>
      </c>
      <c r="C55" s="185"/>
    </row>
    <row r="56" spans="1:3" ht="39.75" customHeight="1">
      <c r="A56" s="1" t="s">
        <v>268</v>
      </c>
      <c r="B56" s="87" t="s">
        <v>183</v>
      </c>
      <c r="C56" s="87" t="s">
        <v>305</v>
      </c>
    </row>
    <row r="57" spans="1:3" ht="30" customHeight="1">
      <c r="A57" s="1" t="s">
        <v>271</v>
      </c>
      <c r="B57" s="4" t="s">
        <v>272</v>
      </c>
      <c r="C57" s="87"/>
    </row>
    <row r="58" spans="1:3" ht="30" customHeight="1">
      <c r="A58" s="4"/>
      <c r="B58" s="4"/>
      <c r="C58" s="87"/>
    </row>
    <row r="59" spans="1:3" ht="30" customHeight="1">
      <c r="A59" s="125" t="s">
        <v>306</v>
      </c>
      <c r="B59" s="186" t="s">
        <v>307</v>
      </c>
      <c r="C59" s="186"/>
    </row>
    <row r="60" spans="1:3" ht="44.25" customHeight="1">
      <c r="A60" s="2" t="s">
        <v>264</v>
      </c>
      <c r="B60" s="187" t="s">
        <v>308</v>
      </c>
      <c r="C60" s="187"/>
    </row>
    <row r="61" spans="1:3" ht="30" customHeight="1">
      <c r="A61" s="1" t="s">
        <v>266</v>
      </c>
      <c r="B61" s="185" t="s">
        <v>309</v>
      </c>
      <c r="C61" s="185"/>
    </row>
    <row r="62" spans="1:3" ht="39.75" customHeight="1">
      <c r="A62" s="1" t="s">
        <v>268</v>
      </c>
      <c r="B62" s="87" t="s">
        <v>310</v>
      </c>
      <c r="C62" s="87" t="s">
        <v>311</v>
      </c>
    </row>
    <row r="63" spans="1:3" ht="30" customHeight="1">
      <c r="A63" s="1" t="s">
        <v>271</v>
      </c>
      <c r="B63" s="4" t="s">
        <v>272</v>
      </c>
      <c r="C63" s="87"/>
    </row>
    <row r="64" spans="1:3" ht="30" customHeight="1">
      <c r="C64" s="89"/>
    </row>
    <row r="65" spans="1:3" s="3" customFormat="1" ht="30" customHeight="1">
      <c r="A65" s="125" t="s">
        <v>312</v>
      </c>
      <c r="B65" s="186" t="s">
        <v>186</v>
      </c>
      <c r="C65" s="186"/>
    </row>
    <row r="66" spans="1:3" s="90" customFormat="1" ht="44.25" customHeight="1">
      <c r="A66" s="2" t="s">
        <v>264</v>
      </c>
      <c r="B66" s="187" t="s">
        <v>302</v>
      </c>
      <c r="C66" s="187"/>
    </row>
    <row r="67" spans="1:3" s="90" customFormat="1" ht="30" customHeight="1">
      <c r="A67" s="1" t="s">
        <v>266</v>
      </c>
      <c r="B67" s="185" t="s">
        <v>299</v>
      </c>
      <c r="C67" s="185"/>
    </row>
    <row r="68" spans="1:3" s="90" customFormat="1" ht="39.75" customHeight="1">
      <c r="A68" s="1" t="s">
        <v>268</v>
      </c>
      <c r="B68" s="87" t="s">
        <v>187</v>
      </c>
      <c r="C68" s="87" t="s">
        <v>270</v>
      </c>
    </row>
    <row r="69" spans="1:3" s="90" customFormat="1" ht="30" customHeight="1">
      <c r="A69" s="1"/>
      <c r="B69" s="87" t="s">
        <v>313</v>
      </c>
      <c r="C69" s="87" t="s">
        <v>314</v>
      </c>
    </row>
    <row r="70" spans="1:3" s="90" customFormat="1" ht="39.75" customHeight="1">
      <c r="A70" s="1"/>
      <c r="B70" s="87" t="s">
        <v>315</v>
      </c>
      <c r="C70" s="87" t="s">
        <v>316</v>
      </c>
    </row>
    <row r="71" spans="1:3" s="90" customFormat="1" ht="30" customHeight="1">
      <c r="A71" s="1" t="s">
        <v>271</v>
      </c>
      <c r="B71" s="4" t="s">
        <v>272</v>
      </c>
      <c r="C71" s="87"/>
    </row>
    <row r="72" spans="1:3" ht="30" customHeight="1"/>
    <row r="73" spans="1:3" ht="30" customHeight="1">
      <c r="A73" s="125" t="s">
        <v>317</v>
      </c>
      <c r="B73" s="189" t="s">
        <v>318</v>
      </c>
      <c r="C73" s="189"/>
    </row>
    <row r="74" spans="1:3" ht="44.25" customHeight="1">
      <c r="A74" s="2" t="s">
        <v>264</v>
      </c>
      <c r="B74" s="187" t="s">
        <v>319</v>
      </c>
      <c r="C74" s="187"/>
    </row>
    <row r="75" spans="1:3" ht="30" customHeight="1">
      <c r="A75" s="1" t="s">
        <v>266</v>
      </c>
      <c r="B75" s="185" t="s">
        <v>320</v>
      </c>
      <c r="C75" s="185"/>
    </row>
    <row r="76" spans="1:3" ht="30" customHeight="1">
      <c r="A76" s="1" t="s">
        <v>268</v>
      </c>
      <c r="B76" s="87" t="s">
        <v>321</v>
      </c>
      <c r="C76" s="87" t="s">
        <v>322</v>
      </c>
    </row>
    <row r="77" spans="1:3" ht="30" customHeight="1">
      <c r="A77" s="1"/>
      <c r="B77" s="87" t="s">
        <v>323</v>
      </c>
      <c r="C77" s="87" t="s">
        <v>324</v>
      </c>
    </row>
    <row r="78" spans="1:3" ht="30" customHeight="1">
      <c r="A78" s="1" t="s">
        <v>271</v>
      </c>
      <c r="B78" s="4" t="s">
        <v>272</v>
      </c>
      <c r="C78" s="87"/>
    </row>
    <row r="79" spans="1:3" ht="30" customHeight="1"/>
    <row r="80" spans="1:3" ht="30" customHeight="1">
      <c r="A80" s="125"/>
      <c r="B80" s="190" t="s">
        <v>325</v>
      </c>
      <c r="C80" s="190"/>
    </row>
    <row r="81" spans="1:3" ht="44.25" customHeight="1">
      <c r="A81" s="2" t="s">
        <v>264</v>
      </c>
      <c r="B81" s="187" t="s">
        <v>326</v>
      </c>
      <c r="C81" s="187"/>
    </row>
    <row r="82" spans="1:3" ht="30" customHeight="1">
      <c r="A82" s="1" t="s">
        <v>266</v>
      </c>
      <c r="B82" s="185" t="s">
        <v>16</v>
      </c>
      <c r="C82" s="185"/>
    </row>
    <row r="83" spans="1:3" ht="39.75" customHeight="1">
      <c r="A83" s="1" t="s">
        <v>268</v>
      </c>
      <c r="B83" s="87" t="s">
        <v>326</v>
      </c>
      <c r="C83" s="87" t="s">
        <v>327</v>
      </c>
    </row>
    <row r="84" spans="1:3" ht="30" customHeight="1">
      <c r="A84" s="1"/>
      <c r="B84" s="87"/>
      <c r="C84" s="87"/>
    </row>
    <row r="85" spans="1:3" ht="30" customHeight="1">
      <c r="A85" s="1" t="s">
        <v>271</v>
      </c>
      <c r="B85" s="4" t="s">
        <v>272</v>
      </c>
      <c r="C85" s="87" t="s">
        <v>328</v>
      </c>
    </row>
    <row r="86" spans="1:3" ht="30" customHeight="1"/>
    <row r="87" spans="1:3" ht="30" customHeight="1">
      <c r="A87" s="125" t="s">
        <v>329</v>
      </c>
      <c r="B87" s="189" t="s">
        <v>330</v>
      </c>
      <c r="C87" s="189"/>
    </row>
    <row r="88" spans="1:3" ht="44.25" customHeight="1">
      <c r="A88" s="2" t="s">
        <v>264</v>
      </c>
      <c r="B88" s="187" t="s">
        <v>319</v>
      </c>
      <c r="C88" s="187"/>
    </row>
    <row r="89" spans="1:3" ht="30" customHeight="1">
      <c r="A89" s="1" t="s">
        <v>266</v>
      </c>
      <c r="B89" s="185" t="s">
        <v>320</v>
      </c>
      <c r="C89" s="185"/>
    </row>
    <row r="90" spans="1:3" ht="30" customHeight="1">
      <c r="A90" s="1" t="s">
        <v>268</v>
      </c>
      <c r="B90" s="87" t="s">
        <v>321</v>
      </c>
      <c r="C90" s="87" t="s">
        <v>331</v>
      </c>
    </row>
    <row r="91" spans="1:3" ht="30" customHeight="1">
      <c r="A91" s="1"/>
      <c r="B91" s="87" t="s">
        <v>323</v>
      </c>
      <c r="C91" s="87" t="s">
        <v>332</v>
      </c>
    </row>
    <row r="92" spans="1:3" ht="30" customHeight="1">
      <c r="A92" s="1" t="s">
        <v>271</v>
      </c>
      <c r="B92" s="4" t="s">
        <v>272</v>
      </c>
      <c r="C92" s="87"/>
    </row>
    <row r="93" spans="1:3" ht="30" customHeight="1">
      <c r="A93" s="4"/>
      <c r="B93" s="4"/>
      <c r="C93" s="87"/>
    </row>
    <row r="94" spans="1:3" s="3" customFormat="1" ht="30" customHeight="1">
      <c r="A94" s="125" t="s">
        <v>333</v>
      </c>
      <c r="B94" s="191" t="s">
        <v>27</v>
      </c>
      <c r="C94" s="191"/>
    </row>
    <row r="95" spans="1:3" ht="44.25" customHeight="1">
      <c r="A95" s="2" t="s">
        <v>264</v>
      </c>
      <c r="B95" s="192"/>
      <c r="C95" s="192"/>
    </row>
    <row r="96" spans="1:3" ht="30" customHeight="1">
      <c r="A96" s="1" t="s">
        <v>266</v>
      </c>
      <c r="B96" s="185" t="s">
        <v>286</v>
      </c>
      <c r="C96" s="185"/>
    </row>
    <row r="97" spans="1:3" ht="30" customHeight="1">
      <c r="A97" s="1" t="s">
        <v>268</v>
      </c>
      <c r="B97" s="87" t="s">
        <v>334</v>
      </c>
      <c r="C97" s="87" t="s">
        <v>335</v>
      </c>
    </row>
    <row r="98" spans="1:3" ht="30" customHeight="1">
      <c r="A98" s="1"/>
      <c r="B98" s="87" t="s">
        <v>336</v>
      </c>
      <c r="C98" s="87" t="s">
        <v>337</v>
      </c>
    </row>
    <row r="99" spans="1:3" ht="30" customHeight="1">
      <c r="A99" s="1" t="s">
        <v>271</v>
      </c>
      <c r="B99" s="4" t="s">
        <v>272</v>
      </c>
      <c r="C99" s="87"/>
    </row>
    <row r="100" spans="1:3" ht="30" customHeight="1">
      <c r="A100" s="4"/>
      <c r="B100" s="4"/>
      <c r="C100" s="87"/>
    </row>
    <row r="101" spans="1:3" ht="30" customHeight="1">
      <c r="A101" s="125" t="s">
        <v>338</v>
      </c>
      <c r="B101" s="125" t="s">
        <v>339</v>
      </c>
      <c r="C101" s="125"/>
    </row>
    <row r="102" spans="1:3" ht="43.5" customHeight="1">
      <c r="A102" s="2" t="s">
        <v>264</v>
      </c>
      <c r="B102" s="192"/>
      <c r="C102" s="187"/>
    </row>
    <row r="103" spans="1:3" ht="30" customHeight="1">
      <c r="A103" s="1" t="s">
        <v>266</v>
      </c>
      <c r="B103" s="185" t="s">
        <v>286</v>
      </c>
      <c r="C103" s="185"/>
    </row>
    <row r="104" spans="1:3" ht="30" customHeight="1">
      <c r="A104" s="1" t="s">
        <v>268</v>
      </c>
      <c r="B104" s="87" t="s">
        <v>340</v>
      </c>
      <c r="C104" s="87" t="s">
        <v>341</v>
      </c>
    </row>
    <row r="105" spans="1:3" ht="30" customHeight="1">
      <c r="A105" s="1"/>
      <c r="B105" s="87" t="s">
        <v>336</v>
      </c>
      <c r="C105" s="87" t="s">
        <v>337</v>
      </c>
    </row>
    <row r="106" spans="1:3" ht="30" customHeight="1">
      <c r="A106" s="1" t="s">
        <v>271</v>
      </c>
      <c r="B106" s="4" t="s">
        <v>272</v>
      </c>
      <c r="C106" s="87"/>
    </row>
    <row r="107" spans="1:3" ht="30" customHeight="1">
      <c r="A107" s="4"/>
      <c r="B107" s="4"/>
      <c r="C107" s="87"/>
    </row>
    <row r="108" spans="1:3" ht="30" customHeight="1">
      <c r="A108" s="125" t="s">
        <v>342</v>
      </c>
      <c r="B108" s="125" t="s">
        <v>343</v>
      </c>
      <c r="C108" s="125"/>
    </row>
    <row r="109" spans="1:3" ht="43.5" customHeight="1">
      <c r="A109" s="2" t="s">
        <v>264</v>
      </c>
      <c r="B109" s="192"/>
      <c r="C109" s="187"/>
    </row>
    <row r="110" spans="1:3" ht="30" customHeight="1">
      <c r="A110" s="1" t="s">
        <v>266</v>
      </c>
      <c r="B110" s="185" t="s">
        <v>299</v>
      </c>
      <c r="C110" s="185"/>
    </row>
    <row r="111" spans="1:3" ht="30" customHeight="1">
      <c r="A111" s="1" t="s">
        <v>268</v>
      </c>
      <c r="B111" s="87" t="s">
        <v>344</v>
      </c>
      <c r="C111" s="87"/>
    </row>
    <row r="112" spans="1:3" ht="30" customHeight="1">
      <c r="A112" s="1"/>
      <c r="B112" s="87"/>
      <c r="C112" s="87"/>
    </row>
    <row r="113" spans="1:3" ht="30" customHeight="1">
      <c r="A113" s="1" t="s">
        <v>271</v>
      </c>
      <c r="B113" s="4" t="s">
        <v>272</v>
      </c>
      <c r="C113" s="87"/>
    </row>
    <row r="114" spans="1:3" ht="30" customHeight="1">
      <c r="C114" s="89"/>
    </row>
    <row r="115" spans="1:3" s="3" customFormat="1" ht="30" customHeight="1">
      <c r="A115" s="125" t="s">
        <v>345</v>
      </c>
      <c r="B115" s="186" t="s">
        <v>346</v>
      </c>
      <c r="C115" s="186"/>
    </row>
    <row r="116" spans="1:3" s="90" customFormat="1" ht="43.5" customHeight="1">
      <c r="A116" s="2" t="s">
        <v>264</v>
      </c>
      <c r="B116" s="187" t="s">
        <v>347</v>
      </c>
      <c r="C116" s="187"/>
    </row>
    <row r="117" spans="1:3" s="90" customFormat="1" ht="30" customHeight="1">
      <c r="A117" s="1" t="s">
        <v>266</v>
      </c>
      <c r="B117" s="185" t="s">
        <v>299</v>
      </c>
      <c r="C117" s="185"/>
    </row>
    <row r="118" spans="1:3" s="90" customFormat="1" ht="69" customHeight="1">
      <c r="A118" s="1" t="s">
        <v>268</v>
      </c>
      <c r="B118" s="87" t="s">
        <v>348</v>
      </c>
      <c r="C118" s="87" t="s">
        <v>349</v>
      </c>
    </row>
    <row r="119" spans="1:3" s="90" customFormat="1" ht="30" customHeight="1">
      <c r="A119" s="1"/>
      <c r="B119" s="87" t="s">
        <v>350</v>
      </c>
      <c r="C119" s="87" t="s">
        <v>351</v>
      </c>
    </row>
    <row r="120" spans="1:3" s="90" customFormat="1" ht="30" customHeight="1">
      <c r="A120" s="1"/>
      <c r="B120" s="87" t="s">
        <v>352</v>
      </c>
      <c r="C120" s="87" t="s">
        <v>353</v>
      </c>
    </row>
    <row r="121" spans="1:3" s="90" customFormat="1" ht="30" customHeight="1">
      <c r="A121" s="1" t="s">
        <v>271</v>
      </c>
      <c r="B121" s="4" t="s">
        <v>272</v>
      </c>
      <c r="C121" s="87"/>
    </row>
    <row r="122" spans="1:3" s="90" customFormat="1" ht="30" customHeight="1"/>
    <row r="123" spans="1:3" ht="30" customHeight="1">
      <c r="A123" s="125" t="s">
        <v>345</v>
      </c>
      <c r="B123" s="186" t="s">
        <v>40</v>
      </c>
      <c r="C123" s="186"/>
    </row>
    <row r="124" spans="1:3" ht="43.5" customHeight="1">
      <c r="A124" s="2" t="s">
        <v>264</v>
      </c>
      <c r="B124" s="187"/>
      <c r="C124" s="187"/>
    </row>
    <row r="125" spans="1:3" ht="30" customHeight="1">
      <c r="A125" s="1" t="s">
        <v>266</v>
      </c>
      <c r="B125" s="185" t="s">
        <v>286</v>
      </c>
      <c r="C125" s="185"/>
    </row>
    <row r="126" spans="1:3" ht="39.75" customHeight="1">
      <c r="A126" s="1" t="s">
        <v>268</v>
      </c>
      <c r="B126" s="87" t="s">
        <v>26</v>
      </c>
      <c r="C126" s="87" t="s">
        <v>347</v>
      </c>
    </row>
    <row r="127" spans="1:3" ht="30" customHeight="1">
      <c r="A127" s="1"/>
      <c r="B127" s="87" t="s">
        <v>33</v>
      </c>
      <c r="C127" s="87" t="s">
        <v>354</v>
      </c>
    </row>
    <row r="128" spans="1:3" ht="30" customHeight="1">
      <c r="A128" s="1" t="s">
        <v>271</v>
      </c>
      <c r="B128" s="4" t="s">
        <v>272</v>
      </c>
      <c r="C128" s="87"/>
    </row>
    <row r="129" spans="1:3" ht="30" customHeight="1">
      <c r="C129" s="89"/>
    </row>
    <row r="130" spans="1:3" ht="30" customHeight="1">
      <c r="A130" s="125" t="s">
        <v>355</v>
      </c>
      <c r="B130" s="186" t="s">
        <v>30</v>
      </c>
      <c r="C130" s="186"/>
    </row>
    <row r="131" spans="1:3" ht="43.5" customHeight="1">
      <c r="A131" s="2" t="s">
        <v>264</v>
      </c>
      <c r="B131" s="187" t="s">
        <v>356</v>
      </c>
      <c r="C131" s="187"/>
    </row>
    <row r="132" spans="1:3" ht="30" customHeight="1">
      <c r="A132" s="1" t="s">
        <v>266</v>
      </c>
      <c r="B132" s="185" t="s">
        <v>299</v>
      </c>
      <c r="C132" s="185"/>
    </row>
    <row r="133" spans="1:3" ht="30" customHeight="1">
      <c r="A133" s="1" t="s">
        <v>268</v>
      </c>
      <c r="B133" s="87" t="s">
        <v>357</v>
      </c>
      <c r="C133" s="87" t="s">
        <v>358</v>
      </c>
    </row>
    <row r="134" spans="1:3" ht="39.75" customHeight="1">
      <c r="A134" s="1"/>
      <c r="B134" s="87" t="s">
        <v>359</v>
      </c>
      <c r="C134" s="87" t="s">
        <v>360</v>
      </c>
    </row>
    <row r="135" spans="1:3" ht="30" customHeight="1">
      <c r="A135" s="1" t="s">
        <v>271</v>
      </c>
      <c r="B135" s="4" t="s">
        <v>272</v>
      </c>
      <c r="C135" s="87"/>
    </row>
    <row r="136" spans="1:3" ht="30" customHeight="1"/>
    <row r="137" spans="1:3" ht="30" customHeight="1">
      <c r="A137" s="125" t="s">
        <v>355</v>
      </c>
      <c r="B137" s="186" t="s">
        <v>42</v>
      </c>
      <c r="C137" s="186"/>
    </row>
    <row r="138" spans="1:3" ht="43.5" customHeight="1">
      <c r="A138" s="2" t="s">
        <v>264</v>
      </c>
      <c r="B138" s="187"/>
      <c r="C138" s="187"/>
    </row>
    <row r="139" spans="1:3" ht="30" customHeight="1">
      <c r="A139" s="1" t="s">
        <v>266</v>
      </c>
      <c r="B139" s="185" t="s">
        <v>361</v>
      </c>
      <c r="C139" s="185"/>
    </row>
    <row r="140" spans="1:3" ht="30" customHeight="1">
      <c r="A140" s="1" t="s">
        <v>268</v>
      </c>
      <c r="B140" s="87" t="s">
        <v>46</v>
      </c>
      <c r="C140" s="87" t="s">
        <v>351</v>
      </c>
    </row>
    <row r="141" spans="1:3" ht="30" customHeight="1">
      <c r="A141" s="1"/>
      <c r="B141" s="87" t="s">
        <v>33</v>
      </c>
      <c r="C141" s="87" t="s">
        <v>354</v>
      </c>
    </row>
    <row r="142" spans="1:3" ht="30" customHeight="1">
      <c r="A142" s="1" t="s">
        <v>271</v>
      </c>
      <c r="B142" s="4" t="s">
        <v>272</v>
      </c>
      <c r="C142" s="87"/>
    </row>
    <row r="143" spans="1:3" ht="30" customHeight="1"/>
    <row r="144" spans="1:3" ht="30" customHeight="1">
      <c r="A144" s="125" t="s">
        <v>362</v>
      </c>
      <c r="B144" s="186" t="s">
        <v>31</v>
      </c>
      <c r="C144" s="186"/>
    </row>
    <row r="145" spans="1:3" ht="43.5" customHeight="1">
      <c r="A145" s="2" t="s">
        <v>264</v>
      </c>
      <c r="B145" s="187" t="s">
        <v>363</v>
      </c>
      <c r="C145" s="187"/>
    </row>
    <row r="146" spans="1:3" ht="30" customHeight="1">
      <c r="A146" s="1" t="s">
        <v>266</v>
      </c>
      <c r="B146" s="185" t="s">
        <v>299</v>
      </c>
      <c r="C146" s="185"/>
    </row>
    <row r="147" spans="1:3" ht="30" customHeight="1">
      <c r="A147" s="1" t="s">
        <v>268</v>
      </c>
      <c r="B147" s="87" t="s">
        <v>364</v>
      </c>
      <c r="C147" s="87" t="s">
        <v>365</v>
      </c>
    </row>
    <row r="148" spans="1:3" ht="30" customHeight="1">
      <c r="A148" s="1"/>
      <c r="B148" s="87" t="s">
        <v>366</v>
      </c>
      <c r="C148" s="87" t="s">
        <v>353</v>
      </c>
    </row>
    <row r="149" spans="1:3" ht="30" customHeight="1">
      <c r="A149" s="1"/>
      <c r="B149" s="87" t="s">
        <v>367</v>
      </c>
      <c r="C149" s="87" t="s">
        <v>368</v>
      </c>
    </row>
    <row r="150" spans="1:3" ht="30" customHeight="1">
      <c r="A150" s="1" t="s">
        <v>271</v>
      </c>
      <c r="B150" s="4" t="s">
        <v>272</v>
      </c>
      <c r="C150" s="87"/>
    </row>
    <row r="151" spans="1:3" ht="30" customHeight="1">
      <c r="A151" s="4"/>
      <c r="B151" s="4"/>
      <c r="C151" s="87"/>
    </row>
    <row r="152" spans="1:3" ht="30" customHeight="1">
      <c r="A152" s="125" t="s">
        <v>362</v>
      </c>
      <c r="B152" s="186" t="s">
        <v>206</v>
      </c>
      <c r="C152" s="186"/>
    </row>
    <row r="153" spans="1:3" ht="43.5" customHeight="1">
      <c r="A153" s="2" t="s">
        <v>264</v>
      </c>
      <c r="B153" s="187"/>
      <c r="C153" s="187"/>
    </row>
    <row r="154" spans="1:3" ht="30" customHeight="1">
      <c r="A154" s="1" t="s">
        <v>266</v>
      </c>
      <c r="B154" s="185" t="s">
        <v>369</v>
      </c>
      <c r="C154" s="185"/>
    </row>
    <row r="155" spans="1:3" ht="30" customHeight="1">
      <c r="A155" s="1" t="s">
        <v>268</v>
      </c>
      <c r="B155" s="87" t="s">
        <v>47</v>
      </c>
      <c r="C155" s="87" t="s">
        <v>353</v>
      </c>
    </row>
    <row r="156" spans="1:3" ht="30" customHeight="1">
      <c r="A156" s="1"/>
      <c r="B156" s="87" t="s">
        <v>48</v>
      </c>
      <c r="C156" s="87" t="s">
        <v>370</v>
      </c>
    </row>
    <row r="157" spans="1:3" ht="30" customHeight="1">
      <c r="A157" s="1" t="s">
        <v>271</v>
      </c>
      <c r="B157" s="4" t="s">
        <v>272</v>
      </c>
      <c r="C157" s="87"/>
    </row>
    <row r="158" spans="1:3" ht="30" customHeight="1">
      <c r="A158" s="1"/>
      <c r="B158" s="4"/>
      <c r="C158" s="87"/>
    </row>
    <row r="159" spans="1:3" s="3" customFormat="1" ht="30" customHeight="1">
      <c r="A159" s="125" t="s">
        <v>371</v>
      </c>
      <c r="B159" s="191" t="s">
        <v>372</v>
      </c>
      <c r="C159" s="186"/>
    </row>
    <row r="160" spans="1:3" s="90" customFormat="1" ht="43.5" customHeight="1">
      <c r="A160" s="2" t="s">
        <v>264</v>
      </c>
      <c r="B160" s="187" t="s">
        <v>373</v>
      </c>
      <c r="C160" s="187"/>
    </row>
    <row r="161" spans="1:3" s="90" customFormat="1" ht="30" customHeight="1">
      <c r="A161" s="1" t="s">
        <v>266</v>
      </c>
      <c r="B161" s="185" t="s">
        <v>299</v>
      </c>
      <c r="C161" s="185"/>
    </row>
    <row r="162" spans="1:3" s="90" customFormat="1" ht="30" customHeight="1">
      <c r="A162" s="1" t="s">
        <v>268</v>
      </c>
      <c r="B162" s="87" t="s">
        <v>374</v>
      </c>
      <c r="C162" s="87" t="s">
        <v>375</v>
      </c>
    </row>
    <row r="163" spans="1:3" s="90" customFormat="1" ht="39.75" customHeight="1">
      <c r="A163" s="1"/>
      <c r="B163" s="87" t="s">
        <v>376</v>
      </c>
      <c r="C163" s="87" t="s">
        <v>377</v>
      </c>
    </row>
    <row r="164" spans="1:3" s="90" customFormat="1" ht="30" customHeight="1">
      <c r="A164" s="1"/>
      <c r="B164" s="87" t="s">
        <v>378</v>
      </c>
      <c r="C164" s="87"/>
    </row>
    <row r="165" spans="1:3" s="90" customFormat="1" ht="30" customHeight="1">
      <c r="A165" s="1" t="s">
        <v>271</v>
      </c>
      <c r="B165" s="4" t="s">
        <v>272</v>
      </c>
      <c r="C165" s="87"/>
    </row>
    <row r="166" spans="1:3" s="90" customFormat="1" ht="30" customHeight="1">
      <c r="A166" s="4"/>
      <c r="B166" s="4"/>
      <c r="C166" s="87"/>
    </row>
    <row r="167" spans="1:3" s="3" customFormat="1" ht="30" customHeight="1">
      <c r="A167" s="125" t="s">
        <v>371</v>
      </c>
      <c r="B167" s="191" t="s">
        <v>50</v>
      </c>
      <c r="C167" s="186"/>
    </row>
    <row r="168" spans="1:3" s="90" customFormat="1" ht="43.5" customHeight="1">
      <c r="A168" s="2" t="s">
        <v>264</v>
      </c>
      <c r="B168" s="187" t="s">
        <v>379</v>
      </c>
      <c r="C168" s="187"/>
    </row>
    <row r="169" spans="1:3" s="90" customFormat="1" ht="30" customHeight="1">
      <c r="A169" s="1" t="s">
        <v>266</v>
      </c>
      <c r="B169" s="185" t="s">
        <v>299</v>
      </c>
      <c r="C169" s="185"/>
    </row>
    <row r="170" spans="1:3" s="90" customFormat="1" ht="30" customHeight="1">
      <c r="A170" s="1" t="s">
        <v>268</v>
      </c>
      <c r="B170" s="87" t="s">
        <v>188</v>
      </c>
      <c r="C170" s="87" t="s">
        <v>380</v>
      </c>
    </row>
    <row r="171" spans="1:3" s="90" customFormat="1" ht="39.75" customHeight="1">
      <c r="A171" s="1"/>
      <c r="B171" s="87" t="s">
        <v>381</v>
      </c>
      <c r="C171" s="87" t="s">
        <v>382</v>
      </c>
    </row>
    <row r="172" spans="1:3" s="90" customFormat="1" ht="30" customHeight="1">
      <c r="A172" s="1" t="s">
        <v>271</v>
      </c>
      <c r="B172" s="4" t="s">
        <v>272</v>
      </c>
      <c r="C172" s="87"/>
    </row>
    <row r="173" spans="1:3" ht="30" customHeight="1">
      <c r="B173" s="88"/>
    </row>
    <row r="174" spans="1:3" ht="30" customHeight="1">
      <c r="A174" s="125" t="s">
        <v>371</v>
      </c>
      <c r="B174" s="186" t="s">
        <v>29</v>
      </c>
      <c r="C174" s="186"/>
    </row>
    <row r="175" spans="1:3" s="90" customFormat="1" ht="43.5" customHeight="1">
      <c r="A175" s="2" t="s">
        <v>264</v>
      </c>
      <c r="B175" s="187" t="s">
        <v>383</v>
      </c>
      <c r="C175" s="187"/>
    </row>
    <row r="176" spans="1:3" s="90" customFormat="1" ht="30" customHeight="1">
      <c r="A176" s="1" t="s">
        <v>266</v>
      </c>
      <c r="B176" s="185" t="s">
        <v>299</v>
      </c>
      <c r="C176" s="185"/>
    </row>
    <row r="177" spans="1:3" s="90" customFormat="1" ht="30" customHeight="1">
      <c r="A177" s="1" t="s">
        <v>268</v>
      </c>
      <c r="B177" s="87" t="s">
        <v>35</v>
      </c>
      <c r="C177" s="87" t="s">
        <v>384</v>
      </c>
    </row>
    <row r="178" spans="1:3" s="90" customFormat="1" ht="30" customHeight="1">
      <c r="A178" s="1"/>
      <c r="B178" s="87" t="s">
        <v>39</v>
      </c>
      <c r="C178" s="87" t="s">
        <v>385</v>
      </c>
    </row>
    <row r="179" spans="1:3" s="90" customFormat="1" ht="30" customHeight="1">
      <c r="A179" s="1" t="s">
        <v>271</v>
      </c>
      <c r="B179" s="4" t="s">
        <v>272</v>
      </c>
      <c r="C179" s="87"/>
    </row>
    <row r="180" spans="1:3" ht="30" customHeight="1"/>
    <row r="181" spans="1:3" ht="30" customHeight="1">
      <c r="A181" s="125" t="s">
        <v>371</v>
      </c>
      <c r="B181" s="186" t="s">
        <v>43</v>
      </c>
      <c r="C181" s="186"/>
    </row>
    <row r="182" spans="1:3" ht="43.5" customHeight="1">
      <c r="A182" s="2" t="s">
        <v>264</v>
      </c>
      <c r="B182" s="187"/>
      <c r="C182" s="187"/>
    </row>
    <row r="183" spans="1:3" ht="30" customHeight="1">
      <c r="A183" s="1" t="s">
        <v>266</v>
      </c>
      <c r="B183" s="185" t="s">
        <v>16</v>
      </c>
      <c r="C183" s="185"/>
    </row>
    <row r="184" spans="1:3" ht="30" customHeight="1">
      <c r="A184" s="1" t="s">
        <v>268</v>
      </c>
      <c r="B184" s="87" t="s">
        <v>24</v>
      </c>
      <c r="C184" s="87" t="s">
        <v>375</v>
      </c>
    </row>
    <row r="185" spans="1:3" ht="30" customHeight="1">
      <c r="A185" s="1"/>
      <c r="B185" s="87" t="s">
        <v>48</v>
      </c>
      <c r="C185" s="87" t="s">
        <v>370</v>
      </c>
    </row>
    <row r="186" spans="1:3" ht="30" customHeight="1">
      <c r="A186" s="1" t="s">
        <v>271</v>
      </c>
      <c r="B186" s="4" t="s">
        <v>272</v>
      </c>
      <c r="C186" s="87"/>
    </row>
    <row r="187" spans="1:3" ht="30" customHeight="1"/>
    <row r="188" spans="1:3" ht="30" customHeight="1">
      <c r="A188" s="125" t="s">
        <v>371</v>
      </c>
      <c r="B188" s="186" t="s">
        <v>44</v>
      </c>
      <c r="C188" s="186"/>
    </row>
    <row r="189" spans="1:3" ht="43.5" customHeight="1">
      <c r="A189" s="2" t="s">
        <v>264</v>
      </c>
      <c r="B189" s="187"/>
      <c r="C189" s="187"/>
    </row>
    <row r="190" spans="1:3" ht="30" customHeight="1">
      <c r="A190" s="1" t="s">
        <v>266</v>
      </c>
      <c r="B190" s="185" t="s">
        <v>16</v>
      </c>
      <c r="C190" s="185"/>
    </row>
    <row r="191" spans="1:3" ht="30" customHeight="1">
      <c r="A191" s="1" t="s">
        <v>268</v>
      </c>
      <c r="B191" s="87" t="s">
        <v>28</v>
      </c>
      <c r="C191" s="87" t="s">
        <v>386</v>
      </c>
    </row>
    <row r="192" spans="1:3" ht="30" customHeight="1">
      <c r="A192" s="1"/>
      <c r="B192" s="87" t="s">
        <v>48</v>
      </c>
      <c r="C192" s="87" t="s">
        <v>370</v>
      </c>
    </row>
    <row r="193" spans="1:3" ht="30" customHeight="1">
      <c r="A193" s="1" t="s">
        <v>271</v>
      </c>
      <c r="B193" s="4" t="s">
        <v>272</v>
      </c>
      <c r="C193" s="87"/>
    </row>
    <row r="194" spans="1:3" ht="30" customHeight="1"/>
    <row r="195" spans="1:3" ht="30" customHeight="1">
      <c r="A195" s="125" t="s">
        <v>371</v>
      </c>
      <c r="B195" s="186" t="s">
        <v>45</v>
      </c>
      <c r="C195" s="186"/>
    </row>
    <row r="196" spans="1:3" ht="43.5" customHeight="1">
      <c r="A196" s="2" t="s">
        <v>264</v>
      </c>
      <c r="B196" s="187"/>
      <c r="C196" s="187"/>
    </row>
    <row r="197" spans="1:3" ht="30" customHeight="1">
      <c r="A197" s="1" t="s">
        <v>266</v>
      </c>
      <c r="B197" s="185" t="s">
        <v>16</v>
      </c>
      <c r="C197" s="185"/>
    </row>
    <row r="198" spans="1:3" ht="30" customHeight="1">
      <c r="A198" s="1" t="s">
        <v>268</v>
      </c>
      <c r="B198" s="87" t="s">
        <v>35</v>
      </c>
      <c r="C198" s="87" t="s">
        <v>384</v>
      </c>
    </row>
    <row r="199" spans="1:3" ht="30" customHeight="1">
      <c r="A199" s="1"/>
      <c r="B199" s="87" t="s">
        <v>48</v>
      </c>
      <c r="C199" s="87" t="s">
        <v>370</v>
      </c>
    </row>
    <row r="200" spans="1:3" ht="30" customHeight="1">
      <c r="A200" s="1" t="s">
        <v>271</v>
      </c>
      <c r="B200" s="4" t="s">
        <v>272</v>
      </c>
      <c r="C200" s="87"/>
    </row>
    <row r="201" spans="1:3" ht="30" customHeight="1"/>
    <row r="202" spans="1:3" ht="30" customHeight="1">
      <c r="A202" s="125" t="s">
        <v>387</v>
      </c>
      <c r="B202" s="186" t="s">
        <v>388</v>
      </c>
      <c r="C202" s="186"/>
    </row>
    <row r="203" spans="1:3" ht="43.5" customHeight="1">
      <c r="A203" s="2" t="s">
        <v>264</v>
      </c>
      <c r="B203" s="187"/>
      <c r="C203" s="187"/>
    </row>
    <row r="204" spans="1:3" ht="30" customHeight="1">
      <c r="A204" s="1" t="s">
        <v>266</v>
      </c>
      <c r="B204" s="185" t="s">
        <v>389</v>
      </c>
      <c r="C204" s="185"/>
    </row>
    <row r="205" spans="1:3" ht="30" customHeight="1">
      <c r="A205" s="1" t="s">
        <v>268</v>
      </c>
      <c r="B205" s="87" t="s">
        <v>219</v>
      </c>
      <c r="C205" s="87" t="s">
        <v>390</v>
      </c>
    </row>
    <row r="206" spans="1:3" ht="30" customHeight="1">
      <c r="A206" s="1"/>
      <c r="B206" s="87" t="s">
        <v>321</v>
      </c>
      <c r="C206" s="87" t="s">
        <v>331</v>
      </c>
    </row>
    <row r="207" spans="1:3" ht="30" customHeight="1">
      <c r="A207" s="1"/>
      <c r="B207" s="87" t="s">
        <v>323</v>
      </c>
      <c r="C207" s="87" t="s">
        <v>332</v>
      </c>
    </row>
    <row r="208" spans="1:3" ht="30" customHeight="1">
      <c r="A208" s="1" t="s">
        <v>271</v>
      </c>
      <c r="B208" s="4" t="s">
        <v>272</v>
      </c>
      <c r="C208" s="87"/>
    </row>
  </sheetData>
  <mergeCells count="89">
    <mergeCell ref="B196:C196"/>
    <mergeCell ref="B197:C197"/>
    <mergeCell ref="B202:C202"/>
    <mergeCell ref="B203:C203"/>
    <mergeCell ref="B204:C204"/>
    <mergeCell ref="B195:C195"/>
    <mergeCell ref="B168:C168"/>
    <mergeCell ref="B169:C169"/>
    <mergeCell ref="B174:C174"/>
    <mergeCell ref="B175:C175"/>
    <mergeCell ref="B176:C176"/>
    <mergeCell ref="B181:C181"/>
    <mergeCell ref="B182:C182"/>
    <mergeCell ref="B183:C183"/>
    <mergeCell ref="B188:C188"/>
    <mergeCell ref="B189:C189"/>
    <mergeCell ref="B190:C190"/>
    <mergeCell ref="B167:C167"/>
    <mergeCell ref="B138:C138"/>
    <mergeCell ref="B139:C139"/>
    <mergeCell ref="B144:C144"/>
    <mergeCell ref="B145:C145"/>
    <mergeCell ref="B146:C146"/>
    <mergeCell ref="B152:C152"/>
    <mergeCell ref="B153:C153"/>
    <mergeCell ref="B154:C154"/>
    <mergeCell ref="B159:C159"/>
    <mergeCell ref="B160:C160"/>
    <mergeCell ref="B161:C161"/>
    <mergeCell ref="B137:C137"/>
    <mergeCell ref="B109:C109"/>
    <mergeCell ref="B110:C110"/>
    <mergeCell ref="B115:C115"/>
    <mergeCell ref="B116:C116"/>
    <mergeCell ref="B117:C117"/>
    <mergeCell ref="B123:C123"/>
    <mergeCell ref="B124:C124"/>
    <mergeCell ref="B125:C125"/>
    <mergeCell ref="B130:C130"/>
    <mergeCell ref="B131:C131"/>
    <mergeCell ref="B132:C132"/>
    <mergeCell ref="B103:C103"/>
    <mergeCell ref="B75:C75"/>
    <mergeCell ref="B80:C80"/>
    <mergeCell ref="B81:C81"/>
    <mergeCell ref="B82:C82"/>
    <mergeCell ref="B87:C87"/>
    <mergeCell ref="B88:C88"/>
    <mergeCell ref="B89:C89"/>
    <mergeCell ref="B94:C94"/>
    <mergeCell ref="B95:C95"/>
    <mergeCell ref="B96:C96"/>
    <mergeCell ref="B102:C102"/>
    <mergeCell ref="B74:C74"/>
    <mergeCell ref="B48:C48"/>
    <mergeCell ref="B53:C53"/>
    <mergeCell ref="B54:C54"/>
    <mergeCell ref="B55:C55"/>
    <mergeCell ref="B59:C59"/>
    <mergeCell ref="B60:C60"/>
    <mergeCell ref="B61:C61"/>
    <mergeCell ref="B65:C65"/>
    <mergeCell ref="B66:C66"/>
    <mergeCell ref="B67:C67"/>
    <mergeCell ref="B73:C73"/>
    <mergeCell ref="B47:C47"/>
    <mergeCell ref="B31:C31"/>
    <mergeCell ref="B32:C32"/>
    <mergeCell ref="B33:C33"/>
    <mergeCell ref="B34:C34"/>
    <mergeCell ref="B35:C35"/>
    <mergeCell ref="B39:C39"/>
    <mergeCell ref="B40:C40"/>
    <mergeCell ref="B41:C41"/>
    <mergeCell ref="B42:C42"/>
    <mergeCell ref="B43:C43"/>
    <mergeCell ref="B46:C46"/>
    <mergeCell ref="B26:C26"/>
    <mergeCell ref="B2:C2"/>
    <mergeCell ref="B3:C3"/>
    <mergeCell ref="B4:C4"/>
    <mergeCell ref="B9:C9"/>
    <mergeCell ref="B10:C10"/>
    <mergeCell ref="B11:C11"/>
    <mergeCell ref="B16:C16"/>
    <mergeCell ref="B17:C17"/>
    <mergeCell ref="B18:C18"/>
    <mergeCell ref="B24:C24"/>
    <mergeCell ref="B25:C25"/>
  </mergeCells>
  <printOptions horizontalCentered="1"/>
  <pageMargins left="0.27" right="0.7" top="0.62" bottom="0.18" header="0.32" footer="0.44"/>
  <pageSetup paperSize="9" scale="64" fitToHeight="10" orientation="portrait" r:id="rId1"/>
  <headerFooter alignWithMargins="0"/>
  <rowBreaks count="5" manualBreakCount="5">
    <brk id="38" max="16383" man="1"/>
    <brk id="72" max="2" man="1"/>
    <brk id="107" max="16383" man="1"/>
    <brk id="143" max="16383" man="1"/>
    <brk id="180" max="16383" man="1"/>
  </rowBreaks>
  <customProperties>
    <customPr name="_pios_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R257"/>
  <sheetViews>
    <sheetView zoomScale="85" zoomScaleNormal="85" workbookViewId="0">
      <pane xSplit="5" ySplit="4" topLeftCell="F219" activePane="bottomRight" state="frozen"/>
      <selection activeCell="C1" sqref="C1"/>
      <selection pane="topRight" activeCell="F1" sqref="F1"/>
      <selection pane="bottomLeft" activeCell="C5" sqref="C5"/>
      <selection pane="bottomRight" activeCell="CA233" sqref="CA233"/>
    </sheetView>
  </sheetViews>
  <sheetFormatPr baseColWidth="10" defaultColWidth="11.42578125" defaultRowHeight="15.75" outlineLevelRow="1" outlineLevelCol="2"/>
  <cols>
    <col min="1" max="1" width="25.5703125" style="27" hidden="1" customWidth="1" outlineLevel="1"/>
    <col min="2" max="2" width="14" style="27" hidden="1" customWidth="1" outlineLevel="1"/>
    <col min="3" max="3" width="12.28515625" style="37" customWidth="1" collapsed="1"/>
    <col min="4" max="4" width="40.85546875" style="77" customWidth="1"/>
    <col min="5" max="5" width="15" style="54" customWidth="1"/>
    <col min="6" max="6" width="3" style="54" hidden="1" customWidth="1" outlineLevel="1"/>
    <col min="7" max="18" width="11.7109375" style="54" hidden="1" customWidth="1" outlineLevel="2"/>
    <col min="19" max="19" width="15.5703125" style="54" hidden="1" customWidth="1" outlineLevel="1" collapsed="1"/>
    <col min="20" max="20" width="14.28515625" style="54" hidden="1" customWidth="1" outlineLevel="1"/>
    <col min="21" max="30" width="15.5703125" style="54" hidden="1" customWidth="1" outlineLevel="1"/>
    <col min="31" max="31" width="13.42578125" style="54" hidden="1" customWidth="1" outlineLevel="1" collapsed="1"/>
    <col min="32" max="35" width="13.42578125" style="37" hidden="1" customWidth="1" outlineLevel="1" collapsed="1"/>
    <col min="36" max="41" width="13.42578125" style="37" hidden="1" customWidth="1" outlineLevel="1"/>
    <col min="42" max="42" width="11.42578125" style="27" hidden="1" customWidth="1" outlineLevel="1"/>
    <col min="43" max="43" width="11.42578125" style="27" hidden="1" customWidth="1" outlineLevel="1" collapsed="1"/>
    <col min="44" max="51" width="11.42578125" style="27" hidden="1" customWidth="1" outlineLevel="1"/>
    <col min="52" max="57" width="11.42578125" style="27" hidden="1" customWidth="1" outlineLevel="1" collapsed="1"/>
    <col min="58" max="60" width="11.42578125" style="27" hidden="1" customWidth="1" outlineLevel="1"/>
    <col min="61" max="61" width="11.42578125" style="27" hidden="1" customWidth="1" outlineLevel="1" collapsed="1"/>
    <col min="62" max="65" width="11.42578125" style="27" hidden="1" customWidth="1" outlineLevel="1"/>
    <col min="66" max="69" width="11.42578125" style="27" hidden="1" customWidth="1" outlineLevel="1" collapsed="1"/>
    <col min="70" max="70" width="11.42578125" style="27" hidden="1" customWidth="1" outlineLevel="1"/>
    <col min="71" max="72" width="11.42578125" style="27" hidden="1" customWidth="1" outlineLevel="1" collapsed="1"/>
    <col min="73" max="73" width="11.42578125" style="27" customWidth="1" collapsed="1"/>
    <col min="74" max="78" width="11.42578125" style="27" customWidth="1"/>
    <col min="79" max="79" width="11.42578125" style="27"/>
    <col min="80" max="84" width="11.42578125" style="27" customWidth="1"/>
    <col min="85" max="90" width="11.42578125" style="27" hidden="1" customWidth="1" outlineLevel="1"/>
    <col min="91" max="91" width="11.42578125" style="27" collapsed="1"/>
    <col min="92" max="16384" width="11.42578125" style="27"/>
  </cols>
  <sheetData>
    <row r="1" spans="1:122">
      <c r="S1" s="119">
        <v>1</v>
      </c>
      <c r="T1" s="119">
        <v>2</v>
      </c>
      <c r="U1" s="119">
        <v>3</v>
      </c>
      <c r="V1" s="119">
        <v>4</v>
      </c>
      <c r="W1" s="119">
        <v>5</v>
      </c>
      <c r="X1" s="119">
        <v>6</v>
      </c>
      <c r="Y1" s="119">
        <v>7</v>
      </c>
      <c r="Z1" s="119">
        <v>8</v>
      </c>
      <c r="AA1" s="119">
        <v>9</v>
      </c>
      <c r="AB1" s="119">
        <v>10</v>
      </c>
      <c r="AC1" s="119">
        <v>11</v>
      </c>
      <c r="AD1" s="119">
        <v>12</v>
      </c>
      <c r="AE1" s="119">
        <v>1</v>
      </c>
      <c r="AF1" s="126">
        <v>2</v>
      </c>
      <c r="AG1" s="126">
        <v>3</v>
      </c>
      <c r="AH1" s="126">
        <v>4</v>
      </c>
      <c r="AI1" s="126">
        <v>5</v>
      </c>
      <c r="AJ1" s="126">
        <v>6</v>
      </c>
      <c r="AK1" s="126">
        <v>7</v>
      </c>
      <c r="AL1" s="126">
        <v>8</v>
      </c>
      <c r="AM1" s="126">
        <v>9</v>
      </c>
      <c r="AN1" s="126">
        <v>10</v>
      </c>
      <c r="AO1" s="126">
        <v>11</v>
      </c>
      <c r="AP1" s="126">
        <v>12</v>
      </c>
      <c r="AQ1" s="126">
        <v>1</v>
      </c>
      <c r="AR1" s="126">
        <v>2</v>
      </c>
      <c r="AS1" s="126">
        <v>3</v>
      </c>
      <c r="AT1" s="126">
        <v>4</v>
      </c>
      <c r="AU1" s="126">
        <v>5</v>
      </c>
      <c r="AV1" s="126">
        <v>6</v>
      </c>
      <c r="AW1" s="126">
        <v>7</v>
      </c>
      <c r="AX1" s="126">
        <v>8</v>
      </c>
      <c r="AY1" s="126">
        <v>9</v>
      </c>
      <c r="AZ1" s="126">
        <v>10</v>
      </c>
      <c r="BA1" s="126">
        <v>11</v>
      </c>
      <c r="BB1" s="126">
        <v>12</v>
      </c>
      <c r="BC1" s="126">
        <v>1</v>
      </c>
      <c r="BD1" s="126">
        <v>2</v>
      </c>
      <c r="BE1" s="126">
        <v>3</v>
      </c>
      <c r="BF1" s="126">
        <v>4</v>
      </c>
      <c r="BG1" s="126">
        <v>5</v>
      </c>
      <c r="BH1" s="126">
        <v>6</v>
      </c>
      <c r="BI1" s="126">
        <v>7</v>
      </c>
      <c r="BJ1" s="126">
        <v>8</v>
      </c>
      <c r="BK1" s="126">
        <v>9</v>
      </c>
      <c r="BL1" s="126">
        <v>10</v>
      </c>
      <c r="BM1" s="126">
        <v>11</v>
      </c>
      <c r="BN1" s="126">
        <v>12</v>
      </c>
      <c r="BO1" s="126">
        <v>1</v>
      </c>
      <c r="BP1" s="126">
        <v>2</v>
      </c>
      <c r="BQ1" s="126">
        <v>3</v>
      </c>
      <c r="BR1" s="126">
        <v>4</v>
      </c>
      <c r="BS1" s="126">
        <v>5</v>
      </c>
      <c r="BT1" s="126">
        <v>6</v>
      </c>
      <c r="BU1" s="126">
        <v>7</v>
      </c>
      <c r="BV1" s="126">
        <v>8</v>
      </c>
      <c r="BW1" s="126">
        <v>9</v>
      </c>
      <c r="BX1" s="126">
        <v>10</v>
      </c>
      <c r="BY1" s="126">
        <v>11</v>
      </c>
      <c r="BZ1" s="126">
        <v>12</v>
      </c>
      <c r="CA1" s="126">
        <v>1</v>
      </c>
      <c r="CB1" s="126">
        <v>2</v>
      </c>
      <c r="CC1" s="126">
        <v>3</v>
      </c>
      <c r="CD1" s="126">
        <v>4</v>
      </c>
      <c r="CE1" s="126">
        <v>5</v>
      </c>
      <c r="CF1" s="126">
        <v>6</v>
      </c>
      <c r="CG1" s="126"/>
      <c r="CH1" s="126"/>
      <c r="CI1" s="126"/>
      <c r="CJ1" s="126"/>
      <c r="CK1" s="126"/>
      <c r="CL1" s="126"/>
      <c r="CM1" s="126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  <c r="DB1" s="126"/>
      <c r="DC1" s="126"/>
      <c r="DD1" s="126"/>
      <c r="DE1" s="126"/>
      <c r="DF1" s="126"/>
      <c r="DG1" s="126"/>
      <c r="DH1" s="126"/>
      <c r="DI1" s="126"/>
      <c r="DJ1" s="126"/>
      <c r="DK1" s="126"/>
      <c r="DL1" s="126"/>
      <c r="DM1" s="126"/>
      <c r="DN1" s="126"/>
      <c r="DO1" s="126"/>
      <c r="DP1" s="126"/>
      <c r="DQ1" s="126"/>
      <c r="DR1" s="126"/>
    </row>
    <row r="2" spans="1:122">
      <c r="D2" s="77" t="s">
        <v>235</v>
      </c>
    </row>
    <row r="4" spans="1:122">
      <c r="C4" s="37" t="s">
        <v>51</v>
      </c>
      <c r="D4" s="78" t="s">
        <v>1</v>
      </c>
      <c r="E4" s="55" t="s">
        <v>9</v>
      </c>
      <c r="F4" s="55"/>
      <c r="G4" s="29">
        <v>42370</v>
      </c>
      <c r="H4" s="29">
        <v>42401</v>
      </c>
      <c r="I4" s="29">
        <v>42430</v>
      </c>
      <c r="J4" s="29">
        <v>42461</v>
      </c>
      <c r="K4" s="29">
        <v>42491</v>
      </c>
      <c r="L4" s="29">
        <v>42522</v>
      </c>
      <c r="M4" s="29">
        <v>42552</v>
      </c>
      <c r="N4" s="29">
        <v>42583</v>
      </c>
      <c r="O4" s="29">
        <v>42614</v>
      </c>
      <c r="P4" s="29">
        <v>42644</v>
      </c>
      <c r="Q4" s="29">
        <v>42675</v>
      </c>
      <c r="R4" s="29">
        <v>42705</v>
      </c>
      <c r="S4" s="29">
        <v>42736</v>
      </c>
      <c r="T4" s="29">
        <v>42767</v>
      </c>
      <c r="U4" s="29">
        <v>42795</v>
      </c>
      <c r="V4" s="29">
        <v>42826</v>
      </c>
      <c r="W4" s="29">
        <v>42856</v>
      </c>
      <c r="X4" s="29">
        <v>42887</v>
      </c>
      <c r="Y4" s="29">
        <v>42917</v>
      </c>
      <c r="Z4" s="29">
        <v>42948</v>
      </c>
      <c r="AA4" s="29">
        <v>42979</v>
      </c>
      <c r="AB4" s="29">
        <v>43009</v>
      </c>
      <c r="AC4" s="29">
        <v>43040</v>
      </c>
      <c r="AD4" s="29">
        <v>43070</v>
      </c>
      <c r="AE4" s="29">
        <v>43101</v>
      </c>
      <c r="AF4" s="29">
        <v>43132</v>
      </c>
      <c r="AG4" s="29">
        <v>43160</v>
      </c>
      <c r="AH4" s="29">
        <v>43191</v>
      </c>
      <c r="AI4" s="29">
        <v>43221</v>
      </c>
      <c r="AJ4" s="29">
        <v>43252</v>
      </c>
      <c r="AK4" s="29">
        <v>43282</v>
      </c>
      <c r="AL4" s="29">
        <v>43313</v>
      </c>
      <c r="AM4" s="29">
        <v>43344</v>
      </c>
      <c r="AN4" s="29">
        <v>43374</v>
      </c>
      <c r="AO4" s="29">
        <v>43405</v>
      </c>
      <c r="AP4" s="29">
        <v>43435</v>
      </c>
      <c r="AQ4" s="29">
        <v>43466</v>
      </c>
      <c r="AR4" s="29">
        <v>43497</v>
      </c>
      <c r="AS4" s="29">
        <v>43525</v>
      </c>
      <c r="AT4" s="29">
        <v>43556</v>
      </c>
      <c r="AU4" s="29">
        <v>43586</v>
      </c>
      <c r="AV4" s="29">
        <v>43617</v>
      </c>
      <c r="AW4" s="29">
        <v>43647</v>
      </c>
      <c r="AX4" s="29">
        <v>43678</v>
      </c>
      <c r="AY4" s="29">
        <v>43709</v>
      </c>
      <c r="AZ4" s="29">
        <v>43739</v>
      </c>
      <c r="BA4" s="29">
        <v>43770</v>
      </c>
      <c r="BB4" s="29">
        <v>43800</v>
      </c>
      <c r="BC4" s="29">
        <v>43831</v>
      </c>
      <c r="BD4" s="29">
        <v>43862</v>
      </c>
      <c r="BE4" s="29">
        <v>43891</v>
      </c>
      <c r="BF4" s="29">
        <v>43922</v>
      </c>
      <c r="BG4" s="29">
        <v>43952</v>
      </c>
      <c r="BH4" s="29">
        <v>43983</v>
      </c>
      <c r="BI4" s="29">
        <v>44013</v>
      </c>
      <c r="BJ4" s="29">
        <v>44044</v>
      </c>
      <c r="BK4" s="29">
        <v>44075</v>
      </c>
      <c r="BL4" s="29">
        <v>44105</v>
      </c>
      <c r="BM4" s="29">
        <v>44136</v>
      </c>
      <c r="BN4" s="29">
        <v>44166</v>
      </c>
      <c r="BO4" s="29">
        <v>44197</v>
      </c>
      <c r="BP4" s="29">
        <v>44228</v>
      </c>
      <c r="BQ4" s="29">
        <v>44256</v>
      </c>
      <c r="BR4" s="29">
        <v>44287</v>
      </c>
      <c r="BS4" s="29">
        <v>44317</v>
      </c>
      <c r="BT4" s="29">
        <v>44348</v>
      </c>
      <c r="BU4" s="29">
        <v>44378</v>
      </c>
      <c r="BV4" s="29">
        <v>44409</v>
      </c>
      <c r="BW4" s="29">
        <v>44440</v>
      </c>
      <c r="BX4" s="29">
        <v>44470</v>
      </c>
      <c r="BY4" s="29">
        <v>44501</v>
      </c>
      <c r="BZ4" s="29">
        <v>44531</v>
      </c>
      <c r="CA4" s="29">
        <v>44562</v>
      </c>
      <c r="CB4" s="29">
        <v>44593</v>
      </c>
      <c r="CC4" s="29">
        <v>44621</v>
      </c>
      <c r="CD4" s="29">
        <v>44652</v>
      </c>
      <c r="CE4" s="29">
        <v>44682</v>
      </c>
      <c r="CF4" s="29">
        <v>44713</v>
      </c>
      <c r="CG4" s="29">
        <v>44743</v>
      </c>
      <c r="CH4" s="29">
        <v>44774</v>
      </c>
      <c r="CI4" s="29">
        <v>44805</v>
      </c>
      <c r="CJ4" s="29">
        <v>44835</v>
      </c>
      <c r="CK4" s="29">
        <v>44866</v>
      </c>
      <c r="CL4" s="29">
        <v>44896</v>
      </c>
    </row>
    <row r="5" spans="1:122">
      <c r="D5" s="78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</row>
    <row r="6" spans="1:122">
      <c r="C6" s="37">
        <v>1</v>
      </c>
      <c r="D6" s="78" t="s">
        <v>57</v>
      </c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12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</row>
    <row r="7" spans="1:122">
      <c r="A7" s="27" t="s">
        <v>143</v>
      </c>
      <c r="B7" s="27" t="s">
        <v>172</v>
      </c>
      <c r="D7" s="77" t="s">
        <v>84</v>
      </c>
      <c r="E7" s="122">
        <f t="shared" ref="E7:E23" si="0">INDEX(S7:CK7,COUNT($S$1:$CK$1))</f>
        <v>1444.6666699999998</v>
      </c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122">
        <v>0</v>
      </c>
      <c r="T7" s="122">
        <v>0</v>
      </c>
      <c r="U7" s="122">
        <v>0</v>
      </c>
      <c r="V7" s="122">
        <v>0</v>
      </c>
      <c r="W7" s="122">
        <v>0</v>
      </c>
      <c r="X7" s="122">
        <v>0</v>
      </c>
      <c r="Y7" s="122">
        <v>0</v>
      </c>
      <c r="Z7" s="122">
        <v>0</v>
      </c>
      <c r="AA7" s="122">
        <v>0</v>
      </c>
      <c r="AB7" s="122">
        <v>0</v>
      </c>
      <c r="AC7" s="122">
        <v>0</v>
      </c>
      <c r="AD7" s="122">
        <v>0</v>
      </c>
      <c r="AE7" s="122">
        <v>325.8125</v>
      </c>
      <c r="AF7" s="122">
        <v>413.3125</v>
      </c>
      <c r="AG7" s="122">
        <v>413.3125</v>
      </c>
      <c r="AH7" s="122">
        <v>803.3</v>
      </c>
      <c r="AI7" s="122">
        <v>803.3125</v>
      </c>
      <c r="AJ7" s="122">
        <v>803.3125</v>
      </c>
      <c r="AK7" s="122">
        <v>803.3125</v>
      </c>
      <c r="AL7" s="122">
        <v>803.3125</v>
      </c>
      <c r="AM7" s="122">
        <v>803.3125</v>
      </c>
      <c r="AN7" s="122">
        <v>807.13750000000005</v>
      </c>
      <c r="AO7" s="122">
        <v>807.13750000000005</v>
      </c>
      <c r="AP7" s="122">
        <v>807.13750000000005</v>
      </c>
      <c r="AQ7" s="122">
        <f>_xll.Lucanet("stat",Input!$F$2,Input!$C$3,Input!$D$4,$A7,Input!$C$5,AQ$4,"EUR")/1000</f>
        <v>462.5</v>
      </c>
      <c r="AR7" s="122">
        <f>_xll.Lucanet("stat",Input!$F$2,Input!$C$3,Input!$D$4,$A7,Input!$C$5,AR$4,"EUR")/1000</f>
        <v>1995</v>
      </c>
      <c r="AS7" s="122">
        <f>_xll.Lucanet("stat",Input!$F$2,Input!$C$3,Input!$D$4,$A7,Input!$C$5,AS$4,"EUR")/1000</f>
        <v>433.41</v>
      </c>
      <c r="AT7" s="122">
        <f>_xll.Lucanet("stat",Input!$F$2,Input!$C$3,Input!$D$4,$A7,Input!$C$5,AT$4,"EUR")/1000</f>
        <v>462.5</v>
      </c>
      <c r="AU7" s="122">
        <f>_xll.Lucanet("stat",Input!$F$2,Input!$C$3,Input!$D$4,$A7,Input!$C$5,AU$4,"EUR")/1000</f>
        <v>673.125</v>
      </c>
      <c r="AV7" s="122">
        <f>_xll.Lucanet("stat",Input!$F$2,Input!$C$3,Input!$D$4,$A7,Input!$C$5,AV$4,"EUR")/1000</f>
        <v>1995</v>
      </c>
      <c r="AW7" s="122">
        <f>_xll.Lucanet("stat",Input!$F$2,Input!$C$3,Input!$D$4,$A7,Input!$C$5,AW$4,"EUR")/1000</f>
        <v>462.5</v>
      </c>
      <c r="AX7" s="122">
        <f>_xll.Lucanet("stat",Input!$F$2,Input!$C$3,Input!$D$4,$A7,Input!$C$5,AX$4,"EUR")/1000</f>
        <v>673.125</v>
      </c>
      <c r="AY7" s="122">
        <f>_xll.Lucanet("stat",Input!$F$2,Input!$C$3,Input!$D$4,$A7,Input!$C$5,AY$4,"EUR")/1000</f>
        <v>1496.25</v>
      </c>
      <c r="AZ7" s="122">
        <f>_xll.Lucanet("stat",Input!$F$2,Input!$C$3,Input!$D$4,$A7,Input!$C$5,AZ$4,"EUR")/1000</f>
        <v>693.75</v>
      </c>
      <c r="BA7" s="122">
        <f>_xll.Lucanet("stat",Input!$F$2,Input!$C$3,Input!$D$4,$A7,Input!$C$5,BA$4,"EUR")/1000</f>
        <v>1625.2874999999999</v>
      </c>
      <c r="BB7" s="122">
        <f>_xll.Lucanet("stat",Input!$F$2,Input!$C$3,Input!$D$4,$A7,Input!$C$5,BB$4,"EUR")/1000</f>
        <v>1156.25</v>
      </c>
      <c r="BC7" s="122">
        <f>_xll.Lucanet("stat",Input!$G$2,Input!$C$3,Input!$D$4,$A7,Input!$C$5,BC$4,"EUR")/1000</f>
        <v>1053.3506299999999</v>
      </c>
      <c r="BD7" s="122">
        <f>_xll.Lucanet("stat",Input!$G$2,Input!$C$3,Input!$D$4,$A7,Input!$C$5,BD$4,"EUR")/1000</f>
        <v>2328.1012700000001</v>
      </c>
      <c r="BE7" s="122">
        <f>_xll.Lucanet("stat",Input!$G$2,Input!$C$3,Input!$D$4,$A7,Input!$C$5,BE$4,"EUR")/1000</f>
        <v>1303.0632900000001</v>
      </c>
      <c r="BF7" s="122">
        <f>_xll.Lucanet("stat",Input!$G$2,Input!$C$3,Input!$D$4,$A7,Input!$C$5,BF$4,"EUR")/1000</f>
        <v>723.33861000000002</v>
      </c>
      <c r="BG7" s="122">
        <f>_xll.Lucanet("stat",Input!$G$2,Input!$C$3,Input!$D$4,$A7,Input!$C$5,BG$4,"EUR")/1000</f>
        <v>788.10127</v>
      </c>
      <c r="BH7" s="122">
        <f>_xll.Lucanet("stat",Input!$G$2,Input!$C$3,Input!$D$4,$A7,Input!$C$5,BH$4,"EUR")/1000</f>
        <v>2328.1012700000001</v>
      </c>
      <c r="BI7" s="122">
        <f>_xll.Lucanet("stat",Input!$G$2,Input!$C$3,Input!$D$4,$A7,Input!$C$5,BI$4,"EUR")/1000</f>
        <v>1303.0632900000001</v>
      </c>
      <c r="BJ7" s="122">
        <f>_xll.Lucanet("stat",Input!$G$2,Input!$C$3,Input!$D$4,$A7,Input!$C$5,BJ$4,"EUR")/1000</f>
        <v>723.33861000000002</v>
      </c>
      <c r="BK7" s="122">
        <f>_xll.Lucanet("stat",Input!$G$2,Input!$C$3,Input!$D$4,$A7,Input!$C$5,BK$4,"EUR")/1000</f>
        <v>788.10127</v>
      </c>
      <c r="BL7" s="122">
        <f>_xll.Lucanet("stat",Input!$G$2,Input!$C$3,Input!$D$4,$A7,Input!$C$5,BL$4,"EUR")/1000</f>
        <v>2980.5379700000003</v>
      </c>
      <c r="BM7" s="122">
        <f>_xll.Lucanet("stat",Input!$G$2,Input!$C$3,Input!$D$4,$A7,Input!$C$5,BM$4,"EUR")/1000</f>
        <v>1087.97468</v>
      </c>
      <c r="BN7" s="122">
        <f>_xll.Lucanet("stat",Input!$G$2,Input!$C$3,Input!$D$4,$A7,Input!$C$5,BN$4,"EUR")/1000</f>
        <v>2382.1518999999998</v>
      </c>
      <c r="BO7" s="122">
        <f>_xll.Lucanet("stat",Input!$H$2,Input!$C$3,Input!$D$4,$A7,Input!$C$5,BO$4,"EUR")/1000</f>
        <v>2122.9235899999999</v>
      </c>
      <c r="BP7" s="122">
        <f>_xll.Lucanet("stat",Input!$H$2,Input!$C$3,Input!$D$4,$A7,Input!$C$5,BP$4,"EUR")/1000</f>
        <v>1838.31672</v>
      </c>
      <c r="BQ7" s="122">
        <f>_xll.Lucanet("stat",Input!$H$2,Input!$C$3,Input!$D$4,$A7,Input!$C$5,BQ$4,"EUR")/1000</f>
        <v>1153.9313400000001</v>
      </c>
      <c r="BR7" s="122">
        <f>_xll.Lucanet("stat",Input!$H$2,Input!$C$3,Input!$D$4,$A7,Input!$C$5,BR$4,"EUR")/1000</f>
        <v>1196.0132900000001</v>
      </c>
      <c r="BS7" s="122">
        <f>_xll.Lucanet("stat",Input!$H$2,Input!$C$3,Input!$D$4,$A7,Input!$C$5,BS$4,"EUR")/1000</f>
        <v>1500.5537099999999</v>
      </c>
      <c r="BT7" s="122">
        <f>_xll.Lucanet("stat",Input!$H$2,Input!$C$3,Input!$D$4,$A7,Input!$C$5,BT$4,"EUR")/1000</f>
        <v>459.57918000000001</v>
      </c>
      <c r="BU7" s="122">
        <f>_xll.Lucanet("stat",Input!$H$2,Input!$C$3,Input!$D$4,$A7,Input!$C$5,BU$4,"EUR")/1000</f>
        <v>537.09856000000002</v>
      </c>
      <c r="BV7" s="122">
        <f>_xll.Lucanet("stat",Input!$H$2,Input!$C$3,Input!$D$4,$A7,Input!$C$5,BV$4,"EUR")/1000</f>
        <v>688.81506000000002</v>
      </c>
      <c r="BW7" s="122">
        <f>_xll.Lucanet("stat",Input!$H$2,Input!$C$3,Input!$D$4,$A7,Input!$C$5,BW$4,"EUR")/1000</f>
        <v>1561.4617900000001</v>
      </c>
      <c r="BX7" s="122">
        <f>_xll.Lucanet("stat",Input!$H$2,Input!$C$3,Input!$D$4,$A7,Input!$C$5,BX$4,"EUR")/1000</f>
        <v>0</v>
      </c>
      <c r="BY7" s="122">
        <f>_xll.Lucanet("stat",Input!$H$2,Input!$C$3,Input!$D$4,$A7,Input!$C$5,BY$4,"EUR")/1000</f>
        <v>276.85492999999997</v>
      </c>
      <c r="BZ7" s="122">
        <f>_xll.Lucanet("stat",Input!$H$2,Input!$C$3,Input!$D$4,$A7,Input!$C$5,BZ$4,"EUR")/1000</f>
        <v>0</v>
      </c>
      <c r="CA7" s="122">
        <f>_xll.Lucanet("stat",Input!$I$2,Input!$C$3,Input!$D$4,$A7,Input!$C$5,CA$4,"EUR")/1000</f>
        <v>1256.1111100000001</v>
      </c>
      <c r="CB7" s="122">
        <f>_xll.Lucanet("stat",Input!$I$2,Input!$C$3,Input!$D$4,$A7,Input!$C$5,CB$4,"EUR")/1000</f>
        <v>2149.1111099999998</v>
      </c>
      <c r="CC7" s="122">
        <f>_xll.Lucanet("stat",Input!$I$2,Input!$C$3,Input!$D$4,$A7,Input!$C$5,CC$4,"EUR")/1000</f>
        <v>1534.6666699999998</v>
      </c>
      <c r="CD7" s="122">
        <f>_xll.Lucanet("stat",Input!$I$2,Input!$C$3,Input!$D$4,$A7,Input!$C$5,CD$4,"EUR")/1000</f>
        <v>1131.3333300000002</v>
      </c>
      <c r="CE7" s="122">
        <f>_xll.Lucanet("stat",Input!$I$2,Input!$C$3,Input!$D$4,$A7,Input!$C$5,CE$4,"EUR")/1000</f>
        <v>849.33332999999993</v>
      </c>
      <c r="CF7" s="122">
        <f>_xll.Lucanet("stat",Input!$I$2,Input!$C$3,Input!$D$4,$A7,Input!$C$5,CF$4,"EUR")/1000</f>
        <v>1444.6666699999998</v>
      </c>
      <c r="CG7" s="122">
        <f>_xll.Lucanet("stat",Input!$I$2,Input!$C$3,Input!$D$4,$A7,Input!$C$5,CG$4,"EUR")/1000</f>
        <v>3.3333300000000001</v>
      </c>
      <c r="CH7" s="122">
        <f>_xll.Lucanet("stat",Input!$I$2,Input!$C$3,Input!$D$4,$A7,Input!$C$5,CH$4,"EUR")/1000</f>
        <v>114.44444</v>
      </c>
      <c r="CI7" s="122">
        <f>_xll.Lucanet("stat",Input!$I$2,Input!$C$3,Input!$D$4,$A7,Input!$C$5,CI$4,"EUR")/1000</f>
        <v>3.3333300000000001</v>
      </c>
      <c r="CJ7" s="122">
        <f>_xll.Lucanet("stat",Input!$I$2,Input!$C$3,Input!$D$4,$A7,Input!$C$5,CJ$4,"EUR")/1000</f>
        <v>6959.3333300000004</v>
      </c>
      <c r="CK7" s="122">
        <f>_xll.Lucanet("stat",Input!$I$2,Input!$C$3,Input!$D$4,$A7,Input!$C$5,CK$4,"EUR")/1000</f>
        <v>3.3333300000000001</v>
      </c>
      <c r="CL7" s="122">
        <f>_xll.Lucanet("stat",Input!$I$2,Input!$C$3,Input!$D$4,$A7,Input!$C$5,CL$4,"EUR")/1000</f>
        <v>2884.4444399999998</v>
      </c>
    </row>
    <row r="8" spans="1:122">
      <c r="D8" s="77" t="s">
        <v>435</v>
      </c>
      <c r="E8" s="122">
        <f t="shared" si="0"/>
        <v>952.45438000000001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122">
        <f>AVERAGE(S7:AD7)</f>
        <v>0</v>
      </c>
      <c r="AE8" s="122">
        <f>AVERAGE(T7:AE7)</f>
        <v>27.151041666666668</v>
      </c>
      <c r="AF8" s="122">
        <f>AVERAGE(U7:AF7)</f>
        <v>61.59375</v>
      </c>
      <c r="AG8" s="122">
        <f t="shared" ref="AG8:AO8" si="1">AVERAGE(V7:AG7)</f>
        <v>96.036458333333329</v>
      </c>
      <c r="AH8" s="122">
        <f t="shared" si="1"/>
        <v>162.97812500000001</v>
      </c>
      <c r="AI8" s="122">
        <f t="shared" si="1"/>
        <v>229.92083333333335</v>
      </c>
      <c r="AJ8" s="122">
        <f t="shared" si="1"/>
        <v>296.86354166666666</v>
      </c>
      <c r="AK8" s="122">
        <f t="shared" si="1"/>
        <v>363.80625000000003</v>
      </c>
      <c r="AL8" s="122">
        <f t="shared" si="1"/>
        <v>430.74895833333335</v>
      </c>
      <c r="AM8" s="122">
        <f t="shared" si="1"/>
        <v>497.69166666666666</v>
      </c>
      <c r="AN8" s="122">
        <f t="shared" si="1"/>
        <v>564.953125</v>
      </c>
      <c r="AO8" s="122">
        <f t="shared" si="1"/>
        <v>632.21458333333328</v>
      </c>
      <c r="AP8" s="122">
        <f t="shared" ref="AP8" si="2">AVERAGE(AE7:AP7)</f>
        <v>699.47604166666667</v>
      </c>
      <c r="AQ8" s="122">
        <f t="shared" ref="AQ8" si="3">AVERAGE(AF7:AQ7)</f>
        <v>710.86666666666667</v>
      </c>
      <c r="AR8" s="122">
        <f t="shared" ref="AR8" si="4">AVERAGE(AG7:AR7)</f>
        <v>842.6739583333333</v>
      </c>
      <c r="AS8" s="122">
        <f t="shared" ref="AS8" si="5">AVERAGE(AH7:AS7)</f>
        <v>844.34875</v>
      </c>
      <c r="AT8" s="122">
        <f t="shared" ref="AT8" si="6">AVERAGE(AI7:AT7)</f>
        <v>815.9487499999999</v>
      </c>
      <c r="AU8" s="122">
        <f t="shared" ref="AU8" si="7">AVERAGE(AJ7:AU7)</f>
        <v>805.09979166666665</v>
      </c>
      <c r="AV8" s="122">
        <f t="shared" ref="AV8" si="8">AVERAGE(AK7:AV7)</f>
        <v>904.40708333333316</v>
      </c>
      <c r="AW8" s="122">
        <f t="shared" ref="AW8" si="9">AVERAGE(AL7:AW7)</f>
        <v>876.00604166666653</v>
      </c>
      <c r="AX8" s="122">
        <f t="shared" ref="AX8" si="10">AVERAGE(AM7:AX7)</f>
        <v>865.15708333333339</v>
      </c>
      <c r="AY8" s="122">
        <f t="shared" ref="AY8" si="11">AVERAGE(AN7:AY7)</f>
        <v>922.90187500000002</v>
      </c>
      <c r="AZ8" s="122">
        <f t="shared" ref="AZ8" si="12">AVERAGE(AO7:AZ7)</f>
        <v>913.45291666666674</v>
      </c>
      <c r="BA8" s="122">
        <f t="shared" ref="BA8" si="13">AVERAGE(AP7:BA7)</f>
        <v>981.63208333333341</v>
      </c>
      <c r="BB8" s="122">
        <f t="shared" ref="BB8:BC8" si="14">AVERAGE(AQ7:BB7)</f>
        <v>1010.7247916666666</v>
      </c>
      <c r="BC8" s="122">
        <f t="shared" si="14"/>
        <v>1059.9623441666665</v>
      </c>
      <c r="BD8" s="122">
        <f t="shared" ref="BD8" si="15">AVERAGE(AS7:BD7)</f>
        <v>1087.7207833333332</v>
      </c>
      <c r="BE8" s="122">
        <f t="shared" ref="BE8" si="16">AVERAGE(AT7:BE7)</f>
        <v>1160.1918908333332</v>
      </c>
      <c r="BF8" s="122">
        <f t="shared" ref="BF8" si="17">AVERAGE(AU7:BF7)</f>
        <v>1181.9284416666667</v>
      </c>
      <c r="BG8" s="122">
        <f t="shared" ref="BG8" si="18">AVERAGE(AV7:BG7)</f>
        <v>1191.5097974999999</v>
      </c>
      <c r="BH8" s="122">
        <f t="shared" ref="BH8" si="19">AVERAGE(AW7:BH7)</f>
        <v>1219.2682366666668</v>
      </c>
      <c r="BI8" s="122">
        <f t="shared" ref="BI8" si="20">AVERAGE(AX7:BI7)</f>
        <v>1289.3151775000001</v>
      </c>
      <c r="BJ8" s="122">
        <f t="shared" ref="BJ8" si="21">AVERAGE(AY7:BJ7)</f>
        <v>1293.4996450000001</v>
      </c>
      <c r="BK8" s="122">
        <f t="shared" ref="BK8" si="22">AVERAGE(AZ7:BK7)</f>
        <v>1234.4872508333331</v>
      </c>
      <c r="BL8" s="122">
        <f t="shared" ref="BL8" si="23">AVERAGE(BA7:BL7)</f>
        <v>1425.0529150000002</v>
      </c>
      <c r="BM8" s="122">
        <f t="shared" ref="BM8" si="24">AVERAGE(BB7:BM7)</f>
        <v>1380.2768466666666</v>
      </c>
      <c r="BN8" s="122">
        <f t="shared" ref="BN8" si="25">AVERAGE(BC7:BN7)</f>
        <v>1482.4353383333334</v>
      </c>
      <c r="BO8" s="122">
        <f t="shared" ref="BO8" si="26">AVERAGE(BD7:BO7)</f>
        <v>1571.5664183333331</v>
      </c>
      <c r="BP8" s="122">
        <f t="shared" ref="BP8" si="27">AVERAGE(BE7:BP7)</f>
        <v>1530.7510391666665</v>
      </c>
      <c r="BQ8" s="122">
        <f t="shared" ref="BQ8" si="28">AVERAGE(BF7:BQ7)</f>
        <v>1518.3233766666665</v>
      </c>
      <c r="BR8" s="122">
        <f t="shared" ref="BR8" si="29">AVERAGE(BG7:BR7)</f>
        <v>1557.7129333333332</v>
      </c>
      <c r="BS8" s="122">
        <f t="shared" ref="BS8" si="30">AVERAGE(BH7:BS7)</f>
        <v>1617.0839699999999</v>
      </c>
      <c r="BT8" s="122">
        <f t="shared" ref="BT8" si="31">AVERAGE(BI7:BT7)</f>
        <v>1461.3737958333334</v>
      </c>
      <c r="BU8" s="122">
        <f t="shared" ref="BU8" si="32">AVERAGE(BJ7:BU7)</f>
        <v>1397.5434016666668</v>
      </c>
      <c r="BV8" s="122">
        <f t="shared" ref="BV8" si="33">AVERAGE(BK7:BV7)</f>
        <v>1394.666439166667</v>
      </c>
      <c r="BW8" s="122">
        <f t="shared" ref="BW8" si="34">AVERAGE(BL7:BW7)</f>
        <v>1459.1131491666672</v>
      </c>
      <c r="BX8" s="122">
        <f t="shared" ref="BX8" si="35">AVERAGE(BM7:BX7)</f>
        <v>1210.7349850000003</v>
      </c>
      <c r="BY8" s="122">
        <f t="shared" ref="BY8" si="36">AVERAGE(BN7:BY7)</f>
        <v>1143.1416725000001</v>
      </c>
      <c r="BZ8" s="122">
        <f t="shared" ref="BZ8" si="37">AVERAGE(BO7:BZ7)</f>
        <v>944.62901416666671</v>
      </c>
      <c r="CA8" s="122">
        <f t="shared" ref="CA8" si="38">AVERAGE(BP7:CA7)</f>
        <v>872.39464083333326</v>
      </c>
      <c r="CB8" s="122">
        <f t="shared" ref="CB8" si="39">AVERAGE(BQ7:CB7)</f>
        <v>898.29417333333333</v>
      </c>
      <c r="CC8" s="122">
        <f t="shared" ref="CC8" si="40">AVERAGE(BR7:CC7)</f>
        <v>930.02211750000004</v>
      </c>
      <c r="CD8" s="122">
        <f t="shared" ref="CD8" si="41">AVERAGE(BS7:CD7)</f>
        <v>924.63212083333326</v>
      </c>
      <c r="CE8" s="122">
        <f t="shared" ref="CE8" si="42">AVERAGE(BT7:CE7)</f>
        <v>870.36375583333336</v>
      </c>
      <c r="CF8" s="122">
        <f t="shared" ref="CF8" si="43">AVERAGE(BU7:CF7)</f>
        <v>952.45438000000001</v>
      </c>
      <c r="CG8" s="122">
        <f t="shared" ref="CG8" si="44">AVERAGE(BV7:CG7)</f>
        <v>907.97394416666657</v>
      </c>
      <c r="CH8" s="122">
        <f t="shared" ref="CH8" si="45">AVERAGE(BW7:CH7)</f>
        <v>860.1097258333333</v>
      </c>
      <c r="CI8" s="122">
        <f t="shared" ref="CI8" si="46">AVERAGE(BX7:CI7)</f>
        <v>730.2656874999999</v>
      </c>
      <c r="CJ8" s="122">
        <f t="shared" ref="CJ8" si="47">AVERAGE(BY7:CJ7)</f>
        <v>1310.2101316666667</v>
      </c>
      <c r="CK8" s="122">
        <f t="shared" ref="CK8" si="48">AVERAGE(BZ7:CK7)</f>
        <v>1287.416665</v>
      </c>
      <c r="CL8" s="122">
        <f t="shared" ref="CL8" si="49">AVERAGE(CA7:CL7)</f>
        <v>1527.7870350000001</v>
      </c>
    </row>
    <row r="9" spans="1:122">
      <c r="A9" s="27" t="s">
        <v>143</v>
      </c>
      <c r="B9" s="27" t="s">
        <v>172</v>
      </c>
      <c r="D9" s="77" t="s">
        <v>85</v>
      </c>
      <c r="E9" s="122">
        <f t="shared" si="0"/>
        <v>2348.3878300000001</v>
      </c>
      <c r="F9" s="56"/>
      <c r="G9" s="105">
        <f>_xll.Lucanet("stat",Input!$C$2,Input!$C$3,Input!$D$4,$A9,Input!$C$5,G$4,"EUR")/1000</f>
        <v>0</v>
      </c>
      <c r="H9" s="105">
        <f>_xll.Lucanet("stat",Input!$C$2,Input!$C$3,Input!$D$4,$A9,Input!$C$5,H$4,"EUR")/1000</f>
        <v>0</v>
      </c>
      <c r="I9" s="105">
        <f>_xll.Lucanet("stat",Input!$C$2,Input!$C$3,Input!$D$4,$A9,Input!$C$5,I$4,"EUR")/1000</f>
        <v>0</v>
      </c>
      <c r="J9" s="105">
        <f>_xll.Lucanet("stat",Input!$C$2,Input!$C$3,Input!$D$4,$A9,Input!$C$5,J$4,"EUR")/1000</f>
        <v>0</v>
      </c>
      <c r="K9" s="105">
        <f>_xll.Lucanet("stat",Input!$C$2,Input!$C$3,Input!$D$4,$A9,Input!$C$5,K$4,"EUR")/1000</f>
        <v>0</v>
      </c>
      <c r="L9" s="105">
        <f>_xll.Lucanet("stat",Input!$C$2,Input!$C$3,Input!$D$4,$A9,Input!$C$5,L$4,"EUR")/1000</f>
        <v>0</v>
      </c>
      <c r="M9" s="105">
        <f>_xll.Lucanet("stat",Input!$C$2,Input!$C$3,Input!$D$4,$A9,Input!$C$5,M$4,"EUR")/1000</f>
        <v>0</v>
      </c>
      <c r="N9" s="105">
        <f>_xll.Lucanet("stat",Input!$C$2,Input!$C$3,Input!$D$4,$A9,Input!$C$5,N$4,"EUR")/1000</f>
        <v>0</v>
      </c>
      <c r="O9" s="105">
        <f>_xll.Lucanet("stat",Input!$C$2,Input!$C$3,Input!$D$4,$A9,Input!$C$5,O$4,"EUR")/1000</f>
        <v>0</v>
      </c>
      <c r="P9" s="105">
        <f>_xll.Lucanet("stat",Input!$C$2,Input!$C$3,Input!$D$4,$A9,Input!$C$5,P$4,"EUR")/1000</f>
        <v>0</v>
      </c>
      <c r="Q9" s="105">
        <f>_xll.Lucanet("stat",Input!$C$2,Input!$C$3,Input!$D$4,$A9,Input!$C$5,Q$4,"EUR")/1000</f>
        <v>0</v>
      </c>
      <c r="R9" s="105">
        <f>_xll.Lucanet("stat",Input!$C$2,Input!$C$3,Input!$D$4,$A9,Input!$C$5,R$4,"EUR")/1000</f>
        <v>0</v>
      </c>
      <c r="S9" s="122">
        <f>_xll.Lucanet("stat",Input!$C$2,Input!$C$3,Input!$D$4,$A9,Input!$C$5,S$4,"EUR")/1000</f>
        <v>0</v>
      </c>
      <c r="T9" s="122">
        <f>_xll.Lucanet("stat",Input!$C$2,Input!$C$3,Input!$D$4,$A9,Input!$C$5,T$4,"EUR")/1000</f>
        <v>0</v>
      </c>
      <c r="U9" s="122">
        <f>_xll.Lucanet("stat",Input!$C$2,Input!$C$3,Input!$D$4,$A9,Input!$C$5,U$4,"EUR")/1000</f>
        <v>0</v>
      </c>
      <c r="V9" s="122">
        <f>_xll.Lucanet("stat",Input!$C$2,Input!$C$3,Input!$D$4,$A9,Input!$C$5,V$4,"EUR")/1000</f>
        <v>0</v>
      </c>
      <c r="W9" s="122">
        <f>_xll.Lucanet("stat",Input!$C$2,Input!$C$3,Input!$D$4,$A9,Input!$C$5,W$4,"EUR")/1000</f>
        <v>0</v>
      </c>
      <c r="X9" s="122">
        <f>_xll.Lucanet("stat",Input!$C$2,Input!$C$3,Input!$D$4,$A9,Input!$C$5,X$4,"EUR")/1000</f>
        <v>0</v>
      </c>
      <c r="Y9" s="122">
        <f>_xll.Lucanet("stat",Input!$C$2,Input!$C$3,Input!$D$4,$A9,Input!$C$5,Y$4,"EUR")/1000</f>
        <v>54.047129999999996</v>
      </c>
      <c r="Z9" s="122">
        <f>_xll.Lucanet("stat",Input!$C$2,Input!$C$3,Input!$D$4,$A9,Input!$C$5,Z$4,"EUR")/1000</f>
        <v>159.23967000000002</v>
      </c>
      <c r="AA9" s="122">
        <f>_xll.Lucanet("stat",Input!$C$2,Input!$C$3,Input!$D$4,$A9,Input!$C$5,AA$4,"EUR")/1000</f>
        <v>122.00489</v>
      </c>
      <c r="AB9" s="122">
        <f>_xll.Lucanet("stat",Input!$C$2,Input!$C$3,Input!$D$4,$A9,Input!$C$5,AB$4,"EUR")/1000</f>
        <v>84.000590000000003</v>
      </c>
      <c r="AC9" s="122">
        <f>_xll.Lucanet("stat",Input!$C$2,Input!$C$3,Input!$D$4,$A9,Input!$C$5,AC$4,"EUR")/1000</f>
        <v>2223.1113799999998</v>
      </c>
      <c r="AD9" s="122">
        <f>_xll.Lucanet("stat",Input!$C$2,Input!$C$3,Input!$D$4,$A9,Input!$C$5,AD$4,"EUR")/1000</f>
        <v>451.18556999999998</v>
      </c>
      <c r="AE9" s="122">
        <f>_xll.Lucanet("stat",Input!$C$2,Input!$C$3,Input!$D$4,$A9,Input!$C$5,AE$4,"EUR")/1000</f>
        <v>172.16997000000001</v>
      </c>
      <c r="AF9" s="122">
        <f>_xll.Lucanet("stat",Input!$C$2,Input!$C$3,Input!$D$4,$A9,Input!$C$5,AF$4,"EUR")/1000</f>
        <v>1040.28764</v>
      </c>
      <c r="AG9" s="122">
        <f>_xll.Lucanet("stat",Input!$C$2,Input!$C$3,Input!$D$4,$A9,Input!$C$5,AG$4,"EUR")/1000</f>
        <v>156.28322</v>
      </c>
      <c r="AH9" s="122">
        <f>_xll.Lucanet("stat",Input!$C$2,Input!$C$3,Input!$D$4,$A9,Input!$C$5,AH$4,"EUR")/1000</f>
        <v>1049.4108999999999</v>
      </c>
      <c r="AI9" s="122">
        <f>_xll.Lucanet("stat",Input!$C$2,Input!$C$3,Input!$D$4,$A9,Input!$C$5,AI$4,"EUR")/1000</f>
        <v>883.84213</v>
      </c>
      <c r="AJ9" s="122">
        <f>_xll.Lucanet("stat",Input!$C$2,Input!$C$3,Input!$D$4,$A9,Input!$C$5,AJ$4,"EUR")/1000</f>
        <v>70.970119999999994</v>
      </c>
      <c r="AK9" s="122">
        <f>_xll.Lucanet("stat",Input!$C$2,Input!$C$3,Input!$D$4,$A9,Input!$C$5,AK$4,"EUR")/1000</f>
        <v>12.956100000000001</v>
      </c>
      <c r="AL9" s="122">
        <f>_xll.Lucanet("stat",Input!$C$2,Input!$C$3,Input!$D$4,$A9,Input!$C$5,AL$4,"EUR")/1000</f>
        <v>45.254400000000004</v>
      </c>
      <c r="AM9" s="122">
        <f>_xll.Lucanet("stat",Input!$C$2,Input!$C$3,Input!$D$4,$A9,Input!$C$5,AM$4,"EUR")/1000</f>
        <v>920.98712</v>
      </c>
      <c r="AN9" s="122">
        <f>_xll.Lucanet("stat",Input!$C$2,Input!$C$3,Input!$D$4,$A9,Input!$C$5,AN$4,"EUR")/1000</f>
        <v>6086.6298099999995</v>
      </c>
      <c r="AO9" s="122">
        <f>_xll.Lucanet("stat",Input!$C$2,Input!$C$3,Input!$D$4,$A9,Input!$C$5,AO$4,"EUR")/1000</f>
        <v>140.99610999999999</v>
      </c>
      <c r="AP9" s="122">
        <f>_xll.Lucanet("stat",Input!$C$2,Input!$C$3,Input!$D$4,$A9,Input!$C$5,AP$4,"EUR")/1000</f>
        <v>373.52969999999999</v>
      </c>
      <c r="AQ9" s="122">
        <f>_xll.Lucanet("stat",Input!$C$2,Input!$C$3,Input!$D$4,$A9,Input!$C$5,AQ$4,"EUR")/1000</f>
        <v>117.80001</v>
      </c>
      <c r="AR9" s="122">
        <f>_xll.Lucanet("stat",Input!$C$2,Input!$C$3,Input!$D$4,$A9,Input!$C$5,AR$4,"EUR")/1000</f>
        <v>446.99259000000001</v>
      </c>
      <c r="AS9" s="122">
        <f>_xll.Lucanet("stat",Input!$C$2,Input!$C$3,Input!$D$4,$A9,Input!$C$5,AS$4,"EUR")/1000</f>
        <v>1899.2901999999999</v>
      </c>
      <c r="AT9" s="122">
        <f>_xll.Lucanet("stat",Input!$C$2,Input!$C$3,Input!$D$4,$A9,Input!$C$5,AT$4,"EUR")/1000</f>
        <v>2282.1561900000002</v>
      </c>
      <c r="AU9" s="122">
        <f>_xll.Lucanet("stat",Input!$C$2,Input!$C$3,Input!$D$4,$A9,Input!$C$5,AU$4,"EUR")/1000</f>
        <v>488.11617000000001</v>
      </c>
      <c r="AV9" s="122">
        <f>_xll.Lucanet("stat",Input!$C$2,Input!$C$3,Input!$D$4,$A9,Input!$C$5,AV$4,"EUR")/1000</f>
        <v>1976.2326499999999</v>
      </c>
      <c r="AW9" s="122">
        <f>_xll.Lucanet("stat",Input!$C$2,Input!$C$3,Input!$D$4,$A9,Input!$C$5,AW$4,"EUR")/1000</f>
        <v>536.25414999999998</v>
      </c>
      <c r="AX9" s="122">
        <f>_xll.Lucanet("stat",Input!$C$2,Input!$C$3,Input!$D$4,$A9,Input!$C$5,AX$4,"EUR")/1000</f>
        <v>251.57167999999999</v>
      </c>
      <c r="AY9" s="122">
        <f>_xll.Lucanet("stat",Input!$C$2,Input!$C$3,Input!$D$4,$A9,Input!$C$5,AY$4,"EUR")/1000</f>
        <v>4323.4399000000003</v>
      </c>
      <c r="AZ9" s="122">
        <f>_xll.Lucanet("stat",Input!$C$2,Input!$C$3,Input!$D$4,$A9,Input!$C$5,AZ$4,"EUR")/1000</f>
        <v>864.56968000000006</v>
      </c>
      <c r="BA9" s="122">
        <f>_xll.Lucanet("stat",Input!$C$2,Input!$C$3,Input!$D$4,$A9,Input!$C$5,BA$4,"EUR")/1000</f>
        <v>146.99937</v>
      </c>
      <c r="BB9" s="122">
        <f>_xll.Lucanet("stat",Input!$C$2,Input!$C$3,Input!$D$4,$A9,Input!$C$5,BB$4,"EUR")/1000</f>
        <v>292.74104</v>
      </c>
      <c r="BC9" s="122">
        <f>_xll.Lucanet("stat",Input!$C$2,Input!$C$3,Input!$D$4,$A9,Input!$C$5,BC$4,"EUR")/1000</f>
        <v>22.35314</v>
      </c>
      <c r="BD9" s="122">
        <f>_xll.Lucanet("stat",Input!$C$2,Input!$C$3,Input!$D$4,$A9,Input!$C$5,BD$4,"EUR")/1000</f>
        <v>346.05655999999999</v>
      </c>
      <c r="BE9" s="122">
        <f>_xll.Lucanet("stat",Input!$C$2,Input!$C$3,Input!$D$4,$A9,Input!$C$5,BE$4,"EUR")/1000</f>
        <v>43.266750000000002</v>
      </c>
      <c r="BF9" s="122">
        <f>_xll.Lucanet("stat",Input!$C$2,Input!$C$3,Input!$D$4,$A9,Input!$C$5,BF$4,"EUR")/1000</f>
        <v>0</v>
      </c>
      <c r="BG9" s="122">
        <f>_xll.Lucanet("stat",Input!$C$2,Input!$C$3,Input!$D$4,$A9,Input!$C$5,BG$4,"EUR")/1000</f>
        <v>133.33607999999998</v>
      </c>
      <c r="BH9" s="122">
        <f>_xll.Lucanet("stat",Input!$C$2,Input!$C$3,Input!$D$4,$A9,Input!$C$5,BH$4,"EUR")/1000</f>
        <v>648.69168000000002</v>
      </c>
      <c r="BI9" s="122">
        <f>_xll.Lucanet("stat",Input!$C$2,Input!$C$3,Input!$D$4,$A9,Input!$C$5,BI$4,"EUR")/1000</f>
        <v>304.85649999999998</v>
      </c>
      <c r="BJ9" s="122">
        <f>_xll.Lucanet("stat",Input!$C$2,Input!$C$3,Input!$D$4,$A9,Input!$C$5,BJ$4,"EUR")/1000</f>
        <v>372.79452000000003</v>
      </c>
      <c r="BK9" s="122">
        <f>_xll.Lucanet("stat",Input!$C$2,Input!$C$3,Input!$D$4,$A9,Input!$C$5,BK$4,"EUR")/1000</f>
        <v>292.59613999999999</v>
      </c>
      <c r="BL9" s="122">
        <f>_xll.Lucanet("stat",Input!$C$2,Input!$C$3,Input!$D$4,$A9,Input!$C$5,BL$4,"EUR")/1000</f>
        <v>642.35574999999994</v>
      </c>
      <c r="BM9" s="122">
        <f>_xll.Lucanet("stat",Input!$C$2,Input!$C$3,Input!$D$4,$A9,Input!$C$5,BM$4,"EUR")/1000</f>
        <v>0</v>
      </c>
      <c r="BN9" s="122">
        <f>_xll.Lucanet("stat",Input!$C$2,Input!$C$3,Input!$D$4,$A9,Input!$C$5,BN$4,"EUR")/1000</f>
        <v>894.18391000000008</v>
      </c>
      <c r="BO9" s="122">
        <f>_xll.Lucanet("stat",Input!$C$2,Input!$C$3,Input!$D$4,$A9,Input!$C$5,BO$4,"EUR")/1000</f>
        <v>376.53603999999996</v>
      </c>
      <c r="BP9" s="122">
        <f>_xll.Lucanet("stat",Input!$C$2,Input!$C$3,Input!$D$4,$A9,Input!$C$5,BP$4,"EUR")/1000</f>
        <v>599.95729000000006</v>
      </c>
      <c r="BQ9" s="122">
        <f>_xll.Lucanet("stat",Input!$C$2,Input!$C$3,Input!$D$4,$A9,Input!$C$5,BQ$4,"EUR")/1000</f>
        <v>3419.1505400000001</v>
      </c>
      <c r="BR9" s="122">
        <f>_xll.Lucanet("stat",Input!$C$2,Input!$C$3,Input!$D$4,$A9,Input!$C$5,BR$4,"EUR")/1000</f>
        <v>531.56681000000003</v>
      </c>
      <c r="BS9" s="122">
        <f>_xll.Lucanet("stat",Input!$C$2,Input!$C$3,Input!$D$4,$A9,Input!$C$5,BS$4,"EUR")/1000</f>
        <v>1759.4039499999999</v>
      </c>
      <c r="BT9" s="122">
        <f>_xll.Lucanet("stat",Input!$C$2,Input!$C$3,Input!$D$4,$A9,Input!$C$5,BT$4,"EUR")/1000</f>
        <v>1252.38851</v>
      </c>
      <c r="BU9" s="122">
        <f>_xll.Lucanet("stat",Input!$C$2,Input!$C$3,Input!$D$4,$A9,Input!$C$5,BU$4,"EUR")/1000</f>
        <v>661.59077000000002</v>
      </c>
      <c r="BV9" s="122">
        <f>_xll.Lucanet("stat",Input!$C$2,Input!$C$3,Input!$D$4,$A9,Input!$C$5,BV$4,"EUR")/1000</f>
        <v>322.33401000000003</v>
      </c>
      <c r="BW9" s="122">
        <f>_xll.Lucanet("stat",Input!$C$2,Input!$C$3,Input!$D$4,$A9,Input!$C$5,BW$4,"EUR")/1000</f>
        <v>67.2988</v>
      </c>
      <c r="BX9" s="122">
        <f>_xll.Lucanet("stat",Input!$C$2,Input!$C$3,Input!$D$4,$A9,Input!$C$5,BX$4,"EUR")/1000</f>
        <v>2547.0621599999999</v>
      </c>
      <c r="BY9" s="122">
        <f>_xll.Lucanet("stat",Input!$C$2,Input!$C$3,Input!$D$4,$A9,Input!$C$5,BY$4,"EUR")/1000</f>
        <v>663.47640000000001</v>
      </c>
      <c r="BZ9" s="122">
        <f>_xll.Lucanet("stat",Input!$C$2,Input!$C$3,Input!$D$4,$A9,Input!$C$5,BZ$4,"EUR")/1000</f>
        <v>1528.87275</v>
      </c>
      <c r="CA9" s="122">
        <f>_xll.Lucanet("stat",Input!$C$2,Input!$C$3,Input!$D$4,$A9,Input!$C$5,CA$4,"EUR")/1000</f>
        <v>1276.5455099999999</v>
      </c>
      <c r="CB9" s="122">
        <f>_xll.Lucanet("stat",Input!$C$2,Input!$C$3,Input!$D$4,$A9,Input!$C$5,CB$4,"EUR")/1000</f>
        <v>464.31344999999999</v>
      </c>
      <c r="CC9" s="122">
        <f>_xll.Lucanet("stat",Input!$C$2,Input!$C$3,Input!$D$4,$A9,Input!$C$5,CC$4,"EUR")/1000</f>
        <v>1043.74747</v>
      </c>
      <c r="CD9" s="122">
        <f>_xll.Lucanet("stat",Input!$C$2,Input!$C$3,Input!$D$4,$A9,Input!$C$5,CD$4,"EUR")/1000</f>
        <v>406.29462000000001</v>
      </c>
      <c r="CE9" s="122">
        <f>_xll.Lucanet("stat",Input!$C$2,Input!$C$3,Input!$D$4,$A9,Input!$C$5,CE$4,"EUR")/1000</f>
        <v>2715.7889300000002</v>
      </c>
      <c r="CF9" s="122">
        <f>_xll.Lucanet("stat",Input!$C$2,Input!$C$3,Input!$D$4,$A9,Input!$C$5,CF$4,"EUR")/1000</f>
        <v>2348.3878300000001</v>
      </c>
      <c r="CG9" s="122">
        <f>_xll.Lucanet("stat",Input!$C$2,Input!$C$3,Input!$D$4,$A9,Input!$C$5,CG$4,"EUR")/1000</f>
        <v>0</v>
      </c>
      <c r="CH9" s="122">
        <f>_xll.Lucanet("stat",Input!$C$2,Input!$C$3,Input!$D$4,$A9,Input!$C$5,CH$4,"EUR")/1000</f>
        <v>0</v>
      </c>
      <c r="CI9" s="122">
        <f>_xll.Lucanet("stat",Input!$C$2,Input!$C$3,Input!$D$4,$A9,Input!$C$5,CI$4,"EUR")/1000</f>
        <v>0</v>
      </c>
      <c r="CJ9" s="122">
        <f>_xll.Lucanet("stat",Input!$C$2,Input!$C$3,Input!$D$4,$A9,Input!$C$5,CJ$4,"EUR")/1000</f>
        <v>0</v>
      </c>
      <c r="CK9" s="122">
        <f>_xll.Lucanet("stat",Input!$C$2,Input!$C$3,Input!$D$4,$A9,Input!$C$5,CK$4,"EUR")/1000</f>
        <v>0</v>
      </c>
      <c r="CL9" s="122">
        <f>_xll.Lucanet("stat",Input!$C$2,Input!$C$3,Input!$D$4,$A9,Input!$C$5,CL$4,"EUR")/1000</f>
        <v>0</v>
      </c>
    </row>
    <row r="10" spans="1:122">
      <c r="D10" s="77" t="s">
        <v>98</v>
      </c>
      <c r="E10" s="122">
        <f t="shared" si="0"/>
        <v>8255.0778100000007</v>
      </c>
      <c r="F10" s="56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122">
        <f>S9</f>
        <v>0</v>
      </c>
      <c r="T10" s="122">
        <f>S10+T9</f>
        <v>0</v>
      </c>
      <c r="U10" s="122">
        <f t="shared" ref="U10:AD10" si="50">T10+U9</f>
        <v>0</v>
      </c>
      <c r="V10" s="122">
        <f t="shared" si="50"/>
        <v>0</v>
      </c>
      <c r="W10" s="122">
        <f t="shared" si="50"/>
        <v>0</v>
      </c>
      <c r="X10" s="122">
        <f t="shared" si="50"/>
        <v>0</v>
      </c>
      <c r="Y10" s="122">
        <f t="shared" si="50"/>
        <v>54.047129999999996</v>
      </c>
      <c r="Z10" s="122">
        <f t="shared" si="50"/>
        <v>213.28680000000003</v>
      </c>
      <c r="AA10" s="122">
        <f t="shared" si="50"/>
        <v>335.29169000000002</v>
      </c>
      <c r="AB10" s="122">
        <f t="shared" si="50"/>
        <v>419.29228000000001</v>
      </c>
      <c r="AC10" s="122">
        <f t="shared" si="50"/>
        <v>2642.4036599999999</v>
      </c>
      <c r="AD10" s="122">
        <f t="shared" si="50"/>
        <v>3093.58923</v>
      </c>
      <c r="AE10" s="47">
        <f>AE9</f>
        <v>172.16997000000001</v>
      </c>
      <c r="AF10" s="122">
        <f>AE10+AF9</f>
        <v>1212.4576099999999</v>
      </c>
      <c r="AG10" s="122">
        <f t="shared" ref="AG10:AO10" si="51">AF10+AG9</f>
        <v>1368.74083</v>
      </c>
      <c r="AH10" s="122">
        <f t="shared" si="51"/>
        <v>2418.1517299999996</v>
      </c>
      <c r="AI10" s="122">
        <f t="shared" si="51"/>
        <v>3301.9938599999996</v>
      </c>
      <c r="AJ10" s="122">
        <f t="shared" si="51"/>
        <v>3372.9639799999995</v>
      </c>
      <c r="AK10" s="122">
        <f t="shared" si="51"/>
        <v>3385.9200799999994</v>
      </c>
      <c r="AL10" s="122">
        <f t="shared" si="51"/>
        <v>3431.1744799999992</v>
      </c>
      <c r="AM10" s="122">
        <f t="shared" si="51"/>
        <v>4352.1615999999995</v>
      </c>
      <c r="AN10" s="122">
        <f t="shared" si="51"/>
        <v>10438.791409999998</v>
      </c>
      <c r="AO10" s="122">
        <f t="shared" si="51"/>
        <v>10579.787519999998</v>
      </c>
      <c r="AP10" s="122">
        <f t="shared" ref="AP10" si="52">AO10+AP9</f>
        <v>10953.317219999997</v>
      </c>
      <c r="AQ10" s="122">
        <f>AQ9</f>
        <v>117.80001</v>
      </c>
      <c r="AR10" s="122">
        <f t="shared" ref="AR10" si="53">AQ10+AR9</f>
        <v>564.79259999999999</v>
      </c>
      <c r="AS10" s="122">
        <f t="shared" ref="AS10" si="54">AR10+AS9</f>
        <v>2464.0828000000001</v>
      </c>
      <c r="AT10" s="122">
        <f t="shared" ref="AT10" si="55">AS10+AT9</f>
        <v>4746.2389899999998</v>
      </c>
      <c r="AU10" s="122">
        <f t="shared" ref="AU10" si="56">AT10+AU9</f>
        <v>5234.3551600000001</v>
      </c>
      <c r="AV10" s="122">
        <f t="shared" ref="AV10" si="57">AU10+AV9</f>
        <v>7210.58781</v>
      </c>
      <c r="AW10" s="122">
        <f t="shared" ref="AW10" si="58">AV10+AW9</f>
        <v>7746.8419599999997</v>
      </c>
      <c r="AX10" s="122">
        <f t="shared" ref="AX10" si="59">AW10+AX9</f>
        <v>7998.4136399999998</v>
      </c>
      <c r="AY10" s="122">
        <f t="shared" ref="AY10" si="60">AX10+AY9</f>
        <v>12321.85354</v>
      </c>
      <c r="AZ10" s="122">
        <f t="shared" ref="AZ10" si="61">AY10+AZ9</f>
        <v>13186.423220000001</v>
      </c>
      <c r="BA10" s="122">
        <f t="shared" ref="BA10" si="62">AZ10+BA9</f>
        <v>13333.42259</v>
      </c>
      <c r="BB10" s="122">
        <f t="shared" ref="BB10" si="63">BA10+BB9</f>
        <v>13626.163630000001</v>
      </c>
      <c r="BC10" s="122">
        <f>BC9</f>
        <v>22.35314</v>
      </c>
      <c r="BD10" s="122">
        <f t="shared" ref="BD10" si="64">BC10+BD9</f>
        <v>368.40969999999999</v>
      </c>
      <c r="BE10" s="122">
        <f t="shared" ref="BE10" si="65">BD10+BE9</f>
        <v>411.67644999999999</v>
      </c>
      <c r="BF10" s="122">
        <f t="shared" ref="BF10" si="66">BE10+BF9</f>
        <v>411.67644999999999</v>
      </c>
      <c r="BG10" s="122">
        <f t="shared" ref="BG10" si="67">BF10+BG9</f>
        <v>545.01252999999997</v>
      </c>
      <c r="BH10" s="122">
        <f t="shared" ref="BH10" si="68">BG10+BH9</f>
        <v>1193.7042099999999</v>
      </c>
      <c r="BI10" s="122">
        <f t="shared" ref="BI10" si="69">BH10+BI9</f>
        <v>1498.5607099999997</v>
      </c>
      <c r="BJ10" s="122">
        <f t="shared" ref="BJ10" si="70">BI10+BJ9</f>
        <v>1871.3552299999997</v>
      </c>
      <c r="BK10" s="122">
        <f t="shared" ref="BK10" si="71">BJ10+BK9</f>
        <v>2163.9513699999998</v>
      </c>
      <c r="BL10" s="122">
        <f t="shared" ref="BL10" si="72">BK10+BL9</f>
        <v>2806.3071199999995</v>
      </c>
      <c r="BM10" s="122">
        <f t="shared" ref="BM10" si="73">BL10+BM9</f>
        <v>2806.3071199999995</v>
      </c>
      <c r="BN10" s="122">
        <f t="shared" ref="BN10" si="74">BM10+BN9</f>
        <v>3700.4910299999997</v>
      </c>
      <c r="BO10" s="122">
        <f>BO9</f>
        <v>376.53603999999996</v>
      </c>
      <c r="BP10" s="122">
        <f t="shared" ref="BP10" si="75">BO10+BP9</f>
        <v>976.49333000000001</v>
      </c>
      <c r="BQ10" s="122">
        <f t="shared" ref="BQ10" si="76">BP10+BQ9</f>
        <v>4395.6438699999999</v>
      </c>
      <c r="BR10" s="122">
        <f t="shared" ref="BR10" si="77">BQ10+BR9</f>
        <v>4927.2106800000001</v>
      </c>
      <c r="BS10" s="122">
        <f t="shared" ref="BS10" si="78">BR10+BS9</f>
        <v>6686.61463</v>
      </c>
      <c r="BT10" s="122">
        <f t="shared" ref="BT10" si="79">BS10+BT9</f>
        <v>7939.0031399999998</v>
      </c>
      <c r="BU10" s="122">
        <f t="shared" ref="BU10" si="80">BT10+BU9</f>
        <v>8600.5939099999996</v>
      </c>
      <c r="BV10" s="122">
        <f t="shared" ref="BV10" si="81">BU10+BV9</f>
        <v>8922.9279200000001</v>
      </c>
      <c r="BW10" s="122">
        <f t="shared" ref="BW10" si="82">BV10+BW9</f>
        <v>8990.2267200000006</v>
      </c>
      <c r="BX10" s="122">
        <f t="shared" ref="BX10" si="83">BW10+BX9</f>
        <v>11537.28888</v>
      </c>
      <c r="BY10" s="122">
        <f t="shared" ref="BY10" si="84">BX10+BY9</f>
        <v>12200.76528</v>
      </c>
      <c r="BZ10" s="122">
        <f t="shared" ref="BZ10" si="85">BY10+BZ9</f>
        <v>13729.63803</v>
      </c>
      <c r="CA10" s="122">
        <f>CA9</f>
        <v>1276.5455099999999</v>
      </c>
      <c r="CB10" s="122">
        <f t="shared" ref="CB10" si="86">CA10+CB9</f>
        <v>1740.85896</v>
      </c>
      <c r="CC10" s="122">
        <f t="shared" ref="CC10" si="87">CB10+CC9</f>
        <v>2784.6064299999998</v>
      </c>
      <c r="CD10" s="122">
        <f t="shared" ref="CD10" si="88">CC10+CD9</f>
        <v>3190.9010499999999</v>
      </c>
      <c r="CE10" s="122">
        <f t="shared" ref="CE10" si="89">CD10+CE9</f>
        <v>5906.6899800000001</v>
      </c>
      <c r="CF10" s="122">
        <f t="shared" ref="CF10" si="90">CE10+CF9</f>
        <v>8255.0778100000007</v>
      </c>
      <c r="CG10" s="122">
        <f t="shared" ref="CG10" si="91">CF10+CG9</f>
        <v>8255.0778100000007</v>
      </c>
      <c r="CH10" s="122">
        <f t="shared" ref="CH10" si="92">CG10+CH9</f>
        <v>8255.0778100000007</v>
      </c>
      <c r="CI10" s="122">
        <f t="shared" ref="CI10" si="93">CH10+CI9</f>
        <v>8255.0778100000007</v>
      </c>
      <c r="CJ10" s="122">
        <f t="shared" ref="CJ10" si="94">CI10+CJ9</f>
        <v>8255.0778100000007</v>
      </c>
      <c r="CK10" s="122">
        <f t="shared" ref="CK10" si="95">CJ10+CK9</f>
        <v>8255.0778100000007</v>
      </c>
      <c r="CL10" s="122">
        <f t="shared" ref="CL10" si="96">CK10+CL9</f>
        <v>8255.0778100000007</v>
      </c>
    </row>
    <row r="11" spans="1:122">
      <c r="D11" s="77" t="s">
        <v>109</v>
      </c>
      <c r="E11" s="122">
        <f t="shared" si="0"/>
        <v>14045.712700000002</v>
      </c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22">
        <f>SUM(H9:S9)</f>
        <v>0</v>
      </c>
      <c r="T11" s="122">
        <f t="shared" ref="T11:AB11" si="97">SUM(I9:T9)</f>
        <v>0</v>
      </c>
      <c r="U11" s="122">
        <f t="shared" si="97"/>
        <v>0</v>
      </c>
      <c r="V11" s="122">
        <f t="shared" si="97"/>
        <v>0</v>
      </c>
      <c r="W11" s="122">
        <f t="shared" si="97"/>
        <v>0</v>
      </c>
      <c r="X11" s="122">
        <f t="shared" si="97"/>
        <v>0</v>
      </c>
      <c r="Y11" s="122">
        <f t="shared" si="97"/>
        <v>54.047129999999996</v>
      </c>
      <c r="Z11" s="122">
        <f t="shared" si="97"/>
        <v>213.28680000000003</v>
      </c>
      <c r="AA11" s="122">
        <f t="shared" si="97"/>
        <v>335.29169000000002</v>
      </c>
      <c r="AB11" s="122">
        <f t="shared" si="97"/>
        <v>419.29228000000001</v>
      </c>
      <c r="AC11" s="122">
        <f>SUM(R9:AC9)</f>
        <v>2642.4036599999999</v>
      </c>
      <c r="AD11" s="122">
        <f>SUM(S9:AD9)</f>
        <v>3093.58923</v>
      </c>
      <c r="AE11" s="122">
        <f>SUM(T9:AE9)</f>
        <v>3265.7592</v>
      </c>
      <c r="AF11" s="122">
        <f t="shared" ref="AF11:AO11" si="98">SUM(U9:AF9)</f>
        <v>4306.04684</v>
      </c>
      <c r="AG11" s="122">
        <f t="shared" si="98"/>
        <v>4462.3300600000002</v>
      </c>
      <c r="AH11" s="122">
        <f t="shared" si="98"/>
        <v>5511.7409600000001</v>
      </c>
      <c r="AI11" s="122">
        <f t="shared" si="98"/>
        <v>6395.5830900000001</v>
      </c>
      <c r="AJ11" s="122">
        <f t="shared" si="98"/>
        <v>6466.55321</v>
      </c>
      <c r="AK11" s="122">
        <f t="shared" si="98"/>
        <v>6425.4621800000004</v>
      </c>
      <c r="AL11" s="122">
        <f t="shared" si="98"/>
        <v>6311.4769099999994</v>
      </c>
      <c r="AM11" s="122">
        <f t="shared" si="98"/>
        <v>7110.4591399999999</v>
      </c>
      <c r="AN11" s="122">
        <f t="shared" si="98"/>
        <v>13113.088359999998</v>
      </c>
      <c r="AO11" s="122">
        <f t="shared" si="98"/>
        <v>11030.97309</v>
      </c>
      <c r="AP11" s="122">
        <f t="shared" ref="AP11" si="99">SUM(AE9:AP9)</f>
        <v>10953.317219999997</v>
      </c>
      <c r="AQ11" s="122">
        <f t="shared" ref="AQ11" si="100">SUM(AF9:AQ9)</f>
        <v>10898.947259999999</v>
      </c>
      <c r="AR11" s="122">
        <f t="shared" ref="AR11" si="101">SUM(AG9:AR9)</f>
        <v>10305.65221</v>
      </c>
      <c r="AS11" s="122">
        <f t="shared" ref="AS11" si="102">SUM(AH9:AS9)</f>
        <v>12048.659189999998</v>
      </c>
      <c r="AT11" s="122">
        <f t="shared" ref="AT11" si="103">SUM(AI9:AT9)</f>
        <v>13281.404479999999</v>
      </c>
      <c r="AU11" s="122">
        <f t="shared" ref="AU11" si="104">SUM(AJ9:AU9)</f>
        <v>12885.678519999998</v>
      </c>
      <c r="AV11" s="122">
        <f t="shared" ref="AV11" si="105">SUM(AK9:AV9)</f>
        <v>14790.941049999998</v>
      </c>
      <c r="AW11" s="122">
        <f t="shared" ref="AW11" si="106">SUM(AL9:AW9)</f>
        <v>15314.239099999999</v>
      </c>
      <c r="AX11" s="122">
        <f t="shared" ref="AX11" si="107">SUM(AM9:AX9)</f>
        <v>15520.556379999998</v>
      </c>
      <c r="AY11" s="122">
        <f t="shared" ref="AY11" si="108">SUM(AN9:AY9)</f>
        <v>18923.009159999998</v>
      </c>
      <c r="AZ11" s="122">
        <f t="shared" ref="AZ11" si="109">SUM(AO9:AZ9)</f>
        <v>13700.94903</v>
      </c>
      <c r="BA11" s="122">
        <f t="shared" ref="BA11" si="110">SUM(AP9:BA9)</f>
        <v>13706.952289999999</v>
      </c>
      <c r="BB11" s="122">
        <f t="shared" ref="BB11:BC11" si="111">SUM(AQ9:BB9)</f>
        <v>13626.163630000001</v>
      </c>
      <c r="BC11" s="122">
        <f t="shared" si="111"/>
        <v>13530.716760000001</v>
      </c>
      <c r="BD11" s="122">
        <f t="shared" ref="BD11" si="112">SUM(AS9:BD9)</f>
        <v>13429.780729999999</v>
      </c>
      <c r="BE11" s="122">
        <f t="shared" ref="BE11" si="113">SUM(AT9:BE9)</f>
        <v>11573.75728</v>
      </c>
      <c r="BF11" s="122">
        <f t="shared" ref="BF11" si="114">SUM(AU9:BF9)</f>
        <v>9291.6010900000019</v>
      </c>
      <c r="BG11" s="122">
        <f t="shared" ref="BG11" si="115">SUM(AV9:BG9)</f>
        <v>8936.8209999999999</v>
      </c>
      <c r="BH11" s="122">
        <f t="shared" ref="BH11" si="116">SUM(AW9:BH9)</f>
        <v>7609.280029999999</v>
      </c>
      <c r="BI11" s="122">
        <f t="shared" ref="BI11" si="117">SUM(AX9:BI9)</f>
        <v>7377.88238</v>
      </c>
      <c r="BJ11" s="122">
        <f t="shared" ref="BJ11" si="118">SUM(AY9:BJ9)</f>
        <v>7499.1052199999995</v>
      </c>
      <c r="BK11" s="122">
        <f t="shared" ref="BK11" si="119">SUM(AZ9:BK9)</f>
        <v>3468.2614599999997</v>
      </c>
      <c r="BL11" s="122">
        <f t="shared" ref="BL11" si="120">SUM(BA9:BL9)</f>
        <v>3246.0475299999998</v>
      </c>
      <c r="BM11" s="122">
        <f t="shared" ref="BM11" si="121">SUM(BB9:BM9)</f>
        <v>3099.0481600000003</v>
      </c>
      <c r="BN11" s="122">
        <f t="shared" ref="BN11" si="122">SUM(BC9:BN9)</f>
        <v>3700.4910299999997</v>
      </c>
      <c r="BO11" s="122">
        <f t="shared" ref="BO11" si="123">SUM(BD9:BO9)</f>
        <v>4054.6739300000004</v>
      </c>
      <c r="BP11" s="122">
        <f t="shared" ref="BP11" si="124">SUM(BE9:BP9)</f>
        <v>4308.5746600000002</v>
      </c>
      <c r="BQ11" s="122">
        <f t="shared" ref="BQ11" si="125">SUM(BF9:BQ9)</f>
        <v>7684.4584500000001</v>
      </c>
      <c r="BR11" s="122">
        <f t="shared" ref="BR11" si="126">SUM(BG9:BR9)</f>
        <v>8216.0252600000003</v>
      </c>
      <c r="BS11" s="122">
        <f t="shared" ref="BS11" si="127">SUM(BH9:BS9)</f>
        <v>9842.0931300000011</v>
      </c>
      <c r="BT11" s="122">
        <f t="shared" ref="BT11" si="128">SUM(BI9:BT9)</f>
        <v>10445.789960000002</v>
      </c>
      <c r="BU11" s="122">
        <f t="shared" ref="BU11" si="129">SUM(BJ9:BU9)</f>
        <v>10802.524230000001</v>
      </c>
      <c r="BV11" s="122">
        <f t="shared" ref="BV11" si="130">SUM(BK9:BV9)</f>
        <v>10752.063720000002</v>
      </c>
      <c r="BW11" s="122">
        <f t="shared" ref="BW11" si="131">SUM(BL9:BW9)</f>
        <v>10526.766380000003</v>
      </c>
      <c r="BX11" s="122">
        <f t="shared" ref="BX11" si="132">SUM(BM9:BX9)</f>
        <v>12431.472790000002</v>
      </c>
      <c r="BY11" s="122">
        <f t="shared" ref="BY11" si="133">SUM(BN9:BY9)</f>
        <v>13094.949190000001</v>
      </c>
      <c r="BZ11" s="122">
        <f t="shared" ref="BZ11" si="134">SUM(BO9:BZ9)</f>
        <v>13729.63803</v>
      </c>
      <c r="CA11" s="122">
        <f t="shared" ref="CA11" si="135">SUM(BP9:CA9)</f>
        <v>14629.647500000001</v>
      </c>
      <c r="CB11" s="122">
        <f t="shared" ref="CB11" si="136">SUM(BQ9:CB9)</f>
        <v>14494.003659999998</v>
      </c>
      <c r="CC11" s="122">
        <f t="shared" ref="CC11" si="137">SUM(BR9:CC9)</f>
        <v>12118.60059</v>
      </c>
      <c r="CD11" s="122">
        <f t="shared" ref="CD11" si="138">SUM(BS9:CD9)</f>
        <v>11993.3284</v>
      </c>
      <c r="CE11" s="122">
        <f t="shared" ref="CE11" si="139">SUM(BT9:CE9)</f>
        <v>12949.713380000001</v>
      </c>
      <c r="CF11" s="122">
        <f t="shared" ref="CF11" si="140">SUM(BU9:CF9)</f>
        <v>14045.712700000002</v>
      </c>
      <c r="CG11" s="122">
        <f t="shared" ref="CG11" si="141">SUM(BV9:CG9)</f>
        <v>13384.121930000001</v>
      </c>
      <c r="CH11" s="122">
        <f t="shared" ref="CH11" si="142">SUM(BW9:CH9)</f>
        <v>13061.787919999999</v>
      </c>
      <c r="CI11" s="122">
        <f t="shared" ref="CI11" si="143">SUM(BX9:CI9)</f>
        <v>12994.489119999998</v>
      </c>
      <c r="CJ11" s="122">
        <f t="shared" ref="CJ11" si="144">SUM(BY9:CJ9)</f>
        <v>10447.426959999999</v>
      </c>
      <c r="CK11" s="122">
        <f t="shared" ref="CK11" si="145">SUM(BZ9:CK9)</f>
        <v>9783.9505599999993</v>
      </c>
      <c r="CL11" s="122">
        <f t="shared" ref="CL11" si="146">SUM(CA9:CL9)</f>
        <v>8255.0778100000007</v>
      </c>
    </row>
    <row r="12" spans="1:122">
      <c r="A12" s="27" t="s">
        <v>144</v>
      </c>
      <c r="B12" s="27" t="s">
        <v>170</v>
      </c>
      <c r="D12" s="77" t="s">
        <v>86</v>
      </c>
      <c r="E12" s="122">
        <f t="shared" si="0"/>
        <v>126.5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128">
        <v>0</v>
      </c>
      <c r="T12" s="128">
        <v>0</v>
      </c>
      <c r="U12" s="128">
        <v>0</v>
      </c>
      <c r="V12" s="128">
        <v>0</v>
      </c>
      <c r="W12" s="128">
        <v>0</v>
      </c>
      <c r="X12" s="128">
        <v>0</v>
      </c>
      <c r="Y12" s="128">
        <v>0</v>
      </c>
      <c r="Z12" s="128">
        <v>0</v>
      </c>
      <c r="AA12" s="128">
        <v>0</v>
      </c>
      <c r="AB12" s="128">
        <v>0</v>
      </c>
      <c r="AC12" s="128">
        <v>0</v>
      </c>
      <c r="AD12" s="128">
        <v>0</v>
      </c>
      <c r="AE12" s="128">
        <v>29.9</v>
      </c>
      <c r="AF12" s="128">
        <v>36.299999999999997</v>
      </c>
      <c r="AG12" s="128">
        <v>36.299999999999997</v>
      </c>
      <c r="AH12" s="128">
        <v>72.900000000000006</v>
      </c>
      <c r="AI12" s="128">
        <v>72.900000000000006</v>
      </c>
      <c r="AJ12" s="128">
        <v>72.900000000000006</v>
      </c>
      <c r="AK12" s="128">
        <v>72.900000000000006</v>
      </c>
      <c r="AL12" s="128">
        <v>72.900000000000006</v>
      </c>
      <c r="AM12" s="128">
        <v>72.900000000000006</v>
      </c>
      <c r="AN12" s="128">
        <v>72.900000000000006</v>
      </c>
      <c r="AO12" s="128">
        <v>72.900000000000006</v>
      </c>
      <c r="AP12" s="128">
        <v>72.900000000000006</v>
      </c>
      <c r="AQ12" s="128">
        <f>_xll.Lucanet("stat",Input!$F$2,Input!$C$3,Input!$D$4,$A12,Input!$C$5,AQ$4,"EUR")+_xll.Lucanet("stat",Input!$F$2,Input!$C$3,Input!$D$4,$A14,Input!$C$5,AQ$4,"EUR")</f>
        <v>43</v>
      </c>
      <c r="AR12" s="128">
        <f>_xll.Lucanet("stat",Input!$F$2,Input!$C$3,Input!$D$4,$A12,Input!$C$5,AR$4,"EUR")+_xll.Lucanet("stat",Input!$F$2,Input!$C$3,Input!$D$4,$A14,Input!$C$5,AR$4,"EUR")</f>
        <v>235</v>
      </c>
      <c r="AS12" s="128">
        <f>_xll.Lucanet("stat",Input!$F$2,Input!$C$3,Input!$D$4,$A12,Input!$C$5,AS$4,"EUR")+_xll.Lucanet("stat",Input!$F$2,Input!$C$3,Input!$D$4,$A14,Input!$C$5,AS$4,"EUR")</f>
        <v>73.599999999999994</v>
      </c>
      <c r="AT12" s="128">
        <f>_xll.Lucanet("stat",Input!$F$2,Input!$C$3,Input!$D$4,$A12,Input!$C$5,AT$4,"EUR")+_xll.Lucanet("stat",Input!$F$2,Input!$C$3,Input!$D$4,$A14,Input!$C$5,AT$4,"EUR")</f>
        <v>42</v>
      </c>
      <c r="AU12" s="128">
        <f>_xll.Lucanet("stat",Input!$F$2,Input!$C$3,Input!$D$4,$A12,Input!$C$5,AU$4,"EUR")+_xll.Lucanet("stat",Input!$F$2,Input!$C$3,Input!$D$4,$A14,Input!$C$5,AU$4,"EUR")</f>
        <v>150</v>
      </c>
      <c r="AV12" s="128">
        <f>_xll.Lucanet("stat",Input!$F$2,Input!$C$3,Input!$D$4,$A12,Input!$C$5,AV$4,"EUR")+_xll.Lucanet("stat",Input!$F$2,Input!$C$3,Input!$D$4,$A14,Input!$C$5,AV$4,"EUR")</f>
        <v>235</v>
      </c>
      <c r="AW12" s="128">
        <f>_xll.Lucanet("stat",Input!$F$2,Input!$C$3,Input!$D$4,$A12,Input!$C$5,AW$4,"EUR")+_xll.Lucanet("stat",Input!$F$2,Input!$C$3,Input!$D$4,$A14,Input!$C$5,AW$4,"EUR")</f>
        <v>40</v>
      </c>
      <c r="AX12" s="128">
        <f>_xll.Lucanet("stat",Input!$F$2,Input!$C$3,Input!$D$4,$A12,Input!$C$5,AX$4,"EUR")+_xll.Lucanet("stat",Input!$F$2,Input!$C$3,Input!$D$4,$A14,Input!$C$5,AX$4,"EUR")</f>
        <v>150</v>
      </c>
      <c r="AY12" s="128">
        <f>_xll.Lucanet("stat",Input!$F$2,Input!$C$3,Input!$D$4,$A12,Input!$C$5,AY$4,"EUR")+_xll.Lucanet("stat",Input!$F$2,Input!$C$3,Input!$D$4,$A14,Input!$C$5,AY$4,"EUR")</f>
        <v>160</v>
      </c>
      <c r="AZ12" s="128">
        <f>_xll.Lucanet("stat",Input!$F$2,Input!$C$3,Input!$D$4,$A12,Input!$C$5,AZ$4,"EUR")+_xll.Lucanet("stat",Input!$F$2,Input!$C$3,Input!$D$4,$A14,Input!$C$5,AZ$4,"EUR")</f>
        <v>60</v>
      </c>
      <c r="BA12" s="128">
        <f>_xll.Lucanet("stat",Input!$F$2,Input!$C$3,Input!$D$4,$A12,Input!$C$5,BA$4,"EUR")+_xll.Lucanet("stat",Input!$F$2,Input!$C$3,Input!$D$4,$A14,Input!$C$5,BA$4,"EUR")</f>
        <v>172.5</v>
      </c>
      <c r="BB12" s="128">
        <f>_xll.Lucanet("stat",Input!$F$2,Input!$C$3,Input!$D$4,$A12,Input!$C$5,BB$4,"EUR")+_xll.Lucanet("stat",Input!$F$2,Input!$C$3,Input!$D$4,$A14,Input!$C$5,BB$4,"EUR")</f>
        <v>100</v>
      </c>
      <c r="BC12" s="128">
        <f>_xll.Lucanet("stat",Input!$G$2,Input!$C$3,Input!$D$4,$A12,Input!$C$5,BC$4,"EUR")+_xll.Lucanet("stat",Input!$G$2,Input!$C$3,Input!$D$4,$A14,Input!$C$5,BC$4,"EUR")</f>
        <v>116</v>
      </c>
      <c r="BD12" s="128">
        <f>_xll.Lucanet("stat",Input!$G$2,Input!$C$3,Input!$D$4,$A12,Input!$C$5,BD$4,"EUR")+_xll.Lucanet("stat",Input!$G$2,Input!$C$3,Input!$D$4,$A14,Input!$C$5,BD$4,"EUR")</f>
        <v>284.35000000000002</v>
      </c>
      <c r="BE12" s="128">
        <f>_xll.Lucanet("stat",Input!$G$2,Input!$C$3,Input!$D$4,$A12,Input!$C$5,BE$4,"EUR")+_xll.Lucanet("stat",Input!$G$2,Input!$C$3,Input!$D$4,$A14,Input!$C$5,BE$4,"EUR")</f>
        <v>63.35</v>
      </c>
      <c r="BF12" s="128">
        <f>_xll.Lucanet("stat",Input!$G$2,Input!$C$3,Input!$D$4,$A12,Input!$C$5,BF$4,"EUR")+_xll.Lucanet("stat",Input!$G$2,Input!$C$3,Input!$D$4,$A14,Input!$C$5,BF$4,"EUR")</f>
        <v>65.2</v>
      </c>
      <c r="BG12" s="128">
        <f>_xll.Lucanet("stat",Input!$G$2,Input!$C$3,Input!$D$4,$A12,Input!$C$5,BG$4,"EUR")+_xll.Lucanet("stat",Input!$G$2,Input!$C$3,Input!$D$4,$A14,Input!$C$5,BG$4,"EUR")</f>
        <v>59.6</v>
      </c>
      <c r="BH12" s="128">
        <f>_xll.Lucanet("stat",Input!$G$2,Input!$C$3,Input!$D$4,$A12,Input!$C$5,BH$4,"EUR")+_xll.Lucanet("stat",Input!$G$2,Input!$C$3,Input!$D$4,$A14,Input!$C$5,BH$4,"EUR")</f>
        <v>284.35000000000002</v>
      </c>
      <c r="BI12" s="128">
        <f>_xll.Lucanet("stat",Input!$G$2,Input!$C$3,Input!$D$4,$A12,Input!$C$5,BI$4,"EUR")+_xll.Lucanet("stat",Input!$G$2,Input!$C$3,Input!$D$4,$A14,Input!$C$5,BI$4,"EUR")</f>
        <v>63.35</v>
      </c>
      <c r="BJ12" s="128">
        <f>_xll.Lucanet("stat",Input!$G$2,Input!$C$3,Input!$D$4,$A12,Input!$C$5,BJ$4,"EUR")+_xll.Lucanet("stat",Input!$G$2,Input!$C$3,Input!$D$4,$A14,Input!$C$5,BJ$4,"EUR")</f>
        <v>65.2</v>
      </c>
      <c r="BK12" s="128">
        <f>_xll.Lucanet("stat",Input!$G$2,Input!$C$3,Input!$D$4,$A12,Input!$C$5,BK$4,"EUR")+_xll.Lucanet("stat",Input!$G$2,Input!$C$3,Input!$D$4,$A14,Input!$C$5,BK$4,"EUR")</f>
        <v>59.6</v>
      </c>
      <c r="BL12" s="128">
        <f>_xll.Lucanet("stat",Input!$G$2,Input!$C$3,Input!$D$4,$A12,Input!$C$5,BL$4,"EUR")+_xll.Lucanet("stat",Input!$G$2,Input!$C$3,Input!$D$4,$A14,Input!$C$5,BL$4,"EUR")</f>
        <v>370.13</v>
      </c>
      <c r="BM12" s="128">
        <f>_xll.Lucanet("stat",Input!$G$2,Input!$C$3,Input!$D$4,$A12,Input!$C$5,BM$4,"EUR")+_xll.Lucanet("stat",Input!$G$2,Input!$C$3,Input!$D$4,$A14,Input!$C$5,BM$4,"EUR")</f>
        <v>111.5</v>
      </c>
      <c r="BN12" s="128">
        <f>_xll.Lucanet("stat",Input!$G$2,Input!$C$3,Input!$D$4,$A12,Input!$C$5,BN$4,"EUR")+_xll.Lucanet("stat",Input!$G$2,Input!$C$3,Input!$D$4,$A14,Input!$C$5,BN$4,"EUR")</f>
        <v>112</v>
      </c>
      <c r="BO12" s="128">
        <f>_xll.Lucanet("stat",Input!$H$2,Input!$C$3,Input!$D$4,$A12,Input!$C$5,BO$4,"EUR")+_xll.Lucanet("stat",Input!$H$2,Input!$C$3,Input!$D$4,$A14,Input!$C$5,BO$4,"EUR")</f>
        <v>171.75</v>
      </c>
      <c r="BP12" s="128">
        <f>_xll.Lucanet("stat",Input!$H$2,Input!$C$3,Input!$D$4,$A12,Input!$C$5,BP$4,"EUR")+_xll.Lucanet("stat",Input!$H$2,Input!$C$3,Input!$D$4,$A14,Input!$C$5,BP$4,"EUR")</f>
        <v>158</v>
      </c>
      <c r="BQ12" s="128">
        <f>_xll.Lucanet("stat",Input!$H$2,Input!$C$3,Input!$D$4,$A12,Input!$C$5,BQ$4,"EUR")+_xll.Lucanet("stat",Input!$H$2,Input!$C$3,Input!$D$4,$A14,Input!$C$5,BQ$4,"EUR")</f>
        <v>106.25</v>
      </c>
      <c r="BR12" s="128">
        <f>_xll.Lucanet("stat",Input!$H$2,Input!$C$3,Input!$D$4,$A12,Input!$C$5,BR$4,"EUR")+_xll.Lucanet("stat",Input!$H$2,Input!$C$3,Input!$D$4,$A14,Input!$C$5,BR$4,"EUR")</f>
        <v>120.75</v>
      </c>
      <c r="BS12" s="128">
        <f>_xll.Lucanet("stat",Input!$H$2,Input!$C$3,Input!$D$4,$A12,Input!$C$5,BS$4,"EUR")+_xll.Lucanet("stat",Input!$H$2,Input!$C$3,Input!$D$4,$A14,Input!$C$5,BS$4,"EUR")</f>
        <v>134.5</v>
      </c>
      <c r="BT12" s="128">
        <f>_xll.Lucanet("stat",Input!$H$2,Input!$C$3,Input!$D$4,$A12,Input!$C$5,BT$4,"EUR")+_xll.Lucanet("stat",Input!$H$2,Input!$C$3,Input!$D$4,$A14,Input!$C$5,BT$4,"EUR")</f>
        <v>62.75</v>
      </c>
      <c r="BU12" s="128">
        <f>_xll.Lucanet("stat",Input!$H$2,Input!$C$3,Input!$D$4,$A12,Input!$C$5,BU$4,"EUR")+_xll.Lucanet("stat",Input!$H$2,Input!$C$3,Input!$D$4,$A14,Input!$C$5,BU$4,"EUR")</f>
        <v>68.75</v>
      </c>
      <c r="BV12" s="128">
        <f>_xll.Lucanet("stat",Input!$H$2,Input!$C$3,Input!$D$4,$A12,Input!$C$5,BV$4,"EUR")+_xll.Lucanet("stat",Input!$H$2,Input!$C$3,Input!$D$4,$A14,Input!$C$5,BV$4,"EUR")</f>
        <v>78.5</v>
      </c>
      <c r="BW12" s="128">
        <f>_xll.Lucanet("stat",Input!$H$2,Input!$C$3,Input!$D$4,$A12,Input!$C$5,BW$4,"EUR")+_xll.Lucanet("stat",Input!$H$2,Input!$C$3,Input!$D$4,$A14,Input!$C$5,BW$4,"EUR")</f>
        <v>220.9</v>
      </c>
      <c r="BX12" s="128">
        <f>_xll.Lucanet("stat",Input!$H$2,Input!$C$3,Input!$D$4,$A12,Input!$C$5,BX$4,"EUR")+_xll.Lucanet("stat",Input!$H$2,Input!$C$3,Input!$D$4,$A14,Input!$C$5,BX$4,"EUR")</f>
        <v>0</v>
      </c>
      <c r="BY12" s="128">
        <f>_xll.Lucanet("stat",Input!$H$2,Input!$C$3,Input!$D$4,$A12,Input!$C$5,BY$4,"EUR")+_xll.Lucanet("stat",Input!$H$2,Input!$C$3,Input!$D$4,$A14,Input!$C$5,BY$4,"EUR")</f>
        <v>25</v>
      </c>
      <c r="BZ12" s="128">
        <f>_xll.Lucanet("stat",Input!$H$2,Input!$C$3,Input!$D$4,$A12,Input!$C$5,BZ$4,"EUR")+_xll.Lucanet("stat",Input!$H$2,Input!$C$3,Input!$D$4,$A14,Input!$C$5,BZ$4,"EUR")</f>
        <v>0</v>
      </c>
      <c r="CA12" s="128">
        <f>_xll.Lucanet("stat",Input!$I$2,Input!$C$3,Input!$D$4,$A12,Input!$C$5,CA$4,"EUR")+_xll.Lucanet("stat",Input!$I$2,Input!$C$3,Input!$D$4,$A14,Input!$C$5,CA$4,"EUR")</f>
        <v>158.6</v>
      </c>
      <c r="CB12" s="128">
        <f>_xll.Lucanet("stat",Input!$I$2,Input!$C$3,Input!$D$4,$A12,Input!$C$5,CB$4,"EUR")+_xll.Lucanet("stat",Input!$I$2,Input!$C$3,Input!$D$4,$A14,Input!$C$5,CB$4,"EUR")</f>
        <v>176.9</v>
      </c>
      <c r="CC12" s="128">
        <f>_xll.Lucanet("stat",Input!$I$2,Input!$C$3,Input!$D$4,$A12,Input!$C$5,CC$4,"EUR")+_xll.Lucanet("stat",Input!$I$2,Input!$C$3,Input!$D$4,$A14,Input!$C$5,CC$4,"EUR")</f>
        <v>142.9</v>
      </c>
      <c r="CD12" s="128">
        <f>_xll.Lucanet("stat",Input!$I$2,Input!$C$3,Input!$D$4,$A12,Input!$C$5,CD$4,"EUR")+_xll.Lucanet("stat",Input!$I$2,Input!$C$3,Input!$D$4,$A14,Input!$C$5,CD$4,"EUR")</f>
        <v>140.4</v>
      </c>
      <c r="CE12" s="128">
        <f>_xll.Lucanet("stat",Input!$I$2,Input!$C$3,Input!$D$4,$A12,Input!$C$5,CE$4,"EUR")+_xll.Lucanet("stat",Input!$I$2,Input!$C$3,Input!$D$4,$A14,Input!$C$5,CE$4,"EUR")</f>
        <v>105.3</v>
      </c>
      <c r="CF12" s="128">
        <f>_xll.Lucanet("stat",Input!$I$2,Input!$C$3,Input!$D$4,$A12,Input!$C$5,CF$4,"EUR")+_xll.Lucanet("stat",Input!$I$2,Input!$C$3,Input!$D$4,$A14,Input!$C$5,CF$4,"EUR")</f>
        <v>126.5</v>
      </c>
      <c r="CG12" s="128">
        <f>_xll.Lucanet("stat",Input!$I$2,Input!$C$3,Input!$D$4,$A12,Input!$C$5,CG$4,"EUR")+_xll.Lucanet("stat",Input!$I$2,Input!$C$3,Input!$D$4,$A14,Input!$C$5,CG$4,"EUR")</f>
        <v>0</v>
      </c>
      <c r="CH12" s="128">
        <f>_xll.Lucanet("stat",Input!$I$2,Input!$C$3,Input!$D$4,$A12,Input!$C$5,CH$4,"EUR")+_xll.Lucanet("stat",Input!$I$2,Input!$C$3,Input!$D$4,$A14,Input!$C$5,CH$4,"EUR")</f>
        <v>3.2</v>
      </c>
      <c r="CI12" s="128">
        <f>_xll.Lucanet("stat",Input!$I$2,Input!$C$3,Input!$D$4,$A12,Input!$C$5,CI$4,"EUR")+_xll.Lucanet("stat",Input!$I$2,Input!$C$3,Input!$D$4,$A14,Input!$C$5,CI$4,"EUR")</f>
        <v>0</v>
      </c>
      <c r="CJ12" s="128">
        <f>_xll.Lucanet("stat",Input!$I$2,Input!$C$3,Input!$D$4,$A12,Input!$C$5,CJ$4,"EUR")+_xll.Lucanet("stat",Input!$I$2,Input!$C$3,Input!$D$4,$A14,Input!$C$5,CJ$4,"EUR")</f>
        <v>865.8</v>
      </c>
      <c r="CK12" s="128">
        <f>_xll.Lucanet("stat",Input!$I$2,Input!$C$3,Input!$D$4,$A12,Input!$C$5,CK$4,"EUR")+_xll.Lucanet("stat",Input!$I$2,Input!$C$3,Input!$D$4,$A14,Input!$C$5,CK$4,"EUR")</f>
        <v>0</v>
      </c>
      <c r="CL12" s="128">
        <f>_xll.Lucanet("stat",Input!$I$2,Input!$C$3,Input!$D$4,$A12,Input!$C$5,CL$4,"EUR")+_xll.Lucanet("stat",Input!$I$2,Input!$C$3,Input!$D$4,$A14,Input!$C$5,CL$4,"EUR")</f>
        <v>181</v>
      </c>
    </row>
    <row r="13" spans="1:122">
      <c r="A13" s="27" t="s">
        <v>144</v>
      </c>
      <c r="B13" s="27" t="s">
        <v>170</v>
      </c>
      <c r="D13" s="77" t="s">
        <v>82</v>
      </c>
      <c r="E13" s="122">
        <f t="shared" si="0"/>
        <v>165.6</v>
      </c>
      <c r="F13" s="56"/>
      <c r="G13" s="105">
        <f>_xll.Lucanet("stat",Input!$C$2,Input!$C$3,Input!$D$4,$A13,Input!$C$5,G$4,"EUR")+_xll.Lucanet("stat",Input!$C$2,Input!$C$3,Input!$D$4,$A14,Input!$C$5,G$4,"EUR")</f>
        <v>0</v>
      </c>
      <c r="H13" s="105">
        <f>_xll.Lucanet("stat",Input!$C$2,Input!$C$3,Input!$D$4,$A13,Input!$C$5,H$4,"EUR")+_xll.Lucanet("stat",Input!$C$2,Input!$C$3,Input!$D$4,$A14,Input!$C$5,H$4,"EUR")</f>
        <v>0</v>
      </c>
      <c r="I13" s="105">
        <f>_xll.Lucanet("stat",Input!$C$2,Input!$C$3,Input!$D$4,$A13,Input!$C$5,I$4,"EUR")+_xll.Lucanet("stat",Input!$C$2,Input!$C$3,Input!$D$4,$A14,Input!$C$5,I$4,"EUR")</f>
        <v>0</v>
      </c>
      <c r="J13" s="105">
        <f>_xll.Lucanet("stat",Input!$C$2,Input!$C$3,Input!$D$4,$A13,Input!$C$5,J$4,"EUR")+_xll.Lucanet("stat",Input!$C$2,Input!$C$3,Input!$D$4,$A14,Input!$C$5,J$4,"EUR")</f>
        <v>0</v>
      </c>
      <c r="K13" s="105">
        <f>_xll.Lucanet("stat",Input!$C$2,Input!$C$3,Input!$D$4,$A13,Input!$C$5,K$4,"EUR")+_xll.Lucanet("stat",Input!$C$2,Input!$C$3,Input!$D$4,$A14,Input!$C$5,K$4,"EUR")</f>
        <v>0</v>
      </c>
      <c r="L13" s="105">
        <f>_xll.Lucanet("stat",Input!$C$2,Input!$C$3,Input!$D$4,$A13,Input!$C$5,L$4,"EUR")+_xll.Lucanet("stat",Input!$C$2,Input!$C$3,Input!$D$4,$A14,Input!$C$5,L$4,"EUR")</f>
        <v>0</v>
      </c>
      <c r="M13" s="105">
        <f>_xll.Lucanet("stat",Input!$C$2,Input!$C$3,Input!$D$4,$A13,Input!$C$5,M$4,"EUR")+_xll.Lucanet("stat",Input!$C$2,Input!$C$3,Input!$D$4,$A14,Input!$C$5,M$4,"EUR")</f>
        <v>0</v>
      </c>
      <c r="N13" s="105">
        <f>_xll.Lucanet("stat",Input!$C$2,Input!$C$3,Input!$D$4,$A13,Input!$C$5,N$4,"EUR")+_xll.Lucanet("stat",Input!$C$2,Input!$C$3,Input!$D$4,$A14,Input!$C$5,N$4,"EUR")</f>
        <v>0</v>
      </c>
      <c r="O13" s="105">
        <f>_xll.Lucanet("stat",Input!$C$2,Input!$C$3,Input!$D$4,$A13,Input!$C$5,O$4,"EUR")+_xll.Lucanet("stat",Input!$C$2,Input!$C$3,Input!$D$4,$A14,Input!$C$5,O$4,"EUR")</f>
        <v>0</v>
      </c>
      <c r="P13" s="105">
        <f>_xll.Lucanet("stat",Input!$C$2,Input!$C$3,Input!$D$4,$A13,Input!$C$5,P$4,"EUR")+_xll.Lucanet("stat",Input!$C$2,Input!$C$3,Input!$D$4,$A14,Input!$C$5,P$4,"EUR")</f>
        <v>0</v>
      </c>
      <c r="Q13" s="105">
        <f>_xll.Lucanet("stat",Input!$C$2,Input!$C$3,Input!$D$4,$A13,Input!$C$5,Q$4,"EUR")+_xll.Lucanet("stat",Input!$C$2,Input!$C$3,Input!$D$4,$A14,Input!$C$5,Q$4,"EUR")</f>
        <v>0</v>
      </c>
      <c r="R13" s="105">
        <f>_xll.Lucanet("stat",Input!$C$2,Input!$C$3,Input!$D$4,$A13,Input!$C$5,R$4,"EUR")+_xll.Lucanet("stat",Input!$C$2,Input!$C$3,Input!$D$4,$A14,Input!$C$5,R$4,"EUR")</f>
        <v>0</v>
      </c>
      <c r="S13" s="128">
        <f>_xll.Lucanet("stat",Input!$C$2,Input!$C$3,Input!$D$4,$A13,Input!$C$5,S$4,"EUR")+_xll.Lucanet("stat",Input!$C$2,Input!$C$3,Input!$D$4,$A14,Input!$C$5,S$4,"EUR")</f>
        <v>0</v>
      </c>
      <c r="T13" s="128">
        <f>_xll.Lucanet("stat",Input!$C$2,Input!$C$3,Input!$D$4,$A13,Input!$C$5,T$4,"EUR")+_xll.Lucanet("stat",Input!$C$2,Input!$C$3,Input!$D$4,$A14,Input!$C$5,T$4,"EUR")</f>
        <v>0</v>
      </c>
      <c r="U13" s="128">
        <f>_xll.Lucanet("stat",Input!$C$2,Input!$C$3,Input!$D$4,$A13,Input!$C$5,U$4,"EUR")+_xll.Lucanet("stat",Input!$C$2,Input!$C$3,Input!$D$4,$A14,Input!$C$5,U$4,"EUR")</f>
        <v>0</v>
      </c>
      <c r="V13" s="128">
        <f>_xll.Lucanet("stat",Input!$C$2,Input!$C$3,Input!$D$4,$A13,Input!$C$5,V$4,"EUR")+_xll.Lucanet("stat",Input!$C$2,Input!$C$3,Input!$D$4,$A14,Input!$C$5,V$4,"EUR")</f>
        <v>0</v>
      </c>
      <c r="W13" s="128">
        <f>_xll.Lucanet("stat",Input!$C$2,Input!$C$3,Input!$D$4,$A13,Input!$C$5,W$4,"EUR")+_xll.Lucanet("stat",Input!$C$2,Input!$C$3,Input!$D$4,$A14,Input!$C$5,W$4,"EUR")</f>
        <v>0</v>
      </c>
      <c r="X13" s="128">
        <f>_xll.Lucanet("stat",Input!$C$2,Input!$C$3,Input!$D$4,$A13,Input!$C$5,X$4,"EUR")+_xll.Lucanet("stat",Input!$C$2,Input!$C$3,Input!$D$4,$A14,Input!$C$5,X$4,"EUR")</f>
        <v>0</v>
      </c>
      <c r="Y13" s="128">
        <f>_xll.Lucanet("stat",Input!$C$2,Input!$C$3,Input!$D$4,$A13,Input!$C$5,Y$4,"EUR")+_xll.Lucanet("stat",Input!$C$2,Input!$C$3,Input!$D$4,$A14,Input!$C$5,Y$4,"EUR")</f>
        <v>5</v>
      </c>
      <c r="Z13" s="128">
        <f>_xll.Lucanet("stat",Input!$C$2,Input!$C$3,Input!$D$4,$A13,Input!$C$5,Z$4,"EUR")+_xll.Lucanet("stat",Input!$C$2,Input!$C$3,Input!$D$4,$A14,Input!$C$5,Z$4,"EUR")</f>
        <v>13.4</v>
      </c>
      <c r="AA13" s="128">
        <f>_xll.Lucanet("stat",Input!$C$2,Input!$C$3,Input!$D$4,$A13,Input!$C$5,AA$4,"EUR")+_xll.Lucanet("stat",Input!$C$2,Input!$C$3,Input!$D$4,$A14,Input!$C$5,AA$4,"EUR")</f>
        <v>9.1999999999999993</v>
      </c>
      <c r="AB13" s="128">
        <f>_xll.Lucanet("stat",Input!$C$2,Input!$C$3,Input!$D$4,$A13,Input!$C$5,AB$4,"EUR")+_xll.Lucanet("stat",Input!$C$2,Input!$C$3,Input!$D$4,$A14,Input!$C$5,AB$4,"EUR")</f>
        <v>6.9</v>
      </c>
      <c r="AC13" s="128">
        <f>_xll.Lucanet("stat",Input!$C$2,Input!$C$3,Input!$D$4,$A13,Input!$C$5,AC$4,"EUR")+_xll.Lucanet("stat",Input!$C$2,Input!$C$3,Input!$D$4,$A14,Input!$C$5,AC$4,"EUR")</f>
        <v>135.5</v>
      </c>
      <c r="AD13" s="128">
        <f>_xll.Lucanet("stat",Input!$C$2,Input!$C$3,Input!$D$4,$A13,Input!$C$5,AD$4,"EUR")+_xll.Lucanet("stat",Input!$C$2,Input!$C$3,Input!$D$4,$A14,Input!$C$5,AD$4,"EUR")</f>
        <v>32.35</v>
      </c>
      <c r="AE13" s="128">
        <f>_xll.Lucanet("stat",Input!$C$2,Input!$C$3,Input!$D$4,$A13,Input!$C$5,AE$4,"EUR")+_xll.Lucanet("stat",Input!$C$2,Input!$C$3,Input!$D$4,$A14,Input!$C$5,AE$4,"EUR")</f>
        <v>13</v>
      </c>
      <c r="AF13" s="128">
        <f>_xll.Lucanet("stat",Input!$C$2,Input!$C$3,Input!$D$4,$A13,Input!$C$5,AF$4,"EUR")+_xll.Lucanet("stat",Input!$C$2,Input!$C$3,Input!$D$4,$A14,Input!$C$5,AF$4,"EUR")</f>
        <v>84</v>
      </c>
      <c r="AG13" s="128">
        <f>_xll.Lucanet("stat",Input!$C$2,Input!$C$3,Input!$D$4,$A13,Input!$C$5,AG$4,"EUR")+_xll.Lucanet("stat",Input!$C$2,Input!$C$3,Input!$D$4,$A14,Input!$C$5,AG$4,"EUR")</f>
        <v>19</v>
      </c>
      <c r="AH13" s="128">
        <f>_xll.Lucanet("stat",Input!$C$2,Input!$C$3,Input!$D$4,$A13,Input!$C$5,AH$4,"EUR")+_xll.Lucanet("stat",Input!$C$2,Input!$C$3,Input!$D$4,$A14,Input!$C$5,AH$4,"EUR")</f>
        <v>42</v>
      </c>
      <c r="AI13" s="128">
        <f>_xll.Lucanet("stat",Input!$C$2,Input!$C$3,Input!$D$4,$A13,Input!$C$5,AI$4,"EUR")+_xll.Lucanet("stat",Input!$C$2,Input!$C$3,Input!$D$4,$A14,Input!$C$5,AI$4,"EUR")</f>
        <v>80.069999999999993</v>
      </c>
      <c r="AJ13" s="128">
        <f>_xll.Lucanet("stat",Input!$C$2,Input!$C$3,Input!$D$4,$A13,Input!$C$5,AJ$4,"EUR")+_xll.Lucanet("stat",Input!$C$2,Input!$C$3,Input!$D$4,$A14,Input!$C$5,AJ$4,"EUR")</f>
        <v>4</v>
      </c>
      <c r="AK13" s="128">
        <f>_xll.Lucanet("stat",Input!$C$2,Input!$C$3,Input!$D$4,$A13,Input!$C$5,AK$4,"EUR")+_xll.Lucanet("stat",Input!$C$2,Input!$C$3,Input!$D$4,$A14,Input!$C$5,AK$4,"EUR")</f>
        <v>-4.5999999999999996</v>
      </c>
      <c r="AL13" s="128">
        <f>_xll.Lucanet("stat",Input!$C$2,Input!$C$3,Input!$D$4,$A13,Input!$C$5,AL$4,"EUR")+_xll.Lucanet("stat",Input!$C$2,Input!$C$3,Input!$D$4,$A14,Input!$C$5,AL$4,"EUR")</f>
        <v>8.9</v>
      </c>
      <c r="AM13" s="128">
        <f>_xll.Lucanet("stat",Input!$C$2,Input!$C$3,Input!$D$4,$A13,Input!$C$5,AM$4,"EUR")+_xll.Lucanet("stat",Input!$C$2,Input!$C$3,Input!$D$4,$A14,Input!$C$5,AM$4,"EUR")</f>
        <v>88.75</v>
      </c>
      <c r="AN13" s="128">
        <f>_xll.Lucanet("stat",Input!$C$2,Input!$C$3,Input!$D$4,$A13,Input!$C$5,AN$4,"EUR")+_xll.Lucanet("stat",Input!$C$2,Input!$C$3,Input!$D$4,$A14,Input!$C$5,AN$4,"EUR")</f>
        <v>717.15</v>
      </c>
      <c r="AO13" s="128">
        <f>_xll.Lucanet("stat",Input!$C$2,Input!$C$3,Input!$D$4,$A13,Input!$C$5,AO$4,"EUR")+_xll.Lucanet("stat",Input!$C$2,Input!$C$3,Input!$D$4,$A14,Input!$C$5,AO$4,"EUR")</f>
        <v>11.1</v>
      </c>
      <c r="AP13" s="128">
        <f>_xll.Lucanet("stat",Input!$C$2,Input!$C$3,Input!$D$4,$A13,Input!$C$5,AP$4,"EUR")+_xll.Lucanet("stat",Input!$C$2,Input!$C$3,Input!$D$4,$A14,Input!$C$5,AP$4,"EUR")</f>
        <v>21.86</v>
      </c>
      <c r="AQ13" s="128">
        <f>_xll.Lucanet("stat",Input!$C$2,Input!$C$3,Input!$D$4,$A13,Input!$C$5,AQ$4,"EUR")+_xll.Lucanet("stat",Input!$C$2,Input!$C$3,Input!$D$4,$A14,Input!$C$5,AQ$4,"EUR")</f>
        <v>6</v>
      </c>
      <c r="AR13" s="128">
        <f>_xll.Lucanet("stat",Input!$C$2,Input!$C$3,Input!$D$4,$A13,Input!$C$5,AR$4,"EUR")+_xll.Lucanet("stat",Input!$C$2,Input!$C$3,Input!$D$4,$A14,Input!$C$5,AR$4,"EUR")</f>
        <v>47.7</v>
      </c>
      <c r="AS13" s="128">
        <f>_xll.Lucanet("stat",Input!$C$2,Input!$C$3,Input!$D$4,$A13,Input!$C$5,AS$4,"EUR")+_xll.Lucanet("stat",Input!$C$2,Input!$C$3,Input!$D$4,$A14,Input!$C$5,AS$4,"EUR")</f>
        <v>86</v>
      </c>
      <c r="AT13" s="128">
        <f>_xll.Lucanet("stat",Input!$C$2,Input!$C$3,Input!$D$4,$A13,Input!$C$5,AT$4,"EUR")+_xll.Lucanet("stat",Input!$C$2,Input!$C$3,Input!$D$4,$A14,Input!$C$5,AT$4,"EUR")</f>
        <v>149.30000000000001</v>
      </c>
      <c r="AU13" s="128">
        <f>_xll.Lucanet("stat",Input!$C$2,Input!$C$3,Input!$D$4,$A13,Input!$C$5,AU$4,"EUR")+_xll.Lucanet("stat",Input!$C$2,Input!$C$3,Input!$D$4,$A14,Input!$C$5,AU$4,"EUR")</f>
        <v>29</v>
      </c>
      <c r="AV13" s="128">
        <f>_xll.Lucanet("stat",Input!$C$2,Input!$C$3,Input!$D$4,$A13,Input!$C$5,AV$4,"EUR")+_xll.Lucanet("stat",Input!$C$2,Input!$C$3,Input!$D$4,$A14,Input!$C$5,AV$4,"EUR")</f>
        <v>79</v>
      </c>
      <c r="AW13" s="128">
        <f>_xll.Lucanet("stat",Input!$C$2,Input!$C$3,Input!$D$4,$A13,Input!$C$5,AW$4,"EUR")+_xll.Lucanet("stat",Input!$C$2,Input!$C$3,Input!$D$4,$A14,Input!$C$5,AW$4,"EUR")</f>
        <v>28.9</v>
      </c>
      <c r="AX13" s="128">
        <f>_xll.Lucanet("stat",Input!$C$2,Input!$C$3,Input!$D$4,$A13,Input!$C$5,AX$4,"EUR")+_xll.Lucanet("stat",Input!$C$2,Input!$C$3,Input!$D$4,$A14,Input!$C$5,AX$4,"EUR")</f>
        <v>11.7</v>
      </c>
      <c r="AY13" s="128">
        <f>_xll.Lucanet("stat",Input!$C$2,Input!$C$3,Input!$D$4,$A13,Input!$C$5,AY$4,"EUR")+_xll.Lucanet("stat",Input!$C$2,Input!$C$3,Input!$D$4,$A14,Input!$C$5,AY$4,"EUR")</f>
        <v>467.4</v>
      </c>
      <c r="AZ13" s="128">
        <f>_xll.Lucanet("stat",Input!$C$2,Input!$C$3,Input!$D$4,$A13,Input!$C$5,AZ$4,"EUR")+_xll.Lucanet("stat",Input!$C$2,Input!$C$3,Input!$D$4,$A14,Input!$C$5,AZ$4,"EUR")</f>
        <v>55.8</v>
      </c>
      <c r="BA13" s="128">
        <f>_xll.Lucanet("stat",Input!$C$2,Input!$C$3,Input!$D$4,$A13,Input!$C$5,BA$4,"EUR")+_xll.Lucanet("stat",Input!$C$2,Input!$C$3,Input!$D$4,$A14,Input!$C$5,BA$4,"EUR")</f>
        <v>10.5</v>
      </c>
      <c r="BB13" s="128">
        <f>_xll.Lucanet("stat",Input!$C$2,Input!$C$3,Input!$D$4,$A13,Input!$C$5,BB$4,"EUR")+_xll.Lucanet("stat",Input!$C$2,Input!$C$3,Input!$D$4,$A14,Input!$C$5,BB$4,"EUR")</f>
        <v>11</v>
      </c>
      <c r="BC13" s="128">
        <f>_xll.Lucanet("stat",Input!$C$2,Input!$C$3,Input!$D$4,$A13,Input!$C$5,BC$4,"EUR")+_xll.Lucanet("stat",Input!$C$2,Input!$C$3,Input!$D$4,$A14,Input!$C$5,BC$4,"EUR")</f>
        <v>0</v>
      </c>
      <c r="BD13" s="128">
        <f>_xll.Lucanet("stat",Input!$C$2,Input!$C$3,Input!$D$4,$A13,Input!$C$5,BD$4,"EUR")+_xll.Lucanet("stat",Input!$C$2,Input!$C$3,Input!$D$4,$A14,Input!$C$5,BD$4,"EUR")</f>
        <v>27</v>
      </c>
      <c r="BE13" s="128">
        <f>_xll.Lucanet("stat",Input!$C$2,Input!$C$3,Input!$D$4,$A13,Input!$C$5,BE$4,"EUR")+_xll.Lucanet("stat",Input!$C$2,Input!$C$3,Input!$D$4,$A14,Input!$C$5,BE$4,"EUR")</f>
        <v>2</v>
      </c>
      <c r="BF13" s="128">
        <f>_xll.Lucanet("stat",Input!$C$2,Input!$C$3,Input!$D$4,$A13,Input!$C$5,BF$4,"EUR")+_xll.Lucanet("stat",Input!$C$2,Input!$C$3,Input!$D$4,$A14,Input!$C$5,BF$4,"EUR")</f>
        <v>0</v>
      </c>
      <c r="BG13" s="128">
        <f>_xll.Lucanet("stat",Input!$C$2,Input!$C$3,Input!$D$4,$A13,Input!$C$5,BG$4,"EUR")+_xll.Lucanet("stat",Input!$C$2,Input!$C$3,Input!$D$4,$A14,Input!$C$5,BG$4,"EUR")</f>
        <v>7.5</v>
      </c>
      <c r="BH13" s="128">
        <f>_xll.Lucanet("stat",Input!$C$2,Input!$C$3,Input!$D$4,$A13,Input!$C$5,BH$4,"EUR")+_xll.Lucanet("stat",Input!$C$2,Input!$C$3,Input!$D$4,$A14,Input!$C$5,BH$4,"EUR")</f>
        <v>50.6</v>
      </c>
      <c r="BI13" s="128">
        <f>_xll.Lucanet("stat",Input!$C$2,Input!$C$3,Input!$D$4,$A13,Input!$C$5,BI$4,"EUR")+_xll.Lucanet("stat",Input!$C$2,Input!$C$3,Input!$D$4,$A14,Input!$C$5,BI$4,"EUR")</f>
        <v>17.989999999999998</v>
      </c>
      <c r="BJ13" s="128">
        <f>_xll.Lucanet("stat",Input!$C$2,Input!$C$3,Input!$D$4,$A13,Input!$C$5,BJ$4,"EUR")+_xll.Lucanet("stat",Input!$C$2,Input!$C$3,Input!$D$4,$A14,Input!$C$5,BJ$4,"EUR")</f>
        <v>25.3</v>
      </c>
      <c r="BK13" s="128">
        <f>_xll.Lucanet("stat",Input!$C$2,Input!$C$3,Input!$D$4,$A13,Input!$C$5,BK$4,"EUR")+_xll.Lucanet("stat",Input!$C$2,Input!$C$3,Input!$D$4,$A14,Input!$C$5,BK$4,"EUR")</f>
        <v>20.71</v>
      </c>
      <c r="BL13" s="128">
        <f>_xll.Lucanet("stat",Input!$C$2,Input!$C$3,Input!$D$4,$A13,Input!$C$5,BL$4,"EUR")+_xll.Lucanet("stat",Input!$C$2,Input!$C$3,Input!$D$4,$A14,Input!$C$5,BL$4,"EUR")</f>
        <v>39.69</v>
      </c>
      <c r="BM13" s="128">
        <f>_xll.Lucanet("stat",Input!$C$2,Input!$C$3,Input!$D$4,$A13,Input!$C$5,BM$4,"EUR")+_xll.Lucanet("stat",Input!$C$2,Input!$C$3,Input!$D$4,$A14,Input!$C$5,BM$4,"EUR")</f>
        <v>0</v>
      </c>
      <c r="BN13" s="128">
        <f>_xll.Lucanet("stat",Input!$C$2,Input!$C$3,Input!$D$4,$A13,Input!$C$5,BN$4,"EUR")+_xll.Lucanet("stat",Input!$C$2,Input!$C$3,Input!$D$4,$A14,Input!$C$5,BN$4,"EUR")</f>
        <v>119.4</v>
      </c>
      <c r="BO13" s="128">
        <f>_xll.Lucanet("stat",Input!$C$2,Input!$C$3,Input!$D$4,$A13,Input!$C$5,BO$4,"EUR")+_xll.Lucanet("stat",Input!$C$2,Input!$C$3,Input!$D$4,$A14,Input!$C$5,BO$4,"EUR")</f>
        <v>29.7</v>
      </c>
      <c r="BP13" s="128">
        <f>_xll.Lucanet("stat",Input!$C$2,Input!$C$3,Input!$D$4,$A13,Input!$C$5,BP$4,"EUR")+_xll.Lucanet("stat",Input!$C$2,Input!$C$3,Input!$D$4,$A14,Input!$C$5,BP$4,"EUR")</f>
        <v>65.2</v>
      </c>
      <c r="BQ13" s="128">
        <f>_xll.Lucanet("stat",Input!$C$2,Input!$C$3,Input!$D$4,$A13,Input!$C$5,BQ$4,"EUR")+_xll.Lucanet("stat",Input!$C$2,Input!$C$3,Input!$D$4,$A14,Input!$C$5,BQ$4,"EUR")</f>
        <v>267.7</v>
      </c>
      <c r="BR13" s="128">
        <f>_xll.Lucanet("stat",Input!$C$2,Input!$C$3,Input!$D$4,$A13,Input!$C$5,BR$4,"EUR")+_xll.Lucanet("stat",Input!$C$2,Input!$C$3,Input!$D$4,$A14,Input!$C$5,BR$4,"EUR")</f>
        <v>21.5</v>
      </c>
      <c r="BS13" s="128">
        <f>_xll.Lucanet("stat",Input!$C$2,Input!$C$3,Input!$D$4,$A13,Input!$C$5,BS$4,"EUR")+_xll.Lucanet("stat",Input!$C$2,Input!$C$3,Input!$D$4,$A14,Input!$C$5,BS$4,"EUR")</f>
        <v>109</v>
      </c>
      <c r="BT13" s="128">
        <f>_xll.Lucanet("stat",Input!$C$2,Input!$C$3,Input!$D$4,$A13,Input!$C$5,BT$4,"EUR")+_xll.Lucanet("stat",Input!$C$2,Input!$C$3,Input!$D$4,$A14,Input!$C$5,BT$4,"EUR")</f>
        <v>116.2</v>
      </c>
      <c r="BU13" s="128">
        <f>_xll.Lucanet("stat",Input!$C$2,Input!$C$3,Input!$D$4,$A13,Input!$C$5,BU$4,"EUR")+_xll.Lucanet("stat",Input!$C$2,Input!$C$3,Input!$D$4,$A14,Input!$C$5,BU$4,"EUR")</f>
        <v>30</v>
      </c>
      <c r="BV13" s="128">
        <f>_xll.Lucanet("stat",Input!$C$2,Input!$C$3,Input!$D$4,$A13,Input!$C$5,BV$4,"EUR")+_xll.Lucanet("stat",Input!$C$2,Input!$C$3,Input!$D$4,$A14,Input!$C$5,BV$4,"EUR")</f>
        <v>37.22</v>
      </c>
      <c r="BW13" s="128">
        <f>_xll.Lucanet("stat",Input!$C$2,Input!$C$3,Input!$D$4,$A13,Input!$C$5,BW$4,"EUR")+_xll.Lucanet("stat",Input!$C$2,Input!$C$3,Input!$D$4,$A14,Input!$C$5,BW$4,"EUR")</f>
        <v>3.15</v>
      </c>
      <c r="BX13" s="128">
        <f>_xll.Lucanet("stat",Input!$C$2,Input!$C$3,Input!$D$4,$A13,Input!$C$5,BX$4,"EUR")+_xll.Lucanet("stat",Input!$C$2,Input!$C$3,Input!$D$4,$A14,Input!$C$5,BX$4,"EUR")</f>
        <v>252.45</v>
      </c>
      <c r="BY13" s="128">
        <f>_xll.Lucanet("stat",Input!$C$2,Input!$C$3,Input!$D$4,$A13,Input!$C$5,BY$4,"EUR")+_xll.Lucanet("stat",Input!$C$2,Input!$C$3,Input!$D$4,$A14,Input!$C$5,BY$4,"EUR")</f>
        <v>27.5</v>
      </c>
      <c r="BZ13" s="128">
        <f>_xll.Lucanet("stat",Input!$C$2,Input!$C$3,Input!$D$4,$A13,Input!$C$5,BZ$4,"EUR")+_xll.Lucanet("stat",Input!$C$2,Input!$C$3,Input!$D$4,$A14,Input!$C$5,BZ$4,"EUR")</f>
        <v>69.8</v>
      </c>
      <c r="CA13" s="128">
        <f>_xll.Lucanet("stat",Input!$C$2,Input!$C$3,Input!$D$4,$A13,Input!$C$5,CA$4,"EUR")+_xll.Lucanet("stat",Input!$C$2,Input!$C$3,Input!$D$4,$A14,Input!$C$5,CA$4,"EUR")</f>
        <v>57</v>
      </c>
      <c r="CB13" s="128">
        <f>_xll.Lucanet("stat",Input!$C$2,Input!$C$3,Input!$D$4,$A13,Input!$C$5,CB$4,"EUR")+_xll.Lucanet("stat",Input!$C$2,Input!$C$3,Input!$D$4,$A14,Input!$C$5,CB$4,"EUR")</f>
        <v>25.5</v>
      </c>
      <c r="CC13" s="128">
        <f>_xll.Lucanet("stat",Input!$C$2,Input!$C$3,Input!$D$4,$A13,Input!$C$5,CC$4,"EUR")+_xll.Lucanet("stat",Input!$C$2,Input!$C$3,Input!$D$4,$A14,Input!$C$5,CC$4,"EUR")</f>
        <v>36.25</v>
      </c>
      <c r="CD13" s="128">
        <f>_xll.Lucanet("stat",Input!$C$2,Input!$C$3,Input!$D$4,$A13,Input!$C$5,CD$4,"EUR")+_xll.Lucanet("stat",Input!$C$2,Input!$C$3,Input!$D$4,$A14,Input!$C$5,CD$4,"EUR")</f>
        <v>22.75</v>
      </c>
      <c r="CE13" s="128">
        <f>_xll.Lucanet("stat",Input!$C$2,Input!$C$3,Input!$D$4,$A13,Input!$C$5,CE$4,"EUR")+_xll.Lucanet("stat",Input!$C$2,Input!$C$3,Input!$D$4,$A14,Input!$C$5,CE$4,"EUR")</f>
        <v>233.9</v>
      </c>
      <c r="CF13" s="128">
        <f>_xll.Lucanet("stat",Input!$C$2,Input!$C$3,Input!$D$4,$A13,Input!$C$5,CF$4,"EUR")+_xll.Lucanet("stat",Input!$C$2,Input!$C$3,Input!$D$4,$A14,Input!$C$5,CF$4,"EUR")</f>
        <v>165.6</v>
      </c>
      <c r="CG13" s="128">
        <f>_xll.Lucanet("stat",Input!$C$2,Input!$C$3,Input!$D$4,$A13,Input!$C$5,CG$4,"EUR")+_xll.Lucanet("stat",Input!$C$2,Input!$C$3,Input!$D$4,$A14,Input!$C$5,CG$4,"EUR")</f>
        <v>0</v>
      </c>
      <c r="CH13" s="128">
        <f>_xll.Lucanet("stat",Input!$C$2,Input!$C$3,Input!$D$4,$A13,Input!$C$5,CH$4,"EUR")+_xll.Lucanet("stat",Input!$C$2,Input!$C$3,Input!$D$4,$A14,Input!$C$5,CH$4,"EUR")</f>
        <v>0</v>
      </c>
      <c r="CI13" s="128">
        <f>_xll.Lucanet("stat",Input!$C$2,Input!$C$3,Input!$D$4,$A13,Input!$C$5,CI$4,"EUR")+_xll.Lucanet("stat",Input!$C$2,Input!$C$3,Input!$D$4,$A14,Input!$C$5,CI$4,"EUR")</f>
        <v>0</v>
      </c>
      <c r="CJ13" s="128">
        <f>_xll.Lucanet("stat",Input!$C$2,Input!$C$3,Input!$D$4,$A13,Input!$C$5,CJ$4,"EUR")+_xll.Lucanet("stat",Input!$C$2,Input!$C$3,Input!$D$4,$A14,Input!$C$5,CJ$4,"EUR")</f>
        <v>0</v>
      </c>
      <c r="CK13" s="128">
        <f>_xll.Lucanet("stat",Input!$C$2,Input!$C$3,Input!$D$4,$A13,Input!$C$5,CK$4,"EUR")+_xll.Lucanet("stat",Input!$C$2,Input!$C$3,Input!$D$4,$A14,Input!$C$5,CK$4,"EUR")</f>
        <v>0</v>
      </c>
      <c r="CL13" s="128">
        <f>_xll.Lucanet("stat",Input!$C$2,Input!$C$3,Input!$D$4,$A13,Input!$C$5,CL$4,"EUR")+_xll.Lucanet("stat",Input!$C$2,Input!$C$3,Input!$D$4,$A14,Input!$C$5,CL$4,"EUR")</f>
        <v>0</v>
      </c>
    </row>
    <row r="14" spans="1:122">
      <c r="A14" s="27" t="s">
        <v>166</v>
      </c>
      <c r="B14" s="27" t="s">
        <v>169</v>
      </c>
      <c r="D14" s="77" t="s">
        <v>83</v>
      </c>
      <c r="E14" s="122">
        <f t="shared" si="0"/>
        <v>103.64583333333333</v>
      </c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8">
        <f>AVERAGE(S12:AD12)</f>
        <v>0</v>
      </c>
      <c r="AE14" s="48">
        <f>AVERAGE(T12:AE12)</f>
        <v>2.4916666666666667</v>
      </c>
      <c r="AF14" s="48">
        <f t="shared" ref="AF14:AO14" si="147">AVERAGE(U12:AF12)</f>
        <v>5.5166666666666657</v>
      </c>
      <c r="AG14" s="48">
        <f t="shared" si="147"/>
        <v>8.5416666666666661</v>
      </c>
      <c r="AH14" s="48">
        <f t="shared" si="147"/>
        <v>14.616666666666665</v>
      </c>
      <c r="AI14" s="48">
        <f t="shared" si="147"/>
        <v>20.691666666666666</v>
      </c>
      <c r="AJ14" s="48">
        <f t="shared" si="147"/>
        <v>26.766666666666666</v>
      </c>
      <c r="AK14" s="48">
        <f t="shared" si="147"/>
        <v>32.841666666666669</v>
      </c>
      <c r="AL14" s="48">
        <f t="shared" si="147"/>
        <v>38.916666666666664</v>
      </c>
      <c r="AM14" s="48">
        <f t="shared" si="147"/>
        <v>44.991666666666667</v>
      </c>
      <c r="AN14" s="48">
        <f t="shared" si="147"/>
        <v>51.066666666666663</v>
      </c>
      <c r="AO14" s="48">
        <f t="shared" si="147"/>
        <v>57.141666666666659</v>
      </c>
      <c r="AP14" s="48">
        <f t="shared" ref="AP14" si="148">AVERAGE(AE12:AP12)</f>
        <v>63.216666666666661</v>
      </c>
      <c r="AQ14" s="48">
        <f t="shared" ref="AQ14" si="149">AVERAGE(AF12:AQ12)</f>
        <v>64.308333333333323</v>
      </c>
      <c r="AR14" s="48">
        <f t="shared" ref="AR14" si="150">AVERAGE(AG12:AR12)</f>
        <v>80.86666666666666</v>
      </c>
      <c r="AS14" s="48">
        <f t="shared" ref="AS14" si="151">AVERAGE(AH12:AS12)</f>
        <v>83.974999999999994</v>
      </c>
      <c r="AT14" s="48">
        <f t="shared" ref="AT14" si="152">AVERAGE(AI12:AT12)</f>
        <v>81.399999999999991</v>
      </c>
      <c r="AU14" s="48">
        <f t="shared" ref="AU14" si="153">AVERAGE(AJ12:AU12)</f>
        <v>87.825000000000003</v>
      </c>
      <c r="AV14" s="48">
        <f t="shared" ref="AV14" si="154">AVERAGE(AK12:AV12)</f>
        <v>101.33333333333333</v>
      </c>
      <c r="AW14" s="48">
        <f t="shared" ref="AW14" si="155">AVERAGE(AL12:AW12)</f>
        <v>98.591666666666654</v>
      </c>
      <c r="AX14" s="48">
        <f t="shared" ref="AX14" si="156">AVERAGE(AM12:AX12)</f>
        <v>105.01666666666667</v>
      </c>
      <c r="AY14" s="48">
        <f t="shared" ref="AY14" si="157">AVERAGE(AN12:AY12)</f>
        <v>112.27500000000002</v>
      </c>
      <c r="AZ14" s="48">
        <f t="shared" ref="AZ14" si="158">AVERAGE(AO12:AZ12)</f>
        <v>111.2</v>
      </c>
      <c r="BA14" s="48">
        <f t="shared" ref="BA14" si="159">AVERAGE(AP12:BA12)</f>
        <v>119.5</v>
      </c>
      <c r="BB14" s="48">
        <f t="shared" ref="BB14:BC14" si="160">AVERAGE(AQ12:BB12)</f>
        <v>121.75833333333333</v>
      </c>
      <c r="BC14" s="48">
        <f t="shared" si="160"/>
        <v>127.84166666666665</v>
      </c>
      <c r="BD14" s="48">
        <f t="shared" ref="BD14" si="161">AVERAGE(AS12:BD12)</f>
        <v>131.95416666666665</v>
      </c>
      <c r="BE14" s="48">
        <f t="shared" ref="BE14" si="162">AVERAGE(AT12:BE12)</f>
        <v>131.1</v>
      </c>
      <c r="BF14" s="48">
        <f t="shared" ref="BF14" si="163">AVERAGE(AU12:BF12)</f>
        <v>133.03333333333333</v>
      </c>
      <c r="BG14" s="48">
        <f t="shared" ref="BG14" si="164">AVERAGE(AV12:BG12)</f>
        <v>125.49999999999999</v>
      </c>
      <c r="BH14" s="48">
        <f t="shared" ref="BH14" si="165">AVERAGE(AW12:BH12)</f>
        <v>129.61249999999998</v>
      </c>
      <c r="BI14" s="48">
        <f t="shared" ref="BI14" si="166">AVERAGE(AX12:BI12)</f>
        <v>131.55833333333331</v>
      </c>
      <c r="BJ14" s="48">
        <f t="shared" ref="BJ14" si="167">AVERAGE(AY12:BJ12)</f>
        <v>124.49166666666666</v>
      </c>
      <c r="BK14" s="48">
        <f t="shared" ref="BK14" si="168">AVERAGE(AZ12:BK12)</f>
        <v>116.125</v>
      </c>
      <c r="BL14" s="48">
        <f t="shared" ref="BL14" si="169">AVERAGE(BA12:BL12)</f>
        <v>141.96916666666667</v>
      </c>
      <c r="BM14" s="48">
        <f t="shared" ref="BM14" si="170">AVERAGE(BB12:BM12)</f>
        <v>136.88583333333335</v>
      </c>
      <c r="BN14" s="48">
        <f t="shared" ref="BN14" si="171">AVERAGE(BC12:BN12)</f>
        <v>137.88583333333335</v>
      </c>
      <c r="BO14" s="48">
        <f t="shared" ref="BO14" si="172">AVERAGE(BD12:BO12)</f>
        <v>142.53166666666667</v>
      </c>
      <c r="BP14" s="48">
        <f t="shared" ref="BP14" si="173">AVERAGE(BE12:BP12)</f>
        <v>132.00250000000003</v>
      </c>
      <c r="BQ14" s="48">
        <f t="shared" ref="BQ14" si="174">AVERAGE(BF12:BQ12)</f>
        <v>135.57750000000001</v>
      </c>
      <c r="BR14" s="48">
        <f t="shared" ref="BR14" si="175">AVERAGE(BG12:BR12)</f>
        <v>140.20666666666668</v>
      </c>
      <c r="BS14" s="48">
        <f t="shared" ref="BS14" si="176">AVERAGE(BH12:BS12)</f>
        <v>146.44833333333335</v>
      </c>
      <c r="BT14" s="48">
        <f t="shared" ref="BT14" si="177">AVERAGE(BI12:BT12)</f>
        <v>127.98166666666667</v>
      </c>
      <c r="BU14" s="48">
        <f t="shared" ref="BU14" si="178">AVERAGE(BJ12:BU12)</f>
        <v>128.43166666666667</v>
      </c>
      <c r="BV14" s="48">
        <f t="shared" ref="BV14" si="179">AVERAGE(BK12:BV12)</f>
        <v>129.54</v>
      </c>
      <c r="BW14" s="48">
        <f t="shared" ref="BW14" si="180">AVERAGE(BL12:BW12)</f>
        <v>142.98166666666668</v>
      </c>
      <c r="BX14" s="48">
        <f t="shared" ref="BX14" si="181">AVERAGE(BM12:BX12)</f>
        <v>112.1375</v>
      </c>
      <c r="BY14" s="48">
        <f t="shared" ref="BY14" si="182">AVERAGE(BN12:BY12)</f>
        <v>104.92916666666667</v>
      </c>
      <c r="BZ14" s="48">
        <f t="shared" ref="BZ14" si="183">AVERAGE(BO12:BZ12)</f>
        <v>95.595833333333346</v>
      </c>
      <c r="CA14" s="48">
        <f t="shared" ref="CA14" si="184">AVERAGE(BP12:CA12)</f>
        <v>94.5</v>
      </c>
      <c r="CB14" s="48">
        <f t="shared" ref="CB14" si="185">AVERAGE(BQ12:CB12)</f>
        <v>96.075000000000003</v>
      </c>
      <c r="CC14" s="48">
        <f t="shared" ref="CC14" si="186">AVERAGE(BR12:CC12)</f>
        <v>99.129166666666677</v>
      </c>
      <c r="CD14" s="48">
        <f t="shared" ref="CD14" si="187">AVERAGE(BS12:CD12)</f>
        <v>100.76666666666667</v>
      </c>
      <c r="CE14" s="48">
        <f t="shared" ref="CE14" si="188">AVERAGE(BT12:CE12)</f>
        <v>98.333333333333329</v>
      </c>
      <c r="CF14" s="48">
        <f t="shared" ref="CF14" si="189">AVERAGE(BU12:CF12)</f>
        <v>103.64583333333333</v>
      </c>
      <c r="CG14" s="48">
        <f t="shared" ref="CG14" si="190">AVERAGE(BV12:CG12)</f>
        <v>97.916666666666671</v>
      </c>
      <c r="CH14" s="48">
        <f t="shared" ref="CH14" si="191">AVERAGE(BW12:CH12)</f>
        <v>91.641666666666666</v>
      </c>
      <c r="CI14" s="48">
        <f t="shared" ref="CI14" si="192">AVERAGE(BX12:CI12)</f>
        <v>73.233333333333334</v>
      </c>
      <c r="CJ14" s="48">
        <f t="shared" ref="CJ14" si="193">AVERAGE(BY12:CJ12)</f>
        <v>145.38333333333333</v>
      </c>
      <c r="CK14" s="48">
        <f t="shared" ref="CK14" si="194">AVERAGE(BZ12:CK12)</f>
        <v>143.29999999999998</v>
      </c>
      <c r="CL14" s="48">
        <f t="shared" ref="CL14" si="195">AVERAGE(CA12:CL12)</f>
        <v>158.38333333333333</v>
      </c>
    </row>
    <row r="15" spans="1:122">
      <c r="A15" s="27" t="s">
        <v>145</v>
      </c>
      <c r="B15" s="27" t="s">
        <v>171</v>
      </c>
      <c r="D15" s="77" t="s">
        <v>87</v>
      </c>
      <c r="E15" s="122">
        <f t="shared" si="0"/>
        <v>40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128">
        <v>0</v>
      </c>
      <c r="T15" s="128">
        <v>0</v>
      </c>
      <c r="U15" s="128">
        <v>0</v>
      </c>
      <c r="V15" s="128">
        <v>0</v>
      </c>
      <c r="W15" s="128">
        <v>0</v>
      </c>
      <c r="X15" s="128">
        <v>0</v>
      </c>
      <c r="Y15" s="128">
        <v>0</v>
      </c>
      <c r="Z15" s="128">
        <v>0</v>
      </c>
      <c r="AA15" s="128">
        <v>0</v>
      </c>
      <c r="AB15" s="128">
        <v>0</v>
      </c>
      <c r="AC15" s="128">
        <v>0</v>
      </c>
      <c r="AD15" s="128">
        <v>0</v>
      </c>
      <c r="AE15" s="128">
        <v>13</v>
      </c>
      <c r="AF15" s="128">
        <v>17</v>
      </c>
      <c r="AG15" s="128">
        <v>17</v>
      </c>
      <c r="AH15" s="128">
        <v>32</v>
      </c>
      <c r="AI15" s="128">
        <v>32</v>
      </c>
      <c r="AJ15" s="128">
        <v>32</v>
      </c>
      <c r="AK15" s="128">
        <v>32</v>
      </c>
      <c r="AL15" s="128">
        <v>32</v>
      </c>
      <c r="AM15" s="128">
        <v>32</v>
      </c>
      <c r="AN15" s="128">
        <v>32</v>
      </c>
      <c r="AO15" s="128">
        <v>32</v>
      </c>
      <c r="AP15" s="128">
        <v>32</v>
      </c>
      <c r="AQ15" s="128">
        <f>_xll.Lucanet("stat",Input!$F$2,Input!$C$3,Input!$D$4,$A15,Input!$C$5,AQ$4,"EUR")+_xll.Lucanet("stat",Input!$F$2,Input!$C$3,Input!$D$4,$A17,Input!$C$5,AQ$4,"EUR")</f>
        <v>20</v>
      </c>
      <c r="AR15" s="128">
        <f>_xll.Lucanet("stat",Input!$F$2,Input!$C$3,Input!$D$4,$A15,Input!$C$5,AR$4,"EUR")+_xll.Lucanet("stat",Input!$F$2,Input!$C$3,Input!$D$4,$A17,Input!$C$5,AR$4,"EUR")</f>
        <v>100</v>
      </c>
      <c r="AS15" s="128">
        <f>_xll.Lucanet("stat",Input!$F$2,Input!$C$3,Input!$D$4,$A15,Input!$C$5,AS$4,"EUR")+_xll.Lucanet("stat",Input!$F$2,Input!$C$3,Input!$D$4,$A17,Input!$C$5,AS$4,"EUR")</f>
        <v>32</v>
      </c>
      <c r="AT15" s="128">
        <f>_xll.Lucanet("stat",Input!$F$2,Input!$C$3,Input!$D$4,$A15,Input!$C$5,AT$4,"EUR")+_xll.Lucanet("stat",Input!$F$2,Input!$C$3,Input!$D$4,$A17,Input!$C$5,AT$4,"EUR")</f>
        <v>20</v>
      </c>
      <c r="AU15" s="128">
        <f>_xll.Lucanet("stat",Input!$F$2,Input!$C$3,Input!$D$4,$A15,Input!$C$5,AU$4,"EUR")+_xll.Lucanet("stat",Input!$F$2,Input!$C$3,Input!$D$4,$A17,Input!$C$5,AU$4,"EUR")</f>
        <v>75</v>
      </c>
      <c r="AV15" s="128">
        <f>_xll.Lucanet("stat",Input!$F$2,Input!$C$3,Input!$D$4,$A15,Input!$C$5,AV$4,"EUR")+_xll.Lucanet("stat",Input!$F$2,Input!$C$3,Input!$D$4,$A17,Input!$C$5,AV$4,"EUR")</f>
        <v>100</v>
      </c>
      <c r="AW15" s="128">
        <f>_xll.Lucanet("stat",Input!$F$2,Input!$C$3,Input!$D$4,$A15,Input!$C$5,AW$4,"EUR")+_xll.Lucanet("stat",Input!$F$2,Input!$C$3,Input!$D$4,$A17,Input!$C$5,AW$4,"EUR")</f>
        <v>20</v>
      </c>
      <c r="AX15" s="128">
        <f>_xll.Lucanet("stat",Input!$F$2,Input!$C$3,Input!$D$4,$A15,Input!$C$5,AX$4,"EUR")+_xll.Lucanet("stat",Input!$F$2,Input!$C$3,Input!$D$4,$A17,Input!$C$5,AX$4,"EUR")</f>
        <v>75</v>
      </c>
      <c r="AY15" s="128">
        <f>_xll.Lucanet("stat",Input!$F$2,Input!$C$3,Input!$D$4,$A15,Input!$C$5,AY$4,"EUR")+_xll.Lucanet("stat",Input!$F$2,Input!$C$3,Input!$D$4,$A17,Input!$C$5,AY$4,"EUR")</f>
        <v>75</v>
      </c>
      <c r="AZ15" s="128">
        <f>_xll.Lucanet("stat",Input!$F$2,Input!$C$3,Input!$D$4,$A15,Input!$C$5,AZ$4,"EUR")+_xll.Lucanet("stat",Input!$F$2,Input!$C$3,Input!$D$4,$A17,Input!$C$5,AZ$4,"EUR")</f>
        <v>30</v>
      </c>
      <c r="BA15" s="128">
        <f>_xll.Lucanet("stat",Input!$F$2,Input!$C$3,Input!$D$4,$A15,Input!$C$5,BA$4,"EUR")+_xll.Lucanet("stat",Input!$F$2,Input!$C$3,Input!$D$4,$A17,Input!$C$5,BA$4,"EUR")</f>
        <v>75</v>
      </c>
      <c r="BB15" s="128">
        <f>_xll.Lucanet("stat",Input!$F$2,Input!$C$3,Input!$D$4,$A15,Input!$C$5,BB$4,"EUR")+_xll.Lucanet("stat",Input!$F$2,Input!$C$3,Input!$D$4,$A17,Input!$C$5,BB$4,"EUR")</f>
        <v>50</v>
      </c>
      <c r="BC15" s="128">
        <f>_xll.Lucanet("stat",Input!$G$2,Input!$C$3,Input!$D$4,$A15,Input!$C$5,BC$4,"EUR")+_xll.Lucanet("stat",Input!$G$2,Input!$C$3,Input!$D$4,$A17,Input!$C$5,BC$4,"EUR")</f>
        <v>50</v>
      </c>
      <c r="BD15" s="128">
        <f>_xll.Lucanet("stat",Input!$G$2,Input!$C$3,Input!$D$4,$A15,Input!$C$5,BD$4,"EUR")+_xll.Lucanet("stat",Input!$G$2,Input!$C$3,Input!$D$4,$A17,Input!$C$5,BD$4,"EUR")</f>
        <v>121</v>
      </c>
      <c r="BE15" s="128">
        <f>_xll.Lucanet("stat",Input!$G$2,Input!$C$3,Input!$D$4,$A15,Input!$C$5,BE$4,"EUR")+_xll.Lucanet("stat",Input!$G$2,Input!$C$3,Input!$D$4,$A17,Input!$C$5,BE$4,"EUR")</f>
        <v>38</v>
      </c>
      <c r="BF15" s="128">
        <f>_xll.Lucanet("stat",Input!$G$2,Input!$C$3,Input!$D$4,$A15,Input!$C$5,BF$4,"EUR")+_xll.Lucanet("stat",Input!$G$2,Input!$C$3,Input!$D$4,$A17,Input!$C$5,BF$4,"EUR")</f>
        <v>30</v>
      </c>
      <c r="BG15" s="128">
        <f>_xll.Lucanet("stat",Input!$G$2,Input!$C$3,Input!$D$4,$A15,Input!$C$5,BG$4,"EUR")+_xll.Lucanet("stat",Input!$G$2,Input!$C$3,Input!$D$4,$A17,Input!$C$5,BG$4,"EUR")</f>
        <v>43</v>
      </c>
      <c r="BH15" s="128">
        <f>_xll.Lucanet("stat",Input!$G$2,Input!$C$3,Input!$D$4,$A15,Input!$C$5,BH$4,"EUR")+_xll.Lucanet("stat",Input!$G$2,Input!$C$3,Input!$D$4,$A17,Input!$C$5,BH$4,"EUR")</f>
        <v>121</v>
      </c>
      <c r="BI15" s="128">
        <f>_xll.Lucanet("stat",Input!$G$2,Input!$C$3,Input!$D$4,$A15,Input!$C$5,BI$4,"EUR")+_xll.Lucanet("stat",Input!$G$2,Input!$C$3,Input!$D$4,$A17,Input!$C$5,BI$4,"EUR")</f>
        <v>38</v>
      </c>
      <c r="BJ15" s="128">
        <f>_xll.Lucanet("stat",Input!$G$2,Input!$C$3,Input!$D$4,$A15,Input!$C$5,BJ$4,"EUR")+_xll.Lucanet("stat",Input!$G$2,Input!$C$3,Input!$D$4,$A17,Input!$C$5,BJ$4,"EUR")</f>
        <v>30</v>
      </c>
      <c r="BK15" s="128">
        <f>_xll.Lucanet("stat",Input!$G$2,Input!$C$3,Input!$D$4,$A15,Input!$C$5,BK$4,"EUR")+_xll.Lucanet("stat",Input!$G$2,Input!$C$3,Input!$D$4,$A17,Input!$C$5,BK$4,"EUR")</f>
        <v>43</v>
      </c>
      <c r="BL15" s="128">
        <f>_xll.Lucanet("stat",Input!$G$2,Input!$C$3,Input!$D$4,$A15,Input!$C$5,BL$4,"EUR")+_xll.Lucanet("stat",Input!$G$2,Input!$C$3,Input!$D$4,$A17,Input!$C$5,BL$4,"EUR")</f>
        <v>158</v>
      </c>
      <c r="BM15" s="128">
        <f>_xll.Lucanet("stat",Input!$G$2,Input!$C$3,Input!$D$4,$A15,Input!$C$5,BM$4,"EUR")+_xll.Lucanet("stat",Input!$G$2,Input!$C$3,Input!$D$4,$A17,Input!$C$5,BM$4,"EUR")</f>
        <v>50</v>
      </c>
      <c r="BN15" s="128">
        <f>_xll.Lucanet("stat",Input!$G$2,Input!$C$3,Input!$D$4,$A15,Input!$C$5,BN$4,"EUR")+_xll.Lucanet("stat",Input!$G$2,Input!$C$3,Input!$D$4,$A17,Input!$C$5,BN$4,"EUR")</f>
        <v>70</v>
      </c>
      <c r="BO15" s="128">
        <f>_xll.Lucanet("stat",Input!$H$2,Input!$C$3,Input!$D$4,$A15,Input!$C$5,BO$4,"EUR")+_xll.Lucanet("stat",Input!$H$2,Input!$C$3,Input!$D$4,$A17,Input!$C$5,BO$4,"EUR")</f>
        <v>79</v>
      </c>
      <c r="BP15" s="128">
        <f>_xll.Lucanet("stat",Input!$H$2,Input!$C$3,Input!$D$4,$A15,Input!$C$5,BP$4,"EUR")+_xll.Lucanet("stat",Input!$H$2,Input!$C$3,Input!$D$4,$A17,Input!$C$5,BP$4,"EUR")</f>
        <v>75</v>
      </c>
      <c r="BQ15" s="128">
        <f>_xll.Lucanet("stat",Input!$H$2,Input!$C$3,Input!$D$4,$A15,Input!$C$5,BQ$4,"EUR")+_xll.Lucanet("stat",Input!$H$2,Input!$C$3,Input!$D$4,$A17,Input!$C$5,BQ$4,"EUR")</f>
        <v>50</v>
      </c>
      <c r="BR15" s="128">
        <f>_xll.Lucanet("stat",Input!$H$2,Input!$C$3,Input!$D$4,$A15,Input!$C$5,BR$4,"EUR")+_xll.Lucanet("stat",Input!$H$2,Input!$C$3,Input!$D$4,$A17,Input!$C$5,BR$4,"EUR")</f>
        <v>56</v>
      </c>
      <c r="BS15" s="128">
        <f>_xll.Lucanet("stat",Input!$H$2,Input!$C$3,Input!$D$4,$A15,Input!$C$5,BS$4,"EUR")+_xll.Lucanet("stat",Input!$H$2,Input!$C$3,Input!$D$4,$A17,Input!$C$5,BS$4,"EUR")</f>
        <v>57</v>
      </c>
      <c r="BT15" s="128">
        <f>_xll.Lucanet("stat",Input!$H$2,Input!$C$3,Input!$D$4,$A15,Input!$C$5,BT$4,"EUR")+_xll.Lucanet("stat",Input!$H$2,Input!$C$3,Input!$D$4,$A17,Input!$C$5,BT$4,"EUR")</f>
        <v>27</v>
      </c>
      <c r="BU15" s="128">
        <f>_xll.Lucanet("stat",Input!$H$2,Input!$C$3,Input!$D$4,$A15,Input!$C$5,BU$4,"EUR")+_xll.Lucanet("stat",Input!$H$2,Input!$C$3,Input!$D$4,$A17,Input!$C$5,BU$4,"EUR")</f>
        <v>30</v>
      </c>
      <c r="BV15" s="128">
        <f>_xll.Lucanet("stat",Input!$H$2,Input!$C$3,Input!$D$4,$A15,Input!$C$5,BV$4,"EUR")+_xll.Lucanet("stat",Input!$H$2,Input!$C$3,Input!$D$4,$A17,Input!$C$5,BV$4,"EUR")</f>
        <v>34</v>
      </c>
      <c r="BW15" s="128">
        <f>_xll.Lucanet("stat",Input!$H$2,Input!$C$3,Input!$D$4,$A15,Input!$C$5,BW$4,"EUR")+_xll.Lucanet("stat",Input!$H$2,Input!$C$3,Input!$D$4,$A17,Input!$C$5,BW$4,"EUR")</f>
        <v>94</v>
      </c>
      <c r="BX15" s="128">
        <f>_xll.Lucanet("stat",Input!$H$2,Input!$C$3,Input!$D$4,$A15,Input!$C$5,BX$4,"EUR")+_xll.Lucanet("stat",Input!$H$2,Input!$C$3,Input!$D$4,$A17,Input!$C$5,BX$4,"EUR")</f>
        <v>0</v>
      </c>
      <c r="BY15" s="128">
        <f>_xll.Lucanet("stat",Input!$H$2,Input!$C$3,Input!$D$4,$A15,Input!$C$5,BY$4,"EUR")+_xll.Lucanet("stat",Input!$H$2,Input!$C$3,Input!$D$4,$A17,Input!$C$5,BY$4,"EUR")</f>
        <v>10</v>
      </c>
      <c r="BZ15" s="128">
        <f>_xll.Lucanet("stat",Input!$H$2,Input!$C$3,Input!$D$4,$A15,Input!$C$5,BZ$4,"EUR")+_xll.Lucanet("stat",Input!$H$2,Input!$C$3,Input!$D$4,$A17,Input!$C$5,BZ$4,"EUR")</f>
        <v>0</v>
      </c>
      <c r="CA15" s="128">
        <f>_xll.Lucanet("stat",Input!$I$2,Input!$C$3,Input!$D$4,$A15,Input!$C$5,CA$4,"EUR")+_xll.Lucanet("stat",Input!$I$2,Input!$C$3,Input!$D$4,$A17,Input!$C$5,CA$4,"EUR")</f>
        <v>51</v>
      </c>
      <c r="CB15" s="128">
        <f>_xll.Lucanet("stat",Input!$I$2,Input!$C$3,Input!$D$4,$A15,Input!$C$5,CB$4,"EUR")+_xll.Lucanet("stat",Input!$I$2,Input!$C$3,Input!$D$4,$A17,Input!$C$5,CB$4,"EUR")</f>
        <v>59</v>
      </c>
      <c r="CC15" s="128">
        <f>_xll.Lucanet("stat",Input!$I$2,Input!$C$3,Input!$D$4,$A15,Input!$C$5,CC$4,"EUR")+_xll.Lucanet("stat",Input!$I$2,Input!$C$3,Input!$D$4,$A17,Input!$C$5,CC$4,"EUR")</f>
        <v>47</v>
      </c>
      <c r="CD15" s="128">
        <f>_xll.Lucanet("stat",Input!$I$2,Input!$C$3,Input!$D$4,$A15,Input!$C$5,CD$4,"EUR")+_xll.Lucanet("stat",Input!$I$2,Input!$C$3,Input!$D$4,$A17,Input!$C$5,CD$4,"EUR")</f>
        <v>36</v>
      </c>
      <c r="CE15" s="128">
        <f>_xll.Lucanet("stat",Input!$I$2,Input!$C$3,Input!$D$4,$A15,Input!$C$5,CE$4,"EUR")+_xll.Lucanet("stat",Input!$I$2,Input!$C$3,Input!$D$4,$A17,Input!$C$5,CE$4,"EUR")</f>
        <v>27</v>
      </c>
      <c r="CF15" s="128">
        <f>_xll.Lucanet("stat",Input!$I$2,Input!$C$3,Input!$D$4,$A15,Input!$C$5,CF$4,"EUR")+_xll.Lucanet("stat",Input!$I$2,Input!$C$3,Input!$D$4,$A17,Input!$C$5,CF$4,"EUR")</f>
        <v>40</v>
      </c>
      <c r="CG15" s="128">
        <f>_xll.Lucanet("stat",Input!$I$2,Input!$C$3,Input!$D$4,$A15,Input!$C$5,CG$4,"EUR")+_xll.Lucanet("stat",Input!$I$2,Input!$C$3,Input!$D$4,$A17,Input!$C$5,CG$4,"EUR")</f>
        <v>0</v>
      </c>
      <c r="CH15" s="128">
        <f>_xll.Lucanet("stat",Input!$I$2,Input!$C$3,Input!$D$4,$A15,Input!$C$5,CH$4,"EUR")+_xll.Lucanet("stat",Input!$I$2,Input!$C$3,Input!$D$4,$A17,Input!$C$5,CH$4,"EUR")</f>
        <v>2</v>
      </c>
      <c r="CI15" s="128">
        <f>_xll.Lucanet("stat",Input!$I$2,Input!$C$3,Input!$D$4,$A15,Input!$C$5,CI$4,"EUR")+_xll.Lucanet("stat",Input!$I$2,Input!$C$3,Input!$D$4,$A17,Input!$C$5,CI$4,"EUR")</f>
        <v>0</v>
      </c>
      <c r="CJ15" s="128">
        <f>_xll.Lucanet("stat",Input!$I$2,Input!$C$3,Input!$D$4,$A15,Input!$C$5,CJ$4,"EUR")+_xll.Lucanet("stat",Input!$I$2,Input!$C$3,Input!$D$4,$A17,Input!$C$5,CJ$4,"EUR")</f>
        <v>222</v>
      </c>
      <c r="CK15" s="128">
        <f>_xll.Lucanet("stat",Input!$I$2,Input!$C$3,Input!$D$4,$A15,Input!$C$5,CK$4,"EUR")+_xll.Lucanet("stat",Input!$I$2,Input!$C$3,Input!$D$4,$A17,Input!$C$5,CK$4,"EUR")</f>
        <v>0</v>
      </c>
      <c r="CL15" s="128">
        <f>_xll.Lucanet("stat",Input!$I$2,Input!$C$3,Input!$D$4,$A15,Input!$C$5,CL$4,"EUR")+_xll.Lucanet("stat",Input!$I$2,Input!$C$3,Input!$D$4,$A17,Input!$C$5,CL$4,"EUR")</f>
        <v>88</v>
      </c>
    </row>
    <row r="16" spans="1:122">
      <c r="A16" s="27" t="s">
        <v>145</v>
      </c>
      <c r="B16" s="27" t="s">
        <v>171</v>
      </c>
      <c r="D16" s="77" t="s">
        <v>436</v>
      </c>
      <c r="E16" s="122">
        <f t="shared" si="0"/>
        <v>49</v>
      </c>
      <c r="F16" s="56"/>
      <c r="G16" s="105">
        <f>_xll.Lucanet("stat",Input!$C$2,Input!$C$3,Input!$D$4,$A16,Input!$C$5,G$4,"EUR")+_xll.Lucanet("stat",Input!$C$2,Input!$C$3,Input!$D$4,$A17,Input!$C$5,G$4,"EUR")</f>
        <v>0</v>
      </c>
      <c r="H16" s="105">
        <f>_xll.Lucanet("stat",Input!$C$2,Input!$C$3,Input!$D$4,$A16,Input!$C$5,H$4,"EUR")+_xll.Lucanet("stat",Input!$C$2,Input!$C$3,Input!$D$4,$A17,Input!$C$5,H$4,"EUR")</f>
        <v>0</v>
      </c>
      <c r="I16" s="105">
        <f>_xll.Lucanet("stat",Input!$C$2,Input!$C$3,Input!$D$4,$A16,Input!$C$5,I$4,"EUR")+_xll.Lucanet("stat",Input!$C$2,Input!$C$3,Input!$D$4,$A17,Input!$C$5,I$4,"EUR")</f>
        <v>0</v>
      </c>
      <c r="J16" s="105">
        <f>_xll.Lucanet("stat",Input!$C$2,Input!$C$3,Input!$D$4,$A16,Input!$C$5,J$4,"EUR")+_xll.Lucanet("stat",Input!$C$2,Input!$C$3,Input!$D$4,$A17,Input!$C$5,J$4,"EUR")</f>
        <v>0</v>
      </c>
      <c r="K16" s="105">
        <f>_xll.Lucanet("stat",Input!$C$2,Input!$C$3,Input!$D$4,$A16,Input!$C$5,K$4,"EUR")+_xll.Lucanet("stat",Input!$C$2,Input!$C$3,Input!$D$4,$A17,Input!$C$5,K$4,"EUR")</f>
        <v>0</v>
      </c>
      <c r="L16" s="105">
        <f>_xll.Lucanet("stat",Input!$C$2,Input!$C$3,Input!$D$4,$A16,Input!$C$5,L$4,"EUR")+_xll.Lucanet("stat",Input!$C$2,Input!$C$3,Input!$D$4,$A17,Input!$C$5,L$4,"EUR")</f>
        <v>0</v>
      </c>
      <c r="M16" s="105">
        <f>_xll.Lucanet("stat",Input!$C$2,Input!$C$3,Input!$D$4,$A16,Input!$C$5,M$4,"EUR")+_xll.Lucanet("stat",Input!$C$2,Input!$C$3,Input!$D$4,$A17,Input!$C$5,M$4,"EUR")</f>
        <v>0</v>
      </c>
      <c r="N16" s="105">
        <f>_xll.Lucanet("stat",Input!$C$2,Input!$C$3,Input!$D$4,$A16,Input!$C$5,N$4,"EUR")+_xll.Lucanet("stat",Input!$C$2,Input!$C$3,Input!$D$4,$A17,Input!$C$5,N$4,"EUR")</f>
        <v>0</v>
      </c>
      <c r="O16" s="105">
        <f>_xll.Lucanet("stat",Input!$C$2,Input!$C$3,Input!$D$4,$A16,Input!$C$5,O$4,"EUR")+_xll.Lucanet("stat",Input!$C$2,Input!$C$3,Input!$D$4,$A17,Input!$C$5,O$4,"EUR")</f>
        <v>0</v>
      </c>
      <c r="P16" s="105">
        <f>_xll.Lucanet("stat",Input!$C$2,Input!$C$3,Input!$D$4,$A16,Input!$C$5,P$4,"EUR")+_xll.Lucanet("stat",Input!$C$2,Input!$C$3,Input!$D$4,$A17,Input!$C$5,P$4,"EUR")</f>
        <v>0</v>
      </c>
      <c r="Q16" s="105">
        <f>_xll.Lucanet("stat",Input!$C$2,Input!$C$3,Input!$D$4,$A16,Input!$C$5,Q$4,"EUR")+_xll.Lucanet("stat",Input!$C$2,Input!$C$3,Input!$D$4,$A17,Input!$C$5,Q$4,"EUR")</f>
        <v>0</v>
      </c>
      <c r="R16" s="105">
        <f>_xll.Lucanet("stat",Input!$C$2,Input!$C$3,Input!$D$4,$A16,Input!$C$5,R$4,"EUR")+_xll.Lucanet("stat",Input!$C$2,Input!$C$3,Input!$D$4,$A17,Input!$C$5,R$4,"EUR")</f>
        <v>0</v>
      </c>
      <c r="S16" s="128">
        <f>_xll.Lucanet("stat",Input!$C$2,Input!$C$3,Input!$D$4,$A16,Input!$C$5,S$4,"EUR")+_xll.Lucanet("stat",Input!$C$2,Input!$C$3,Input!$D$4,$A17,Input!$C$5,S$4,"EUR")</f>
        <v>0</v>
      </c>
      <c r="T16" s="128">
        <f>_xll.Lucanet("stat",Input!$C$2,Input!$C$3,Input!$D$4,$A16,Input!$C$5,T$4,"EUR")+_xll.Lucanet("stat",Input!$C$2,Input!$C$3,Input!$D$4,$A17,Input!$C$5,T$4,"EUR")</f>
        <v>0</v>
      </c>
      <c r="U16" s="128">
        <f>_xll.Lucanet("stat",Input!$C$2,Input!$C$3,Input!$D$4,$A16,Input!$C$5,U$4,"EUR")+_xll.Lucanet("stat",Input!$C$2,Input!$C$3,Input!$D$4,$A17,Input!$C$5,U$4,"EUR")</f>
        <v>0</v>
      </c>
      <c r="V16" s="128">
        <f>_xll.Lucanet("stat",Input!$C$2,Input!$C$3,Input!$D$4,$A16,Input!$C$5,V$4,"EUR")+_xll.Lucanet("stat",Input!$C$2,Input!$C$3,Input!$D$4,$A17,Input!$C$5,V$4,"EUR")</f>
        <v>0</v>
      </c>
      <c r="W16" s="128">
        <f>_xll.Lucanet("stat",Input!$C$2,Input!$C$3,Input!$D$4,$A16,Input!$C$5,W$4,"EUR")+_xll.Lucanet("stat",Input!$C$2,Input!$C$3,Input!$D$4,$A17,Input!$C$5,W$4,"EUR")</f>
        <v>0</v>
      </c>
      <c r="X16" s="128">
        <f>_xll.Lucanet("stat",Input!$C$2,Input!$C$3,Input!$D$4,$A16,Input!$C$5,X$4,"EUR")+_xll.Lucanet("stat",Input!$C$2,Input!$C$3,Input!$D$4,$A17,Input!$C$5,X$4,"EUR")</f>
        <v>0</v>
      </c>
      <c r="Y16" s="128">
        <f>_xll.Lucanet("stat",Input!$C$2,Input!$C$3,Input!$D$4,$A16,Input!$C$5,Y$4,"EUR")+_xll.Lucanet("stat",Input!$C$2,Input!$C$3,Input!$D$4,$A17,Input!$C$5,Y$4,"EUR")</f>
        <v>2</v>
      </c>
      <c r="Z16" s="128">
        <f>_xll.Lucanet("stat",Input!$C$2,Input!$C$3,Input!$D$4,$A16,Input!$C$5,Z$4,"EUR")+_xll.Lucanet("stat",Input!$C$2,Input!$C$3,Input!$D$4,$A17,Input!$C$5,Z$4,"EUR")</f>
        <v>6</v>
      </c>
      <c r="AA16" s="128">
        <f>_xll.Lucanet("stat",Input!$C$2,Input!$C$3,Input!$D$4,$A16,Input!$C$5,AA$4,"EUR")+_xll.Lucanet("stat",Input!$C$2,Input!$C$3,Input!$D$4,$A17,Input!$C$5,AA$4,"EUR")</f>
        <v>4</v>
      </c>
      <c r="AB16" s="128">
        <f>_xll.Lucanet("stat",Input!$C$2,Input!$C$3,Input!$D$4,$A16,Input!$C$5,AB$4,"EUR")+_xll.Lucanet("stat",Input!$C$2,Input!$C$3,Input!$D$4,$A17,Input!$C$5,AB$4,"EUR")</f>
        <v>3</v>
      </c>
      <c r="AC16" s="128">
        <f>_xll.Lucanet("stat",Input!$C$2,Input!$C$3,Input!$D$4,$A16,Input!$C$5,AC$4,"EUR")+_xll.Lucanet("stat",Input!$C$2,Input!$C$3,Input!$D$4,$A17,Input!$C$5,AC$4,"EUR")</f>
        <v>64</v>
      </c>
      <c r="AD16" s="128">
        <f>_xll.Lucanet("stat",Input!$C$2,Input!$C$3,Input!$D$4,$A16,Input!$C$5,AD$4,"EUR")+_xll.Lucanet("stat",Input!$C$2,Input!$C$3,Input!$D$4,$A17,Input!$C$5,AD$4,"EUR")</f>
        <v>17</v>
      </c>
      <c r="AE16" s="128">
        <f>_xll.Lucanet("stat",Input!$C$2,Input!$C$3,Input!$D$4,$A16,Input!$C$5,AE$4,"EUR")+_xll.Lucanet("stat",Input!$C$2,Input!$C$3,Input!$D$4,$A17,Input!$C$5,AE$4,"EUR")</f>
        <v>6</v>
      </c>
      <c r="AF16" s="128">
        <f>_xll.Lucanet("stat",Input!$C$2,Input!$C$3,Input!$D$4,$A16,Input!$C$5,AF$4,"EUR")+_xll.Lucanet("stat",Input!$C$2,Input!$C$3,Input!$D$4,$A17,Input!$C$5,AF$4,"EUR")</f>
        <v>40</v>
      </c>
      <c r="AG16" s="128">
        <f>_xll.Lucanet("stat",Input!$C$2,Input!$C$3,Input!$D$4,$A16,Input!$C$5,AG$4,"EUR")+_xll.Lucanet("stat",Input!$C$2,Input!$C$3,Input!$D$4,$A17,Input!$C$5,AG$4,"EUR")</f>
        <v>13</v>
      </c>
      <c r="AH16" s="128">
        <f>_xll.Lucanet("stat",Input!$C$2,Input!$C$3,Input!$D$4,$A16,Input!$C$5,AH$4,"EUR")+_xll.Lucanet("stat",Input!$C$2,Input!$C$3,Input!$D$4,$A17,Input!$C$5,AH$4,"EUR")</f>
        <v>18</v>
      </c>
      <c r="AI16" s="128">
        <f>_xll.Lucanet("stat",Input!$C$2,Input!$C$3,Input!$D$4,$A16,Input!$C$5,AI$4,"EUR")+_xll.Lucanet("stat",Input!$C$2,Input!$C$3,Input!$D$4,$A17,Input!$C$5,AI$4,"EUR")</f>
        <v>31</v>
      </c>
      <c r="AJ16" s="128">
        <f>_xll.Lucanet("stat",Input!$C$2,Input!$C$3,Input!$D$4,$A16,Input!$C$5,AJ$4,"EUR")+_xll.Lucanet("stat",Input!$C$2,Input!$C$3,Input!$D$4,$A17,Input!$C$5,AJ$4,"EUR")</f>
        <v>4</v>
      </c>
      <c r="AK16" s="128">
        <f>_xll.Lucanet("stat",Input!$C$2,Input!$C$3,Input!$D$4,$A16,Input!$C$5,AK$4,"EUR")+_xll.Lucanet("stat",Input!$C$2,Input!$C$3,Input!$D$4,$A17,Input!$C$5,AK$4,"EUR")</f>
        <v>-2</v>
      </c>
      <c r="AL16" s="128">
        <f>_xll.Lucanet("stat",Input!$C$2,Input!$C$3,Input!$D$4,$A16,Input!$C$5,AL$4,"EUR")+_xll.Lucanet("stat",Input!$C$2,Input!$C$3,Input!$D$4,$A17,Input!$C$5,AL$4,"EUR")</f>
        <v>4</v>
      </c>
      <c r="AM16" s="128">
        <f>_xll.Lucanet("stat",Input!$C$2,Input!$C$3,Input!$D$4,$A16,Input!$C$5,AM$4,"EUR")+_xll.Lucanet("stat",Input!$C$2,Input!$C$3,Input!$D$4,$A17,Input!$C$5,AM$4,"EUR")</f>
        <v>39</v>
      </c>
      <c r="AN16" s="128">
        <f>_xll.Lucanet("stat",Input!$C$2,Input!$C$3,Input!$D$4,$A16,Input!$C$5,AN$4,"EUR")+_xll.Lucanet("stat",Input!$C$2,Input!$C$3,Input!$D$4,$A17,Input!$C$5,AN$4,"EUR")</f>
        <v>307</v>
      </c>
      <c r="AO16" s="128">
        <f>_xll.Lucanet("stat",Input!$C$2,Input!$C$3,Input!$D$4,$A16,Input!$C$5,AO$4,"EUR")+_xll.Lucanet("stat",Input!$C$2,Input!$C$3,Input!$D$4,$A17,Input!$C$5,AO$4,"EUR")</f>
        <v>5</v>
      </c>
      <c r="AP16" s="128">
        <f>_xll.Lucanet("stat",Input!$C$2,Input!$C$3,Input!$D$4,$A16,Input!$C$5,AP$4,"EUR")+_xll.Lucanet("stat",Input!$C$2,Input!$C$3,Input!$D$4,$A17,Input!$C$5,AP$4,"EUR")</f>
        <v>20</v>
      </c>
      <c r="AQ16" s="128">
        <f>_xll.Lucanet("stat",Input!$C$2,Input!$C$3,Input!$D$4,$A16,Input!$C$5,AQ$4,"EUR")+_xll.Lucanet("stat",Input!$C$2,Input!$C$3,Input!$D$4,$A17,Input!$C$5,AQ$4,"EUR")</f>
        <v>3</v>
      </c>
      <c r="AR16" s="128">
        <f>_xll.Lucanet("stat",Input!$C$2,Input!$C$3,Input!$D$4,$A16,Input!$C$5,AR$4,"EUR")+_xll.Lucanet("stat",Input!$C$2,Input!$C$3,Input!$D$4,$A17,Input!$C$5,AR$4,"EUR")</f>
        <v>20</v>
      </c>
      <c r="AS16" s="128">
        <f>_xll.Lucanet("stat",Input!$C$2,Input!$C$3,Input!$D$4,$A16,Input!$C$5,AS$4,"EUR")+_xll.Lucanet("stat",Input!$C$2,Input!$C$3,Input!$D$4,$A17,Input!$C$5,AS$4,"EUR")</f>
        <v>119</v>
      </c>
      <c r="AT16" s="128">
        <f>_xll.Lucanet("stat",Input!$C$2,Input!$C$3,Input!$D$4,$A16,Input!$C$5,AT$4,"EUR")+_xll.Lucanet("stat",Input!$C$2,Input!$C$3,Input!$D$4,$A17,Input!$C$5,AT$4,"EUR")</f>
        <v>54</v>
      </c>
      <c r="AU16" s="128">
        <f>_xll.Lucanet("stat",Input!$C$2,Input!$C$3,Input!$D$4,$A16,Input!$C$5,AU$4,"EUR")+_xll.Lucanet("stat",Input!$C$2,Input!$C$3,Input!$D$4,$A17,Input!$C$5,AU$4,"EUR")</f>
        <v>19</v>
      </c>
      <c r="AV16" s="128">
        <f>_xll.Lucanet("stat",Input!$C$2,Input!$C$3,Input!$D$4,$A16,Input!$C$5,AV$4,"EUR")+_xll.Lucanet("stat",Input!$C$2,Input!$C$3,Input!$D$4,$A17,Input!$C$5,AV$4,"EUR")</f>
        <v>125</v>
      </c>
      <c r="AW16" s="128">
        <f>_xll.Lucanet("stat",Input!$C$2,Input!$C$3,Input!$D$4,$A16,Input!$C$5,AW$4,"EUR")+_xll.Lucanet("stat",Input!$C$2,Input!$C$3,Input!$D$4,$A17,Input!$C$5,AW$4,"EUR")</f>
        <v>-19</v>
      </c>
      <c r="AX16" s="128">
        <f>_xll.Lucanet("stat",Input!$C$2,Input!$C$3,Input!$D$4,$A16,Input!$C$5,AX$4,"EUR")+_xll.Lucanet("stat",Input!$C$2,Input!$C$3,Input!$D$4,$A17,Input!$C$5,AX$4,"EUR")</f>
        <v>7</v>
      </c>
      <c r="AY16" s="128">
        <f>_xll.Lucanet("stat",Input!$C$2,Input!$C$3,Input!$D$4,$A16,Input!$C$5,AY$4,"EUR")+_xll.Lucanet("stat",Input!$C$2,Input!$C$3,Input!$D$4,$A17,Input!$C$5,AY$4,"EUR")</f>
        <v>223</v>
      </c>
      <c r="AZ16" s="128">
        <f>_xll.Lucanet("stat",Input!$C$2,Input!$C$3,Input!$D$4,$A16,Input!$C$5,AZ$4,"EUR")+_xll.Lucanet("stat",Input!$C$2,Input!$C$3,Input!$D$4,$A17,Input!$C$5,AZ$4,"EUR")</f>
        <v>31</v>
      </c>
      <c r="BA16" s="128">
        <f>_xll.Lucanet("stat",Input!$C$2,Input!$C$3,Input!$D$4,$A16,Input!$C$5,BA$4,"EUR")+_xll.Lucanet("stat",Input!$C$2,Input!$C$3,Input!$D$4,$A17,Input!$C$5,BA$4,"EUR")</f>
        <v>5</v>
      </c>
      <c r="BB16" s="128">
        <f>_xll.Lucanet("stat",Input!$C$2,Input!$C$3,Input!$D$4,$A16,Input!$C$5,BB$4,"EUR")+_xll.Lucanet("stat",Input!$C$2,Input!$C$3,Input!$D$4,$A17,Input!$C$5,BB$4,"EUR")</f>
        <v>4</v>
      </c>
      <c r="BC16" s="128">
        <f>_xll.Lucanet("stat",Input!$C$2,Input!$C$3,Input!$D$4,$A16,Input!$C$5,BC$4,"EUR")+_xll.Lucanet("stat",Input!$C$2,Input!$C$3,Input!$D$4,$A17,Input!$C$5,BC$4,"EUR")</f>
        <v>0</v>
      </c>
      <c r="BD16" s="128">
        <f>_xll.Lucanet("stat",Input!$C$2,Input!$C$3,Input!$D$4,$A16,Input!$C$5,BD$4,"EUR")+_xll.Lucanet("stat",Input!$C$2,Input!$C$3,Input!$D$4,$A17,Input!$C$5,BD$4,"EUR")</f>
        <v>13</v>
      </c>
      <c r="BE16" s="128">
        <f>_xll.Lucanet("stat",Input!$C$2,Input!$C$3,Input!$D$4,$A16,Input!$C$5,BE$4,"EUR")+_xll.Lucanet("stat",Input!$C$2,Input!$C$3,Input!$D$4,$A17,Input!$C$5,BE$4,"EUR")</f>
        <v>2</v>
      </c>
      <c r="BF16" s="128">
        <f>_xll.Lucanet("stat",Input!$C$2,Input!$C$3,Input!$D$4,$A16,Input!$C$5,BF$4,"EUR")+_xll.Lucanet("stat",Input!$C$2,Input!$C$3,Input!$D$4,$A17,Input!$C$5,BF$4,"EUR")</f>
        <v>0</v>
      </c>
      <c r="BG16" s="128">
        <f>_xll.Lucanet("stat",Input!$C$2,Input!$C$3,Input!$D$4,$A16,Input!$C$5,BG$4,"EUR")+_xll.Lucanet("stat",Input!$C$2,Input!$C$3,Input!$D$4,$A17,Input!$C$5,BG$4,"EUR")</f>
        <v>3</v>
      </c>
      <c r="BH16" s="128">
        <f>_xll.Lucanet("stat",Input!$C$2,Input!$C$3,Input!$D$4,$A16,Input!$C$5,BH$4,"EUR")+_xll.Lucanet("stat",Input!$C$2,Input!$C$3,Input!$D$4,$A17,Input!$C$5,BH$4,"EUR")</f>
        <v>22</v>
      </c>
      <c r="BI16" s="128">
        <f>_xll.Lucanet("stat",Input!$C$2,Input!$C$3,Input!$D$4,$A16,Input!$C$5,BI$4,"EUR")+_xll.Lucanet("stat",Input!$C$2,Input!$C$3,Input!$D$4,$A17,Input!$C$5,BI$4,"EUR")</f>
        <v>10</v>
      </c>
      <c r="BJ16" s="128">
        <f>_xll.Lucanet("stat",Input!$C$2,Input!$C$3,Input!$D$4,$A16,Input!$C$5,BJ$4,"EUR")+_xll.Lucanet("stat",Input!$C$2,Input!$C$3,Input!$D$4,$A17,Input!$C$5,BJ$4,"EUR")</f>
        <v>12</v>
      </c>
      <c r="BK16" s="128">
        <f>_xll.Lucanet("stat",Input!$C$2,Input!$C$3,Input!$D$4,$A16,Input!$C$5,BK$4,"EUR")+_xll.Lucanet("stat",Input!$C$2,Input!$C$3,Input!$D$4,$A17,Input!$C$5,BK$4,"EUR")</f>
        <v>7</v>
      </c>
      <c r="BL16" s="128">
        <f>_xll.Lucanet("stat",Input!$C$2,Input!$C$3,Input!$D$4,$A16,Input!$C$5,BL$4,"EUR")+_xll.Lucanet("stat",Input!$C$2,Input!$C$3,Input!$D$4,$A17,Input!$C$5,BL$4,"EUR")</f>
        <v>19</v>
      </c>
      <c r="BM16" s="128">
        <f>_xll.Lucanet("stat",Input!$C$2,Input!$C$3,Input!$D$4,$A16,Input!$C$5,BM$4,"EUR")+_xll.Lucanet("stat",Input!$C$2,Input!$C$3,Input!$D$4,$A17,Input!$C$5,BM$4,"EUR")</f>
        <v>0</v>
      </c>
      <c r="BN16" s="128">
        <f>_xll.Lucanet("stat",Input!$C$2,Input!$C$3,Input!$D$4,$A16,Input!$C$5,BN$4,"EUR")+_xll.Lucanet("stat",Input!$C$2,Input!$C$3,Input!$D$4,$A17,Input!$C$5,BN$4,"EUR")</f>
        <v>52</v>
      </c>
      <c r="BO16" s="128">
        <f>_xll.Lucanet("stat",Input!$C$2,Input!$C$3,Input!$D$4,$A16,Input!$C$5,BO$4,"EUR")+_xll.Lucanet("stat",Input!$C$2,Input!$C$3,Input!$D$4,$A17,Input!$C$5,BO$4,"EUR")</f>
        <v>11</v>
      </c>
      <c r="BP16" s="128">
        <f>_xll.Lucanet("stat",Input!$C$2,Input!$C$3,Input!$D$4,$A16,Input!$C$5,BP$4,"EUR")+_xll.Lucanet("stat",Input!$C$2,Input!$C$3,Input!$D$4,$A17,Input!$C$5,BP$4,"EUR")</f>
        <v>23</v>
      </c>
      <c r="BQ16" s="128">
        <f>_xll.Lucanet("stat",Input!$C$2,Input!$C$3,Input!$D$4,$A16,Input!$C$5,BQ$4,"EUR")+_xll.Lucanet("stat",Input!$C$2,Input!$C$3,Input!$D$4,$A17,Input!$C$5,BQ$4,"EUR")</f>
        <v>122</v>
      </c>
      <c r="BR16" s="128">
        <f>_xll.Lucanet("stat",Input!$C$2,Input!$C$3,Input!$D$4,$A16,Input!$C$5,BR$4,"EUR")+_xll.Lucanet("stat",Input!$C$2,Input!$C$3,Input!$D$4,$A17,Input!$C$5,BR$4,"EUR")</f>
        <v>10</v>
      </c>
      <c r="BS16" s="128">
        <f>_xll.Lucanet("stat",Input!$C$2,Input!$C$3,Input!$D$4,$A16,Input!$C$5,BS$4,"EUR")+_xll.Lucanet("stat",Input!$C$2,Input!$C$3,Input!$D$4,$A17,Input!$C$5,BS$4,"EUR")</f>
        <v>37</v>
      </c>
      <c r="BT16" s="128">
        <f>_xll.Lucanet("stat",Input!$C$2,Input!$C$3,Input!$D$4,$A16,Input!$C$5,BT$4,"EUR")+_xll.Lucanet("stat",Input!$C$2,Input!$C$3,Input!$D$4,$A17,Input!$C$5,BT$4,"EUR")</f>
        <v>49</v>
      </c>
      <c r="BU16" s="128">
        <f>_xll.Lucanet("stat",Input!$C$2,Input!$C$3,Input!$D$4,$A16,Input!$C$5,BU$4,"EUR")+_xll.Lucanet("stat",Input!$C$2,Input!$C$3,Input!$D$4,$A17,Input!$C$5,BU$4,"EUR")</f>
        <v>14</v>
      </c>
      <c r="BV16" s="128">
        <f>_xll.Lucanet("stat",Input!$C$2,Input!$C$3,Input!$D$4,$A16,Input!$C$5,BV$4,"EUR")+_xll.Lucanet("stat",Input!$C$2,Input!$C$3,Input!$D$4,$A17,Input!$C$5,BV$4,"EUR")</f>
        <v>16</v>
      </c>
      <c r="BW16" s="128">
        <f>_xll.Lucanet("stat",Input!$C$2,Input!$C$3,Input!$D$4,$A16,Input!$C$5,BW$4,"EUR")+_xll.Lucanet("stat",Input!$C$2,Input!$C$3,Input!$D$4,$A17,Input!$C$5,BW$4,"EUR")</f>
        <v>1</v>
      </c>
      <c r="BX16" s="128">
        <f>_xll.Lucanet("stat",Input!$C$2,Input!$C$3,Input!$D$4,$A16,Input!$C$5,BX$4,"EUR")+_xll.Lucanet("stat",Input!$C$2,Input!$C$3,Input!$D$4,$A17,Input!$C$5,BX$4,"EUR")</f>
        <v>72</v>
      </c>
      <c r="BY16" s="128">
        <f>_xll.Lucanet("stat",Input!$C$2,Input!$C$3,Input!$D$4,$A16,Input!$C$5,BY$4,"EUR")+_xll.Lucanet("stat",Input!$C$2,Input!$C$3,Input!$D$4,$A17,Input!$C$5,BY$4,"EUR")</f>
        <v>14</v>
      </c>
      <c r="BZ16" s="128">
        <f>_xll.Lucanet("stat",Input!$C$2,Input!$C$3,Input!$D$4,$A16,Input!$C$5,BZ$4,"EUR")+_xll.Lucanet("stat",Input!$C$2,Input!$C$3,Input!$D$4,$A17,Input!$C$5,BZ$4,"EUR")</f>
        <v>35</v>
      </c>
      <c r="CA16" s="128">
        <f>_xll.Lucanet("stat",Input!$C$2,Input!$C$3,Input!$D$4,$A16,Input!$C$5,CA$4,"EUR")+_xll.Lucanet("stat",Input!$C$2,Input!$C$3,Input!$D$4,$A17,Input!$C$5,CA$4,"EUR")</f>
        <v>24</v>
      </c>
      <c r="CB16" s="128">
        <f>_xll.Lucanet("stat",Input!$C$2,Input!$C$3,Input!$D$4,$A16,Input!$C$5,CB$4,"EUR")+_xll.Lucanet("stat",Input!$C$2,Input!$C$3,Input!$D$4,$A17,Input!$C$5,CB$4,"EUR")</f>
        <v>11</v>
      </c>
      <c r="CC16" s="128">
        <f>_xll.Lucanet("stat",Input!$C$2,Input!$C$3,Input!$D$4,$A16,Input!$C$5,CC$4,"EUR")+_xll.Lucanet("stat",Input!$C$2,Input!$C$3,Input!$D$4,$A17,Input!$C$5,CC$4,"EUR")</f>
        <v>16</v>
      </c>
      <c r="CD16" s="128">
        <f>_xll.Lucanet("stat",Input!$C$2,Input!$C$3,Input!$D$4,$A16,Input!$C$5,CD$4,"EUR")+_xll.Lucanet("stat",Input!$C$2,Input!$C$3,Input!$D$4,$A17,Input!$C$5,CD$4,"EUR")</f>
        <v>8</v>
      </c>
      <c r="CE16" s="128">
        <f>_xll.Lucanet("stat",Input!$C$2,Input!$C$3,Input!$D$4,$A16,Input!$C$5,CE$4,"EUR")+_xll.Lucanet("stat",Input!$C$2,Input!$C$3,Input!$D$4,$A17,Input!$C$5,CE$4,"EUR")</f>
        <v>68</v>
      </c>
      <c r="CF16" s="128">
        <f>_xll.Lucanet("stat",Input!$C$2,Input!$C$3,Input!$D$4,$A16,Input!$C$5,CF$4,"EUR")+_xll.Lucanet("stat",Input!$C$2,Input!$C$3,Input!$D$4,$A17,Input!$C$5,CF$4,"EUR")</f>
        <v>49</v>
      </c>
      <c r="CG16" s="128">
        <f>_xll.Lucanet("stat",Input!$C$2,Input!$C$3,Input!$D$4,$A16,Input!$C$5,CG$4,"EUR")+_xll.Lucanet("stat",Input!$C$2,Input!$C$3,Input!$D$4,$A17,Input!$C$5,CG$4,"EUR")</f>
        <v>0</v>
      </c>
      <c r="CH16" s="128">
        <f>_xll.Lucanet("stat",Input!$C$2,Input!$C$3,Input!$D$4,$A16,Input!$C$5,CH$4,"EUR")+_xll.Lucanet("stat",Input!$C$2,Input!$C$3,Input!$D$4,$A17,Input!$C$5,CH$4,"EUR")</f>
        <v>0</v>
      </c>
      <c r="CI16" s="128">
        <f>_xll.Lucanet("stat",Input!$C$2,Input!$C$3,Input!$D$4,$A16,Input!$C$5,CI$4,"EUR")+_xll.Lucanet("stat",Input!$C$2,Input!$C$3,Input!$D$4,$A17,Input!$C$5,CI$4,"EUR")</f>
        <v>0</v>
      </c>
      <c r="CJ16" s="128">
        <f>_xll.Lucanet("stat",Input!$C$2,Input!$C$3,Input!$D$4,$A16,Input!$C$5,CJ$4,"EUR")+_xll.Lucanet("stat",Input!$C$2,Input!$C$3,Input!$D$4,$A17,Input!$C$5,CJ$4,"EUR")</f>
        <v>0</v>
      </c>
      <c r="CK16" s="128">
        <f>_xll.Lucanet("stat",Input!$C$2,Input!$C$3,Input!$D$4,$A16,Input!$C$5,CK$4,"EUR")+_xll.Lucanet("stat",Input!$C$2,Input!$C$3,Input!$D$4,$A17,Input!$C$5,CK$4,"EUR")</f>
        <v>0</v>
      </c>
      <c r="CL16" s="128">
        <f>_xll.Lucanet("stat",Input!$C$2,Input!$C$3,Input!$D$4,$A16,Input!$C$5,CL$4,"EUR")+_xll.Lucanet("stat",Input!$C$2,Input!$C$3,Input!$D$4,$A17,Input!$C$5,CL$4,"EUR")</f>
        <v>0</v>
      </c>
    </row>
    <row r="17" spans="1:90">
      <c r="A17" s="27" t="s">
        <v>168</v>
      </c>
      <c r="B17" s="27" t="s">
        <v>167</v>
      </c>
      <c r="D17" s="77" t="s">
        <v>88</v>
      </c>
      <c r="E17" s="122">
        <f t="shared" si="0"/>
        <v>35.666666666666664</v>
      </c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8">
        <f t="shared" ref="AD17:AO17" si="196">AVERAGE(S15:AD15)</f>
        <v>0</v>
      </c>
      <c r="AE17" s="48">
        <f t="shared" si="196"/>
        <v>1.0833333333333333</v>
      </c>
      <c r="AF17" s="48">
        <f t="shared" si="196"/>
        <v>2.5</v>
      </c>
      <c r="AG17" s="48">
        <f t="shared" si="196"/>
        <v>3.9166666666666665</v>
      </c>
      <c r="AH17" s="48">
        <f t="shared" si="196"/>
        <v>6.583333333333333</v>
      </c>
      <c r="AI17" s="48">
        <f t="shared" si="196"/>
        <v>9.25</v>
      </c>
      <c r="AJ17" s="48">
        <f t="shared" si="196"/>
        <v>11.916666666666666</v>
      </c>
      <c r="AK17" s="48">
        <f t="shared" si="196"/>
        <v>14.583333333333334</v>
      </c>
      <c r="AL17" s="48">
        <f t="shared" si="196"/>
        <v>17.25</v>
      </c>
      <c r="AM17" s="48">
        <f t="shared" si="196"/>
        <v>19.916666666666668</v>
      </c>
      <c r="AN17" s="48">
        <f t="shared" si="196"/>
        <v>22.583333333333332</v>
      </c>
      <c r="AO17" s="48">
        <f t="shared" si="196"/>
        <v>25.25</v>
      </c>
      <c r="AP17" s="48">
        <f t="shared" ref="AP17" si="197">AVERAGE(AE15:AP15)</f>
        <v>27.916666666666668</v>
      </c>
      <c r="AQ17" s="48">
        <f t="shared" ref="AQ17" si="198">AVERAGE(AF15:AQ15)</f>
        <v>28.5</v>
      </c>
      <c r="AR17" s="48">
        <f t="shared" ref="AR17" si="199">AVERAGE(AG15:AR15)</f>
        <v>35.416666666666664</v>
      </c>
      <c r="AS17" s="48">
        <f t="shared" ref="AS17" si="200">AVERAGE(AH15:AS15)</f>
        <v>36.666666666666664</v>
      </c>
      <c r="AT17" s="48">
        <f t="shared" ref="AT17" si="201">AVERAGE(AI15:AT15)</f>
        <v>35.666666666666664</v>
      </c>
      <c r="AU17" s="48">
        <f t="shared" ref="AU17" si="202">AVERAGE(AJ15:AU15)</f>
        <v>39.25</v>
      </c>
      <c r="AV17" s="48">
        <f t="shared" ref="AV17" si="203">AVERAGE(AK15:AV15)</f>
        <v>44.916666666666664</v>
      </c>
      <c r="AW17" s="48">
        <f t="shared" ref="AW17" si="204">AVERAGE(AL15:AW15)</f>
        <v>43.916666666666664</v>
      </c>
      <c r="AX17" s="48">
        <f t="shared" ref="AX17" si="205">AVERAGE(AM15:AX15)</f>
        <v>47.5</v>
      </c>
      <c r="AY17" s="48">
        <f t="shared" ref="AY17" si="206">AVERAGE(AN15:AY15)</f>
        <v>51.083333333333336</v>
      </c>
      <c r="AZ17" s="48">
        <f t="shared" ref="AZ17" si="207">AVERAGE(AO15:AZ15)</f>
        <v>50.916666666666664</v>
      </c>
      <c r="BA17" s="48">
        <f t="shared" ref="BA17" si="208">AVERAGE(AP15:BA15)</f>
        <v>54.5</v>
      </c>
      <c r="BB17" s="48">
        <f t="shared" ref="BB17:BC17" si="209">AVERAGE(AQ15:BB15)</f>
        <v>56</v>
      </c>
      <c r="BC17" s="48">
        <f t="shared" si="209"/>
        <v>58.5</v>
      </c>
      <c r="BD17" s="48">
        <f t="shared" ref="BD17" si="210">AVERAGE(AS15:BD15)</f>
        <v>60.25</v>
      </c>
      <c r="BE17" s="48">
        <f t="shared" ref="BE17" si="211">AVERAGE(AT15:BE15)</f>
        <v>60.75</v>
      </c>
      <c r="BF17" s="48">
        <f t="shared" ref="BF17" si="212">AVERAGE(AU15:BF15)</f>
        <v>61.583333333333336</v>
      </c>
      <c r="BG17" s="48">
        <f t="shared" ref="BG17" si="213">AVERAGE(AV15:BG15)</f>
        <v>58.916666666666664</v>
      </c>
      <c r="BH17" s="48">
        <f t="shared" ref="BH17" si="214">AVERAGE(AW15:BH15)</f>
        <v>60.666666666666664</v>
      </c>
      <c r="BI17" s="48">
        <f t="shared" ref="BI17" si="215">AVERAGE(AX15:BI15)</f>
        <v>62.166666666666664</v>
      </c>
      <c r="BJ17" s="48">
        <f t="shared" ref="BJ17" si="216">AVERAGE(AY15:BJ15)</f>
        <v>58.416666666666664</v>
      </c>
      <c r="BK17" s="48">
        <f t="shared" ref="BK17" si="217">AVERAGE(AZ15:BK15)</f>
        <v>55.75</v>
      </c>
      <c r="BL17" s="48">
        <f t="shared" ref="BL17" si="218">AVERAGE(BA15:BL15)</f>
        <v>66.416666666666671</v>
      </c>
      <c r="BM17" s="48">
        <f t="shared" ref="BM17" si="219">AVERAGE(BB15:BM15)</f>
        <v>64.333333333333329</v>
      </c>
      <c r="BN17" s="48">
        <f t="shared" ref="BN17" si="220">AVERAGE(BC15:BN15)</f>
        <v>66</v>
      </c>
      <c r="BO17" s="48">
        <f t="shared" ref="BO17" si="221">AVERAGE(BD15:BO15)</f>
        <v>68.416666666666671</v>
      </c>
      <c r="BP17" s="48">
        <f t="shared" ref="BP17" si="222">AVERAGE(BE15:BP15)</f>
        <v>64.583333333333329</v>
      </c>
      <c r="BQ17" s="48">
        <f t="shared" ref="BQ17" si="223">AVERAGE(BF15:BQ15)</f>
        <v>65.583333333333329</v>
      </c>
      <c r="BR17" s="48">
        <f t="shared" ref="BR17" si="224">AVERAGE(BG15:BR15)</f>
        <v>67.75</v>
      </c>
      <c r="BS17" s="48">
        <f t="shared" ref="BS17" si="225">AVERAGE(BH15:BS15)</f>
        <v>68.916666666666671</v>
      </c>
      <c r="BT17" s="48">
        <f t="shared" ref="BT17" si="226">AVERAGE(BI15:BT15)</f>
        <v>61.083333333333336</v>
      </c>
      <c r="BU17" s="48">
        <f t="shared" ref="BU17" si="227">AVERAGE(BJ15:BU15)</f>
        <v>60.416666666666664</v>
      </c>
      <c r="BV17" s="48">
        <f t="shared" ref="BV17" si="228">AVERAGE(BK15:BV15)</f>
        <v>60.75</v>
      </c>
      <c r="BW17" s="48">
        <f t="shared" ref="BW17" si="229">AVERAGE(BL15:BW15)</f>
        <v>65</v>
      </c>
      <c r="BX17" s="48">
        <f t="shared" ref="BX17" si="230">AVERAGE(BM15:BX15)</f>
        <v>51.833333333333336</v>
      </c>
      <c r="BY17" s="48">
        <f t="shared" ref="BY17" si="231">AVERAGE(BN15:BY15)</f>
        <v>48.5</v>
      </c>
      <c r="BZ17" s="48">
        <f t="shared" ref="BZ17" si="232">AVERAGE(BO15:BZ15)</f>
        <v>42.666666666666664</v>
      </c>
      <c r="CA17" s="48">
        <f t="shared" ref="CA17" si="233">AVERAGE(BP15:CA15)</f>
        <v>40.333333333333336</v>
      </c>
      <c r="CB17" s="48">
        <f t="shared" ref="CB17" si="234">AVERAGE(BQ15:CB15)</f>
        <v>39</v>
      </c>
      <c r="CC17" s="48">
        <f t="shared" ref="CC17" si="235">AVERAGE(BR15:CC15)</f>
        <v>38.75</v>
      </c>
      <c r="CD17" s="48">
        <f t="shared" ref="CD17" si="236">AVERAGE(BS15:CD15)</f>
        <v>37.083333333333336</v>
      </c>
      <c r="CE17" s="48">
        <f t="shared" ref="CE17" si="237">AVERAGE(BT15:CE15)</f>
        <v>34.583333333333336</v>
      </c>
      <c r="CF17" s="48">
        <f t="shared" ref="CF17" si="238">AVERAGE(BU15:CF15)</f>
        <v>35.666666666666664</v>
      </c>
      <c r="CG17" s="48">
        <f t="shared" ref="CG17" si="239">AVERAGE(BV15:CG15)</f>
        <v>33.166666666666664</v>
      </c>
      <c r="CH17" s="48">
        <f t="shared" ref="CH17" si="240">AVERAGE(BW15:CH15)</f>
        <v>30.5</v>
      </c>
      <c r="CI17" s="48">
        <f t="shared" ref="CI17" si="241">AVERAGE(BX15:CI15)</f>
        <v>22.666666666666668</v>
      </c>
      <c r="CJ17" s="48">
        <f t="shared" ref="CJ17" si="242">AVERAGE(BY15:CJ15)</f>
        <v>41.166666666666664</v>
      </c>
      <c r="CK17" s="48">
        <f t="shared" ref="CK17" si="243">AVERAGE(BZ15:CK15)</f>
        <v>40.333333333333336</v>
      </c>
      <c r="CL17" s="48">
        <f t="shared" ref="CL17" si="244">AVERAGE(CA15:CL15)</f>
        <v>47.666666666666664</v>
      </c>
    </row>
    <row r="18" spans="1:90">
      <c r="D18" s="77" t="s">
        <v>200</v>
      </c>
      <c r="E18" s="43">
        <f t="shared" si="0"/>
        <v>0.93104189658879433</v>
      </c>
      <c r="F18" s="56"/>
      <c r="G18" s="43" t="e">
        <f t="shared" ref="G18:AO18" si="245">G7/G187</f>
        <v>#DIV/0!</v>
      </c>
      <c r="H18" s="43" t="e">
        <f t="shared" si="245"/>
        <v>#DIV/0!</v>
      </c>
      <c r="I18" s="43" t="e">
        <f t="shared" si="245"/>
        <v>#DIV/0!</v>
      </c>
      <c r="J18" s="43" t="e">
        <f t="shared" si="245"/>
        <v>#DIV/0!</v>
      </c>
      <c r="K18" s="43" t="e">
        <f t="shared" si="245"/>
        <v>#DIV/0!</v>
      </c>
      <c r="L18" s="43" t="e">
        <f t="shared" si="245"/>
        <v>#DIV/0!</v>
      </c>
      <c r="M18" s="43" t="e">
        <f t="shared" si="245"/>
        <v>#DIV/0!</v>
      </c>
      <c r="N18" s="43" t="e">
        <f t="shared" si="245"/>
        <v>#DIV/0!</v>
      </c>
      <c r="O18" s="43" t="e">
        <f t="shared" si="245"/>
        <v>#DIV/0!</v>
      </c>
      <c r="P18" s="43" t="e">
        <f t="shared" si="245"/>
        <v>#DIV/0!</v>
      </c>
      <c r="Q18" s="43" t="e">
        <f t="shared" si="245"/>
        <v>#DIV/0!</v>
      </c>
      <c r="R18" s="43" t="e">
        <f t="shared" si="245"/>
        <v>#DIV/0!</v>
      </c>
      <c r="S18" s="43" t="e">
        <f t="shared" si="245"/>
        <v>#DIV/0!</v>
      </c>
      <c r="T18" s="43" t="e">
        <f t="shared" si="245"/>
        <v>#DIV/0!</v>
      </c>
      <c r="U18" s="43" t="e">
        <f t="shared" si="245"/>
        <v>#DIV/0!</v>
      </c>
      <c r="V18" s="43" t="e">
        <f t="shared" si="245"/>
        <v>#DIV/0!</v>
      </c>
      <c r="W18" s="43" t="e">
        <f t="shared" si="245"/>
        <v>#DIV/0!</v>
      </c>
      <c r="X18" s="43" t="e">
        <f t="shared" si="245"/>
        <v>#DIV/0!</v>
      </c>
      <c r="Y18" s="43" t="e">
        <f t="shared" si="245"/>
        <v>#DIV/0!</v>
      </c>
      <c r="Z18" s="43" t="e">
        <f t="shared" si="245"/>
        <v>#DIV/0!</v>
      </c>
      <c r="AA18" s="43" t="e">
        <f t="shared" si="245"/>
        <v>#DIV/0!</v>
      </c>
      <c r="AB18" s="43" t="e">
        <f t="shared" si="245"/>
        <v>#DIV/0!</v>
      </c>
      <c r="AC18" s="43" t="e">
        <f t="shared" si="245"/>
        <v>#DIV/0!</v>
      </c>
      <c r="AD18" s="43" t="e">
        <f t="shared" si="245"/>
        <v>#DIV/0!</v>
      </c>
      <c r="AE18" s="43">
        <f t="shared" si="245"/>
        <v>0.60814279048063458</v>
      </c>
      <c r="AF18" s="43">
        <f t="shared" si="245"/>
        <v>1.2685593708037599</v>
      </c>
      <c r="AG18" s="43">
        <f t="shared" si="245"/>
        <v>1.2685593708037599</v>
      </c>
      <c r="AH18" s="43">
        <f t="shared" si="245"/>
        <v>1.9435657039165279</v>
      </c>
      <c r="AI18" s="43">
        <f t="shared" si="245"/>
        <v>1.9435959473763798</v>
      </c>
      <c r="AJ18" s="43">
        <f t="shared" si="245"/>
        <v>1.0000155608116519</v>
      </c>
      <c r="AK18" s="43">
        <f t="shared" si="245"/>
        <v>1</v>
      </c>
      <c r="AL18" s="43">
        <f t="shared" si="245"/>
        <v>1</v>
      </c>
      <c r="AM18" s="43">
        <f t="shared" si="245"/>
        <v>1</v>
      </c>
      <c r="AN18" s="43">
        <f t="shared" si="245"/>
        <v>1.0047615342721543</v>
      </c>
      <c r="AO18" s="43">
        <f t="shared" si="245"/>
        <v>1.0047615342721543</v>
      </c>
      <c r="AP18" s="43">
        <f t="shared" ref="AP18:BB18" si="246">AP7/AP187</f>
        <v>1</v>
      </c>
      <c r="AQ18" s="43">
        <f t="shared" si="246"/>
        <v>0.37373737373737376</v>
      </c>
      <c r="AR18" s="43">
        <f t="shared" si="246"/>
        <v>1.1752404235578269</v>
      </c>
      <c r="AS18" s="43">
        <f t="shared" si="246"/>
        <v>0.42911881188118817</v>
      </c>
      <c r="AT18" s="43">
        <f t="shared" si="246"/>
        <v>0.62733129874533744</v>
      </c>
      <c r="AU18" s="43">
        <f t="shared" si="246"/>
        <v>0.7161856629870994</v>
      </c>
      <c r="AV18" s="43">
        <f t="shared" si="246"/>
        <v>1.7920680105529898</v>
      </c>
      <c r="AW18" s="43">
        <f t="shared" si="246"/>
        <v>0.42426755366869884</v>
      </c>
      <c r="AX18" s="43">
        <f t="shared" si="246"/>
        <v>0.6046545261170333</v>
      </c>
      <c r="AY18" s="43">
        <f t="shared" si="246"/>
        <v>1.3440510079147425</v>
      </c>
      <c r="AZ18" s="43">
        <f t="shared" si="246"/>
        <v>0.64951175440731768</v>
      </c>
      <c r="BA18" s="43">
        <f t="shared" si="246"/>
        <v>1.489401916177542</v>
      </c>
      <c r="BB18" s="43">
        <f t="shared" si="246"/>
        <v>1.0226949837087453</v>
      </c>
      <c r="BC18" s="43">
        <f t="shared" ref="BC18:BN18" si="247">BC7/BC187</f>
        <v>0.87650793953788853</v>
      </c>
      <c r="BD18" s="43">
        <f t="shared" si="247"/>
        <v>1.7211481762056735</v>
      </c>
      <c r="BE18" s="43">
        <f t="shared" si="247"/>
        <v>0.75119419375268537</v>
      </c>
      <c r="BF18" s="43">
        <f t="shared" si="247"/>
        <v>0.47899083389077973</v>
      </c>
      <c r="BG18" s="43">
        <f t="shared" si="247"/>
        <v>0.42180371896262742</v>
      </c>
      <c r="BH18" s="43">
        <f t="shared" si="247"/>
        <v>1.3053043984904833</v>
      </c>
      <c r="BI18" s="43">
        <f t="shared" si="247"/>
        <v>0.69652071180937924</v>
      </c>
      <c r="BJ18" s="43">
        <f t="shared" si="247"/>
        <v>0.41668611203672679</v>
      </c>
      <c r="BK18" s="43">
        <f t="shared" si="247"/>
        <v>0.43051170683228079</v>
      </c>
      <c r="BL18" s="43">
        <f t="shared" si="247"/>
        <v>1.7908263106207638</v>
      </c>
      <c r="BM18" s="43">
        <f t="shared" si="247"/>
        <v>0.66237950226720488</v>
      </c>
      <c r="BN18" s="43">
        <f t="shared" si="247"/>
        <v>1.6659879585704866</v>
      </c>
      <c r="BO18" s="43">
        <f t="shared" ref="BO18:BZ18" si="248">BO7/BO187</f>
        <v>2.9446021204866639</v>
      </c>
      <c r="BP18" s="43">
        <f t="shared" si="248"/>
        <v>1.7800807895434263</v>
      </c>
      <c r="BQ18" s="43">
        <f t="shared" si="248"/>
        <v>0.60734644497237489</v>
      </c>
      <c r="BR18" s="43">
        <f t="shared" si="248"/>
        <v>0.89985002465606834</v>
      </c>
      <c r="BS18" s="43">
        <f t="shared" si="248"/>
        <v>1.3733089582235147</v>
      </c>
      <c r="BT18" s="43">
        <f t="shared" si="248"/>
        <v>0.4882352911180623</v>
      </c>
      <c r="BU18" s="43">
        <f t="shared" si="248"/>
        <v>0.66076294125405577</v>
      </c>
      <c r="BV18" s="43">
        <f t="shared" si="248"/>
        <v>0.8238410610917416</v>
      </c>
      <c r="BW18" s="43">
        <f t="shared" si="248"/>
        <v>1.3689320394307665</v>
      </c>
      <c r="BX18" s="43">
        <f t="shared" si="248"/>
        <v>0</v>
      </c>
      <c r="BY18" s="43">
        <f t="shared" si="248"/>
        <v>0.17755681997646361</v>
      </c>
      <c r="BZ18" s="43">
        <f t="shared" si="248"/>
        <v>0</v>
      </c>
      <c r="CA18" s="43">
        <f t="shared" ref="CA18:CL18" si="249">CA7/CA187</f>
        <v>1.6854267771867126</v>
      </c>
      <c r="CB18" s="43">
        <f t="shared" si="249"/>
        <v>2.4361735797179183</v>
      </c>
      <c r="CC18" s="43">
        <f t="shared" si="249"/>
        <v>0.76578050443761392</v>
      </c>
      <c r="CD18" s="43">
        <f t="shared" si="249"/>
        <v>0.66627404593639583</v>
      </c>
      <c r="CE18" s="43">
        <f t="shared" si="249"/>
        <v>0.54212765975373478</v>
      </c>
      <c r="CF18" s="43">
        <f t="shared" si="249"/>
        <v>0.93104189658879433</v>
      </c>
      <c r="CG18" s="43">
        <f t="shared" si="249"/>
        <v>2.4828246399189965E-3</v>
      </c>
      <c r="CH18" s="43">
        <f t="shared" si="249"/>
        <v>8.7007937372042404E-2</v>
      </c>
      <c r="CI18" s="43">
        <f t="shared" si="249"/>
        <v>2.4971881695522238E-3</v>
      </c>
      <c r="CJ18" s="43">
        <f t="shared" si="249"/>
        <v>5.9069175578266675</v>
      </c>
      <c r="CK18" s="43">
        <f t="shared" si="249"/>
        <v>2.6548646135171002E-3</v>
      </c>
      <c r="CL18" s="43">
        <f t="shared" si="249"/>
        <v>1.8395039895110856</v>
      </c>
    </row>
    <row r="19" spans="1:90">
      <c r="D19" s="77" t="s">
        <v>199</v>
      </c>
      <c r="E19" s="43">
        <f t="shared" si="0"/>
        <v>0.9497761864922305</v>
      </c>
      <c r="F19" s="56"/>
      <c r="G19" s="43" t="e">
        <f t="shared" ref="G19:AO19" si="250">G9/G188</f>
        <v>#DIV/0!</v>
      </c>
      <c r="H19" s="43" t="e">
        <f t="shared" si="250"/>
        <v>#DIV/0!</v>
      </c>
      <c r="I19" s="43" t="e">
        <f t="shared" si="250"/>
        <v>#DIV/0!</v>
      </c>
      <c r="J19" s="43" t="e">
        <f t="shared" si="250"/>
        <v>#DIV/0!</v>
      </c>
      <c r="K19" s="43" t="e">
        <f t="shared" si="250"/>
        <v>#DIV/0!</v>
      </c>
      <c r="L19" s="43" t="e">
        <f t="shared" si="250"/>
        <v>#DIV/0!</v>
      </c>
      <c r="M19" s="43" t="e">
        <f t="shared" si="250"/>
        <v>#DIV/0!</v>
      </c>
      <c r="N19" s="43" t="e">
        <f t="shared" si="250"/>
        <v>#DIV/0!</v>
      </c>
      <c r="O19" s="43" t="e">
        <f t="shared" si="250"/>
        <v>#DIV/0!</v>
      </c>
      <c r="P19" s="43" t="e">
        <f t="shared" si="250"/>
        <v>#DIV/0!</v>
      </c>
      <c r="Q19" s="43" t="e">
        <f t="shared" si="250"/>
        <v>#DIV/0!</v>
      </c>
      <c r="R19" s="43" t="e">
        <f t="shared" si="250"/>
        <v>#DIV/0!</v>
      </c>
      <c r="S19" s="43" t="e">
        <f t="shared" si="250"/>
        <v>#DIV/0!</v>
      </c>
      <c r="T19" s="43" t="e">
        <f t="shared" si="250"/>
        <v>#DIV/0!</v>
      </c>
      <c r="U19" s="43" t="e">
        <f t="shared" si="250"/>
        <v>#DIV/0!</v>
      </c>
      <c r="V19" s="43" t="e">
        <f t="shared" si="250"/>
        <v>#DIV/0!</v>
      </c>
      <c r="W19" s="43" t="e">
        <f t="shared" si="250"/>
        <v>#DIV/0!</v>
      </c>
      <c r="X19" s="43" t="e">
        <f t="shared" si="250"/>
        <v>#DIV/0!</v>
      </c>
      <c r="Y19" s="43">
        <f t="shared" si="250"/>
        <v>1</v>
      </c>
      <c r="Z19" s="43">
        <f t="shared" si="250"/>
        <v>1</v>
      </c>
      <c r="AA19" s="43">
        <f t="shared" si="250"/>
        <v>1</v>
      </c>
      <c r="AB19" s="43">
        <f t="shared" si="250"/>
        <v>1</v>
      </c>
      <c r="AC19" s="43">
        <f t="shared" si="250"/>
        <v>41.377501743053934</v>
      </c>
      <c r="AD19" s="43">
        <f t="shared" si="250"/>
        <v>5.8295767193989763</v>
      </c>
      <c r="AE19" s="43">
        <f t="shared" si="250"/>
        <v>0.95261844241296856</v>
      </c>
      <c r="AF19" s="43">
        <f t="shared" si="250"/>
        <v>0.95093833901960623</v>
      </c>
      <c r="AG19" s="43">
        <f t="shared" si="250"/>
        <v>0.25933719537779304</v>
      </c>
      <c r="AH19" s="43">
        <f t="shared" si="250"/>
        <v>2.598710474517028</v>
      </c>
      <c r="AI19" s="43">
        <f t="shared" si="250"/>
        <v>1.2159317240794196</v>
      </c>
      <c r="AJ19" s="43">
        <f t="shared" si="250"/>
        <v>0.10266309676856407</v>
      </c>
      <c r="AK19" s="43">
        <f t="shared" si="250"/>
        <v>5.4356294453107995E-2</v>
      </c>
      <c r="AL19" s="43">
        <f t="shared" si="250"/>
        <v>0.35612820124189704</v>
      </c>
      <c r="AM19" s="43">
        <f t="shared" si="250"/>
        <v>0.70796285321537089</v>
      </c>
      <c r="AN19" s="43">
        <f t="shared" si="250"/>
        <v>10.217506818002848</v>
      </c>
      <c r="AO19" s="43">
        <f t="shared" si="250"/>
        <v>0.26742229394648087</v>
      </c>
      <c r="AP19" s="43">
        <f t="shared" ref="AP19:BB19" si="251">AP9/AP188</f>
        <v>0.60830788699583649</v>
      </c>
      <c r="AQ19" s="43">
        <f t="shared" si="251"/>
        <v>0.10689740860558186</v>
      </c>
      <c r="AR19" s="43">
        <f t="shared" si="251"/>
        <v>0.40338264242968808</v>
      </c>
      <c r="AS19" s="43">
        <f t="shared" si="251"/>
        <v>3.2098330200520366</v>
      </c>
      <c r="AT19" s="43">
        <f t="shared" si="251"/>
        <v>2.0997038129759695</v>
      </c>
      <c r="AU19" s="43">
        <f t="shared" si="251"/>
        <v>2.0294726967630421</v>
      </c>
      <c r="AV19" s="43">
        <f t="shared" si="251"/>
        <v>2.5335895060000029</v>
      </c>
      <c r="AW19" s="43">
        <f t="shared" si="251"/>
        <v>0.61203050347836074</v>
      </c>
      <c r="AX19" s="43">
        <f t="shared" si="251"/>
        <v>0.12875481926576862</v>
      </c>
      <c r="AY19" s="43">
        <f t="shared" si="251"/>
        <v>2.5813518816388306</v>
      </c>
      <c r="AZ19" s="43">
        <f t="shared" si="251"/>
        <v>1.5931905319443602</v>
      </c>
      <c r="BA19" s="43">
        <f t="shared" si="251"/>
        <v>0.10685070565707785</v>
      </c>
      <c r="BB19" s="43">
        <f t="shared" si="251"/>
        <v>0.18076947960057879</v>
      </c>
      <c r="BC19" s="43">
        <f t="shared" ref="BC19:BN19" si="252">BC9/BC188</f>
        <v>5.6856746365660071E-2</v>
      </c>
      <c r="BD19" s="43">
        <f t="shared" si="252"/>
        <v>0.5116682925251167</v>
      </c>
      <c r="BE19" s="43">
        <f t="shared" si="252"/>
        <v>0.22568254799348347</v>
      </c>
      <c r="BF19" s="43" t="e">
        <f t="shared" si="252"/>
        <v>#DIV/0!</v>
      </c>
      <c r="BG19" s="43">
        <f t="shared" si="252"/>
        <v>0.13739585265422707</v>
      </c>
      <c r="BH19" s="43">
        <f t="shared" si="252"/>
        <v>2.9563472660182004</v>
      </c>
      <c r="BI19" s="43">
        <f t="shared" si="252"/>
        <v>2.3930629422185548</v>
      </c>
      <c r="BJ19" s="43">
        <f t="shared" si="252"/>
        <v>4.5481166213780009</v>
      </c>
      <c r="BK19" s="43">
        <f t="shared" si="252"/>
        <v>4.8681285442473134</v>
      </c>
      <c r="BL19" s="43">
        <f t="shared" si="252"/>
        <v>14.170954205074715</v>
      </c>
      <c r="BM19" s="43">
        <f t="shared" si="252"/>
        <v>0</v>
      </c>
      <c r="BN19" s="43">
        <f t="shared" si="252"/>
        <v>0.72498343968412349</v>
      </c>
      <c r="BO19" s="43">
        <f t="shared" ref="BO19:BZ19" si="253">BO9/BO188</f>
        <v>0.62383381372223168</v>
      </c>
      <c r="BP19" s="43">
        <f t="shared" si="253"/>
        <v>1.2212103886970074</v>
      </c>
      <c r="BQ19" s="43">
        <f t="shared" si="253"/>
        <v>2.3122294150497704</v>
      </c>
      <c r="BR19" s="43">
        <f t="shared" si="253"/>
        <v>0.61794358180881848</v>
      </c>
      <c r="BS19" s="43">
        <f t="shared" si="253"/>
        <v>1185.1589055121824</v>
      </c>
      <c r="BT19" s="43">
        <f t="shared" si="253"/>
        <v>1.6212415321100873</v>
      </c>
      <c r="BU19" s="43">
        <f t="shared" si="253"/>
        <v>0.70653416417470882</v>
      </c>
      <c r="BV19" s="43">
        <f t="shared" si="253"/>
        <v>0.86850717590647242</v>
      </c>
      <c r="BW19" s="43">
        <f t="shared" si="253"/>
        <v>8.9040987779323288E-2</v>
      </c>
      <c r="BX19" s="43">
        <f t="shared" si="253"/>
        <v>1.4680111745488047</v>
      </c>
      <c r="BY19" s="43">
        <f t="shared" si="253"/>
        <v>0.59479896635233898</v>
      </c>
      <c r="BZ19" s="43">
        <f t="shared" si="253"/>
        <v>0.80465332644266796</v>
      </c>
      <c r="CA19" s="43">
        <f t="shared" ref="CA19:CL19" si="254">CA9/CA188</f>
        <v>2.4083256500139165</v>
      </c>
      <c r="CB19" s="43">
        <f t="shared" si="254"/>
        <v>0.86020413017929587</v>
      </c>
      <c r="CC19" s="43">
        <f t="shared" si="254"/>
        <v>1.4026027155502572</v>
      </c>
      <c r="CD19" s="43">
        <f t="shared" si="254"/>
        <v>0.39054811447784876</v>
      </c>
      <c r="CE19" s="43">
        <f t="shared" si="254"/>
        <v>4.0349029141914627</v>
      </c>
      <c r="CF19" s="43">
        <f t="shared" si="254"/>
        <v>0.9497761864922305</v>
      </c>
      <c r="CG19" s="43">
        <f t="shared" si="254"/>
        <v>0</v>
      </c>
      <c r="CH19" s="43" t="e">
        <f t="shared" si="254"/>
        <v>#DIV/0!</v>
      </c>
      <c r="CI19" s="43" t="e">
        <f t="shared" si="254"/>
        <v>#DIV/0!</v>
      </c>
      <c r="CJ19" s="43" t="e">
        <f t="shared" si="254"/>
        <v>#DIV/0!</v>
      </c>
      <c r="CK19" s="43" t="e">
        <f t="shared" si="254"/>
        <v>#DIV/0!</v>
      </c>
      <c r="CL19" s="43" t="e">
        <f t="shared" si="254"/>
        <v>#DIV/0!</v>
      </c>
    </row>
    <row r="20" spans="1:90">
      <c r="D20" s="77" t="s">
        <v>73</v>
      </c>
      <c r="E20" s="43">
        <f t="shared" si="0"/>
        <v>1.3068609421277551</v>
      </c>
      <c r="F20" s="56"/>
      <c r="G20" s="43"/>
      <c r="H20" s="43"/>
      <c r="I20" s="43" t="e">
        <f t="shared" ref="I20:AO20" si="255">(G9+H9+I9)/(G188+H188+I188)</f>
        <v>#DIV/0!</v>
      </c>
      <c r="J20" s="43" t="e">
        <f t="shared" si="255"/>
        <v>#DIV/0!</v>
      </c>
      <c r="K20" s="43" t="e">
        <f t="shared" si="255"/>
        <v>#DIV/0!</v>
      </c>
      <c r="L20" s="43" t="e">
        <f t="shared" si="255"/>
        <v>#DIV/0!</v>
      </c>
      <c r="M20" s="43" t="e">
        <f t="shared" si="255"/>
        <v>#DIV/0!</v>
      </c>
      <c r="N20" s="43" t="e">
        <f t="shared" si="255"/>
        <v>#DIV/0!</v>
      </c>
      <c r="O20" s="43" t="e">
        <f t="shared" si="255"/>
        <v>#DIV/0!</v>
      </c>
      <c r="P20" s="43" t="e">
        <f t="shared" si="255"/>
        <v>#DIV/0!</v>
      </c>
      <c r="Q20" s="43" t="e">
        <f t="shared" si="255"/>
        <v>#DIV/0!</v>
      </c>
      <c r="R20" s="43" t="e">
        <f t="shared" si="255"/>
        <v>#DIV/0!</v>
      </c>
      <c r="S20" s="43" t="e">
        <f t="shared" si="255"/>
        <v>#DIV/0!</v>
      </c>
      <c r="T20" s="43" t="e">
        <f t="shared" si="255"/>
        <v>#DIV/0!</v>
      </c>
      <c r="U20" s="43" t="e">
        <f t="shared" si="255"/>
        <v>#DIV/0!</v>
      </c>
      <c r="V20" s="43" t="e">
        <f t="shared" si="255"/>
        <v>#DIV/0!</v>
      </c>
      <c r="W20" s="43" t="e">
        <f t="shared" si="255"/>
        <v>#DIV/0!</v>
      </c>
      <c r="X20" s="43" t="e">
        <f t="shared" si="255"/>
        <v>#DIV/0!</v>
      </c>
      <c r="Y20" s="43">
        <f t="shared" si="255"/>
        <v>1</v>
      </c>
      <c r="Z20" s="43">
        <f t="shared" si="255"/>
        <v>1</v>
      </c>
      <c r="AA20" s="43">
        <f t="shared" si="255"/>
        <v>1</v>
      </c>
      <c r="AB20" s="43">
        <f t="shared" si="255"/>
        <v>1</v>
      </c>
      <c r="AC20" s="43">
        <f t="shared" si="255"/>
        <v>9.3523605893467057</v>
      </c>
      <c r="AD20" s="43">
        <f t="shared" si="255"/>
        <v>12.821891757626194</v>
      </c>
      <c r="AE20" s="43">
        <f t="shared" si="255"/>
        <v>9.1274783484013557</v>
      </c>
      <c r="AF20" s="43">
        <f t="shared" si="255"/>
        <v>1.2304248324941292</v>
      </c>
      <c r="AG20" s="43">
        <f t="shared" si="255"/>
        <v>0.72909373949232381</v>
      </c>
      <c r="AH20" s="43">
        <f t="shared" si="255"/>
        <v>1.0693091544985738</v>
      </c>
      <c r="AI20" s="43">
        <f t="shared" si="255"/>
        <v>1.2055039453304819</v>
      </c>
      <c r="AJ20" s="43">
        <f t="shared" si="255"/>
        <v>1.1000151388918824</v>
      </c>
      <c r="AK20" s="43">
        <f t="shared" si="255"/>
        <v>0.58421377403447772</v>
      </c>
      <c r="AL20" s="43">
        <f t="shared" si="255"/>
        <v>0.12224679637899878</v>
      </c>
      <c r="AM20" s="43">
        <f t="shared" si="255"/>
        <v>0.587638699453497</v>
      </c>
      <c r="AN20" s="43">
        <f t="shared" si="255"/>
        <v>3.4851766969136078</v>
      </c>
      <c r="AO20" s="43">
        <f t="shared" si="255"/>
        <v>2.9492864871457471</v>
      </c>
      <c r="AP20" s="43">
        <f t="shared" ref="AP20" si="256">(AN9+AO9+AP9)/(AN188+AO188+AP188)</f>
        <v>3.8003319066352828</v>
      </c>
      <c r="AQ20" s="43">
        <f t="shared" ref="AQ20" si="257">(AO9+AP9+AQ9)/(AO188+AP188+AQ188)</f>
        <v>0.28187559252250027</v>
      </c>
      <c r="AR20" s="43">
        <f t="shared" ref="AR20" si="258">(AP9+AQ9+AR9)/(AP188+AQ188+AR188)</f>
        <v>0.3322495744107325</v>
      </c>
      <c r="AS20" s="43">
        <f t="shared" ref="AS20" si="259">(AQ9+AR9+AS9)/(AQ188+AR188+AS188)</f>
        <v>0.87946048197347726</v>
      </c>
      <c r="AT20" s="43">
        <f t="shared" ref="AT20" si="260">(AR9+AS9+AT9)/(AR188+AS188+AT188)</f>
        <v>1.6608943132909544</v>
      </c>
      <c r="AU20" s="43">
        <f t="shared" ref="AU20" si="261">(AS9+AT9+AU9)/(AS188+AT188+AU188)</f>
        <v>2.4331814493334205</v>
      </c>
      <c r="AV20" s="43">
        <f t="shared" ref="AV20" si="262">(AT9+AU9+AV9)/(AT188+AU188+AV188)</f>
        <v>2.2522812514892316</v>
      </c>
      <c r="AW20" s="43">
        <f t="shared" ref="AW20" si="263">(AU9+AV9+AW9)/(AU188+AV188+AW188)</f>
        <v>1.5819996237179184</v>
      </c>
      <c r="AX20" s="43">
        <f t="shared" ref="AX20" si="264">(AV9+AW9+AX9)/(AV188+AW188+AX188)</f>
        <v>0.76564951873879505</v>
      </c>
      <c r="AY20" s="43">
        <f t="shared" ref="AY20" si="265">(AW9+AX9+AY9)/(AW188+AX188+AY188)</f>
        <v>1.134590153834413</v>
      </c>
      <c r="AZ20" s="43">
        <f t="shared" ref="AZ20" si="266">(AX9+AY9+AZ9)/(AX188+AY188+AZ188)</f>
        <v>1.3040114042274427</v>
      </c>
      <c r="BA20" s="43">
        <f t="shared" ref="BA20" si="267">(AY9+AZ9+BA9)/(AY188+AZ188+BA188)</f>
        <v>1.4847162108594154</v>
      </c>
      <c r="BB20" s="43">
        <f t="shared" ref="BB20:BC20" si="268">(AZ9+BA9+BB9)/(AZ188+BA188+BB188)</f>
        <v>0.36867545408823243</v>
      </c>
      <c r="BC20" s="43">
        <f t="shared" si="268"/>
        <v>0.13637876431228932</v>
      </c>
      <c r="BD20" s="43">
        <f t="shared" ref="BD20" si="269">(BB9+BC9+BD9)/(BB188+BC188+BD188)</f>
        <v>0.2458819843663638</v>
      </c>
      <c r="BE20" s="43">
        <f t="shared" ref="BE20" si="270">(BC9+BD9+BE9)/(BC188+BD188+BE188)</f>
        <v>0.32641817662540895</v>
      </c>
      <c r="BF20" s="43">
        <f t="shared" ref="BF20" si="271">(BD9+BE9+BF9)/(BD188+BE188+BF188)</f>
        <v>0.44850591728553052</v>
      </c>
      <c r="BG20" s="43">
        <f t="shared" ref="BG20" si="272">(BE9+BF9+BG9)/(BE188+BF188+BG188)</f>
        <v>0.15195993030571878</v>
      </c>
      <c r="BH20" s="43">
        <f t="shared" ref="BH20" si="273">(BF9+BG9+BH9)/(BF188+BG188+BH188)</f>
        <v>0.65723501781535321</v>
      </c>
      <c r="BI20" s="43">
        <f t="shared" ref="BI20" si="274">(BG9+BH9+BI9)/(BG188+BH188+BI188)</f>
        <v>0.8251054286915972</v>
      </c>
      <c r="BJ20" s="43">
        <f t="shared" ref="BJ20" si="275">(BH9+BI9+BJ9)/(BH188+BI188+BJ188)</f>
        <v>3.0932803789861292</v>
      </c>
      <c r="BK20" s="43">
        <f t="shared" ref="BK20" si="276">(BI9+BJ9+BK9)/(BI188+BJ188+BK188)</f>
        <v>3.6006694648493287</v>
      </c>
      <c r="BL20" s="43">
        <f t="shared" ref="BL20" si="277">(BJ9+BK9+BL9)/(BJ188+BK188+BL188)</f>
        <v>6.978359262769473</v>
      </c>
      <c r="BM20" s="43">
        <f t="shared" ref="BM20" si="278">(BK9+BL9+BM9)/(BK188+BL188+BM188)</f>
        <v>1.3306063797049512</v>
      </c>
      <c r="BN20" s="43">
        <f t="shared" ref="BN20" si="279">(BL9+BM9+BN9)/(BL188+BM188+BN188)</f>
        <v>0.8190807508230149</v>
      </c>
      <c r="BO20" s="43">
        <f t="shared" ref="BO20" si="280">(BM9+BN9+BO9)/(BM188+BN188+BO188)</f>
        <v>0.52203060480952679</v>
      </c>
      <c r="BP20" s="43">
        <f t="shared" ref="BP20" si="281">(BN9+BO9+BP9)/(BN188+BO188+BP188)</f>
        <v>0.80346921845215569</v>
      </c>
      <c r="BQ20" s="43">
        <f t="shared" ref="BQ20" si="282">(BO9+BP9+BQ9)/(BO188+BP188+BQ188)</f>
        <v>1.7079818320355504</v>
      </c>
      <c r="BR20" s="43">
        <f t="shared" ref="BR20" si="283">(BP9+BQ9+BR9)/(BP188+BQ188+BR188)</f>
        <v>1.6078847060494816</v>
      </c>
      <c r="BS20" s="43">
        <f t="shared" ref="BS20" si="284">(BQ9+BR9+BS9)/(BQ188+BR188+BS188)</f>
        <v>2.4397763821110092</v>
      </c>
      <c r="BT20" s="43">
        <f t="shared" ref="BT20" si="285">(BR9+BS9+BT9)/(BR188+BS188+BT188)</f>
        <v>2.1682652865683663</v>
      </c>
      <c r="BU20" s="43">
        <f t="shared" ref="BU20" si="286">(BS9+BT9+BU9)/(BS188+BT188+BU188)</f>
        <v>2.1477242079166721</v>
      </c>
      <c r="BV20" s="43">
        <f t="shared" ref="BV20" si="287">(BT9+BU9+BV9)/(BT188+BU188+BV188)</f>
        <v>1.0751444536185906</v>
      </c>
      <c r="BW20" s="43">
        <f t="shared" ref="BW20" si="288">(BU9+BV9+BW9)/(BU188+BV188+BW188)</f>
        <v>0.50947596527136507</v>
      </c>
      <c r="BX20" s="43">
        <f t="shared" ref="BX20" si="289">(BV9+BW9+BX9)/(BV188+BW188+BX188)</f>
        <v>1.0261000688938611</v>
      </c>
      <c r="BY20" s="43">
        <f t="shared" ref="BY20" si="290">(BW9+BX9+BY9)/(BW188+BX188+BY188)</f>
        <v>0.90891365885614328</v>
      </c>
      <c r="BZ20" s="43">
        <f t="shared" ref="BZ20" si="291">(BX9+BY9+BZ9)/(BX188+BY188+BZ188)</f>
        <v>0.99765631526718124</v>
      </c>
      <c r="CA20" s="43">
        <f t="shared" ref="CA20" si="292">(BY9+BZ9+CA9)/(BY188+BZ188+CA188)</f>
        <v>0.97837777004954629</v>
      </c>
      <c r="CB20" s="43">
        <f t="shared" ref="CB20" si="293">(BZ9+CA9+CB9)/(BZ188+CA188+CB188)</f>
        <v>1.1009696301094094</v>
      </c>
      <c r="CC20" s="43">
        <f t="shared" ref="CC20" si="294">(CA9+CB9+CC9)/(CA188+CB188+CC188)</f>
        <v>1.5350837323231623</v>
      </c>
      <c r="CD20" s="43">
        <f t="shared" ref="CD20" si="295">(CB9+CC9+CD9)/(CB188+CC188+CD188)</f>
        <v>0.8236477142836367</v>
      </c>
      <c r="CE20" s="43">
        <f t="shared" ref="CE20" si="296">(CC9+CD9+CE9)/(CC188+CD188+CE188)</f>
        <v>1.6951198624294614</v>
      </c>
      <c r="CF20" s="43">
        <f t="shared" ref="CF20" si="297">(CD9+CE9+CF9)/(CD188+CE188+CF188)</f>
        <v>1.3068609421277551</v>
      </c>
      <c r="CG20" s="43">
        <f t="shared" ref="CG20" si="298">(CE9+CF9+CG9)/(CE188+CF188+CG188)</f>
        <v>1.1912208310774379</v>
      </c>
      <c r="CH20" s="43">
        <f t="shared" ref="CH20" si="299">(CF9+CG9+CH9)/(CF188+CG188+CH188)</f>
        <v>0.65630879568232214</v>
      </c>
      <c r="CI20" s="43">
        <f t="shared" ref="CI20" si="300">(CG9+CH9+CI9)/(CG188+CH188+CI188)</f>
        <v>0</v>
      </c>
      <c r="CJ20" s="43" t="e">
        <f t="shared" ref="CJ20" si="301">(CH9+CI9+CJ9)/(CH188+CI188+CJ188)</f>
        <v>#DIV/0!</v>
      </c>
      <c r="CK20" s="43" t="e">
        <f t="shared" ref="CK20" si="302">(CI9+CJ9+CK9)/(CI188+CJ188+CK188)</f>
        <v>#DIV/0!</v>
      </c>
      <c r="CL20" s="43" t="e">
        <f t="shared" ref="CL20" si="303">(CJ9+CK9+CL9)/(CJ188+CK188+CL188)</f>
        <v>#DIV/0!</v>
      </c>
    </row>
    <row r="21" spans="1:90">
      <c r="D21" s="77" t="s">
        <v>99</v>
      </c>
      <c r="E21" s="109">
        <f t="shared" si="0"/>
        <v>1.3758601130091013</v>
      </c>
      <c r="F21" s="56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 t="e">
        <f t="shared" ref="S21:AO21" si="304">S10/S189</f>
        <v>#DIV/0!</v>
      </c>
      <c r="T21" s="43" t="e">
        <f t="shared" si="304"/>
        <v>#DIV/0!</v>
      </c>
      <c r="U21" s="43" t="e">
        <f t="shared" si="304"/>
        <v>#DIV/0!</v>
      </c>
      <c r="V21" s="43" t="e">
        <f t="shared" si="304"/>
        <v>#DIV/0!</v>
      </c>
      <c r="W21" s="43" t="e">
        <f t="shared" si="304"/>
        <v>#DIV/0!</v>
      </c>
      <c r="X21" s="43" t="e">
        <f t="shared" si="304"/>
        <v>#DIV/0!</v>
      </c>
      <c r="Y21" s="43">
        <f t="shared" si="304"/>
        <v>1</v>
      </c>
      <c r="Z21" s="43">
        <f t="shared" si="304"/>
        <v>1</v>
      </c>
      <c r="AA21" s="43">
        <f t="shared" si="304"/>
        <v>1</v>
      </c>
      <c r="AB21" s="43">
        <f t="shared" si="304"/>
        <v>1</v>
      </c>
      <c r="AC21" s="43">
        <f t="shared" si="304"/>
        <v>5.5862430035172732</v>
      </c>
      <c r="AD21" s="43">
        <f t="shared" si="304"/>
        <v>5.6204590326410715</v>
      </c>
      <c r="AE21" s="43">
        <f t="shared" si="304"/>
        <v>0.95261844241296856</v>
      </c>
      <c r="AF21" s="43">
        <f t="shared" si="304"/>
        <v>0.95117655396243828</v>
      </c>
      <c r="AG21" s="43">
        <f t="shared" si="304"/>
        <v>0.72909373949232381</v>
      </c>
      <c r="AH21" s="43">
        <f t="shared" si="304"/>
        <v>1.0600638085053953</v>
      </c>
      <c r="AI21" s="43">
        <f t="shared" si="304"/>
        <v>1.097729083861229</v>
      </c>
      <c r="AJ21" s="43">
        <f t="shared" si="304"/>
        <v>0.91178093313576247</v>
      </c>
      <c r="AK21" s="43">
        <f t="shared" si="304"/>
        <v>0.8598792802069648</v>
      </c>
      <c r="AL21" s="43">
        <f t="shared" si="304"/>
        <v>0.84413084523965332</v>
      </c>
      <c r="AM21" s="43">
        <f t="shared" si="304"/>
        <v>0.81111696355579355</v>
      </c>
      <c r="AN21" s="43">
        <f t="shared" si="304"/>
        <v>1.7510796244782261</v>
      </c>
      <c r="AO21" s="43">
        <f t="shared" si="304"/>
        <v>1.6305224747717657</v>
      </c>
      <c r="AP21" s="43">
        <f t="shared" ref="AP21:BB21" si="305">AP10/AP189</f>
        <v>1.5421485177456973</v>
      </c>
      <c r="AQ21" s="43">
        <f t="shared" si="305"/>
        <v>0.10689740860558186</v>
      </c>
      <c r="AR21" s="43">
        <f t="shared" si="305"/>
        <v>0.25555048168186706</v>
      </c>
      <c r="AS21" s="43">
        <f t="shared" si="305"/>
        <v>0.87946048197347726</v>
      </c>
      <c r="AT21" s="43">
        <f t="shared" si="305"/>
        <v>1.2205187941956601</v>
      </c>
      <c r="AU21" s="43">
        <f t="shared" si="305"/>
        <v>1.2676377585482865</v>
      </c>
      <c r="AV21" s="43">
        <f t="shared" si="305"/>
        <v>1.4687809476810036</v>
      </c>
      <c r="AW21" s="43">
        <f t="shared" si="305"/>
        <v>1.3390280909418402</v>
      </c>
      <c r="AX21" s="43">
        <f t="shared" si="305"/>
        <v>1.0334798150820608</v>
      </c>
      <c r="AY21" s="43">
        <f t="shared" si="305"/>
        <v>1.3088614011249113</v>
      </c>
      <c r="AZ21" s="43">
        <f t="shared" si="305"/>
        <v>1.3243578425462139</v>
      </c>
      <c r="BA21" s="43">
        <f t="shared" si="305"/>
        <v>1.176555786723787</v>
      </c>
      <c r="BB21" s="43">
        <f t="shared" si="305"/>
        <v>1.0520505389250627</v>
      </c>
      <c r="BC21" s="43">
        <f t="shared" ref="BC21:BN21" si="306">BC10/BC189</f>
        <v>5.6856746365660071E-2</v>
      </c>
      <c r="BD21" s="43">
        <f t="shared" si="306"/>
        <v>0.34447608385811956</v>
      </c>
      <c r="BE21" s="43">
        <f t="shared" si="306"/>
        <v>0.32641817662540895</v>
      </c>
      <c r="BF21" s="43">
        <f t="shared" si="306"/>
        <v>0.32641817662540895</v>
      </c>
      <c r="BG21" s="43">
        <f t="shared" si="306"/>
        <v>0.24422004051360488</v>
      </c>
      <c r="BH21" s="43">
        <f t="shared" si="306"/>
        <v>0.4870137568600329</v>
      </c>
      <c r="BI21" s="43">
        <f t="shared" si="306"/>
        <v>0.58118427354790647</v>
      </c>
      <c r="BJ21" s="43">
        <f t="shared" si="306"/>
        <v>0.70340400428604821</v>
      </c>
      <c r="BK21" s="43">
        <f t="shared" si="306"/>
        <v>0.79541485301388282</v>
      </c>
      <c r="BL21" s="43">
        <f t="shared" si="306"/>
        <v>1.0146234112721795</v>
      </c>
      <c r="BM21" s="43">
        <f t="shared" si="306"/>
        <v>0.83444596328772358</v>
      </c>
      <c r="BN21" s="43">
        <f t="shared" si="306"/>
        <v>3.0002717399037571</v>
      </c>
      <c r="BO21" s="43">
        <f t="shared" ref="BO21:BZ21" si="307">BO10/BO189</f>
        <v>0.20497678681794756</v>
      </c>
      <c r="BP21" s="43">
        <f t="shared" si="307"/>
        <v>0.41941085073491507</v>
      </c>
      <c r="BQ21" s="43">
        <f t="shared" si="307"/>
        <v>1.1546291410162135</v>
      </c>
      <c r="BR21" s="43">
        <f t="shared" si="307"/>
        <v>1.0557116437626282</v>
      </c>
      <c r="BS21" s="43">
        <f t="shared" si="307"/>
        <v>1.4322286463531739</v>
      </c>
      <c r="BT21" s="43">
        <f t="shared" si="307"/>
        <v>1.4590629810085043</v>
      </c>
      <c r="BU21" s="43">
        <f t="shared" si="307"/>
        <v>1.3485724062233873</v>
      </c>
      <c r="BV21" s="43">
        <f t="shared" si="307"/>
        <v>1.3221718251336332</v>
      </c>
      <c r="BW21" s="43">
        <f t="shared" si="307"/>
        <v>1.1979767809758388</v>
      </c>
      <c r="BX21" s="43">
        <f t="shared" si="307"/>
        <v>1.2486850042935203</v>
      </c>
      <c r="BY21" s="43">
        <f t="shared" si="307"/>
        <v>1.1782470663596907</v>
      </c>
      <c r="BZ21" s="43">
        <f t="shared" si="307"/>
        <v>1.1203246179895678</v>
      </c>
      <c r="CA21" s="43">
        <f t="shared" ref="CA21:CL21" si="308">CA10/CA189</f>
        <v>2.4083256500139165</v>
      </c>
      <c r="CB21" s="43">
        <f t="shared" si="308"/>
        <v>1.6272349524959857</v>
      </c>
      <c r="CC21" s="43">
        <f t="shared" si="308"/>
        <v>1.5350837323231623</v>
      </c>
      <c r="CD21" s="43">
        <f t="shared" si="308"/>
        <v>1.1179293153100534</v>
      </c>
      <c r="CE21" s="43">
        <f t="shared" si="308"/>
        <v>1.6745308486289074</v>
      </c>
      <c r="CF21" s="43">
        <f t="shared" si="308"/>
        <v>1.3758601130091013</v>
      </c>
      <c r="CG21" s="43">
        <f t="shared" si="308"/>
        <v>1.1617796459537557</v>
      </c>
      <c r="CH21" s="43">
        <f t="shared" si="308"/>
        <v>1.1617796459537557</v>
      </c>
      <c r="CI21" s="43">
        <f t="shared" si="308"/>
        <v>1.1617796459537557</v>
      </c>
      <c r="CJ21" s="43">
        <f t="shared" si="308"/>
        <v>1.1617796459537557</v>
      </c>
      <c r="CK21" s="43">
        <f t="shared" si="308"/>
        <v>1.1617796459537557</v>
      </c>
      <c r="CL21" s="43">
        <f t="shared" si="308"/>
        <v>1.1617796459537557</v>
      </c>
    </row>
    <row r="22" spans="1:90">
      <c r="D22" s="77" t="s">
        <v>110</v>
      </c>
      <c r="E22" s="109">
        <f t="shared" si="0"/>
        <v>1.0961371605583063</v>
      </c>
      <c r="F22" s="56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 t="e">
        <f t="shared" ref="S22:AO22" si="309">S11/S203</f>
        <v>#DIV/0!</v>
      </c>
      <c r="T22" s="43" t="e">
        <f t="shared" si="309"/>
        <v>#DIV/0!</v>
      </c>
      <c r="U22" s="43" t="e">
        <f t="shared" si="309"/>
        <v>#DIV/0!</v>
      </c>
      <c r="V22" s="43" t="e">
        <f t="shared" si="309"/>
        <v>#DIV/0!</v>
      </c>
      <c r="W22" s="43" t="e">
        <f t="shared" si="309"/>
        <v>#DIV/0!</v>
      </c>
      <c r="X22" s="43" t="e">
        <f t="shared" si="309"/>
        <v>#DIV/0!</v>
      </c>
      <c r="Y22" s="43">
        <f t="shared" si="309"/>
        <v>1</v>
      </c>
      <c r="Z22" s="43">
        <f t="shared" si="309"/>
        <v>1</v>
      </c>
      <c r="AA22" s="43">
        <f t="shared" si="309"/>
        <v>1</v>
      </c>
      <c r="AB22" s="43">
        <f t="shared" si="309"/>
        <v>1</v>
      </c>
      <c r="AC22" s="43">
        <f t="shared" si="309"/>
        <v>5.5862430035172732</v>
      </c>
      <c r="AD22" s="43">
        <f t="shared" si="309"/>
        <v>5.6204590326410715</v>
      </c>
      <c r="AE22" s="43">
        <f t="shared" si="309"/>
        <v>4.4666114367142269</v>
      </c>
      <c r="AF22" s="43">
        <f t="shared" si="309"/>
        <v>2.3593377762661474</v>
      </c>
      <c r="AG22" s="43">
        <f t="shared" si="309"/>
        <v>1.8380639837860313</v>
      </c>
      <c r="AH22" s="43">
        <f t="shared" si="309"/>
        <v>1.9465430014135774</v>
      </c>
      <c r="AI22" s="43">
        <f t="shared" si="309"/>
        <v>1.797300528178607</v>
      </c>
      <c r="AJ22" s="43">
        <f t="shared" si="309"/>
        <v>1.5216386829226556</v>
      </c>
      <c r="AK22" s="43">
        <f t="shared" si="309"/>
        <v>1.449122122266826</v>
      </c>
      <c r="AL22" s="43">
        <f t="shared" si="309"/>
        <v>1.4338167388674354</v>
      </c>
      <c r="AM22" s="43">
        <f t="shared" si="309"/>
        <v>1.2741013755528714</v>
      </c>
      <c r="AN22" s="43">
        <f t="shared" si="309"/>
        <v>2.1523437305984863</v>
      </c>
      <c r="AO22" s="43">
        <f t="shared" si="309"/>
        <v>1.6800184505495162</v>
      </c>
      <c r="AP22" s="43">
        <f t="shared" ref="AP22:BB22" si="310">AP11/AP203</f>
        <v>1.5421485177456973</v>
      </c>
      <c r="AQ22" s="43">
        <f t="shared" si="310"/>
        <v>1.3583117534180571</v>
      </c>
      <c r="AR22" s="43">
        <f t="shared" si="310"/>
        <v>1.2821094770687156</v>
      </c>
      <c r="AS22" s="43">
        <f t="shared" si="310"/>
        <v>1.5009924807131649</v>
      </c>
      <c r="AT22" s="43">
        <f t="shared" si="310"/>
        <v>1.5248100240550542</v>
      </c>
      <c r="AU22" s="43">
        <f t="shared" si="310"/>
        <v>1.5668703723549362</v>
      </c>
      <c r="AV22" s="43">
        <f t="shared" si="310"/>
        <v>1.7793498986725302</v>
      </c>
      <c r="AW22" s="43">
        <f t="shared" si="310"/>
        <v>1.7110142020787951</v>
      </c>
      <c r="AX22" s="43">
        <f t="shared" si="310"/>
        <v>1.4401294644080871</v>
      </c>
      <c r="AY22" s="43">
        <f t="shared" si="310"/>
        <v>1.6969524976360804</v>
      </c>
      <c r="AZ22" s="43">
        <f t="shared" si="310"/>
        <v>1.2345275323329852</v>
      </c>
      <c r="BA22" s="43">
        <f t="shared" si="310"/>
        <v>1.1473483184716065</v>
      </c>
      <c r="BB22" s="43">
        <f t="shared" si="310"/>
        <v>1.0520505389250627</v>
      </c>
      <c r="BC22" s="43">
        <f t="shared" ref="BC22:BN22" si="311">BC11/BC203</f>
        <v>1.1051652182832021</v>
      </c>
      <c r="BD22" s="43">
        <f t="shared" si="311"/>
        <v>1.1370203423702376</v>
      </c>
      <c r="BE22" s="43">
        <f t="shared" si="311"/>
        <v>1.014228852220046</v>
      </c>
      <c r="BF22" s="43">
        <f t="shared" si="311"/>
        <v>0.89995721639383608</v>
      </c>
      <c r="BG22" s="43">
        <f t="shared" si="311"/>
        <v>0.80843795855088418</v>
      </c>
      <c r="BH22" s="43">
        <f t="shared" si="311"/>
        <v>0.72511869565146991</v>
      </c>
      <c r="BI22" s="43">
        <f t="shared" si="311"/>
        <v>0.75709073647990266</v>
      </c>
      <c r="BJ22" s="43">
        <f t="shared" si="311"/>
        <v>0.95249363959354527</v>
      </c>
      <c r="BK22" s="43">
        <f t="shared" si="311"/>
        <v>0.55418064403262168</v>
      </c>
      <c r="BL22" s="43">
        <f t="shared" si="311"/>
        <v>0.56344989430799852</v>
      </c>
      <c r="BM22" s="43">
        <f t="shared" si="311"/>
        <v>0.62198725915327635</v>
      </c>
      <c r="BN22" s="43">
        <f t="shared" si="311"/>
        <v>0.80507349824330154</v>
      </c>
      <c r="BO22" s="43">
        <f t="shared" ref="BO22:BZ22" si="312">BO11/BO203</f>
        <v>0.84351135127952681</v>
      </c>
      <c r="BP22" s="43">
        <f t="shared" si="312"/>
        <v>0.93221861867244848</v>
      </c>
      <c r="BQ22" s="43">
        <f t="shared" si="312"/>
        <v>1.3004977309022387</v>
      </c>
      <c r="BR22" s="43">
        <f t="shared" si="312"/>
        <v>1.2137582962251807</v>
      </c>
      <c r="BS22" s="43">
        <f t="shared" si="312"/>
        <v>1.6968801075153204</v>
      </c>
      <c r="BT22" s="43">
        <f t="shared" si="312"/>
        <v>1.6441841930490622</v>
      </c>
      <c r="BU22" s="43">
        <f t="shared" si="312"/>
        <v>1.5082748541008271</v>
      </c>
      <c r="BV22" s="43">
        <f t="shared" si="312"/>
        <v>1.4429702755118807</v>
      </c>
      <c r="BW22" s="43">
        <f t="shared" si="312"/>
        <v>1.2920946953190218</v>
      </c>
      <c r="BX22" s="43">
        <f t="shared" si="312"/>
        <v>1.2637760740491304</v>
      </c>
      <c r="BY22" s="43">
        <f t="shared" si="312"/>
        <v>1.2645998110084704</v>
      </c>
      <c r="BZ22" s="43">
        <f t="shared" si="312"/>
        <v>1.245695105361238</v>
      </c>
      <c r="CA22" s="43">
        <f t="shared" ref="CA22:CL22" si="313">CA11/CA203</f>
        <v>1.3362679208555421</v>
      </c>
      <c r="CB22" s="43">
        <f t="shared" si="313"/>
        <v>1.3180405200145955</v>
      </c>
      <c r="CC22" s="43">
        <f t="shared" si="313"/>
        <v>1.1809135509990014</v>
      </c>
      <c r="CD22" s="43">
        <f t="shared" si="313"/>
        <v>1.1485490929260378</v>
      </c>
      <c r="CE22" s="43">
        <f t="shared" si="313"/>
        <v>1.1651979636110592</v>
      </c>
      <c r="CF22" s="43">
        <f t="shared" si="313"/>
        <v>1.0961371605583063</v>
      </c>
      <c r="CG22" s="43">
        <f t="shared" si="313"/>
        <v>1.0308924250362697</v>
      </c>
      <c r="CH22" s="43">
        <f t="shared" si="313"/>
        <v>1.0356710008867078</v>
      </c>
      <c r="CI22" s="43">
        <f t="shared" si="313"/>
        <v>1.0960180616235538</v>
      </c>
      <c r="CJ22" s="43">
        <f t="shared" si="313"/>
        <v>1.0322475918018981</v>
      </c>
      <c r="CK22" s="43">
        <f t="shared" si="313"/>
        <v>1.0864315135808156</v>
      </c>
      <c r="CL22" s="43">
        <f t="shared" si="313"/>
        <v>1.1617796459537557</v>
      </c>
    </row>
    <row r="23" spans="1:90">
      <c r="D23" s="77" t="s">
        <v>400</v>
      </c>
      <c r="E23" s="47">
        <f t="shared" si="0"/>
        <v>14.181085929951692</v>
      </c>
      <c r="F23" s="56"/>
      <c r="G23" s="47" t="e">
        <f t="shared" ref="G23:AO23" si="314">G9/G13</f>
        <v>#DIV/0!</v>
      </c>
      <c r="H23" s="47" t="e">
        <f t="shared" si="314"/>
        <v>#DIV/0!</v>
      </c>
      <c r="I23" s="47" t="e">
        <f t="shared" si="314"/>
        <v>#DIV/0!</v>
      </c>
      <c r="J23" s="47" t="e">
        <f t="shared" si="314"/>
        <v>#DIV/0!</v>
      </c>
      <c r="K23" s="47" t="e">
        <f t="shared" si="314"/>
        <v>#DIV/0!</v>
      </c>
      <c r="L23" s="47" t="e">
        <f t="shared" si="314"/>
        <v>#DIV/0!</v>
      </c>
      <c r="M23" s="47" t="e">
        <f t="shared" si="314"/>
        <v>#DIV/0!</v>
      </c>
      <c r="N23" s="47" t="e">
        <f t="shared" si="314"/>
        <v>#DIV/0!</v>
      </c>
      <c r="O23" s="47" t="e">
        <f t="shared" si="314"/>
        <v>#DIV/0!</v>
      </c>
      <c r="P23" s="47" t="e">
        <f t="shared" si="314"/>
        <v>#DIV/0!</v>
      </c>
      <c r="Q23" s="47" t="e">
        <f t="shared" si="314"/>
        <v>#DIV/0!</v>
      </c>
      <c r="R23" s="47" t="e">
        <f t="shared" si="314"/>
        <v>#DIV/0!</v>
      </c>
      <c r="S23" s="47" t="e">
        <f>S9/S13</f>
        <v>#DIV/0!</v>
      </c>
      <c r="T23" s="47" t="e">
        <f>T9/T13</f>
        <v>#DIV/0!</v>
      </c>
      <c r="U23" s="47" t="e">
        <f>U9/U13</f>
        <v>#DIV/0!</v>
      </c>
      <c r="V23" s="47" t="e">
        <f t="shared" si="314"/>
        <v>#DIV/0!</v>
      </c>
      <c r="W23" s="47" t="e">
        <f t="shared" si="314"/>
        <v>#DIV/0!</v>
      </c>
      <c r="X23" s="47" t="e">
        <f t="shared" si="314"/>
        <v>#DIV/0!</v>
      </c>
      <c r="Y23" s="47">
        <f t="shared" si="314"/>
        <v>10.809425999999998</v>
      </c>
      <c r="Z23" s="47">
        <f t="shared" si="314"/>
        <v>11.883557462686568</v>
      </c>
      <c r="AA23" s="47">
        <f t="shared" si="314"/>
        <v>13.261401086956523</v>
      </c>
      <c r="AB23" s="47">
        <f t="shared" si="314"/>
        <v>12.173998550724637</v>
      </c>
      <c r="AC23" s="47">
        <f t="shared" si="314"/>
        <v>16.406726051660517</v>
      </c>
      <c r="AD23" s="47">
        <f t="shared" si="314"/>
        <v>13.947003709428129</v>
      </c>
      <c r="AE23" s="47">
        <f t="shared" si="314"/>
        <v>13.243843846153847</v>
      </c>
      <c r="AF23" s="47">
        <f t="shared" si="314"/>
        <v>12.384376666666666</v>
      </c>
      <c r="AG23" s="47">
        <f t="shared" si="314"/>
        <v>8.225432631578947</v>
      </c>
      <c r="AH23" s="47">
        <f t="shared" si="314"/>
        <v>24.985973809523806</v>
      </c>
      <c r="AI23" s="47">
        <f t="shared" si="314"/>
        <v>11.038368052953667</v>
      </c>
      <c r="AJ23" s="47">
        <f>AJ9/AJ13</f>
        <v>17.742529999999999</v>
      </c>
      <c r="AK23" s="47">
        <f t="shared" si="314"/>
        <v>-2.8165434782608698</v>
      </c>
      <c r="AL23" s="47">
        <f t="shared" si="314"/>
        <v>5.0847640449438201</v>
      </c>
      <c r="AM23" s="47">
        <f t="shared" si="314"/>
        <v>10.37731966197183</v>
      </c>
      <c r="AN23" s="47">
        <f t="shared" si="314"/>
        <v>8.4872478700411342</v>
      </c>
      <c r="AO23" s="47">
        <f t="shared" si="314"/>
        <v>12.702352252252252</v>
      </c>
      <c r="AP23" s="47">
        <f t="shared" ref="AP23:BB23" si="315">AP9/AP13</f>
        <v>17.087360475754803</v>
      </c>
      <c r="AQ23" s="47">
        <f t="shared" si="315"/>
        <v>19.633334999999999</v>
      </c>
      <c r="AR23" s="47">
        <f t="shared" si="315"/>
        <v>9.3709138364779871</v>
      </c>
      <c r="AS23" s="47">
        <f t="shared" si="315"/>
        <v>22.084769767441859</v>
      </c>
      <c r="AT23" s="47">
        <f t="shared" si="315"/>
        <v>15.2857079035499</v>
      </c>
      <c r="AU23" s="47">
        <f t="shared" si="315"/>
        <v>16.831592068965517</v>
      </c>
      <c r="AV23" s="47">
        <f t="shared" si="315"/>
        <v>25.015603164556961</v>
      </c>
      <c r="AW23" s="47">
        <f t="shared" si="315"/>
        <v>18.555506920415226</v>
      </c>
      <c r="AX23" s="47">
        <f t="shared" si="315"/>
        <v>21.501852991452992</v>
      </c>
      <c r="AY23" s="47">
        <f t="shared" si="315"/>
        <v>9.2499783910997024</v>
      </c>
      <c r="AZ23" s="47">
        <f t="shared" si="315"/>
        <v>15.494080286738352</v>
      </c>
      <c r="BA23" s="47">
        <f t="shared" si="315"/>
        <v>13.99994</v>
      </c>
      <c r="BB23" s="47">
        <f t="shared" si="315"/>
        <v>26.612821818181818</v>
      </c>
      <c r="BC23" s="47" t="e">
        <f t="shared" ref="BC23:BN23" si="316">BC9/BC13</f>
        <v>#DIV/0!</v>
      </c>
      <c r="BD23" s="47">
        <f t="shared" si="316"/>
        <v>12.816909629629629</v>
      </c>
      <c r="BE23" s="47">
        <f t="shared" si="316"/>
        <v>21.633375000000001</v>
      </c>
      <c r="BF23" s="47" t="e">
        <f t="shared" si="316"/>
        <v>#DIV/0!</v>
      </c>
      <c r="BG23" s="47">
        <f t="shared" si="316"/>
        <v>17.778143999999998</v>
      </c>
      <c r="BH23" s="47">
        <f t="shared" si="316"/>
        <v>12.819993675889329</v>
      </c>
      <c r="BI23" s="47">
        <f t="shared" si="316"/>
        <v>16.945886603668704</v>
      </c>
      <c r="BJ23" s="47">
        <f t="shared" si="316"/>
        <v>14.734961264822136</v>
      </c>
      <c r="BK23" s="47">
        <f t="shared" si="316"/>
        <v>14.128253983582809</v>
      </c>
      <c r="BL23" s="47">
        <f t="shared" si="316"/>
        <v>16.184322247417484</v>
      </c>
      <c r="BM23" s="47" t="e">
        <f t="shared" si="316"/>
        <v>#DIV/0!</v>
      </c>
      <c r="BN23" s="47">
        <f t="shared" si="316"/>
        <v>7.4889774706867671</v>
      </c>
      <c r="BO23" s="47">
        <f t="shared" ref="BO23:BZ23" si="317">BO9/BO13</f>
        <v>12.677981144781144</v>
      </c>
      <c r="BP23" s="47">
        <f t="shared" si="317"/>
        <v>9.2017989263803681</v>
      </c>
      <c r="BQ23" s="47">
        <f t="shared" si="317"/>
        <v>12.772321778109825</v>
      </c>
      <c r="BR23" s="47">
        <f t="shared" si="317"/>
        <v>24.724037674418607</v>
      </c>
      <c r="BS23" s="47">
        <f t="shared" si="317"/>
        <v>16.141320642201833</v>
      </c>
      <c r="BT23" s="47">
        <f t="shared" si="317"/>
        <v>10.777870137693631</v>
      </c>
      <c r="BU23" s="47">
        <f t="shared" si="317"/>
        <v>22.053025666666667</v>
      </c>
      <c r="BV23" s="47">
        <f t="shared" si="317"/>
        <v>8.660236700698551</v>
      </c>
      <c r="BW23" s="47">
        <f t="shared" si="317"/>
        <v>21.364698412698413</v>
      </c>
      <c r="BX23" s="47">
        <f t="shared" si="317"/>
        <v>10.089372786690435</v>
      </c>
      <c r="BY23" s="47">
        <f t="shared" si="317"/>
        <v>24.126414545454544</v>
      </c>
      <c r="BZ23" s="47">
        <f t="shared" si="317"/>
        <v>21.903621060171922</v>
      </c>
      <c r="CA23" s="47">
        <f t="shared" ref="CA23:CL23" si="318">CA9/CA13</f>
        <v>22.395535263157893</v>
      </c>
      <c r="CB23" s="47">
        <f t="shared" si="318"/>
        <v>18.208370588235294</v>
      </c>
      <c r="CC23" s="47">
        <f t="shared" si="318"/>
        <v>28.793033655172415</v>
      </c>
      <c r="CD23" s="47">
        <f t="shared" si="318"/>
        <v>17.859104175824175</v>
      </c>
      <c r="CE23" s="47">
        <f t="shared" si="318"/>
        <v>11.610897520307825</v>
      </c>
      <c r="CF23" s="47">
        <f t="shared" si="318"/>
        <v>14.181085929951692</v>
      </c>
      <c r="CG23" s="47" t="e">
        <f t="shared" si="318"/>
        <v>#DIV/0!</v>
      </c>
      <c r="CH23" s="47" t="e">
        <f t="shared" si="318"/>
        <v>#DIV/0!</v>
      </c>
      <c r="CI23" s="47" t="e">
        <f t="shared" si="318"/>
        <v>#DIV/0!</v>
      </c>
      <c r="CJ23" s="47" t="e">
        <f t="shared" si="318"/>
        <v>#DIV/0!</v>
      </c>
      <c r="CK23" s="47" t="e">
        <f t="shared" si="318"/>
        <v>#DIV/0!</v>
      </c>
      <c r="CL23" s="47" t="e">
        <f t="shared" si="318"/>
        <v>#DIV/0!</v>
      </c>
    </row>
    <row r="24" spans="1:90">
      <c r="D24" s="78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12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</row>
    <row r="25" spans="1:90">
      <c r="C25" s="37">
        <v>2</v>
      </c>
      <c r="D25" s="78" t="s">
        <v>89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12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</row>
    <row r="26" spans="1:90">
      <c r="A26" s="27" t="s">
        <v>146</v>
      </c>
      <c r="B26" s="27" t="s">
        <v>173</v>
      </c>
      <c r="D26" s="79" t="s">
        <v>58</v>
      </c>
      <c r="E26" s="47">
        <f t="shared" ref="E26:E70" si="319">INDEX(S26:CK26,COUNT($S$1:$CK$1))</f>
        <v>134</v>
      </c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61">
        <v>0</v>
      </c>
      <c r="T26" s="61">
        <v>0</v>
      </c>
      <c r="U26" s="61">
        <v>0</v>
      </c>
      <c r="V26" s="61">
        <v>0</v>
      </c>
      <c r="W26" s="61">
        <v>0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61">
        <v>0</v>
      </c>
      <c r="AE26" s="61">
        <v>40.15</v>
      </c>
      <c r="AF26" s="61">
        <v>29.9</v>
      </c>
      <c r="AG26" s="61">
        <v>29.9</v>
      </c>
      <c r="AH26" s="61">
        <v>36.299999999999997</v>
      </c>
      <c r="AI26" s="61">
        <v>36.299999999999997</v>
      </c>
      <c r="AJ26" s="61">
        <v>72.900000000000006</v>
      </c>
      <c r="AK26" s="61">
        <v>72.900000000000006</v>
      </c>
      <c r="AL26" s="61">
        <v>72.900000000000006</v>
      </c>
      <c r="AM26" s="61">
        <v>72.900000000000006</v>
      </c>
      <c r="AN26" s="61">
        <v>72.900000000000006</v>
      </c>
      <c r="AO26" s="61">
        <v>72.900000000000006</v>
      </c>
      <c r="AP26" s="61">
        <v>72.900000000000006</v>
      </c>
      <c r="AQ26" s="61">
        <f>_xll.Lucanet("stat",Input!$F$2,Input!$C$3,Input!$D$4,$A26,Input!$C$5,AQ$4,"EUR")</f>
        <v>131.19999999999999</v>
      </c>
      <c r="AR26" s="61">
        <f>_xll.Lucanet("stat",Input!$F$2,Input!$C$3,Input!$D$4,$A26,Input!$C$5,AR$4,"EUR")</f>
        <v>171.84</v>
      </c>
      <c r="AS26" s="61">
        <f>_xll.Lucanet("stat",Input!$F$2,Input!$C$3,Input!$D$4,$A26,Input!$C$5,AS$4,"EUR")</f>
        <v>109.8</v>
      </c>
      <c r="AT26" s="61">
        <f>_xll.Lucanet("stat",Input!$F$2,Input!$C$3,Input!$D$4,$A26,Input!$C$5,AT$4,"EUR")</f>
        <v>79.2</v>
      </c>
      <c r="AU26" s="61">
        <f>_xll.Lucanet("stat",Input!$F$2,Input!$C$3,Input!$D$4,$A26,Input!$C$5,AU$4,"EUR")</f>
        <v>125.4</v>
      </c>
      <c r="AV26" s="61">
        <f>_xll.Lucanet("stat",Input!$F$2,Input!$C$3,Input!$D$4,$A26,Input!$C$5,AV$4,"EUR")</f>
        <v>143</v>
      </c>
      <c r="AW26" s="61">
        <f>_xll.Lucanet("stat",Input!$F$2,Input!$C$3,Input!$D$4,$A26,Input!$C$5,AW$4,"EUR")</f>
        <v>140.80000000000001</v>
      </c>
      <c r="AX26" s="61">
        <f>_xll.Lucanet("stat",Input!$F$2,Input!$C$3,Input!$D$4,$A26,Input!$C$5,AX$4,"EUR")</f>
        <v>143</v>
      </c>
      <c r="AY26" s="61">
        <f>_xll.Lucanet("stat",Input!$F$2,Input!$C$3,Input!$D$4,$A26,Input!$C$5,AY$4,"EUR")</f>
        <v>143</v>
      </c>
      <c r="AZ26" s="61">
        <f>_xll.Lucanet("stat",Input!$F$2,Input!$C$3,Input!$D$4,$A26,Input!$C$5,AZ$4,"EUR")</f>
        <v>129.80000000000001</v>
      </c>
      <c r="BA26" s="61">
        <f>_xll.Lucanet("stat",Input!$F$2,Input!$C$3,Input!$D$4,$A26,Input!$C$5,BA$4,"EUR")</f>
        <v>132</v>
      </c>
      <c r="BB26" s="61">
        <f>_xll.Lucanet("stat",Input!$F$2,Input!$C$3,Input!$D$4,$A26,Input!$C$5,BB$4,"EUR")</f>
        <v>140.80000000000001</v>
      </c>
      <c r="BC26" s="61">
        <f>_xll.Lucanet("stat",Input!$G$2,Input!$C$3,Input!$D$4,$A26,Input!$C$5,BC$4,"EUR")</f>
        <v>125.72</v>
      </c>
      <c r="BD26" s="61">
        <f>_xll.Lucanet("stat",Input!$G$2,Input!$C$3,Input!$D$4,$A26,Input!$C$5,BD$4,"EUR")</f>
        <v>132.32</v>
      </c>
      <c r="BE26" s="61">
        <f>_xll.Lucanet("stat",Input!$G$2,Input!$C$3,Input!$D$4,$A26,Input!$C$5,BE$4,"EUR")</f>
        <v>166.09</v>
      </c>
      <c r="BF26" s="61">
        <f>_xll.Lucanet("stat",Input!$G$2,Input!$C$3,Input!$D$4,$A26,Input!$C$5,BF$4,"EUR")</f>
        <v>121.45</v>
      </c>
      <c r="BG26" s="61">
        <f>_xll.Lucanet("stat",Input!$G$2,Input!$C$3,Input!$D$4,$A26,Input!$C$5,BG$4,"EUR")</f>
        <v>162.69999999999999</v>
      </c>
      <c r="BH26" s="61">
        <f>_xll.Lucanet("stat",Input!$G$2,Input!$C$3,Input!$D$4,$A26,Input!$C$5,BH$4,"EUR")</f>
        <v>159.55000000000001</v>
      </c>
      <c r="BI26" s="61">
        <f>_xll.Lucanet("stat",Input!$G$2,Input!$C$3,Input!$D$4,$A26,Input!$C$5,BI$4,"EUR")</f>
        <v>168.83</v>
      </c>
      <c r="BJ26" s="61">
        <f>_xll.Lucanet("stat",Input!$G$2,Input!$C$3,Input!$D$4,$A26,Input!$C$5,BJ$4,"EUR")</f>
        <v>165.43</v>
      </c>
      <c r="BK26" s="61">
        <f>_xll.Lucanet("stat",Input!$G$2,Input!$C$3,Input!$D$4,$A26,Input!$C$5,BK$4,"EUR")</f>
        <v>169.43</v>
      </c>
      <c r="BL26" s="61">
        <f>_xll.Lucanet("stat",Input!$G$2,Input!$C$3,Input!$D$4,$A26,Input!$C$5,BL$4,"EUR")</f>
        <v>141.43</v>
      </c>
      <c r="BM26" s="61">
        <f>_xll.Lucanet("stat",Input!$G$2,Input!$C$3,Input!$D$4,$A26,Input!$C$5,BM$4,"EUR")</f>
        <v>139.11000000000001</v>
      </c>
      <c r="BN26" s="61">
        <f>_xll.Lucanet("stat",Input!$G$2,Input!$C$3,Input!$D$4,$A26,Input!$C$5,BN$4,"EUR")</f>
        <v>126.35</v>
      </c>
      <c r="BO26" s="61">
        <f>_xll.Lucanet("stat",Input!$H$2,Input!$C$3,Input!$D$4,$A26,Input!$C$5,BO$4,"EUR")</f>
        <v>74.650000000000006</v>
      </c>
      <c r="BP26" s="61">
        <f>_xll.Lucanet("stat",Input!$H$2,Input!$C$3,Input!$D$4,$A26,Input!$C$5,BP$4,"EUR")</f>
        <v>88.55</v>
      </c>
      <c r="BQ26" s="61">
        <f>_xll.Lucanet("stat",Input!$H$2,Input!$C$3,Input!$D$4,$A26,Input!$C$5,BQ$4,"EUR")</f>
        <v>151</v>
      </c>
      <c r="BR26" s="61">
        <f>_xll.Lucanet("stat",Input!$H$2,Input!$C$3,Input!$D$4,$A26,Input!$C$5,BR$4,"EUR")</f>
        <v>108.75</v>
      </c>
      <c r="BS26" s="61">
        <f>_xll.Lucanet("stat",Input!$H$2,Input!$C$3,Input!$D$4,$A26,Input!$C$5,BS$4,"EUR")</f>
        <v>113.75</v>
      </c>
      <c r="BT26" s="61">
        <f>_xll.Lucanet("stat",Input!$H$2,Input!$C$3,Input!$D$4,$A26,Input!$C$5,BT$4,"EUR")</f>
        <v>107.5</v>
      </c>
      <c r="BU26" s="61">
        <f>_xll.Lucanet("stat",Input!$H$2,Input!$C$3,Input!$D$4,$A26,Input!$C$5,BU$4,"EUR")</f>
        <v>90.25</v>
      </c>
      <c r="BV26" s="61">
        <f>_xll.Lucanet("stat",Input!$H$2,Input!$C$3,Input!$D$4,$A26,Input!$C$5,BV$4,"EUR")</f>
        <v>92.75</v>
      </c>
      <c r="BW26" s="61">
        <f>_xll.Lucanet("stat",Input!$H$2,Input!$C$3,Input!$D$4,$A26,Input!$C$5,BW$4,"EUR")</f>
        <v>122.5</v>
      </c>
      <c r="BX26" s="61">
        <f>_xll.Lucanet("stat",Input!$H$2,Input!$C$3,Input!$D$4,$A26,Input!$C$5,BX$4,"EUR")</f>
        <v>92.75</v>
      </c>
      <c r="BY26" s="61">
        <f>_xll.Lucanet("stat",Input!$H$2,Input!$C$3,Input!$D$4,$A26,Input!$C$5,BY$4,"EUR")</f>
        <v>118.75</v>
      </c>
      <c r="BZ26" s="61">
        <f>_xll.Lucanet("stat",Input!$H$2,Input!$C$3,Input!$D$4,$A26,Input!$C$5,BZ$4,"EUR")</f>
        <v>111</v>
      </c>
      <c r="CA26" s="61">
        <f>_xll.Lucanet("stat",Input!$I$2,Input!$C$3,Input!$D$4,$A26,Input!$C$5,CA$4,"EUR")</f>
        <v>81.5</v>
      </c>
      <c r="CB26" s="61">
        <f>_xll.Lucanet("stat",Input!$I$2,Input!$C$3,Input!$D$4,$A26,Input!$C$5,CB$4,"EUR")</f>
        <v>73.150000000000006</v>
      </c>
      <c r="CC26" s="61">
        <f>_xll.Lucanet("stat",Input!$I$2,Input!$C$3,Input!$D$4,$A26,Input!$C$5,CC$4,"EUR")</f>
        <v>159.55000000000001</v>
      </c>
      <c r="CD26" s="61">
        <f>_xll.Lucanet("stat",Input!$I$2,Input!$C$3,Input!$D$4,$A26,Input!$C$5,CD$4,"EUR")</f>
        <v>139.05000000000001</v>
      </c>
      <c r="CE26" s="61">
        <f>_xll.Lucanet("stat",Input!$I$2,Input!$C$3,Input!$D$4,$A26,Input!$C$5,CE$4,"EUR")</f>
        <v>125.5</v>
      </c>
      <c r="CF26" s="61">
        <f>_xll.Lucanet("stat",Input!$I$2,Input!$C$3,Input!$D$4,$A26,Input!$C$5,CF$4,"EUR")</f>
        <v>134</v>
      </c>
      <c r="CG26" s="61">
        <f>_xll.Lucanet("stat",Input!$I$2,Input!$C$3,Input!$D$4,$A26,Input!$C$5,CG$4,"EUR")</f>
        <v>121.6</v>
      </c>
      <c r="CH26" s="61">
        <f>_xll.Lucanet("stat",Input!$I$2,Input!$C$3,Input!$D$4,$A26,Input!$C$5,CH$4,"EUR")</f>
        <v>115.6</v>
      </c>
      <c r="CI26" s="61">
        <f>_xll.Lucanet("stat",Input!$I$2,Input!$C$3,Input!$D$4,$A26,Input!$C$5,CI$4,"EUR")</f>
        <v>124.2</v>
      </c>
      <c r="CJ26" s="61">
        <f>_xll.Lucanet("stat",Input!$I$2,Input!$C$3,Input!$D$4,$A26,Input!$C$5,CJ$4,"EUR")</f>
        <v>87.4</v>
      </c>
      <c r="CK26" s="61">
        <f>_xll.Lucanet("stat",Input!$I$2,Input!$C$3,Input!$D$4,$A26,Input!$C$5,CK$4,"EUR")</f>
        <v>99.35</v>
      </c>
      <c r="CL26" s="61">
        <f>_xll.Lucanet("stat",Input!$I$2,Input!$C$3,Input!$D$4,$A26,Input!$C$5,CL$4,"EUR")</f>
        <v>119.7</v>
      </c>
    </row>
    <row r="27" spans="1:90">
      <c r="A27" s="27" t="s">
        <v>147</v>
      </c>
      <c r="B27" s="27" t="s">
        <v>174</v>
      </c>
      <c r="D27" s="79" t="s">
        <v>59</v>
      </c>
      <c r="E27" s="47">
        <f t="shared" si="319"/>
        <v>0</v>
      </c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61">
        <v>0</v>
      </c>
      <c r="T27" s="61">
        <v>0</v>
      </c>
      <c r="U27" s="61">
        <v>0</v>
      </c>
      <c r="V27" s="61">
        <v>0</v>
      </c>
      <c r="W27" s="61">
        <v>0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61">
        <v>0</v>
      </c>
      <c r="AE27" s="61">
        <v>0</v>
      </c>
      <c r="AF27" s="61">
        <v>0</v>
      </c>
      <c r="AG27" s="61">
        <v>0</v>
      </c>
      <c r="AH27" s="61">
        <v>0</v>
      </c>
      <c r="AI27" s="61">
        <v>0</v>
      </c>
      <c r="AJ27" s="61">
        <v>0</v>
      </c>
      <c r="AK27" s="61">
        <v>0</v>
      </c>
      <c r="AL27" s="61">
        <v>0</v>
      </c>
      <c r="AM27" s="61">
        <v>0</v>
      </c>
      <c r="AN27" s="61">
        <v>0</v>
      </c>
      <c r="AO27" s="61">
        <v>0</v>
      </c>
      <c r="AP27" s="61">
        <v>0</v>
      </c>
      <c r="AQ27" s="61">
        <f>_xll.Lucanet("stat",Input!$F$2,Input!$C$3,Input!$D$4,$A27,Input!$C$5,AQ$4,"EUR")</f>
        <v>0</v>
      </c>
      <c r="AR27" s="61">
        <f>_xll.Lucanet("stat",Input!$F$2,Input!$C$3,Input!$D$4,$A27,Input!$C$5,AR$4,"EUR")</f>
        <v>0</v>
      </c>
      <c r="AS27" s="61">
        <f>_xll.Lucanet("stat",Input!$F$2,Input!$C$3,Input!$D$4,$A27,Input!$C$5,AS$4,"EUR")</f>
        <v>0</v>
      </c>
      <c r="AT27" s="61">
        <f>_xll.Lucanet("stat",Input!$F$2,Input!$C$3,Input!$D$4,$A27,Input!$C$5,AT$4,"EUR")</f>
        <v>0</v>
      </c>
      <c r="AU27" s="61">
        <f>_xll.Lucanet("stat",Input!$F$2,Input!$C$3,Input!$D$4,$A27,Input!$C$5,AU$4,"EUR")</f>
        <v>0</v>
      </c>
      <c r="AV27" s="61">
        <f>_xll.Lucanet("stat",Input!$F$2,Input!$C$3,Input!$D$4,$A27,Input!$C$5,AV$4,"EUR")</f>
        <v>0</v>
      </c>
      <c r="AW27" s="61">
        <f>_xll.Lucanet("stat",Input!$F$2,Input!$C$3,Input!$D$4,$A27,Input!$C$5,AW$4,"EUR")</f>
        <v>0</v>
      </c>
      <c r="AX27" s="61">
        <f>_xll.Lucanet("stat",Input!$F$2,Input!$C$3,Input!$D$4,$A27,Input!$C$5,AX$4,"EUR")</f>
        <v>0</v>
      </c>
      <c r="AY27" s="61">
        <f>_xll.Lucanet("stat",Input!$F$2,Input!$C$3,Input!$D$4,$A27,Input!$C$5,AY$4,"EUR")</f>
        <v>0</v>
      </c>
      <c r="AZ27" s="61">
        <f>_xll.Lucanet("stat",Input!$F$2,Input!$C$3,Input!$D$4,$A27,Input!$C$5,AZ$4,"EUR")</f>
        <v>0</v>
      </c>
      <c r="BA27" s="61">
        <f>_xll.Lucanet("stat",Input!$F$2,Input!$C$3,Input!$D$4,$A27,Input!$C$5,BA$4,"EUR")</f>
        <v>0</v>
      </c>
      <c r="BB27" s="61">
        <f>_xll.Lucanet("stat",Input!$F$2,Input!$C$3,Input!$D$4,$A27,Input!$C$5,BB$4,"EUR")</f>
        <v>0</v>
      </c>
      <c r="BC27" s="61">
        <f>_xll.Lucanet("stat",Input!$G$2,Input!$C$3,Input!$D$4,$A27,Input!$C$5,BC$4,"EUR")</f>
        <v>0</v>
      </c>
      <c r="BD27" s="61">
        <f>_xll.Lucanet("stat",Input!$G$2,Input!$C$3,Input!$D$4,$A27,Input!$C$5,BD$4,"EUR")</f>
        <v>0</v>
      </c>
      <c r="BE27" s="61">
        <f>_xll.Lucanet("stat",Input!$G$2,Input!$C$3,Input!$D$4,$A27,Input!$C$5,BE$4,"EUR")</f>
        <v>0</v>
      </c>
      <c r="BF27" s="61">
        <f>_xll.Lucanet("stat",Input!$G$2,Input!$C$3,Input!$D$4,$A27,Input!$C$5,BF$4,"EUR")</f>
        <v>0</v>
      </c>
      <c r="BG27" s="61">
        <f>_xll.Lucanet("stat",Input!$G$2,Input!$C$3,Input!$D$4,$A27,Input!$C$5,BG$4,"EUR")</f>
        <v>0</v>
      </c>
      <c r="BH27" s="61">
        <f>_xll.Lucanet("stat",Input!$G$2,Input!$C$3,Input!$D$4,$A27,Input!$C$5,BH$4,"EUR")</f>
        <v>0</v>
      </c>
      <c r="BI27" s="61">
        <f>_xll.Lucanet("stat",Input!$G$2,Input!$C$3,Input!$D$4,$A27,Input!$C$5,BI$4,"EUR")</f>
        <v>0</v>
      </c>
      <c r="BJ27" s="61">
        <f>_xll.Lucanet("stat",Input!$G$2,Input!$C$3,Input!$D$4,$A27,Input!$C$5,BJ$4,"EUR")</f>
        <v>0</v>
      </c>
      <c r="BK27" s="61">
        <f>_xll.Lucanet("stat",Input!$G$2,Input!$C$3,Input!$D$4,$A27,Input!$C$5,BK$4,"EUR")</f>
        <v>0</v>
      </c>
      <c r="BL27" s="61">
        <f>_xll.Lucanet("stat",Input!$G$2,Input!$C$3,Input!$D$4,$A27,Input!$C$5,BL$4,"EUR")</f>
        <v>0</v>
      </c>
      <c r="BM27" s="61">
        <f>_xll.Lucanet("stat",Input!$G$2,Input!$C$3,Input!$D$4,$A27,Input!$C$5,BM$4,"EUR")</f>
        <v>0</v>
      </c>
      <c r="BN27" s="61">
        <f>_xll.Lucanet("stat",Input!$G$2,Input!$C$3,Input!$D$4,$A27,Input!$C$5,BN$4,"EUR")</f>
        <v>0</v>
      </c>
      <c r="BO27" s="61">
        <f>_xll.Lucanet("stat",Input!$H$2,Input!$C$3,Input!$D$4,$A27,Input!$C$5,BO$4,"EUR")</f>
        <v>0</v>
      </c>
      <c r="BP27" s="61">
        <f>_xll.Lucanet("stat",Input!$H$2,Input!$C$3,Input!$D$4,$A27,Input!$C$5,BP$4,"EUR")</f>
        <v>0</v>
      </c>
      <c r="BQ27" s="61">
        <f>_xll.Lucanet("stat",Input!$H$2,Input!$C$3,Input!$D$4,$A27,Input!$C$5,BQ$4,"EUR")</f>
        <v>0</v>
      </c>
      <c r="BR27" s="61">
        <f>_xll.Lucanet("stat",Input!$H$2,Input!$C$3,Input!$D$4,$A27,Input!$C$5,BR$4,"EUR")</f>
        <v>0</v>
      </c>
      <c r="BS27" s="61">
        <f>_xll.Lucanet("stat",Input!$H$2,Input!$C$3,Input!$D$4,$A27,Input!$C$5,BS$4,"EUR")</f>
        <v>0</v>
      </c>
      <c r="BT27" s="61">
        <f>_xll.Lucanet("stat",Input!$H$2,Input!$C$3,Input!$D$4,$A27,Input!$C$5,BT$4,"EUR")</f>
        <v>0</v>
      </c>
      <c r="BU27" s="61">
        <f>_xll.Lucanet("stat",Input!$H$2,Input!$C$3,Input!$D$4,$A27,Input!$C$5,BU$4,"EUR")</f>
        <v>0</v>
      </c>
      <c r="BV27" s="61">
        <f>_xll.Lucanet("stat",Input!$H$2,Input!$C$3,Input!$D$4,$A27,Input!$C$5,BV$4,"EUR")</f>
        <v>0</v>
      </c>
      <c r="BW27" s="61">
        <f>_xll.Lucanet("stat",Input!$H$2,Input!$C$3,Input!$D$4,$A27,Input!$C$5,BW$4,"EUR")</f>
        <v>0</v>
      </c>
      <c r="BX27" s="61">
        <f>_xll.Lucanet("stat",Input!$H$2,Input!$C$3,Input!$D$4,$A27,Input!$C$5,BX$4,"EUR")</f>
        <v>0</v>
      </c>
      <c r="BY27" s="61">
        <f>_xll.Lucanet("stat",Input!$H$2,Input!$C$3,Input!$D$4,$A27,Input!$C$5,BY$4,"EUR")</f>
        <v>0</v>
      </c>
      <c r="BZ27" s="61">
        <f>_xll.Lucanet("stat",Input!$H$2,Input!$C$3,Input!$D$4,$A27,Input!$C$5,BZ$4,"EUR")</f>
        <v>0</v>
      </c>
      <c r="CA27" s="61">
        <f>_xll.Lucanet("stat",Input!$I$2,Input!$C$3,Input!$D$4,$A27,Input!$C$5,CA$4,"EUR")</f>
        <v>0</v>
      </c>
      <c r="CB27" s="61">
        <f>_xll.Lucanet("stat",Input!$I$2,Input!$C$3,Input!$D$4,$A27,Input!$C$5,CB$4,"EUR")</f>
        <v>0</v>
      </c>
      <c r="CC27" s="61">
        <f>_xll.Lucanet("stat",Input!$I$2,Input!$C$3,Input!$D$4,$A27,Input!$C$5,CC$4,"EUR")</f>
        <v>0</v>
      </c>
      <c r="CD27" s="61">
        <f>_xll.Lucanet("stat",Input!$I$2,Input!$C$3,Input!$D$4,$A27,Input!$C$5,CD$4,"EUR")</f>
        <v>0</v>
      </c>
      <c r="CE27" s="61">
        <f>_xll.Lucanet("stat",Input!$I$2,Input!$C$3,Input!$D$4,$A27,Input!$C$5,CE$4,"EUR")</f>
        <v>0</v>
      </c>
      <c r="CF27" s="61">
        <f>_xll.Lucanet("stat",Input!$I$2,Input!$C$3,Input!$D$4,$A27,Input!$C$5,CF$4,"EUR")</f>
        <v>0</v>
      </c>
      <c r="CG27" s="61">
        <f>_xll.Lucanet("stat",Input!$I$2,Input!$C$3,Input!$D$4,$A27,Input!$C$5,CG$4,"EUR")</f>
        <v>0</v>
      </c>
      <c r="CH27" s="61">
        <f>_xll.Lucanet("stat",Input!$I$2,Input!$C$3,Input!$D$4,$A27,Input!$C$5,CH$4,"EUR")</f>
        <v>0</v>
      </c>
      <c r="CI27" s="61">
        <f>_xll.Lucanet("stat",Input!$I$2,Input!$C$3,Input!$D$4,$A27,Input!$C$5,CI$4,"EUR")</f>
        <v>0</v>
      </c>
      <c r="CJ27" s="61">
        <f>_xll.Lucanet("stat",Input!$I$2,Input!$C$3,Input!$D$4,$A27,Input!$C$5,CJ$4,"EUR")</f>
        <v>0</v>
      </c>
      <c r="CK27" s="61">
        <f>_xll.Lucanet("stat",Input!$I$2,Input!$C$3,Input!$D$4,$A27,Input!$C$5,CK$4,"EUR")</f>
        <v>0</v>
      </c>
      <c r="CL27" s="61">
        <f>_xll.Lucanet("stat",Input!$I$2,Input!$C$3,Input!$D$4,$A27,Input!$C$5,CL$4,"EUR")</f>
        <v>0</v>
      </c>
    </row>
    <row r="28" spans="1:90">
      <c r="D28" s="80" t="s">
        <v>58</v>
      </c>
      <c r="E28" s="47">
        <f t="shared" si="319"/>
        <v>134</v>
      </c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7">
        <f>SUM(S26:S27)</f>
        <v>0</v>
      </c>
      <c r="T28" s="57">
        <f t="shared" ref="T28:AD28" si="320">SUM(T26:T27)</f>
        <v>0</v>
      </c>
      <c r="U28" s="57">
        <f t="shared" si="320"/>
        <v>0</v>
      </c>
      <c r="V28" s="57">
        <f t="shared" si="320"/>
        <v>0</v>
      </c>
      <c r="W28" s="57">
        <f t="shared" si="320"/>
        <v>0</v>
      </c>
      <c r="X28" s="57">
        <f t="shared" si="320"/>
        <v>0</v>
      </c>
      <c r="Y28" s="57">
        <f t="shared" si="320"/>
        <v>0</v>
      </c>
      <c r="Z28" s="57">
        <f t="shared" si="320"/>
        <v>0</v>
      </c>
      <c r="AA28" s="57">
        <f t="shared" si="320"/>
        <v>0</v>
      </c>
      <c r="AB28" s="57">
        <f t="shared" si="320"/>
        <v>0</v>
      </c>
      <c r="AC28" s="57">
        <f t="shared" si="320"/>
        <v>0</v>
      </c>
      <c r="AD28" s="57">
        <f t="shared" si="320"/>
        <v>0</v>
      </c>
      <c r="AE28" s="57">
        <f t="shared" ref="AE28:AO28" si="321">SUM(AE26:AE27)</f>
        <v>40.15</v>
      </c>
      <c r="AF28" s="57">
        <f t="shared" si="321"/>
        <v>29.9</v>
      </c>
      <c r="AG28" s="57">
        <f t="shared" si="321"/>
        <v>29.9</v>
      </c>
      <c r="AH28" s="57">
        <f t="shared" si="321"/>
        <v>36.299999999999997</v>
      </c>
      <c r="AI28" s="57">
        <f t="shared" si="321"/>
        <v>36.299999999999997</v>
      </c>
      <c r="AJ28" s="57">
        <f t="shared" si="321"/>
        <v>72.900000000000006</v>
      </c>
      <c r="AK28" s="57">
        <f t="shared" si="321"/>
        <v>72.900000000000006</v>
      </c>
      <c r="AL28" s="57">
        <f t="shared" si="321"/>
        <v>72.900000000000006</v>
      </c>
      <c r="AM28" s="57">
        <f t="shared" si="321"/>
        <v>72.900000000000006</v>
      </c>
      <c r="AN28" s="57">
        <f t="shared" si="321"/>
        <v>72.900000000000006</v>
      </c>
      <c r="AO28" s="57">
        <f t="shared" si="321"/>
        <v>72.900000000000006</v>
      </c>
      <c r="AP28" s="57">
        <f t="shared" ref="AP28:BB28" si="322">SUM(AP26:AP27)</f>
        <v>72.900000000000006</v>
      </c>
      <c r="AQ28" s="57">
        <f t="shared" si="322"/>
        <v>131.19999999999999</v>
      </c>
      <c r="AR28" s="57">
        <f t="shared" si="322"/>
        <v>171.84</v>
      </c>
      <c r="AS28" s="57">
        <f t="shared" si="322"/>
        <v>109.8</v>
      </c>
      <c r="AT28" s="57">
        <f t="shared" si="322"/>
        <v>79.2</v>
      </c>
      <c r="AU28" s="57">
        <f t="shared" si="322"/>
        <v>125.4</v>
      </c>
      <c r="AV28" s="57">
        <f t="shared" si="322"/>
        <v>143</v>
      </c>
      <c r="AW28" s="57">
        <f t="shared" si="322"/>
        <v>140.80000000000001</v>
      </c>
      <c r="AX28" s="57">
        <f t="shared" si="322"/>
        <v>143</v>
      </c>
      <c r="AY28" s="57">
        <f t="shared" si="322"/>
        <v>143</v>
      </c>
      <c r="AZ28" s="57">
        <f t="shared" si="322"/>
        <v>129.80000000000001</v>
      </c>
      <c r="BA28" s="57">
        <f t="shared" si="322"/>
        <v>132</v>
      </c>
      <c r="BB28" s="57">
        <f t="shared" si="322"/>
        <v>140.80000000000001</v>
      </c>
      <c r="BC28" s="57">
        <f t="shared" ref="BC28:BN28" si="323">SUM(BC26:BC27)</f>
        <v>125.72</v>
      </c>
      <c r="BD28" s="57">
        <f t="shared" si="323"/>
        <v>132.32</v>
      </c>
      <c r="BE28" s="57">
        <f t="shared" si="323"/>
        <v>166.09</v>
      </c>
      <c r="BF28" s="57">
        <f t="shared" si="323"/>
        <v>121.45</v>
      </c>
      <c r="BG28" s="57">
        <f t="shared" si="323"/>
        <v>162.69999999999999</v>
      </c>
      <c r="BH28" s="57">
        <f t="shared" si="323"/>
        <v>159.55000000000001</v>
      </c>
      <c r="BI28" s="57">
        <f t="shared" si="323"/>
        <v>168.83</v>
      </c>
      <c r="BJ28" s="57">
        <f t="shared" si="323"/>
        <v>165.43</v>
      </c>
      <c r="BK28" s="57">
        <f t="shared" si="323"/>
        <v>169.43</v>
      </c>
      <c r="BL28" s="57">
        <f t="shared" si="323"/>
        <v>141.43</v>
      </c>
      <c r="BM28" s="57">
        <f t="shared" si="323"/>
        <v>139.11000000000001</v>
      </c>
      <c r="BN28" s="57">
        <f t="shared" si="323"/>
        <v>126.35</v>
      </c>
      <c r="BO28" s="57">
        <f t="shared" ref="BO28:BZ28" si="324">SUM(BO26:BO27)</f>
        <v>74.650000000000006</v>
      </c>
      <c r="BP28" s="57">
        <f t="shared" si="324"/>
        <v>88.55</v>
      </c>
      <c r="BQ28" s="57">
        <f t="shared" si="324"/>
        <v>151</v>
      </c>
      <c r="BR28" s="57">
        <f t="shared" si="324"/>
        <v>108.75</v>
      </c>
      <c r="BS28" s="57">
        <f t="shared" si="324"/>
        <v>113.75</v>
      </c>
      <c r="BT28" s="57">
        <f t="shared" si="324"/>
        <v>107.5</v>
      </c>
      <c r="BU28" s="57">
        <f t="shared" si="324"/>
        <v>90.25</v>
      </c>
      <c r="BV28" s="57">
        <f t="shared" si="324"/>
        <v>92.75</v>
      </c>
      <c r="BW28" s="57">
        <f t="shared" si="324"/>
        <v>122.5</v>
      </c>
      <c r="BX28" s="57">
        <f t="shared" si="324"/>
        <v>92.75</v>
      </c>
      <c r="BY28" s="57">
        <f t="shared" si="324"/>
        <v>118.75</v>
      </c>
      <c r="BZ28" s="57">
        <f t="shared" si="324"/>
        <v>111</v>
      </c>
      <c r="CA28" s="57">
        <f t="shared" ref="CA28:CL28" si="325">SUM(CA26:CA27)</f>
        <v>81.5</v>
      </c>
      <c r="CB28" s="57">
        <f t="shared" si="325"/>
        <v>73.150000000000006</v>
      </c>
      <c r="CC28" s="57">
        <f t="shared" si="325"/>
        <v>159.55000000000001</v>
      </c>
      <c r="CD28" s="57">
        <f t="shared" si="325"/>
        <v>139.05000000000001</v>
      </c>
      <c r="CE28" s="57">
        <f t="shared" si="325"/>
        <v>125.5</v>
      </c>
      <c r="CF28" s="57">
        <f t="shared" si="325"/>
        <v>134</v>
      </c>
      <c r="CG28" s="57">
        <f t="shared" si="325"/>
        <v>121.6</v>
      </c>
      <c r="CH28" s="57">
        <f t="shared" si="325"/>
        <v>115.6</v>
      </c>
      <c r="CI28" s="57">
        <f t="shared" si="325"/>
        <v>124.2</v>
      </c>
      <c r="CJ28" s="57">
        <f t="shared" si="325"/>
        <v>87.4</v>
      </c>
      <c r="CK28" s="57">
        <f t="shared" si="325"/>
        <v>99.35</v>
      </c>
      <c r="CL28" s="57">
        <f t="shared" si="325"/>
        <v>119.7</v>
      </c>
    </row>
    <row r="29" spans="1:90">
      <c r="D29" s="80" t="s">
        <v>207</v>
      </c>
      <c r="E29" s="47">
        <f t="shared" si="319"/>
        <v>712.75</v>
      </c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7">
        <f>S28</f>
        <v>0</v>
      </c>
      <c r="T29" s="57">
        <f>SUM($S28:T28)</f>
        <v>0</v>
      </c>
      <c r="U29" s="57">
        <f>SUM($S28:U28)</f>
        <v>0</v>
      </c>
      <c r="V29" s="57">
        <f>SUM($S28:V28)</f>
        <v>0</v>
      </c>
      <c r="W29" s="57">
        <f>SUM($S28:W28)</f>
        <v>0</v>
      </c>
      <c r="X29" s="57">
        <f>SUM($S28:X28)</f>
        <v>0</v>
      </c>
      <c r="Y29" s="57">
        <f>SUM($S28:Y28)</f>
        <v>0</v>
      </c>
      <c r="Z29" s="57">
        <f>SUM($S28:Z28)</f>
        <v>0</v>
      </c>
      <c r="AA29" s="57">
        <f>SUM($S28:AA28)</f>
        <v>0</v>
      </c>
      <c r="AB29" s="57">
        <f>SUM($S28:AB28)</f>
        <v>0</v>
      </c>
      <c r="AC29" s="57">
        <f>SUM($S28:AC28)</f>
        <v>0</v>
      </c>
      <c r="AD29" s="57">
        <f>SUM($S28:AD28)</f>
        <v>0</v>
      </c>
      <c r="AE29" s="57">
        <f>AE28</f>
        <v>40.15</v>
      </c>
      <c r="AF29" s="57">
        <f>SUM($AE28:AF28)</f>
        <v>70.05</v>
      </c>
      <c r="AG29" s="57">
        <f>SUM($AE28:AG28)</f>
        <v>99.949999999999989</v>
      </c>
      <c r="AH29" s="57">
        <f>SUM($AE28:AH28)</f>
        <v>136.25</v>
      </c>
      <c r="AI29" s="57">
        <f>SUM($AE28:AI28)</f>
        <v>172.55</v>
      </c>
      <c r="AJ29" s="57">
        <f>SUM($AE28:AJ28)</f>
        <v>245.45000000000002</v>
      </c>
      <c r="AK29" s="57">
        <f>SUM($AE28:AK28)</f>
        <v>318.35000000000002</v>
      </c>
      <c r="AL29" s="57">
        <f>SUM($AE28:AL28)</f>
        <v>391.25</v>
      </c>
      <c r="AM29" s="57">
        <f>SUM($AE28:AM28)</f>
        <v>464.15</v>
      </c>
      <c r="AN29" s="57">
        <f>SUM($AE28:AN28)</f>
        <v>537.04999999999995</v>
      </c>
      <c r="AO29" s="57">
        <f>SUM($AE28:AO28)</f>
        <v>609.94999999999993</v>
      </c>
      <c r="AP29" s="57">
        <f>SUM($AE28:AP28)</f>
        <v>682.84999999999991</v>
      </c>
      <c r="AQ29" s="57">
        <f>AQ28</f>
        <v>131.19999999999999</v>
      </c>
      <c r="AR29" s="57">
        <f>AQ29+AR28</f>
        <v>303.03999999999996</v>
      </c>
      <c r="AS29" s="57">
        <f t="shared" ref="AS29:BB29" si="326">AR29+AS28</f>
        <v>412.84</v>
      </c>
      <c r="AT29" s="57">
        <f t="shared" si="326"/>
        <v>492.03999999999996</v>
      </c>
      <c r="AU29" s="57">
        <f t="shared" si="326"/>
        <v>617.43999999999994</v>
      </c>
      <c r="AV29" s="57">
        <f t="shared" si="326"/>
        <v>760.43999999999994</v>
      </c>
      <c r="AW29" s="57">
        <f t="shared" si="326"/>
        <v>901.24</v>
      </c>
      <c r="AX29" s="57">
        <f t="shared" si="326"/>
        <v>1044.24</v>
      </c>
      <c r="AY29" s="57">
        <f t="shared" si="326"/>
        <v>1187.24</v>
      </c>
      <c r="AZ29" s="57">
        <f t="shared" si="326"/>
        <v>1317.04</v>
      </c>
      <c r="BA29" s="57">
        <f t="shared" si="326"/>
        <v>1449.04</v>
      </c>
      <c r="BB29" s="57">
        <f t="shared" si="326"/>
        <v>1589.84</v>
      </c>
      <c r="BC29" s="57">
        <f>BC28</f>
        <v>125.72</v>
      </c>
      <c r="BD29" s="57">
        <f t="shared" ref="BD29" si="327">BC29+BD28</f>
        <v>258.03999999999996</v>
      </c>
      <c r="BE29" s="57">
        <f t="shared" ref="BE29" si="328">BD29+BE28</f>
        <v>424.13</v>
      </c>
      <c r="BF29" s="57">
        <f t="shared" ref="BF29" si="329">BE29+BF28</f>
        <v>545.58000000000004</v>
      </c>
      <c r="BG29" s="57">
        <f t="shared" ref="BG29" si="330">BF29+BG28</f>
        <v>708.28</v>
      </c>
      <c r="BH29" s="57">
        <f t="shared" ref="BH29" si="331">BG29+BH28</f>
        <v>867.82999999999993</v>
      </c>
      <c r="BI29" s="57">
        <f t="shared" ref="BI29" si="332">BH29+BI28</f>
        <v>1036.6599999999999</v>
      </c>
      <c r="BJ29" s="57">
        <f t="shared" ref="BJ29" si="333">BI29+BJ28</f>
        <v>1202.0899999999999</v>
      </c>
      <c r="BK29" s="57">
        <f t="shared" ref="BK29" si="334">BJ29+BK28</f>
        <v>1371.52</v>
      </c>
      <c r="BL29" s="57">
        <f t="shared" ref="BL29" si="335">BK29+BL28</f>
        <v>1512.95</v>
      </c>
      <c r="BM29" s="57">
        <f t="shared" ref="BM29" si="336">BL29+BM28</f>
        <v>1652.06</v>
      </c>
      <c r="BN29" s="57">
        <f t="shared" ref="BN29" si="337">BM29+BN28</f>
        <v>1778.4099999999999</v>
      </c>
      <c r="BO29" s="57">
        <f>BO28</f>
        <v>74.650000000000006</v>
      </c>
      <c r="BP29" s="57">
        <f t="shared" ref="BP29" si="338">BO29+BP28</f>
        <v>163.19999999999999</v>
      </c>
      <c r="BQ29" s="57">
        <f t="shared" ref="BQ29" si="339">BP29+BQ28</f>
        <v>314.2</v>
      </c>
      <c r="BR29" s="57">
        <f t="shared" ref="BR29" si="340">BQ29+BR28</f>
        <v>422.95</v>
      </c>
      <c r="BS29" s="57">
        <f t="shared" ref="BS29" si="341">BR29+BS28</f>
        <v>536.70000000000005</v>
      </c>
      <c r="BT29" s="57">
        <f t="shared" ref="BT29" si="342">BS29+BT28</f>
        <v>644.20000000000005</v>
      </c>
      <c r="BU29" s="57">
        <f t="shared" ref="BU29" si="343">BT29+BU28</f>
        <v>734.45</v>
      </c>
      <c r="BV29" s="57">
        <f t="shared" ref="BV29" si="344">BU29+BV28</f>
        <v>827.2</v>
      </c>
      <c r="BW29" s="57">
        <f t="shared" ref="BW29" si="345">BV29+BW28</f>
        <v>949.7</v>
      </c>
      <c r="BX29" s="57">
        <f t="shared" ref="BX29" si="346">BW29+BX28</f>
        <v>1042.45</v>
      </c>
      <c r="BY29" s="57">
        <f t="shared" ref="BY29" si="347">BX29+BY28</f>
        <v>1161.2</v>
      </c>
      <c r="BZ29" s="57">
        <f t="shared" ref="BZ29" si="348">BY29+BZ28</f>
        <v>1272.2</v>
      </c>
      <c r="CA29" s="57">
        <f>CA28</f>
        <v>81.5</v>
      </c>
      <c r="CB29" s="57">
        <f t="shared" ref="CB29" si="349">CA29+CB28</f>
        <v>154.65</v>
      </c>
      <c r="CC29" s="57">
        <f t="shared" ref="CC29" si="350">CB29+CC28</f>
        <v>314.20000000000005</v>
      </c>
      <c r="CD29" s="57">
        <f t="shared" ref="CD29" si="351">CC29+CD28</f>
        <v>453.25000000000006</v>
      </c>
      <c r="CE29" s="57">
        <f t="shared" ref="CE29" si="352">CD29+CE28</f>
        <v>578.75</v>
      </c>
      <c r="CF29" s="57">
        <f t="shared" ref="CF29" si="353">CE29+CF28</f>
        <v>712.75</v>
      </c>
      <c r="CG29" s="57">
        <f t="shared" ref="CG29" si="354">CF29+CG28</f>
        <v>834.35</v>
      </c>
      <c r="CH29" s="57">
        <f t="shared" ref="CH29" si="355">CG29+CH28</f>
        <v>949.95</v>
      </c>
      <c r="CI29" s="57">
        <f t="shared" ref="CI29" si="356">CH29+CI28</f>
        <v>1074.1500000000001</v>
      </c>
      <c r="CJ29" s="57">
        <f t="shared" ref="CJ29" si="357">CI29+CJ28</f>
        <v>1161.5500000000002</v>
      </c>
      <c r="CK29" s="57">
        <f t="shared" ref="CK29" si="358">CJ29+CK28</f>
        <v>1260.9000000000001</v>
      </c>
      <c r="CL29" s="57">
        <f t="shared" ref="CL29" si="359">CK29+CL28</f>
        <v>1380.6000000000001</v>
      </c>
    </row>
    <row r="30" spans="1:90">
      <c r="A30" s="27" t="s">
        <v>146</v>
      </c>
      <c r="B30" s="27" t="s">
        <v>173</v>
      </c>
      <c r="D30" s="81" t="s">
        <v>63</v>
      </c>
      <c r="E30" s="47">
        <f t="shared" si="319"/>
        <v>149.4</v>
      </c>
      <c r="F30" s="55"/>
      <c r="G30" s="105">
        <f>_xll.Lucanet("stat",Input!$C$2,Input!$C$3,Input!$D$4,$A30,Input!$C$5,G$4,"EUR")</f>
        <v>0</v>
      </c>
      <c r="H30" s="105">
        <f>_xll.Lucanet("stat",Input!$C$2,Input!$C$3,Input!$D$4,$A30,Input!$C$5,H$4,"EUR")</f>
        <v>0</v>
      </c>
      <c r="I30" s="105">
        <f>_xll.Lucanet("stat",Input!$C$2,Input!$C$3,Input!$D$4,$A30,Input!$C$5,I$4,"EUR")</f>
        <v>0</v>
      </c>
      <c r="J30" s="105">
        <f>_xll.Lucanet("stat",Input!$C$2,Input!$C$3,Input!$D$4,$A30,Input!$C$5,J$4,"EUR")</f>
        <v>0</v>
      </c>
      <c r="K30" s="105">
        <f>_xll.Lucanet("stat",Input!$C$2,Input!$C$3,Input!$D$4,$A30,Input!$C$5,K$4,"EUR")</f>
        <v>0</v>
      </c>
      <c r="L30" s="105">
        <f>_xll.Lucanet("stat",Input!$C$2,Input!$C$3,Input!$D$4,$A30,Input!$C$5,L$4,"EUR")</f>
        <v>0</v>
      </c>
      <c r="M30" s="105">
        <f>_xll.Lucanet("stat",Input!$C$2,Input!$C$3,Input!$D$4,$A30,Input!$C$5,M$4,"EUR")</f>
        <v>0</v>
      </c>
      <c r="N30" s="105">
        <f>_xll.Lucanet("stat",Input!$C$2,Input!$C$3,Input!$D$4,$A30,Input!$C$5,N$4,"EUR")</f>
        <v>0</v>
      </c>
      <c r="O30" s="105">
        <f>_xll.Lucanet("stat",Input!$C$2,Input!$C$3,Input!$D$4,$A30,Input!$C$5,O$4,"EUR")</f>
        <v>0</v>
      </c>
      <c r="P30" s="105">
        <f>_xll.Lucanet("stat",Input!$C$2,Input!$C$3,Input!$D$4,$A30,Input!$C$5,P$4,"EUR")</f>
        <v>0</v>
      </c>
      <c r="Q30" s="105">
        <f>_xll.Lucanet("stat",Input!$C$2,Input!$C$3,Input!$D$4,$A30,Input!$C$5,Q$4,"EUR")</f>
        <v>0</v>
      </c>
      <c r="R30" s="105">
        <f>_xll.Lucanet("stat",Input!$C$2,Input!$C$3,Input!$D$4,$A30,Input!$C$5,R$4,"EUR")</f>
        <v>0</v>
      </c>
      <c r="S30" s="128">
        <f>_xll.Lucanet("stat",Input!$C$2,Input!$C$3,Input!$D$4,$A30,Input!$C$5,S$4,"EUR")</f>
        <v>0</v>
      </c>
      <c r="T30" s="128">
        <f>_xll.Lucanet("stat",Input!$C$2,Input!$C$3,Input!$D$4,$A30,Input!$C$5,T$4,"EUR")</f>
        <v>0</v>
      </c>
      <c r="U30" s="128">
        <f>_xll.Lucanet("stat",Input!$C$2,Input!$C$3,Input!$D$4,$A30,Input!$C$5,U$4,"EUR")</f>
        <v>0</v>
      </c>
      <c r="V30" s="128">
        <f>_xll.Lucanet("stat",Input!$C$2,Input!$C$3,Input!$D$4,$A30,Input!$C$5,V$4,"EUR")</f>
        <v>0</v>
      </c>
      <c r="W30" s="128">
        <f>_xll.Lucanet("stat",Input!$C$2,Input!$C$3,Input!$D$4,$A30,Input!$C$5,W$4,"EUR")</f>
        <v>0</v>
      </c>
      <c r="X30" s="128">
        <f>_xll.Lucanet("stat",Input!$C$2,Input!$C$3,Input!$D$4,$A30,Input!$C$5,X$4,"EUR")</f>
        <v>0</v>
      </c>
      <c r="Y30" s="128">
        <f>_xll.Lucanet("stat",Input!$C$2,Input!$C$3,Input!$D$4,$A30,Input!$C$5,Y$4,"EUR")</f>
        <v>5</v>
      </c>
      <c r="Z30" s="128">
        <f>_xll.Lucanet("stat",Input!$C$2,Input!$C$3,Input!$D$4,$A30,Input!$C$5,Z$4,"EUR")</f>
        <v>13.4</v>
      </c>
      <c r="AA30" s="128">
        <f>_xll.Lucanet("stat",Input!$C$2,Input!$C$3,Input!$D$4,$A30,Input!$C$5,AA$4,"EUR")</f>
        <v>9.1999999999999993</v>
      </c>
      <c r="AB30" s="128">
        <f>_xll.Lucanet("stat",Input!$C$2,Input!$C$3,Input!$D$4,$A30,Input!$C$5,AB$4,"EUR")</f>
        <v>6.9</v>
      </c>
      <c r="AC30" s="128">
        <f>_xll.Lucanet("stat",Input!$C$2,Input!$C$3,Input!$D$4,$A30,Input!$C$5,AC$4,"EUR")</f>
        <v>4.5</v>
      </c>
      <c r="AD30" s="128">
        <f>_xll.Lucanet("stat",Input!$C$2,Input!$C$3,Input!$D$4,$A30,Input!$C$5,AD$4,"EUR")</f>
        <v>7.05</v>
      </c>
      <c r="AE30" s="128">
        <f>_xll.Lucanet("stat",Input!$C$2,Input!$C$3,Input!$D$4,$A30,Input!$C$5,AE$4,"EUR")</f>
        <v>16</v>
      </c>
      <c r="AF30" s="128">
        <f>_xll.Lucanet("stat",Input!$C$2,Input!$C$3,Input!$D$4,$A30,Input!$C$5,AF$4,"EUR")</f>
        <v>68</v>
      </c>
      <c r="AG30" s="128">
        <f>_xll.Lucanet("stat",Input!$C$2,Input!$C$3,Input!$D$4,$A30,Input!$C$5,AG$4,"EUR")</f>
        <v>56</v>
      </c>
      <c r="AH30" s="128">
        <f>_xll.Lucanet("stat",Input!$C$2,Input!$C$3,Input!$D$4,$A30,Input!$C$5,AH$4,"EUR")</f>
        <v>36</v>
      </c>
      <c r="AI30" s="128">
        <f>_xll.Lucanet("stat",Input!$C$2,Input!$C$3,Input!$D$4,$A30,Input!$C$5,AI$4,"EUR")</f>
        <v>47.21</v>
      </c>
      <c r="AJ30" s="128">
        <f>_xll.Lucanet("stat",Input!$C$2,Input!$C$3,Input!$D$4,$A30,Input!$C$5,AJ$4,"EUR")</f>
        <v>55.69</v>
      </c>
      <c r="AK30" s="128">
        <f>_xll.Lucanet("stat",Input!$C$2,Input!$C$3,Input!$D$4,$A30,Input!$C$5,AK$4,"EUR")</f>
        <v>6.1</v>
      </c>
      <c r="AL30" s="128">
        <f>_xll.Lucanet("stat",Input!$C$2,Input!$C$3,Input!$D$4,$A30,Input!$C$5,AL$4,"EUR")</f>
        <v>17.5</v>
      </c>
      <c r="AM30" s="128">
        <f>_xll.Lucanet("stat",Input!$C$2,Input!$C$3,Input!$D$4,$A30,Input!$C$5,AM$4,"EUR")</f>
        <v>97.9</v>
      </c>
      <c r="AN30" s="128">
        <f>_xll.Lucanet("stat",Input!$C$2,Input!$C$3,Input!$D$4,$A30,Input!$C$5,AN$4,"EUR")</f>
        <v>62.1</v>
      </c>
      <c r="AO30" s="128">
        <f>_xll.Lucanet("stat",Input!$C$2,Input!$C$3,Input!$D$4,$A30,Input!$C$5,AO$4,"EUR")</f>
        <v>55</v>
      </c>
      <c r="AP30" s="128">
        <f>_xll.Lucanet("stat",Input!$C$2,Input!$C$3,Input!$D$4,$A30,Input!$C$5,AP$4,"EUR")</f>
        <v>66.099999999999994</v>
      </c>
      <c r="AQ30" s="128">
        <f>_xll.Lucanet("stat",Input!$C$2,Input!$C$3,Input!$D$4,$A30,Input!$C$5,AQ$4,"EUR")</f>
        <v>123.4</v>
      </c>
      <c r="AR30" s="128">
        <f>_xll.Lucanet("stat",Input!$C$2,Input!$C$3,Input!$D$4,$A30,Input!$C$5,AR$4,"EUR")</f>
        <v>111.9</v>
      </c>
      <c r="AS30" s="128">
        <f>_xll.Lucanet("stat",Input!$C$2,Input!$C$3,Input!$D$4,$A30,Input!$C$5,AS$4,"EUR")</f>
        <v>61.9</v>
      </c>
      <c r="AT30" s="128">
        <f>_xll.Lucanet("stat",Input!$C$2,Input!$C$3,Input!$D$4,$A30,Input!$C$5,AT$4,"EUR")</f>
        <v>109.3</v>
      </c>
      <c r="AU30" s="128">
        <f>_xll.Lucanet("stat",Input!$C$2,Input!$C$3,Input!$D$4,$A30,Input!$C$5,AU$4,"EUR")</f>
        <v>17.100000000000001</v>
      </c>
      <c r="AV30" s="128">
        <f>_xll.Lucanet("stat",Input!$C$2,Input!$C$3,Input!$D$4,$A30,Input!$C$5,AV$4,"EUR")</f>
        <v>82.4</v>
      </c>
      <c r="AW30" s="128">
        <f>_xll.Lucanet("stat",Input!$C$2,Input!$C$3,Input!$D$4,$A30,Input!$C$5,AW$4,"EUR")</f>
        <v>57.2</v>
      </c>
      <c r="AX30" s="128">
        <f>_xll.Lucanet("stat",Input!$C$2,Input!$C$3,Input!$D$4,$A30,Input!$C$5,AX$4,"EUR")</f>
        <v>144.4</v>
      </c>
      <c r="AY30" s="128">
        <f>_xll.Lucanet("stat",Input!$C$2,Input!$C$3,Input!$D$4,$A30,Input!$C$5,AY$4,"EUR")</f>
        <v>168.4</v>
      </c>
      <c r="AZ30" s="128">
        <f>_xll.Lucanet("stat",Input!$C$2,Input!$C$3,Input!$D$4,$A30,Input!$C$5,AZ$4,"EUR")</f>
        <v>59.5</v>
      </c>
      <c r="BA30" s="128">
        <f>_xll.Lucanet("stat",Input!$C$2,Input!$C$3,Input!$D$4,$A30,Input!$C$5,BA$4,"EUR")</f>
        <v>124.5</v>
      </c>
      <c r="BB30" s="128">
        <f>_xll.Lucanet("stat",Input!$C$2,Input!$C$3,Input!$D$4,$A30,Input!$C$5,BB$4,"EUR")</f>
        <v>111.3</v>
      </c>
      <c r="BC30" s="128">
        <f>_xll.Lucanet("stat",Input!$C$2,Input!$C$3,Input!$D$4,$A30,Input!$C$5,BC$4,"EUR")</f>
        <v>16.100000000000001</v>
      </c>
      <c r="BD30" s="128">
        <f>_xll.Lucanet("stat",Input!$C$2,Input!$C$3,Input!$D$4,$A30,Input!$C$5,BD$4,"EUR")</f>
        <v>69.599999999999994</v>
      </c>
      <c r="BE30" s="128">
        <f>_xll.Lucanet("stat",Input!$C$2,Input!$C$3,Input!$D$4,$A30,Input!$C$5,BE$4,"EUR")</f>
        <v>13.1</v>
      </c>
      <c r="BF30" s="128">
        <f>_xll.Lucanet("stat",Input!$C$2,Input!$C$3,Input!$D$4,$A30,Input!$C$5,BF$4,"EUR")</f>
        <v>0</v>
      </c>
      <c r="BG30" s="128">
        <f>_xll.Lucanet("stat",Input!$C$2,Input!$C$3,Input!$D$4,$A30,Input!$C$5,BG$4,"EUR")</f>
        <v>55.4</v>
      </c>
      <c r="BH30" s="128">
        <f>_xll.Lucanet("stat",Input!$C$2,Input!$C$3,Input!$D$4,$A30,Input!$C$5,BH$4,"EUR")</f>
        <v>13</v>
      </c>
      <c r="BI30" s="128">
        <f>_xll.Lucanet("stat",Input!$C$2,Input!$C$3,Input!$D$4,$A30,Input!$C$5,BI$4,"EUR")</f>
        <v>6.79</v>
      </c>
      <c r="BJ30" s="128">
        <f>_xll.Lucanet("stat",Input!$C$2,Input!$C$3,Input!$D$4,$A30,Input!$C$5,BJ$4,"EUR")</f>
        <v>5</v>
      </c>
      <c r="BK30" s="128">
        <f>_xll.Lucanet("stat",Input!$C$2,Input!$C$3,Input!$D$4,$A30,Input!$C$5,BK$4,"EUR")</f>
        <v>2.81</v>
      </c>
      <c r="BL30" s="128">
        <f>_xll.Lucanet("stat",Input!$C$2,Input!$C$3,Input!$D$4,$A30,Input!$C$5,BL$4,"EUR")</f>
        <v>2.79</v>
      </c>
      <c r="BM30" s="128">
        <f>_xll.Lucanet("stat",Input!$C$2,Input!$C$3,Input!$D$4,$A30,Input!$C$5,BM$4,"EUR")</f>
        <v>55.55</v>
      </c>
      <c r="BN30" s="128">
        <f>_xll.Lucanet("stat",Input!$C$2,Input!$C$3,Input!$D$4,$A30,Input!$C$5,BN$4,"EUR")</f>
        <v>105.3</v>
      </c>
      <c r="BO30" s="128">
        <f>_xll.Lucanet("stat",Input!$C$2,Input!$C$3,Input!$D$4,$A30,Input!$C$5,BO$4,"EUR")</f>
        <v>59.6</v>
      </c>
      <c r="BP30" s="128">
        <f>_xll.Lucanet("stat",Input!$C$2,Input!$C$3,Input!$D$4,$A30,Input!$C$5,BP$4,"EUR")</f>
        <v>49.45</v>
      </c>
      <c r="BQ30" s="128">
        <f>_xll.Lucanet("stat",Input!$C$2,Input!$C$3,Input!$D$4,$A30,Input!$C$5,BQ$4,"EUR")</f>
        <v>122.85</v>
      </c>
      <c r="BR30" s="128">
        <f>_xll.Lucanet("stat",Input!$C$2,Input!$C$3,Input!$D$4,$A30,Input!$C$5,BR$4,"EUR")</f>
        <v>73.400000000000006</v>
      </c>
      <c r="BS30" s="128">
        <f>_xll.Lucanet("stat",Input!$C$2,Input!$C$3,Input!$D$4,$A30,Input!$C$5,BS$4,"EUR")</f>
        <v>0</v>
      </c>
      <c r="BT30" s="128">
        <f>_xll.Lucanet("stat",Input!$C$2,Input!$C$3,Input!$D$4,$A30,Input!$C$5,BT$4,"EUR")</f>
        <v>43.61</v>
      </c>
      <c r="BU30" s="128">
        <f>_xll.Lucanet("stat",Input!$C$2,Input!$C$3,Input!$D$4,$A30,Input!$C$5,BU$4,"EUR")</f>
        <v>90.59</v>
      </c>
      <c r="BV30" s="128">
        <f>_xll.Lucanet("stat",Input!$C$2,Input!$C$3,Input!$D$4,$A30,Input!$C$5,BV$4,"EUR")</f>
        <v>35.299999999999997</v>
      </c>
      <c r="BW30" s="128">
        <f>_xll.Lucanet("stat",Input!$C$2,Input!$C$3,Input!$D$4,$A30,Input!$C$5,BW$4,"EUR")</f>
        <v>70.3</v>
      </c>
      <c r="BX30" s="128">
        <f>_xll.Lucanet("stat",Input!$C$2,Input!$C$3,Input!$D$4,$A30,Input!$C$5,BX$4,"EUR")</f>
        <v>133.30000000000001</v>
      </c>
      <c r="BY30" s="128">
        <f>_xll.Lucanet("stat",Input!$C$2,Input!$C$3,Input!$D$4,$A30,Input!$C$5,BY$4,"EUR")</f>
        <v>65.3</v>
      </c>
      <c r="BZ30" s="128">
        <f>_xll.Lucanet("stat",Input!$C$2,Input!$C$3,Input!$D$4,$A30,Input!$C$5,BZ$4,"EUR")</f>
        <v>118.3</v>
      </c>
      <c r="CA30" s="128">
        <f>_xll.Lucanet("stat",Input!$C$2,Input!$C$3,Input!$D$4,$A30,Input!$C$5,CA$4,"EUR")</f>
        <v>31.96</v>
      </c>
      <c r="CB30" s="128">
        <f>_xll.Lucanet("stat",Input!$C$2,Input!$C$3,Input!$D$4,$A30,Input!$C$5,CB$4,"EUR")</f>
        <v>24.6</v>
      </c>
      <c r="CC30" s="128">
        <f>_xll.Lucanet("stat",Input!$C$2,Input!$C$3,Input!$D$4,$A30,Input!$C$5,CC$4,"EUR")</f>
        <v>38.4</v>
      </c>
      <c r="CD30" s="128">
        <f>_xll.Lucanet("stat",Input!$C$2,Input!$C$3,Input!$D$4,$A30,Input!$C$5,CD$4,"EUR")</f>
        <v>81.8</v>
      </c>
      <c r="CE30" s="128">
        <f>_xll.Lucanet("stat",Input!$C$2,Input!$C$3,Input!$D$4,$A30,Input!$C$5,CE$4,"EUR")</f>
        <v>19.75</v>
      </c>
      <c r="CF30" s="128">
        <f>_xll.Lucanet("stat",Input!$C$2,Input!$C$3,Input!$D$4,$A30,Input!$C$5,CF$4,"EUR")</f>
        <v>149.4</v>
      </c>
      <c r="CG30" s="128">
        <f>_xll.Lucanet("stat",Input!$C$2,Input!$C$3,Input!$D$4,$A30,Input!$C$5,CG$4,"EUR")</f>
        <v>0</v>
      </c>
      <c r="CH30" s="128">
        <f>_xll.Lucanet("stat",Input!$C$2,Input!$C$3,Input!$D$4,$A30,Input!$C$5,CH$4,"EUR")</f>
        <v>0</v>
      </c>
      <c r="CI30" s="128">
        <f>_xll.Lucanet("stat",Input!$C$2,Input!$C$3,Input!$D$4,$A30,Input!$C$5,CI$4,"EUR")</f>
        <v>0</v>
      </c>
      <c r="CJ30" s="128">
        <f>_xll.Lucanet("stat",Input!$C$2,Input!$C$3,Input!$D$4,$A30,Input!$C$5,CJ$4,"EUR")</f>
        <v>0</v>
      </c>
      <c r="CK30" s="128">
        <f>_xll.Lucanet("stat",Input!$C$2,Input!$C$3,Input!$D$4,$A30,Input!$C$5,CK$4,"EUR")</f>
        <v>0</v>
      </c>
      <c r="CL30" s="128">
        <f>_xll.Lucanet("stat",Input!$C$2,Input!$C$3,Input!$D$4,$A30,Input!$C$5,CL$4,"EUR")</f>
        <v>0</v>
      </c>
    </row>
    <row r="31" spans="1:90">
      <c r="A31" s="27" t="s">
        <v>147</v>
      </c>
      <c r="B31" s="27" t="s">
        <v>174</v>
      </c>
      <c r="D31" s="81" t="s">
        <v>64</v>
      </c>
      <c r="E31" s="47">
        <f t="shared" si="319"/>
        <v>70.400000000000006</v>
      </c>
      <c r="F31" s="55"/>
      <c r="G31" s="105">
        <f>_xll.Lucanet("stat",Input!$C$2,Input!$C$3,Input!$D$4,$A31,Input!$C$5,G$4,"EUR")</f>
        <v>0</v>
      </c>
      <c r="H31" s="105">
        <f>_xll.Lucanet("stat",Input!$C$2,Input!$C$3,Input!$D$4,$A31,Input!$C$5,H$4,"EUR")</f>
        <v>0</v>
      </c>
      <c r="I31" s="105">
        <f>_xll.Lucanet("stat",Input!$C$2,Input!$C$3,Input!$D$4,$A31,Input!$C$5,I$4,"EUR")</f>
        <v>0</v>
      </c>
      <c r="J31" s="105">
        <f>_xll.Lucanet("stat",Input!$C$2,Input!$C$3,Input!$D$4,$A31,Input!$C$5,J$4,"EUR")</f>
        <v>0</v>
      </c>
      <c r="K31" s="105">
        <f>_xll.Lucanet("stat",Input!$C$2,Input!$C$3,Input!$D$4,$A31,Input!$C$5,K$4,"EUR")</f>
        <v>0</v>
      </c>
      <c r="L31" s="105">
        <f>_xll.Lucanet("stat",Input!$C$2,Input!$C$3,Input!$D$4,$A31,Input!$C$5,L$4,"EUR")</f>
        <v>0</v>
      </c>
      <c r="M31" s="105">
        <f>_xll.Lucanet("stat",Input!$C$2,Input!$C$3,Input!$D$4,$A31,Input!$C$5,M$4,"EUR")</f>
        <v>0</v>
      </c>
      <c r="N31" s="105">
        <f>_xll.Lucanet("stat",Input!$C$2,Input!$C$3,Input!$D$4,$A31,Input!$C$5,N$4,"EUR")</f>
        <v>0</v>
      </c>
      <c r="O31" s="105">
        <f>_xll.Lucanet("stat",Input!$C$2,Input!$C$3,Input!$D$4,$A31,Input!$C$5,O$4,"EUR")</f>
        <v>0</v>
      </c>
      <c r="P31" s="105">
        <f>_xll.Lucanet("stat",Input!$C$2,Input!$C$3,Input!$D$4,$A31,Input!$C$5,P$4,"EUR")</f>
        <v>0</v>
      </c>
      <c r="Q31" s="105">
        <f>_xll.Lucanet("stat",Input!$C$2,Input!$C$3,Input!$D$4,$A31,Input!$C$5,Q$4,"EUR")</f>
        <v>0</v>
      </c>
      <c r="R31" s="105">
        <f>_xll.Lucanet("stat",Input!$C$2,Input!$C$3,Input!$D$4,$A31,Input!$C$5,R$4,"EUR")</f>
        <v>0</v>
      </c>
      <c r="S31" s="128">
        <f>_xll.Lucanet("stat",Input!$C$2,Input!$C$3,Input!$D$4,$A31,Input!$C$5,S$4,"EUR")</f>
        <v>0</v>
      </c>
      <c r="T31" s="128">
        <f>_xll.Lucanet("stat",Input!$C$2,Input!$C$3,Input!$D$4,$A31,Input!$C$5,T$4,"EUR")</f>
        <v>0</v>
      </c>
      <c r="U31" s="128">
        <f>_xll.Lucanet("stat",Input!$C$2,Input!$C$3,Input!$D$4,$A31,Input!$C$5,U$4,"EUR")</f>
        <v>0</v>
      </c>
      <c r="V31" s="128">
        <f>_xll.Lucanet("stat",Input!$C$2,Input!$C$3,Input!$D$4,$A31,Input!$C$5,V$4,"EUR")</f>
        <v>0</v>
      </c>
      <c r="W31" s="128">
        <f>_xll.Lucanet("stat",Input!$C$2,Input!$C$3,Input!$D$4,$A31,Input!$C$5,W$4,"EUR")</f>
        <v>0</v>
      </c>
      <c r="X31" s="128">
        <f>_xll.Lucanet("stat",Input!$C$2,Input!$C$3,Input!$D$4,$A31,Input!$C$5,X$4,"EUR")</f>
        <v>0</v>
      </c>
      <c r="Y31" s="128">
        <f>_xll.Lucanet("stat",Input!$C$2,Input!$C$3,Input!$D$4,$A31,Input!$C$5,Y$4,"EUR")</f>
        <v>0</v>
      </c>
      <c r="Z31" s="128">
        <f>_xll.Lucanet("stat",Input!$C$2,Input!$C$3,Input!$D$4,$A31,Input!$C$5,Z$4,"EUR")</f>
        <v>0</v>
      </c>
      <c r="AA31" s="128">
        <f>_xll.Lucanet("stat",Input!$C$2,Input!$C$3,Input!$D$4,$A31,Input!$C$5,AA$4,"EUR")</f>
        <v>0</v>
      </c>
      <c r="AB31" s="128">
        <f>_xll.Lucanet("stat",Input!$C$2,Input!$C$3,Input!$D$4,$A31,Input!$C$5,AB$4,"EUR")</f>
        <v>0</v>
      </c>
      <c r="AC31" s="128">
        <f>_xll.Lucanet("stat",Input!$C$2,Input!$C$3,Input!$D$4,$A31,Input!$C$5,AC$4,"EUR")</f>
        <v>0</v>
      </c>
      <c r="AD31" s="128">
        <f>_xll.Lucanet("stat",Input!$C$2,Input!$C$3,Input!$D$4,$A31,Input!$C$5,AD$4,"EUR")</f>
        <v>0</v>
      </c>
      <c r="AE31" s="128">
        <f>_xll.Lucanet("stat",Input!$C$2,Input!$C$3,Input!$D$4,$A31,Input!$C$5,AE$4,"EUR")</f>
        <v>0</v>
      </c>
      <c r="AF31" s="128">
        <f>_xll.Lucanet("stat",Input!$C$2,Input!$C$3,Input!$D$4,$A31,Input!$C$5,AF$4,"EUR")</f>
        <v>0</v>
      </c>
      <c r="AG31" s="128">
        <f>_xll.Lucanet("stat",Input!$C$2,Input!$C$3,Input!$D$4,$A31,Input!$C$5,AG$4,"EUR")</f>
        <v>0</v>
      </c>
      <c r="AH31" s="128">
        <f>_xll.Lucanet("stat",Input!$C$2,Input!$C$3,Input!$D$4,$A31,Input!$C$5,AH$4,"EUR")</f>
        <v>0</v>
      </c>
      <c r="AI31" s="128">
        <f>_xll.Lucanet("stat",Input!$C$2,Input!$C$3,Input!$D$4,$A31,Input!$C$5,AI$4,"EUR")</f>
        <v>0</v>
      </c>
      <c r="AJ31" s="128">
        <f>_xll.Lucanet("stat",Input!$C$2,Input!$C$3,Input!$D$4,$A31,Input!$C$5,AJ$4,"EUR")</f>
        <v>0</v>
      </c>
      <c r="AK31" s="128">
        <f>_xll.Lucanet("stat",Input!$C$2,Input!$C$3,Input!$D$4,$A31,Input!$C$5,AK$4,"EUR")</f>
        <v>0</v>
      </c>
      <c r="AL31" s="128">
        <f>_xll.Lucanet("stat",Input!$C$2,Input!$C$3,Input!$D$4,$A31,Input!$C$5,AL$4,"EUR")</f>
        <v>0</v>
      </c>
      <c r="AM31" s="128">
        <f>_xll.Lucanet("stat",Input!$C$2,Input!$C$3,Input!$D$4,$A31,Input!$C$5,AM$4,"EUR")</f>
        <v>0</v>
      </c>
      <c r="AN31" s="128">
        <f>_xll.Lucanet("stat",Input!$C$2,Input!$C$3,Input!$D$4,$A31,Input!$C$5,AN$4,"EUR")</f>
        <v>0</v>
      </c>
      <c r="AO31" s="128">
        <f>_xll.Lucanet("stat",Input!$C$2,Input!$C$3,Input!$D$4,$A31,Input!$C$5,AO$4,"EUR")</f>
        <v>0</v>
      </c>
      <c r="AP31" s="128">
        <f>_xll.Lucanet("stat",Input!$C$2,Input!$C$3,Input!$D$4,$A31,Input!$C$5,AP$4,"EUR")</f>
        <v>0</v>
      </c>
      <c r="AQ31" s="128">
        <f>_xll.Lucanet("stat",Input!$C$2,Input!$C$3,Input!$D$4,$A31,Input!$C$5,AQ$4,"EUR")</f>
        <v>0</v>
      </c>
      <c r="AR31" s="128">
        <f>_xll.Lucanet("stat",Input!$C$2,Input!$C$3,Input!$D$4,$A31,Input!$C$5,AR$4,"EUR")</f>
        <v>0</v>
      </c>
      <c r="AS31" s="128">
        <f>_xll.Lucanet("stat",Input!$C$2,Input!$C$3,Input!$D$4,$A31,Input!$C$5,AS$4,"EUR")</f>
        <v>0</v>
      </c>
      <c r="AT31" s="128">
        <f>_xll.Lucanet("stat",Input!$C$2,Input!$C$3,Input!$D$4,$A31,Input!$C$5,AT$4,"EUR")</f>
        <v>0</v>
      </c>
      <c r="AU31" s="128">
        <f>_xll.Lucanet("stat",Input!$C$2,Input!$C$3,Input!$D$4,$A31,Input!$C$5,AU$4,"EUR")</f>
        <v>0</v>
      </c>
      <c r="AV31" s="128">
        <f>_xll.Lucanet("stat",Input!$C$2,Input!$C$3,Input!$D$4,$A31,Input!$C$5,AV$4,"EUR")</f>
        <v>0</v>
      </c>
      <c r="AW31" s="128">
        <f>_xll.Lucanet("stat",Input!$C$2,Input!$C$3,Input!$D$4,$A31,Input!$C$5,AW$4,"EUR")</f>
        <v>0</v>
      </c>
      <c r="AX31" s="128">
        <f>_xll.Lucanet("stat",Input!$C$2,Input!$C$3,Input!$D$4,$A31,Input!$C$5,AX$4,"EUR")</f>
        <v>0</v>
      </c>
      <c r="AY31" s="128">
        <f>_xll.Lucanet("stat",Input!$C$2,Input!$C$3,Input!$D$4,$A31,Input!$C$5,AY$4,"EUR")</f>
        <v>0</v>
      </c>
      <c r="AZ31" s="128">
        <f>_xll.Lucanet("stat",Input!$C$2,Input!$C$3,Input!$D$4,$A31,Input!$C$5,AZ$4,"EUR")</f>
        <v>0</v>
      </c>
      <c r="BA31" s="128">
        <f>_xll.Lucanet("stat",Input!$C$2,Input!$C$3,Input!$D$4,$A31,Input!$C$5,BA$4,"EUR")</f>
        <v>0</v>
      </c>
      <c r="BB31" s="128">
        <f>_xll.Lucanet("stat",Input!$C$2,Input!$C$3,Input!$D$4,$A31,Input!$C$5,BB$4,"EUR")</f>
        <v>0</v>
      </c>
      <c r="BC31" s="128">
        <f>_xll.Lucanet("stat",Input!$C$2,Input!$C$3,Input!$D$4,$A31,Input!$C$5,BC$4,"EUR")</f>
        <v>0</v>
      </c>
      <c r="BD31" s="128">
        <f>_xll.Lucanet("stat",Input!$C$2,Input!$C$3,Input!$D$4,$A31,Input!$C$5,BD$4,"EUR")</f>
        <v>0</v>
      </c>
      <c r="BE31" s="128">
        <f>_xll.Lucanet("stat",Input!$C$2,Input!$C$3,Input!$D$4,$A31,Input!$C$5,BE$4,"EUR")</f>
        <v>0</v>
      </c>
      <c r="BF31" s="128">
        <f>_xll.Lucanet("stat",Input!$C$2,Input!$C$3,Input!$D$4,$A31,Input!$C$5,BF$4,"EUR")</f>
        <v>0</v>
      </c>
      <c r="BG31" s="128">
        <f>_xll.Lucanet("stat",Input!$C$2,Input!$C$3,Input!$D$4,$A31,Input!$C$5,BG$4,"EUR")</f>
        <v>0</v>
      </c>
      <c r="BH31" s="128">
        <f>_xll.Lucanet("stat",Input!$C$2,Input!$C$3,Input!$D$4,$A31,Input!$C$5,BH$4,"EUR")</f>
        <v>0</v>
      </c>
      <c r="BI31" s="128">
        <f>_xll.Lucanet("stat",Input!$C$2,Input!$C$3,Input!$D$4,$A31,Input!$C$5,BI$4,"EUR")</f>
        <v>0</v>
      </c>
      <c r="BJ31" s="128">
        <f>_xll.Lucanet("stat",Input!$C$2,Input!$C$3,Input!$D$4,$A31,Input!$C$5,BJ$4,"EUR")</f>
        <v>0</v>
      </c>
      <c r="BK31" s="128">
        <f>_xll.Lucanet("stat",Input!$C$2,Input!$C$3,Input!$D$4,$A31,Input!$C$5,BK$4,"EUR")</f>
        <v>0</v>
      </c>
      <c r="BL31" s="128">
        <f>_xll.Lucanet("stat",Input!$C$2,Input!$C$3,Input!$D$4,$A31,Input!$C$5,BL$4,"EUR")</f>
        <v>0</v>
      </c>
      <c r="BM31" s="128">
        <f>_xll.Lucanet("stat",Input!$C$2,Input!$C$3,Input!$D$4,$A31,Input!$C$5,BM$4,"EUR")</f>
        <v>0</v>
      </c>
      <c r="BN31" s="128">
        <f>_xll.Lucanet("stat",Input!$C$2,Input!$C$3,Input!$D$4,$A31,Input!$C$5,BN$4,"EUR")</f>
        <v>0</v>
      </c>
      <c r="BO31" s="128">
        <f>_xll.Lucanet("stat",Input!$C$2,Input!$C$3,Input!$D$4,$A31,Input!$C$5,BO$4,"EUR")</f>
        <v>0</v>
      </c>
      <c r="BP31" s="128">
        <f>_xll.Lucanet("stat",Input!$C$2,Input!$C$3,Input!$D$4,$A31,Input!$C$5,BP$4,"EUR")</f>
        <v>0</v>
      </c>
      <c r="BQ31" s="128">
        <f>_xll.Lucanet("stat",Input!$C$2,Input!$C$3,Input!$D$4,$A31,Input!$C$5,BQ$4,"EUR")</f>
        <v>0</v>
      </c>
      <c r="BR31" s="128">
        <f>_xll.Lucanet("stat",Input!$C$2,Input!$C$3,Input!$D$4,$A31,Input!$C$5,BR$4,"EUR")</f>
        <v>0</v>
      </c>
      <c r="BS31" s="128">
        <f>_xll.Lucanet("stat",Input!$C$2,Input!$C$3,Input!$D$4,$A31,Input!$C$5,BS$4,"EUR")</f>
        <v>0</v>
      </c>
      <c r="BT31" s="128">
        <f>_xll.Lucanet("stat",Input!$C$2,Input!$C$3,Input!$D$4,$A31,Input!$C$5,BT$4,"EUR")</f>
        <v>0</v>
      </c>
      <c r="BU31" s="128">
        <f>_xll.Lucanet("stat",Input!$C$2,Input!$C$3,Input!$D$4,$A31,Input!$C$5,BU$4,"EUR")</f>
        <v>0</v>
      </c>
      <c r="BV31" s="128">
        <f>_xll.Lucanet("stat",Input!$C$2,Input!$C$3,Input!$D$4,$A31,Input!$C$5,BV$4,"EUR")</f>
        <v>9.15</v>
      </c>
      <c r="BW31" s="128">
        <f>_xll.Lucanet("stat",Input!$C$2,Input!$C$3,Input!$D$4,$A31,Input!$C$5,BW$4,"EUR")</f>
        <v>42.75</v>
      </c>
      <c r="BX31" s="128">
        <f>_xll.Lucanet("stat",Input!$C$2,Input!$C$3,Input!$D$4,$A31,Input!$C$5,BX$4,"EUR")</f>
        <v>67.150000000000006</v>
      </c>
      <c r="BY31" s="128">
        <f>_xll.Lucanet("stat",Input!$C$2,Input!$C$3,Input!$D$4,$A31,Input!$C$5,BY$4,"EUR")</f>
        <v>63.05</v>
      </c>
      <c r="BZ31" s="128">
        <f>_xll.Lucanet("stat",Input!$C$2,Input!$C$3,Input!$D$4,$A31,Input!$C$5,BZ$4,"EUR")</f>
        <v>37.700000000000003</v>
      </c>
      <c r="CA31" s="128">
        <f>_xll.Lucanet("stat",Input!$C$2,Input!$C$3,Input!$D$4,$A31,Input!$C$5,CA$4,"EUR")</f>
        <v>28.5</v>
      </c>
      <c r="CB31" s="128">
        <f>_xll.Lucanet("stat",Input!$C$2,Input!$C$3,Input!$D$4,$A31,Input!$C$5,CB$4,"EUR")</f>
        <v>8</v>
      </c>
      <c r="CC31" s="128">
        <f>_xll.Lucanet("stat",Input!$C$2,Input!$C$3,Input!$D$4,$A31,Input!$C$5,CC$4,"EUR")</f>
        <v>13.7</v>
      </c>
      <c r="CD31" s="128">
        <f>_xll.Lucanet("stat",Input!$C$2,Input!$C$3,Input!$D$4,$A31,Input!$C$5,CD$4,"EUR")</f>
        <v>20.25</v>
      </c>
      <c r="CE31" s="128">
        <f>_xll.Lucanet("stat",Input!$C$2,Input!$C$3,Input!$D$4,$A31,Input!$C$5,CE$4,"EUR")</f>
        <v>24.25</v>
      </c>
      <c r="CF31" s="128">
        <f>_xll.Lucanet("stat",Input!$C$2,Input!$C$3,Input!$D$4,$A31,Input!$C$5,CF$4,"EUR")</f>
        <v>70.400000000000006</v>
      </c>
      <c r="CG31" s="128">
        <f>_xll.Lucanet("stat",Input!$C$2,Input!$C$3,Input!$D$4,$A31,Input!$C$5,CG$4,"EUR")</f>
        <v>0</v>
      </c>
      <c r="CH31" s="128">
        <f>_xll.Lucanet("stat",Input!$C$2,Input!$C$3,Input!$D$4,$A31,Input!$C$5,CH$4,"EUR")</f>
        <v>0</v>
      </c>
      <c r="CI31" s="128">
        <f>_xll.Lucanet("stat",Input!$C$2,Input!$C$3,Input!$D$4,$A31,Input!$C$5,CI$4,"EUR")</f>
        <v>0</v>
      </c>
      <c r="CJ31" s="128">
        <f>_xll.Lucanet("stat",Input!$C$2,Input!$C$3,Input!$D$4,$A31,Input!$C$5,CJ$4,"EUR")</f>
        <v>0</v>
      </c>
      <c r="CK31" s="128">
        <f>_xll.Lucanet("stat",Input!$C$2,Input!$C$3,Input!$D$4,$A31,Input!$C$5,CK$4,"EUR")</f>
        <v>0</v>
      </c>
      <c r="CL31" s="128">
        <f>_xll.Lucanet("stat",Input!$C$2,Input!$C$3,Input!$D$4,$A31,Input!$C$5,CL$4,"EUR")</f>
        <v>0</v>
      </c>
    </row>
    <row r="32" spans="1:90">
      <c r="D32" s="82" t="s">
        <v>63</v>
      </c>
      <c r="E32" s="47">
        <f t="shared" si="319"/>
        <v>219.8</v>
      </c>
      <c r="F32" s="55"/>
      <c r="G32" s="57">
        <f t="shared" ref="G32:R32" si="360">SUM(G30:G31)</f>
        <v>0</v>
      </c>
      <c r="H32" s="57">
        <f t="shared" si="360"/>
        <v>0</v>
      </c>
      <c r="I32" s="57">
        <f t="shared" si="360"/>
        <v>0</v>
      </c>
      <c r="J32" s="57">
        <f t="shared" si="360"/>
        <v>0</v>
      </c>
      <c r="K32" s="57">
        <f t="shared" si="360"/>
        <v>0</v>
      </c>
      <c r="L32" s="57">
        <f t="shared" si="360"/>
        <v>0</v>
      </c>
      <c r="M32" s="57">
        <f t="shared" si="360"/>
        <v>0</v>
      </c>
      <c r="N32" s="57">
        <f t="shared" si="360"/>
        <v>0</v>
      </c>
      <c r="O32" s="57">
        <f t="shared" si="360"/>
        <v>0</v>
      </c>
      <c r="P32" s="57">
        <f t="shared" si="360"/>
        <v>0</v>
      </c>
      <c r="Q32" s="57">
        <f t="shared" si="360"/>
        <v>0</v>
      </c>
      <c r="R32" s="57">
        <f t="shared" si="360"/>
        <v>0</v>
      </c>
      <c r="S32" s="57">
        <f>SUM(S30:S31)</f>
        <v>0</v>
      </c>
      <c r="T32" s="57">
        <f t="shared" ref="T32:AD32" si="361">SUM(T30:T31)</f>
        <v>0</v>
      </c>
      <c r="U32" s="57">
        <f t="shared" si="361"/>
        <v>0</v>
      </c>
      <c r="V32" s="57">
        <f t="shared" si="361"/>
        <v>0</v>
      </c>
      <c r="W32" s="57">
        <f t="shared" si="361"/>
        <v>0</v>
      </c>
      <c r="X32" s="57">
        <f t="shared" si="361"/>
        <v>0</v>
      </c>
      <c r="Y32" s="57">
        <f t="shared" si="361"/>
        <v>5</v>
      </c>
      <c r="Z32" s="57">
        <f t="shared" si="361"/>
        <v>13.4</v>
      </c>
      <c r="AA32" s="57">
        <f t="shared" si="361"/>
        <v>9.1999999999999993</v>
      </c>
      <c r="AB32" s="57">
        <f t="shared" si="361"/>
        <v>6.9</v>
      </c>
      <c r="AC32" s="57">
        <f t="shared" si="361"/>
        <v>4.5</v>
      </c>
      <c r="AD32" s="57">
        <f t="shared" si="361"/>
        <v>7.05</v>
      </c>
      <c r="AE32" s="57">
        <f t="shared" ref="AE32:AO32" si="362">SUM(AE30:AE31)</f>
        <v>16</v>
      </c>
      <c r="AF32" s="57">
        <f t="shared" si="362"/>
        <v>68</v>
      </c>
      <c r="AG32" s="57">
        <f t="shared" si="362"/>
        <v>56</v>
      </c>
      <c r="AH32" s="57">
        <f t="shared" si="362"/>
        <v>36</v>
      </c>
      <c r="AI32" s="57">
        <f t="shared" si="362"/>
        <v>47.21</v>
      </c>
      <c r="AJ32" s="57">
        <f t="shared" si="362"/>
        <v>55.69</v>
      </c>
      <c r="AK32" s="57">
        <f t="shared" si="362"/>
        <v>6.1</v>
      </c>
      <c r="AL32" s="57">
        <f t="shared" si="362"/>
        <v>17.5</v>
      </c>
      <c r="AM32" s="57">
        <f t="shared" si="362"/>
        <v>97.9</v>
      </c>
      <c r="AN32" s="57">
        <f t="shared" si="362"/>
        <v>62.1</v>
      </c>
      <c r="AO32" s="57">
        <f t="shared" si="362"/>
        <v>55</v>
      </c>
      <c r="AP32" s="57">
        <f t="shared" ref="AP32:BB32" si="363">SUM(AP30:AP31)</f>
        <v>66.099999999999994</v>
      </c>
      <c r="AQ32" s="57">
        <f t="shared" si="363"/>
        <v>123.4</v>
      </c>
      <c r="AR32" s="57">
        <f t="shared" si="363"/>
        <v>111.9</v>
      </c>
      <c r="AS32" s="57">
        <f t="shared" si="363"/>
        <v>61.9</v>
      </c>
      <c r="AT32" s="57">
        <f t="shared" si="363"/>
        <v>109.3</v>
      </c>
      <c r="AU32" s="57">
        <f t="shared" si="363"/>
        <v>17.100000000000001</v>
      </c>
      <c r="AV32" s="57">
        <f t="shared" si="363"/>
        <v>82.4</v>
      </c>
      <c r="AW32" s="57">
        <f t="shared" si="363"/>
        <v>57.2</v>
      </c>
      <c r="AX32" s="57">
        <f t="shared" si="363"/>
        <v>144.4</v>
      </c>
      <c r="AY32" s="57">
        <f t="shared" si="363"/>
        <v>168.4</v>
      </c>
      <c r="AZ32" s="57">
        <f t="shared" si="363"/>
        <v>59.5</v>
      </c>
      <c r="BA32" s="57">
        <f t="shared" si="363"/>
        <v>124.5</v>
      </c>
      <c r="BB32" s="57">
        <f t="shared" si="363"/>
        <v>111.3</v>
      </c>
      <c r="BC32" s="57">
        <f t="shared" ref="BC32:BN32" si="364">SUM(BC30:BC31)</f>
        <v>16.100000000000001</v>
      </c>
      <c r="BD32" s="57">
        <f t="shared" si="364"/>
        <v>69.599999999999994</v>
      </c>
      <c r="BE32" s="57">
        <f t="shared" si="364"/>
        <v>13.1</v>
      </c>
      <c r="BF32" s="57">
        <f t="shared" si="364"/>
        <v>0</v>
      </c>
      <c r="BG32" s="57">
        <f t="shared" si="364"/>
        <v>55.4</v>
      </c>
      <c r="BH32" s="57">
        <f t="shared" si="364"/>
        <v>13</v>
      </c>
      <c r="BI32" s="57">
        <f t="shared" si="364"/>
        <v>6.79</v>
      </c>
      <c r="BJ32" s="57">
        <f t="shared" si="364"/>
        <v>5</v>
      </c>
      <c r="BK32" s="57">
        <f t="shared" si="364"/>
        <v>2.81</v>
      </c>
      <c r="BL32" s="57">
        <f t="shared" si="364"/>
        <v>2.79</v>
      </c>
      <c r="BM32" s="57">
        <f t="shared" si="364"/>
        <v>55.55</v>
      </c>
      <c r="BN32" s="57">
        <f t="shared" si="364"/>
        <v>105.3</v>
      </c>
      <c r="BO32" s="57">
        <f t="shared" ref="BO32:BZ32" si="365">SUM(BO30:BO31)</f>
        <v>59.6</v>
      </c>
      <c r="BP32" s="57">
        <f t="shared" si="365"/>
        <v>49.45</v>
      </c>
      <c r="BQ32" s="57">
        <f t="shared" si="365"/>
        <v>122.85</v>
      </c>
      <c r="BR32" s="57">
        <f t="shared" si="365"/>
        <v>73.400000000000006</v>
      </c>
      <c r="BS32" s="57">
        <f t="shared" si="365"/>
        <v>0</v>
      </c>
      <c r="BT32" s="57">
        <f t="shared" si="365"/>
        <v>43.61</v>
      </c>
      <c r="BU32" s="57">
        <f t="shared" si="365"/>
        <v>90.59</v>
      </c>
      <c r="BV32" s="57">
        <f t="shared" si="365"/>
        <v>44.449999999999996</v>
      </c>
      <c r="BW32" s="57">
        <f t="shared" si="365"/>
        <v>113.05</v>
      </c>
      <c r="BX32" s="57">
        <f t="shared" si="365"/>
        <v>200.45000000000002</v>
      </c>
      <c r="BY32" s="57">
        <f t="shared" si="365"/>
        <v>128.35</v>
      </c>
      <c r="BZ32" s="57">
        <f t="shared" si="365"/>
        <v>156</v>
      </c>
      <c r="CA32" s="57">
        <f t="shared" ref="CA32:CL32" si="366">SUM(CA30:CA31)</f>
        <v>60.46</v>
      </c>
      <c r="CB32" s="57">
        <f t="shared" si="366"/>
        <v>32.6</v>
      </c>
      <c r="CC32" s="57">
        <f t="shared" si="366"/>
        <v>52.099999999999994</v>
      </c>
      <c r="CD32" s="57">
        <f t="shared" si="366"/>
        <v>102.05</v>
      </c>
      <c r="CE32" s="57">
        <f t="shared" si="366"/>
        <v>44</v>
      </c>
      <c r="CF32" s="57">
        <f t="shared" si="366"/>
        <v>219.8</v>
      </c>
      <c r="CG32" s="57">
        <f t="shared" si="366"/>
        <v>0</v>
      </c>
      <c r="CH32" s="57">
        <f t="shared" si="366"/>
        <v>0</v>
      </c>
      <c r="CI32" s="57">
        <f t="shared" si="366"/>
        <v>0</v>
      </c>
      <c r="CJ32" s="57">
        <f t="shared" si="366"/>
        <v>0</v>
      </c>
      <c r="CK32" s="57">
        <f t="shared" si="366"/>
        <v>0</v>
      </c>
      <c r="CL32" s="57">
        <f t="shared" si="366"/>
        <v>0</v>
      </c>
    </row>
    <row r="33" spans="1:90">
      <c r="D33" s="82" t="s">
        <v>208</v>
      </c>
      <c r="E33" s="47">
        <f t="shared" si="319"/>
        <v>511.01</v>
      </c>
      <c r="F33" s="55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>
        <f>S32</f>
        <v>0</v>
      </c>
      <c r="T33" s="57">
        <f>SUM($S32:T32)</f>
        <v>0</v>
      </c>
      <c r="U33" s="57">
        <f>SUM($S32:U32)</f>
        <v>0</v>
      </c>
      <c r="V33" s="57">
        <f>SUM($S32:V32)</f>
        <v>0</v>
      </c>
      <c r="W33" s="57">
        <f>SUM($S32:W32)</f>
        <v>0</v>
      </c>
      <c r="X33" s="57">
        <f>SUM($S32:X32)</f>
        <v>0</v>
      </c>
      <c r="Y33" s="57">
        <f>SUM($S32:Y32)</f>
        <v>5</v>
      </c>
      <c r="Z33" s="57">
        <f>SUM($S32:Z32)</f>
        <v>18.399999999999999</v>
      </c>
      <c r="AA33" s="57">
        <f>SUM($S32:AA32)</f>
        <v>27.599999999999998</v>
      </c>
      <c r="AB33" s="57">
        <f>SUM($S32:AB32)</f>
        <v>34.5</v>
      </c>
      <c r="AC33" s="57">
        <f>SUM($S32:AC32)</f>
        <v>39</v>
      </c>
      <c r="AD33" s="57">
        <f>SUM($S32:AD32)</f>
        <v>46.05</v>
      </c>
      <c r="AE33" s="57">
        <f>AE32</f>
        <v>16</v>
      </c>
      <c r="AF33" s="57">
        <f>SUM($AE32:AF32)</f>
        <v>84</v>
      </c>
      <c r="AG33" s="57">
        <f>SUM($AE32:AG32)</f>
        <v>140</v>
      </c>
      <c r="AH33" s="57">
        <f>SUM($AE32:AH32)</f>
        <v>176</v>
      </c>
      <c r="AI33" s="57">
        <f>SUM($AE32:AI32)</f>
        <v>223.21</v>
      </c>
      <c r="AJ33" s="57">
        <f>SUM($AE32:AJ32)</f>
        <v>278.89999999999998</v>
      </c>
      <c r="AK33" s="57">
        <f>SUM($AE32:AK32)</f>
        <v>285</v>
      </c>
      <c r="AL33" s="57">
        <f>SUM($AE32:AL32)</f>
        <v>302.5</v>
      </c>
      <c r="AM33" s="57">
        <f>SUM($AE32:AM32)</f>
        <v>400.4</v>
      </c>
      <c r="AN33" s="57">
        <f>SUM($AE32:AN32)</f>
        <v>462.5</v>
      </c>
      <c r="AO33" s="57">
        <f>SUM($AE32:AO32)</f>
        <v>517.5</v>
      </c>
      <c r="AP33" s="57">
        <f>SUM($AE32:AP32)</f>
        <v>583.6</v>
      </c>
      <c r="AQ33" s="57">
        <f>AQ32</f>
        <v>123.4</v>
      </c>
      <c r="AR33" s="57">
        <f>AQ33+AR32</f>
        <v>235.3</v>
      </c>
      <c r="AS33" s="57">
        <f t="shared" ref="AS33" si="367">AR33+AS32</f>
        <v>297.2</v>
      </c>
      <c r="AT33" s="57">
        <f t="shared" ref="AT33" si="368">AS33+AT32</f>
        <v>406.5</v>
      </c>
      <c r="AU33" s="57">
        <f t="shared" ref="AU33" si="369">AT33+AU32</f>
        <v>423.6</v>
      </c>
      <c r="AV33" s="57">
        <f t="shared" ref="AV33" si="370">AU33+AV32</f>
        <v>506</v>
      </c>
      <c r="AW33" s="57">
        <f t="shared" ref="AW33" si="371">AV33+AW32</f>
        <v>563.20000000000005</v>
      </c>
      <c r="AX33" s="57">
        <f t="shared" ref="AX33" si="372">AW33+AX32</f>
        <v>707.6</v>
      </c>
      <c r="AY33" s="57">
        <f t="shared" ref="AY33" si="373">AX33+AY32</f>
        <v>876</v>
      </c>
      <c r="AZ33" s="57">
        <f t="shared" ref="AZ33" si="374">AY33+AZ32</f>
        <v>935.5</v>
      </c>
      <c r="BA33" s="57">
        <f t="shared" ref="BA33" si="375">AZ33+BA32</f>
        <v>1060</v>
      </c>
      <c r="BB33" s="57">
        <f t="shared" ref="BB33" si="376">BA33+BB32</f>
        <v>1171.3</v>
      </c>
      <c r="BC33" s="57">
        <f>BC32</f>
        <v>16.100000000000001</v>
      </c>
      <c r="BD33" s="57">
        <f t="shared" ref="BD33" si="377">BC33+BD32</f>
        <v>85.699999999999989</v>
      </c>
      <c r="BE33" s="57">
        <f t="shared" ref="BE33" si="378">BD33+BE32</f>
        <v>98.799999999999983</v>
      </c>
      <c r="BF33" s="57">
        <f t="shared" ref="BF33" si="379">BE33+BF32</f>
        <v>98.799999999999983</v>
      </c>
      <c r="BG33" s="57">
        <f t="shared" ref="BG33" si="380">BF33+BG32</f>
        <v>154.19999999999999</v>
      </c>
      <c r="BH33" s="57">
        <f t="shared" ref="BH33" si="381">BG33+BH32</f>
        <v>167.2</v>
      </c>
      <c r="BI33" s="57">
        <f t="shared" ref="BI33" si="382">BH33+BI32</f>
        <v>173.98999999999998</v>
      </c>
      <c r="BJ33" s="57">
        <f t="shared" ref="BJ33" si="383">BI33+BJ32</f>
        <v>178.98999999999998</v>
      </c>
      <c r="BK33" s="57">
        <f t="shared" ref="BK33" si="384">BJ33+BK32</f>
        <v>181.79999999999998</v>
      </c>
      <c r="BL33" s="57">
        <f t="shared" ref="BL33" si="385">BK33+BL32</f>
        <v>184.58999999999997</v>
      </c>
      <c r="BM33" s="57">
        <f t="shared" ref="BM33" si="386">BL33+BM32</f>
        <v>240.14</v>
      </c>
      <c r="BN33" s="57">
        <f t="shared" ref="BN33" si="387">BM33+BN32</f>
        <v>345.44</v>
      </c>
      <c r="BO33" s="57">
        <f>BO32</f>
        <v>59.6</v>
      </c>
      <c r="BP33" s="57">
        <f t="shared" ref="BP33" si="388">BO33+BP32</f>
        <v>109.05000000000001</v>
      </c>
      <c r="BQ33" s="57">
        <f t="shared" ref="BQ33" si="389">BP33+BQ32</f>
        <v>231.9</v>
      </c>
      <c r="BR33" s="57">
        <f t="shared" ref="BR33" si="390">BQ33+BR32</f>
        <v>305.3</v>
      </c>
      <c r="BS33" s="57">
        <f t="shared" ref="BS33" si="391">BR33+BS32</f>
        <v>305.3</v>
      </c>
      <c r="BT33" s="57">
        <f t="shared" ref="BT33" si="392">BS33+BT32</f>
        <v>348.91</v>
      </c>
      <c r="BU33" s="57">
        <f t="shared" ref="BU33" si="393">BT33+BU32</f>
        <v>439.5</v>
      </c>
      <c r="BV33" s="57">
        <f t="shared" ref="BV33" si="394">BU33+BV32</f>
        <v>483.95</v>
      </c>
      <c r="BW33" s="57">
        <f t="shared" ref="BW33" si="395">BV33+BW32</f>
        <v>597</v>
      </c>
      <c r="BX33" s="57">
        <f t="shared" ref="BX33" si="396">BW33+BX32</f>
        <v>797.45</v>
      </c>
      <c r="BY33" s="57">
        <f t="shared" ref="BY33" si="397">BX33+BY32</f>
        <v>925.80000000000007</v>
      </c>
      <c r="BZ33" s="57">
        <f t="shared" ref="BZ33" si="398">BY33+BZ32</f>
        <v>1081.8000000000002</v>
      </c>
      <c r="CA33" s="57">
        <f>CA32</f>
        <v>60.46</v>
      </c>
      <c r="CB33" s="57">
        <f t="shared" ref="CB33" si="399">CA33+CB32</f>
        <v>93.06</v>
      </c>
      <c r="CC33" s="57">
        <f t="shared" ref="CC33" si="400">CB33+CC32</f>
        <v>145.16</v>
      </c>
      <c r="CD33" s="57">
        <f t="shared" ref="CD33" si="401">CC33+CD32</f>
        <v>247.20999999999998</v>
      </c>
      <c r="CE33" s="57">
        <f t="shared" ref="CE33" si="402">CD33+CE32</f>
        <v>291.20999999999998</v>
      </c>
      <c r="CF33" s="57">
        <f t="shared" ref="CF33" si="403">CE33+CF32</f>
        <v>511.01</v>
      </c>
      <c r="CG33" s="57">
        <f t="shared" ref="CG33" si="404">CF33+CG32</f>
        <v>511.01</v>
      </c>
      <c r="CH33" s="57">
        <f t="shared" ref="CH33" si="405">CG33+CH32</f>
        <v>511.01</v>
      </c>
      <c r="CI33" s="57">
        <f t="shared" ref="CI33" si="406">CH33+CI32</f>
        <v>511.01</v>
      </c>
      <c r="CJ33" s="57">
        <f t="shared" ref="CJ33" si="407">CI33+CJ32</f>
        <v>511.01</v>
      </c>
      <c r="CK33" s="57">
        <f t="shared" ref="CK33" si="408">CJ33+CK32</f>
        <v>511.01</v>
      </c>
      <c r="CL33" s="57">
        <f t="shared" ref="CL33" si="409">CK33+CL32</f>
        <v>511.01</v>
      </c>
    </row>
    <row r="34" spans="1:90">
      <c r="A34" s="27" t="s">
        <v>148</v>
      </c>
      <c r="B34" s="27" t="s">
        <v>175</v>
      </c>
      <c r="D34" s="79" t="s">
        <v>60</v>
      </c>
      <c r="E34" s="47">
        <f t="shared" si="319"/>
        <v>48</v>
      </c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61">
        <v>0</v>
      </c>
      <c r="T34" s="61">
        <v>0</v>
      </c>
      <c r="U34" s="61">
        <v>0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61">
        <v>0</v>
      </c>
      <c r="AE34" s="61">
        <v>16</v>
      </c>
      <c r="AF34" s="61">
        <v>13</v>
      </c>
      <c r="AG34" s="61">
        <v>13</v>
      </c>
      <c r="AH34" s="61">
        <v>17</v>
      </c>
      <c r="AI34" s="61">
        <v>17</v>
      </c>
      <c r="AJ34" s="61">
        <v>32</v>
      </c>
      <c r="AK34" s="61">
        <v>32</v>
      </c>
      <c r="AL34" s="61">
        <v>32</v>
      </c>
      <c r="AM34" s="61">
        <v>32</v>
      </c>
      <c r="AN34" s="61">
        <v>32</v>
      </c>
      <c r="AO34" s="61">
        <v>32</v>
      </c>
      <c r="AP34" s="61">
        <v>32</v>
      </c>
      <c r="AQ34" s="61">
        <f>_xll.Lucanet("stat",Input!$F$2,Input!$C$3,Input!$D$4,$A34,Input!$C$5,AQ$4,"EUR")</f>
        <v>58</v>
      </c>
      <c r="AR34" s="61">
        <f>_xll.Lucanet("stat",Input!$F$2,Input!$C$3,Input!$D$4,$A34,Input!$C$5,AR$4,"EUR")</f>
        <v>79</v>
      </c>
      <c r="AS34" s="61">
        <f>_xll.Lucanet("stat",Input!$F$2,Input!$C$3,Input!$D$4,$A34,Input!$C$5,AS$4,"EUR")</f>
        <v>49</v>
      </c>
      <c r="AT34" s="61">
        <f>_xll.Lucanet("stat",Input!$F$2,Input!$C$3,Input!$D$4,$A34,Input!$C$5,AT$4,"EUR")</f>
        <v>36</v>
      </c>
      <c r="AU34" s="61">
        <f>_xll.Lucanet("stat",Input!$F$2,Input!$C$3,Input!$D$4,$A34,Input!$C$5,AU$4,"EUR")</f>
        <v>57</v>
      </c>
      <c r="AV34" s="61">
        <f>_xll.Lucanet("stat",Input!$F$2,Input!$C$3,Input!$D$4,$A34,Input!$C$5,AV$4,"EUR")</f>
        <v>65</v>
      </c>
      <c r="AW34" s="61">
        <f>_xll.Lucanet("stat",Input!$F$2,Input!$C$3,Input!$D$4,$A34,Input!$C$5,AW$4,"EUR")</f>
        <v>64</v>
      </c>
      <c r="AX34" s="61">
        <f>_xll.Lucanet("stat",Input!$F$2,Input!$C$3,Input!$D$4,$A34,Input!$C$5,AX$4,"EUR")</f>
        <v>65</v>
      </c>
      <c r="AY34" s="61">
        <f>_xll.Lucanet("stat",Input!$F$2,Input!$C$3,Input!$D$4,$A34,Input!$C$5,AY$4,"EUR")</f>
        <v>65</v>
      </c>
      <c r="AZ34" s="61">
        <f>_xll.Lucanet("stat",Input!$F$2,Input!$C$3,Input!$D$4,$A34,Input!$C$5,AZ$4,"EUR")</f>
        <v>59</v>
      </c>
      <c r="BA34" s="61">
        <f>_xll.Lucanet("stat",Input!$F$2,Input!$C$3,Input!$D$4,$A34,Input!$C$5,BA$4,"EUR")</f>
        <v>60</v>
      </c>
      <c r="BB34" s="61">
        <f>_xll.Lucanet("stat",Input!$F$2,Input!$C$3,Input!$D$4,$A34,Input!$C$5,BB$4,"EUR")</f>
        <v>64</v>
      </c>
      <c r="BC34" s="61">
        <f>_xll.Lucanet("stat",Input!$G$2,Input!$C$3,Input!$D$4,$A34,Input!$C$5,BC$4,"EUR")</f>
        <v>58</v>
      </c>
      <c r="BD34" s="61">
        <f>_xll.Lucanet("stat",Input!$G$2,Input!$C$3,Input!$D$4,$A34,Input!$C$5,BD$4,"EUR")</f>
        <v>60</v>
      </c>
      <c r="BE34" s="61">
        <f>_xll.Lucanet("stat",Input!$G$2,Input!$C$3,Input!$D$4,$A34,Input!$C$5,BE$4,"EUR")</f>
        <v>82</v>
      </c>
      <c r="BF34" s="61">
        <f>_xll.Lucanet("stat",Input!$G$2,Input!$C$3,Input!$D$4,$A34,Input!$C$5,BF$4,"EUR")</f>
        <v>67</v>
      </c>
      <c r="BG34" s="61">
        <f>_xll.Lucanet("stat",Input!$G$2,Input!$C$3,Input!$D$4,$A34,Input!$C$5,BG$4,"EUR")</f>
        <v>79</v>
      </c>
      <c r="BH34" s="61">
        <f>_xll.Lucanet("stat",Input!$G$2,Input!$C$3,Input!$D$4,$A34,Input!$C$5,BH$4,"EUR")</f>
        <v>77</v>
      </c>
      <c r="BI34" s="61">
        <f>_xll.Lucanet("stat",Input!$G$2,Input!$C$3,Input!$D$4,$A34,Input!$C$5,BI$4,"EUR")</f>
        <v>81</v>
      </c>
      <c r="BJ34" s="61">
        <f>_xll.Lucanet("stat",Input!$G$2,Input!$C$3,Input!$D$4,$A34,Input!$C$5,BJ$4,"EUR")</f>
        <v>79</v>
      </c>
      <c r="BK34" s="61">
        <f>_xll.Lucanet("stat",Input!$G$2,Input!$C$3,Input!$D$4,$A34,Input!$C$5,BK$4,"EUR")</f>
        <v>83</v>
      </c>
      <c r="BL34" s="61">
        <f>_xll.Lucanet("stat",Input!$G$2,Input!$C$3,Input!$D$4,$A34,Input!$C$5,BL$4,"EUR")</f>
        <v>76</v>
      </c>
      <c r="BM34" s="61">
        <f>_xll.Lucanet("stat",Input!$G$2,Input!$C$3,Input!$D$4,$A34,Input!$C$5,BM$4,"EUR")</f>
        <v>75</v>
      </c>
      <c r="BN34" s="61">
        <f>_xll.Lucanet("stat",Input!$G$2,Input!$C$3,Input!$D$4,$A34,Input!$C$5,BN$4,"EUR")</f>
        <v>65</v>
      </c>
      <c r="BO34" s="61">
        <f>_xll.Lucanet("stat",Input!$H$2,Input!$C$3,Input!$D$4,$A34,Input!$C$5,BO$4,"EUR")</f>
        <v>43</v>
      </c>
      <c r="BP34" s="61">
        <f>_xll.Lucanet("stat",Input!$H$2,Input!$C$3,Input!$D$4,$A34,Input!$C$5,BP$4,"EUR")</f>
        <v>48</v>
      </c>
      <c r="BQ34" s="61">
        <f>_xll.Lucanet("stat",Input!$H$2,Input!$C$3,Input!$D$4,$A34,Input!$C$5,BQ$4,"EUR")</f>
        <v>78</v>
      </c>
      <c r="BR34" s="61">
        <f>_xll.Lucanet("stat",Input!$H$2,Input!$C$3,Input!$D$4,$A34,Input!$C$5,BR$4,"EUR")</f>
        <v>53</v>
      </c>
      <c r="BS34" s="61">
        <f>_xll.Lucanet("stat",Input!$H$2,Input!$C$3,Input!$D$4,$A34,Input!$C$5,BS$4,"EUR")</f>
        <v>51</v>
      </c>
      <c r="BT34" s="61">
        <f>_xll.Lucanet("stat",Input!$H$2,Input!$C$3,Input!$D$4,$A34,Input!$C$5,BT$4,"EUR")</f>
        <v>46</v>
      </c>
      <c r="BU34" s="61">
        <f>_xll.Lucanet("stat",Input!$H$2,Input!$C$3,Input!$D$4,$A34,Input!$C$5,BU$4,"EUR")</f>
        <v>42</v>
      </c>
      <c r="BV34" s="61">
        <f>_xll.Lucanet("stat",Input!$H$2,Input!$C$3,Input!$D$4,$A34,Input!$C$5,BV$4,"EUR")</f>
        <v>42</v>
      </c>
      <c r="BW34" s="61">
        <f>_xll.Lucanet("stat",Input!$H$2,Input!$C$3,Input!$D$4,$A34,Input!$C$5,BW$4,"EUR")</f>
        <v>56</v>
      </c>
      <c r="BX34" s="61">
        <f>_xll.Lucanet("stat",Input!$H$2,Input!$C$3,Input!$D$4,$A34,Input!$C$5,BX$4,"EUR")</f>
        <v>42</v>
      </c>
      <c r="BY34" s="61">
        <f>_xll.Lucanet("stat",Input!$H$2,Input!$C$3,Input!$D$4,$A34,Input!$C$5,BY$4,"EUR")</f>
        <v>55</v>
      </c>
      <c r="BZ34" s="61">
        <f>_xll.Lucanet("stat",Input!$H$2,Input!$C$3,Input!$D$4,$A34,Input!$C$5,BZ$4,"EUR")</f>
        <v>49</v>
      </c>
      <c r="CA34" s="61">
        <f>_xll.Lucanet("stat",Input!$I$2,Input!$C$3,Input!$D$4,$A34,Input!$C$5,CA$4,"EUR")</f>
        <v>35</v>
      </c>
      <c r="CB34" s="61">
        <f>_xll.Lucanet("stat",Input!$I$2,Input!$C$3,Input!$D$4,$A34,Input!$C$5,CB$4,"EUR")</f>
        <v>32</v>
      </c>
      <c r="CC34" s="61">
        <f>_xll.Lucanet("stat",Input!$I$2,Input!$C$3,Input!$D$4,$A34,Input!$C$5,CC$4,"EUR")</f>
        <v>64</v>
      </c>
      <c r="CD34" s="61">
        <f>_xll.Lucanet("stat",Input!$I$2,Input!$C$3,Input!$D$4,$A34,Input!$C$5,CD$4,"EUR")</f>
        <v>53</v>
      </c>
      <c r="CE34" s="61">
        <f>_xll.Lucanet("stat",Input!$I$2,Input!$C$3,Input!$D$4,$A34,Input!$C$5,CE$4,"EUR")</f>
        <v>37</v>
      </c>
      <c r="CF34" s="61">
        <f>_xll.Lucanet("stat",Input!$I$2,Input!$C$3,Input!$D$4,$A34,Input!$C$5,CF$4,"EUR")</f>
        <v>48</v>
      </c>
      <c r="CG34" s="61">
        <f>_xll.Lucanet("stat",Input!$I$2,Input!$C$3,Input!$D$4,$A34,Input!$C$5,CG$4,"EUR")</f>
        <v>38</v>
      </c>
      <c r="CH34" s="61">
        <f>_xll.Lucanet("stat",Input!$I$2,Input!$C$3,Input!$D$4,$A34,Input!$C$5,CH$4,"EUR")</f>
        <v>40</v>
      </c>
      <c r="CI34" s="61">
        <f>_xll.Lucanet("stat",Input!$I$2,Input!$C$3,Input!$D$4,$A34,Input!$C$5,CI$4,"EUR")</f>
        <v>39</v>
      </c>
      <c r="CJ34" s="61">
        <f>_xll.Lucanet("stat",Input!$I$2,Input!$C$3,Input!$D$4,$A34,Input!$C$5,CJ$4,"EUR")</f>
        <v>40</v>
      </c>
      <c r="CK34" s="61">
        <f>_xll.Lucanet("stat",Input!$I$2,Input!$C$3,Input!$D$4,$A34,Input!$C$5,CK$4,"EUR")</f>
        <v>34</v>
      </c>
      <c r="CL34" s="61">
        <f>_xll.Lucanet("stat",Input!$I$2,Input!$C$3,Input!$D$4,$A34,Input!$C$5,CL$4,"EUR")</f>
        <v>43</v>
      </c>
    </row>
    <row r="35" spans="1:90">
      <c r="A35" s="27" t="s">
        <v>149</v>
      </c>
      <c r="B35" s="27" t="s">
        <v>176</v>
      </c>
      <c r="D35" s="79" t="s">
        <v>61</v>
      </c>
      <c r="E35" s="47">
        <f t="shared" si="319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0</v>
      </c>
      <c r="AH35" s="61">
        <v>0</v>
      </c>
      <c r="AI35" s="61">
        <v>0</v>
      </c>
      <c r="AJ35" s="61">
        <v>0</v>
      </c>
      <c r="AK35" s="61">
        <v>0</v>
      </c>
      <c r="AL35" s="61">
        <v>0</v>
      </c>
      <c r="AM35" s="61">
        <v>0</v>
      </c>
      <c r="AN35" s="61">
        <v>0</v>
      </c>
      <c r="AO35" s="61">
        <v>0</v>
      </c>
      <c r="AP35" s="61">
        <v>0</v>
      </c>
      <c r="AQ35" s="61">
        <f>_xll.Lucanet("stat",Input!$F$2,Input!$C$3,Input!$D$4,$A35,Input!$C$5,AQ$4,"EUR")</f>
        <v>0</v>
      </c>
      <c r="AR35" s="61">
        <f>_xll.Lucanet("stat",Input!$F$2,Input!$C$3,Input!$D$4,$A35,Input!$C$5,AR$4,"EUR")</f>
        <v>0</v>
      </c>
      <c r="AS35" s="61">
        <f>_xll.Lucanet("stat",Input!$F$2,Input!$C$3,Input!$D$4,$A35,Input!$C$5,AS$4,"EUR")</f>
        <v>0</v>
      </c>
      <c r="AT35" s="61">
        <f>_xll.Lucanet("stat",Input!$F$2,Input!$C$3,Input!$D$4,$A35,Input!$C$5,AT$4,"EUR")</f>
        <v>0</v>
      </c>
      <c r="AU35" s="61">
        <f>_xll.Lucanet("stat",Input!$F$2,Input!$C$3,Input!$D$4,$A35,Input!$C$5,AU$4,"EUR")</f>
        <v>0</v>
      </c>
      <c r="AV35" s="61">
        <f>_xll.Lucanet("stat",Input!$F$2,Input!$C$3,Input!$D$4,$A35,Input!$C$5,AV$4,"EUR")</f>
        <v>0</v>
      </c>
      <c r="AW35" s="61">
        <f>_xll.Lucanet("stat",Input!$F$2,Input!$C$3,Input!$D$4,$A35,Input!$C$5,AW$4,"EUR")</f>
        <v>0</v>
      </c>
      <c r="AX35" s="61">
        <f>_xll.Lucanet("stat",Input!$F$2,Input!$C$3,Input!$D$4,$A35,Input!$C$5,AX$4,"EUR")</f>
        <v>0</v>
      </c>
      <c r="AY35" s="61">
        <f>_xll.Lucanet("stat",Input!$F$2,Input!$C$3,Input!$D$4,$A35,Input!$C$5,AY$4,"EUR")</f>
        <v>0</v>
      </c>
      <c r="AZ35" s="61">
        <f>_xll.Lucanet("stat",Input!$F$2,Input!$C$3,Input!$D$4,$A35,Input!$C$5,AZ$4,"EUR")</f>
        <v>0</v>
      </c>
      <c r="BA35" s="61">
        <f>_xll.Lucanet("stat",Input!$F$2,Input!$C$3,Input!$D$4,$A35,Input!$C$5,BA$4,"EUR")</f>
        <v>0</v>
      </c>
      <c r="BB35" s="61">
        <f>_xll.Lucanet("stat",Input!$F$2,Input!$C$3,Input!$D$4,$A35,Input!$C$5,BB$4,"EUR")</f>
        <v>0</v>
      </c>
      <c r="BC35" s="61">
        <f>_xll.Lucanet("stat",Input!$G$2,Input!$C$3,Input!$D$4,$A35,Input!$C$5,BC$4,"EUR")</f>
        <v>0</v>
      </c>
      <c r="BD35" s="61">
        <f>_xll.Lucanet("stat",Input!$G$2,Input!$C$3,Input!$D$4,$A35,Input!$C$5,BD$4,"EUR")</f>
        <v>0</v>
      </c>
      <c r="BE35" s="61">
        <f>_xll.Lucanet("stat",Input!$G$2,Input!$C$3,Input!$D$4,$A35,Input!$C$5,BE$4,"EUR")</f>
        <v>0</v>
      </c>
      <c r="BF35" s="61">
        <f>_xll.Lucanet("stat",Input!$G$2,Input!$C$3,Input!$D$4,$A35,Input!$C$5,BF$4,"EUR")</f>
        <v>0</v>
      </c>
      <c r="BG35" s="61">
        <f>_xll.Lucanet("stat",Input!$G$2,Input!$C$3,Input!$D$4,$A35,Input!$C$5,BG$4,"EUR")</f>
        <v>0</v>
      </c>
      <c r="BH35" s="61">
        <f>_xll.Lucanet("stat",Input!$G$2,Input!$C$3,Input!$D$4,$A35,Input!$C$5,BH$4,"EUR")</f>
        <v>0</v>
      </c>
      <c r="BI35" s="61">
        <f>_xll.Lucanet("stat",Input!$G$2,Input!$C$3,Input!$D$4,$A35,Input!$C$5,BI$4,"EUR")</f>
        <v>0</v>
      </c>
      <c r="BJ35" s="61">
        <f>_xll.Lucanet("stat",Input!$G$2,Input!$C$3,Input!$D$4,$A35,Input!$C$5,BJ$4,"EUR")</f>
        <v>0</v>
      </c>
      <c r="BK35" s="61">
        <f>_xll.Lucanet("stat",Input!$G$2,Input!$C$3,Input!$D$4,$A35,Input!$C$5,BK$4,"EUR")</f>
        <v>0</v>
      </c>
      <c r="BL35" s="61">
        <f>_xll.Lucanet("stat",Input!$G$2,Input!$C$3,Input!$D$4,$A35,Input!$C$5,BL$4,"EUR")</f>
        <v>0</v>
      </c>
      <c r="BM35" s="61">
        <f>_xll.Lucanet("stat",Input!$G$2,Input!$C$3,Input!$D$4,$A35,Input!$C$5,BM$4,"EUR")</f>
        <v>0</v>
      </c>
      <c r="BN35" s="61">
        <f>_xll.Lucanet("stat",Input!$G$2,Input!$C$3,Input!$D$4,$A35,Input!$C$5,BN$4,"EUR")</f>
        <v>0</v>
      </c>
      <c r="BO35" s="61">
        <f>_xll.Lucanet("stat",Input!$H$2,Input!$C$3,Input!$D$4,$A35,Input!$C$5,BO$4,"EUR")</f>
        <v>0</v>
      </c>
      <c r="BP35" s="61">
        <f>_xll.Lucanet("stat",Input!$H$2,Input!$C$3,Input!$D$4,$A35,Input!$C$5,BP$4,"EUR")</f>
        <v>0</v>
      </c>
      <c r="BQ35" s="61">
        <f>_xll.Lucanet("stat",Input!$H$2,Input!$C$3,Input!$D$4,$A35,Input!$C$5,BQ$4,"EUR")</f>
        <v>0</v>
      </c>
      <c r="BR35" s="61">
        <f>_xll.Lucanet("stat",Input!$H$2,Input!$C$3,Input!$D$4,$A35,Input!$C$5,BR$4,"EUR")</f>
        <v>0</v>
      </c>
      <c r="BS35" s="61">
        <f>_xll.Lucanet("stat",Input!$H$2,Input!$C$3,Input!$D$4,$A35,Input!$C$5,BS$4,"EUR")</f>
        <v>0</v>
      </c>
      <c r="BT35" s="61">
        <f>_xll.Lucanet("stat",Input!$H$2,Input!$C$3,Input!$D$4,$A35,Input!$C$5,BT$4,"EUR")</f>
        <v>0</v>
      </c>
      <c r="BU35" s="61">
        <f>_xll.Lucanet("stat",Input!$H$2,Input!$C$3,Input!$D$4,$A35,Input!$C$5,BU$4,"EUR")</f>
        <v>0</v>
      </c>
      <c r="BV35" s="61">
        <f>_xll.Lucanet("stat",Input!$H$2,Input!$C$3,Input!$D$4,$A35,Input!$C$5,BV$4,"EUR")</f>
        <v>0</v>
      </c>
      <c r="BW35" s="61">
        <f>_xll.Lucanet("stat",Input!$H$2,Input!$C$3,Input!$D$4,$A35,Input!$C$5,BW$4,"EUR")</f>
        <v>0</v>
      </c>
      <c r="BX35" s="61">
        <f>_xll.Lucanet("stat",Input!$H$2,Input!$C$3,Input!$D$4,$A35,Input!$C$5,BX$4,"EUR")</f>
        <v>0</v>
      </c>
      <c r="BY35" s="61">
        <f>_xll.Lucanet("stat",Input!$H$2,Input!$C$3,Input!$D$4,$A35,Input!$C$5,BY$4,"EUR")</f>
        <v>0</v>
      </c>
      <c r="BZ35" s="61">
        <f>_xll.Lucanet("stat",Input!$H$2,Input!$C$3,Input!$D$4,$A35,Input!$C$5,BZ$4,"EUR")</f>
        <v>0</v>
      </c>
      <c r="CA35" s="61">
        <f>_xll.Lucanet("stat",Input!$I$2,Input!$C$3,Input!$D$4,$A35,Input!$C$5,CA$4,"EUR")</f>
        <v>0</v>
      </c>
      <c r="CB35" s="61">
        <f>_xll.Lucanet("stat",Input!$I$2,Input!$C$3,Input!$D$4,$A35,Input!$C$5,CB$4,"EUR")</f>
        <v>0</v>
      </c>
      <c r="CC35" s="61">
        <f>_xll.Lucanet("stat",Input!$I$2,Input!$C$3,Input!$D$4,$A35,Input!$C$5,CC$4,"EUR")</f>
        <v>0</v>
      </c>
      <c r="CD35" s="61">
        <f>_xll.Lucanet("stat",Input!$I$2,Input!$C$3,Input!$D$4,$A35,Input!$C$5,CD$4,"EUR")</f>
        <v>0</v>
      </c>
      <c r="CE35" s="61">
        <f>_xll.Lucanet("stat",Input!$I$2,Input!$C$3,Input!$D$4,$A35,Input!$C$5,CE$4,"EUR")</f>
        <v>0</v>
      </c>
      <c r="CF35" s="61">
        <f>_xll.Lucanet("stat",Input!$I$2,Input!$C$3,Input!$D$4,$A35,Input!$C$5,CF$4,"EUR")</f>
        <v>0</v>
      </c>
      <c r="CG35" s="61">
        <f>_xll.Lucanet("stat",Input!$I$2,Input!$C$3,Input!$D$4,$A35,Input!$C$5,CG$4,"EUR")</f>
        <v>0</v>
      </c>
      <c r="CH35" s="61">
        <f>_xll.Lucanet("stat",Input!$I$2,Input!$C$3,Input!$D$4,$A35,Input!$C$5,CH$4,"EUR")</f>
        <v>0</v>
      </c>
      <c r="CI35" s="61">
        <f>_xll.Lucanet("stat",Input!$I$2,Input!$C$3,Input!$D$4,$A35,Input!$C$5,CI$4,"EUR")</f>
        <v>0</v>
      </c>
      <c r="CJ35" s="61">
        <f>_xll.Lucanet("stat",Input!$I$2,Input!$C$3,Input!$D$4,$A35,Input!$C$5,CJ$4,"EUR")</f>
        <v>0</v>
      </c>
      <c r="CK35" s="61">
        <f>_xll.Lucanet("stat",Input!$I$2,Input!$C$3,Input!$D$4,$A35,Input!$C$5,CK$4,"EUR")</f>
        <v>0</v>
      </c>
      <c r="CL35" s="61">
        <f>_xll.Lucanet("stat",Input!$I$2,Input!$C$3,Input!$D$4,$A35,Input!$C$5,CL$4,"EUR")</f>
        <v>0</v>
      </c>
    </row>
    <row r="36" spans="1:90">
      <c r="D36" s="80" t="s">
        <v>60</v>
      </c>
      <c r="E36" s="47">
        <f t="shared" si="319"/>
        <v>48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6">
        <f>SUM(S34:S35)</f>
        <v>0</v>
      </c>
      <c r="T36" s="56">
        <f t="shared" ref="T36:AD36" si="410">SUM(T34:T35)</f>
        <v>0</v>
      </c>
      <c r="U36" s="56">
        <f t="shared" si="410"/>
        <v>0</v>
      </c>
      <c r="V36" s="56">
        <f t="shared" si="410"/>
        <v>0</v>
      </c>
      <c r="W36" s="56">
        <f t="shared" si="410"/>
        <v>0</v>
      </c>
      <c r="X36" s="56">
        <f t="shared" si="410"/>
        <v>0</v>
      </c>
      <c r="Y36" s="56">
        <f t="shared" si="410"/>
        <v>0</v>
      </c>
      <c r="Z36" s="56">
        <f t="shared" si="410"/>
        <v>0</v>
      </c>
      <c r="AA36" s="56">
        <f t="shared" si="410"/>
        <v>0</v>
      </c>
      <c r="AB36" s="56">
        <f t="shared" si="410"/>
        <v>0</v>
      </c>
      <c r="AC36" s="56">
        <f t="shared" si="410"/>
        <v>0</v>
      </c>
      <c r="AD36" s="56">
        <f t="shared" si="410"/>
        <v>0</v>
      </c>
      <c r="AE36" s="56">
        <f t="shared" ref="AE36:AO36" si="411">SUM(AE34:AE35)</f>
        <v>16</v>
      </c>
      <c r="AF36" s="56">
        <f t="shared" si="411"/>
        <v>13</v>
      </c>
      <c r="AG36" s="56">
        <f t="shared" si="411"/>
        <v>13</v>
      </c>
      <c r="AH36" s="56">
        <f t="shared" si="411"/>
        <v>17</v>
      </c>
      <c r="AI36" s="56">
        <f t="shared" si="411"/>
        <v>17</v>
      </c>
      <c r="AJ36" s="56">
        <f t="shared" si="411"/>
        <v>32</v>
      </c>
      <c r="AK36" s="56">
        <f t="shared" si="411"/>
        <v>32</v>
      </c>
      <c r="AL36" s="56">
        <f t="shared" si="411"/>
        <v>32</v>
      </c>
      <c r="AM36" s="56">
        <f t="shared" si="411"/>
        <v>32</v>
      </c>
      <c r="AN36" s="56">
        <f t="shared" si="411"/>
        <v>32</v>
      </c>
      <c r="AO36" s="56">
        <f t="shared" si="411"/>
        <v>32</v>
      </c>
      <c r="AP36" s="56">
        <f t="shared" ref="AP36:BB36" si="412">SUM(AP34:AP35)</f>
        <v>32</v>
      </c>
      <c r="AQ36" s="56">
        <f t="shared" si="412"/>
        <v>58</v>
      </c>
      <c r="AR36" s="56">
        <f t="shared" si="412"/>
        <v>79</v>
      </c>
      <c r="AS36" s="56">
        <f t="shared" si="412"/>
        <v>49</v>
      </c>
      <c r="AT36" s="56">
        <f t="shared" si="412"/>
        <v>36</v>
      </c>
      <c r="AU36" s="56">
        <f t="shared" si="412"/>
        <v>57</v>
      </c>
      <c r="AV36" s="56">
        <f t="shared" si="412"/>
        <v>65</v>
      </c>
      <c r="AW36" s="56">
        <f t="shared" si="412"/>
        <v>64</v>
      </c>
      <c r="AX36" s="56">
        <f t="shared" si="412"/>
        <v>65</v>
      </c>
      <c r="AY36" s="56">
        <f t="shared" si="412"/>
        <v>65</v>
      </c>
      <c r="AZ36" s="56">
        <f t="shared" si="412"/>
        <v>59</v>
      </c>
      <c r="BA36" s="56">
        <f t="shared" si="412"/>
        <v>60</v>
      </c>
      <c r="BB36" s="56">
        <f t="shared" si="412"/>
        <v>64</v>
      </c>
      <c r="BC36" s="56">
        <f t="shared" ref="BC36:BN36" si="413">SUM(BC34:BC35)</f>
        <v>58</v>
      </c>
      <c r="BD36" s="56">
        <f t="shared" si="413"/>
        <v>60</v>
      </c>
      <c r="BE36" s="56">
        <f t="shared" si="413"/>
        <v>82</v>
      </c>
      <c r="BF36" s="56">
        <f t="shared" si="413"/>
        <v>67</v>
      </c>
      <c r="BG36" s="56">
        <f t="shared" si="413"/>
        <v>79</v>
      </c>
      <c r="BH36" s="56">
        <f t="shared" si="413"/>
        <v>77</v>
      </c>
      <c r="BI36" s="56">
        <f t="shared" si="413"/>
        <v>81</v>
      </c>
      <c r="BJ36" s="56">
        <f t="shared" si="413"/>
        <v>79</v>
      </c>
      <c r="BK36" s="56">
        <f t="shared" si="413"/>
        <v>83</v>
      </c>
      <c r="BL36" s="56">
        <f t="shared" si="413"/>
        <v>76</v>
      </c>
      <c r="BM36" s="56">
        <f t="shared" si="413"/>
        <v>75</v>
      </c>
      <c r="BN36" s="56">
        <f t="shared" si="413"/>
        <v>65</v>
      </c>
      <c r="BO36" s="56">
        <f t="shared" ref="BO36:BZ36" si="414">SUM(BO34:BO35)</f>
        <v>43</v>
      </c>
      <c r="BP36" s="56">
        <f t="shared" si="414"/>
        <v>48</v>
      </c>
      <c r="BQ36" s="56">
        <f t="shared" si="414"/>
        <v>78</v>
      </c>
      <c r="BR36" s="56">
        <f t="shared" si="414"/>
        <v>53</v>
      </c>
      <c r="BS36" s="56">
        <f t="shared" si="414"/>
        <v>51</v>
      </c>
      <c r="BT36" s="56">
        <f t="shared" si="414"/>
        <v>46</v>
      </c>
      <c r="BU36" s="56">
        <f t="shared" si="414"/>
        <v>42</v>
      </c>
      <c r="BV36" s="56">
        <f t="shared" si="414"/>
        <v>42</v>
      </c>
      <c r="BW36" s="56">
        <f t="shared" si="414"/>
        <v>56</v>
      </c>
      <c r="BX36" s="56">
        <f t="shared" si="414"/>
        <v>42</v>
      </c>
      <c r="BY36" s="56">
        <f t="shared" si="414"/>
        <v>55</v>
      </c>
      <c r="BZ36" s="56">
        <f t="shared" si="414"/>
        <v>49</v>
      </c>
      <c r="CA36" s="56">
        <f t="shared" ref="CA36:CL36" si="415">SUM(CA34:CA35)</f>
        <v>35</v>
      </c>
      <c r="CB36" s="56">
        <f t="shared" si="415"/>
        <v>32</v>
      </c>
      <c r="CC36" s="56">
        <f t="shared" si="415"/>
        <v>64</v>
      </c>
      <c r="CD36" s="56">
        <f t="shared" si="415"/>
        <v>53</v>
      </c>
      <c r="CE36" s="56">
        <f t="shared" si="415"/>
        <v>37</v>
      </c>
      <c r="CF36" s="56">
        <f t="shared" si="415"/>
        <v>48</v>
      </c>
      <c r="CG36" s="56">
        <f t="shared" si="415"/>
        <v>38</v>
      </c>
      <c r="CH36" s="56">
        <f t="shared" si="415"/>
        <v>40</v>
      </c>
      <c r="CI36" s="56">
        <f t="shared" si="415"/>
        <v>39</v>
      </c>
      <c r="CJ36" s="56">
        <f t="shared" si="415"/>
        <v>40</v>
      </c>
      <c r="CK36" s="56">
        <f t="shared" si="415"/>
        <v>34</v>
      </c>
      <c r="CL36" s="56">
        <f t="shared" si="415"/>
        <v>43</v>
      </c>
    </row>
    <row r="37" spans="1:90">
      <c r="D37" s="80" t="s">
        <v>209</v>
      </c>
      <c r="E37" s="47">
        <f t="shared" si="319"/>
        <v>269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7">
        <f>S36</f>
        <v>0</v>
      </c>
      <c r="T37" s="57">
        <f>SUM($S36:T36)</f>
        <v>0</v>
      </c>
      <c r="U37" s="57">
        <f>SUM($S36:U36)</f>
        <v>0</v>
      </c>
      <c r="V37" s="57">
        <f>SUM($S36:V36)</f>
        <v>0</v>
      </c>
      <c r="W37" s="57">
        <f>SUM($S36:W36)</f>
        <v>0</v>
      </c>
      <c r="X37" s="57">
        <f>SUM($S36:X36)</f>
        <v>0</v>
      </c>
      <c r="Y37" s="57">
        <f>SUM($S36:Y36)</f>
        <v>0</v>
      </c>
      <c r="Z37" s="57">
        <f>SUM($S36:Z36)</f>
        <v>0</v>
      </c>
      <c r="AA37" s="57">
        <f>SUM($S36:AA36)</f>
        <v>0</v>
      </c>
      <c r="AB37" s="57">
        <f>SUM($S36:AB36)</f>
        <v>0</v>
      </c>
      <c r="AC37" s="57">
        <f>SUM($S36:AC36)</f>
        <v>0</v>
      </c>
      <c r="AD37" s="57">
        <f>SUM($S36:AD36)</f>
        <v>0</v>
      </c>
      <c r="AE37" s="57">
        <f>AE36</f>
        <v>16</v>
      </c>
      <c r="AF37" s="57">
        <f>SUM($AE36:AF36)</f>
        <v>29</v>
      </c>
      <c r="AG37" s="57">
        <f>SUM($AE36:AG36)</f>
        <v>42</v>
      </c>
      <c r="AH37" s="57">
        <f>SUM($AE36:AH36)</f>
        <v>59</v>
      </c>
      <c r="AI37" s="57">
        <f>SUM($AE36:AI36)</f>
        <v>76</v>
      </c>
      <c r="AJ37" s="57">
        <f>SUM($AE36:AJ36)</f>
        <v>108</v>
      </c>
      <c r="AK37" s="57">
        <f>SUM($AE36:AK36)</f>
        <v>140</v>
      </c>
      <c r="AL37" s="57">
        <f>SUM($AE36:AL36)</f>
        <v>172</v>
      </c>
      <c r="AM37" s="57">
        <f>SUM($AE36:AM36)</f>
        <v>204</v>
      </c>
      <c r="AN37" s="57">
        <f>SUM($AE36:AN36)</f>
        <v>236</v>
      </c>
      <c r="AO37" s="57">
        <f>SUM($AE36:AO36)</f>
        <v>268</v>
      </c>
      <c r="AP37" s="57">
        <f>SUM($AE36:AP36)</f>
        <v>300</v>
      </c>
      <c r="AQ37" s="57">
        <f>AQ36</f>
        <v>58</v>
      </c>
      <c r="AR37" s="57">
        <f>AQ37+AR36</f>
        <v>137</v>
      </c>
      <c r="AS37" s="57">
        <f t="shared" ref="AS37" si="416">AR37+AS36</f>
        <v>186</v>
      </c>
      <c r="AT37" s="57">
        <f t="shared" ref="AT37" si="417">AS37+AT36</f>
        <v>222</v>
      </c>
      <c r="AU37" s="57">
        <f t="shared" ref="AU37" si="418">AT37+AU36</f>
        <v>279</v>
      </c>
      <c r="AV37" s="57">
        <f t="shared" ref="AV37" si="419">AU37+AV36</f>
        <v>344</v>
      </c>
      <c r="AW37" s="57">
        <f t="shared" ref="AW37" si="420">AV37+AW36</f>
        <v>408</v>
      </c>
      <c r="AX37" s="57">
        <f t="shared" ref="AX37" si="421">AW37+AX36</f>
        <v>473</v>
      </c>
      <c r="AY37" s="57">
        <f t="shared" ref="AY37" si="422">AX37+AY36</f>
        <v>538</v>
      </c>
      <c r="AZ37" s="57">
        <f t="shared" ref="AZ37" si="423">AY37+AZ36</f>
        <v>597</v>
      </c>
      <c r="BA37" s="57">
        <f t="shared" ref="BA37" si="424">AZ37+BA36</f>
        <v>657</v>
      </c>
      <c r="BB37" s="57">
        <f t="shared" ref="BB37" si="425">BA37+BB36</f>
        <v>721</v>
      </c>
      <c r="BC37" s="57">
        <f>BC36</f>
        <v>58</v>
      </c>
      <c r="BD37" s="57">
        <f t="shared" ref="BD37" si="426">BC37+BD36</f>
        <v>118</v>
      </c>
      <c r="BE37" s="57">
        <f t="shared" ref="BE37" si="427">BD37+BE36</f>
        <v>200</v>
      </c>
      <c r="BF37" s="57">
        <f t="shared" ref="BF37" si="428">BE37+BF36</f>
        <v>267</v>
      </c>
      <c r="BG37" s="57">
        <f t="shared" ref="BG37" si="429">BF37+BG36</f>
        <v>346</v>
      </c>
      <c r="BH37" s="57">
        <f t="shared" ref="BH37" si="430">BG37+BH36</f>
        <v>423</v>
      </c>
      <c r="BI37" s="57">
        <f t="shared" ref="BI37" si="431">BH37+BI36</f>
        <v>504</v>
      </c>
      <c r="BJ37" s="57">
        <f t="shared" ref="BJ37" si="432">BI37+BJ36</f>
        <v>583</v>
      </c>
      <c r="BK37" s="57">
        <f t="shared" ref="BK37" si="433">BJ37+BK36</f>
        <v>666</v>
      </c>
      <c r="BL37" s="57">
        <f t="shared" ref="BL37" si="434">BK37+BL36</f>
        <v>742</v>
      </c>
      <c r="BM37" s="57">
        <f t="shared" ref="BM37" si="435">BL37+BM36</f>
        <v>817</v>
      </c>
      <c r="BN37" s="57">
        <f t="shared" ref="BN37" si="436">BM37+BN36</f>
        <v>882</v>
      </c>
      <c r="BO37" s="57">
        <f>BO36</f>
        <v>43</v>
      </c>
      <c r="BP37" s="57">
        <f t="shared" ref="BP37" si="437">BO37+BP36</f>
        <v>91</v>
      </c>
      <c r="BQ37" s="57">
        <f t="shared" ref="BQ37" si="438">BP37+BQ36</f>
        <v>169</v>
      </c>
      <c r="BR37" s="57">
        <f t="shared" ref="BR37" si="439">BQ37+BR36</f>
        <v>222</v>
      </c>
      <c r="BS37" s="57">
        <f t="shared" ref="BS37" si="440">BR37+BS36</f>
        <v>273</v>
      </c>
      <c r="BT37" s="57">
        <f t="shared" ref="BT37" si="441">BS37+BT36</f>
        <v>319</v>
      </c>
      <c r="BU37" s="57">
        <f t="shared" ref="BU37" si="442">BT37+BU36</f>
        <v>361</v>
      </c>
      <c r="BV37" s="57">
        <f t="shared" ref="BV37" si="443">BU37+BV36</f>
        <v>403</v>
      </c>
      <c r="BW37" s="57">
        <f t="shared" ref="BW37" si="444">BV37+BW36</f>
        <v>459</v>
      </c>
      <c r="BX37" s="57">
        <f t="shared" ref="BX37" si="445">BW37+BX36</f>
        <v>501</v>
      </c>
      <c r="BY37" s="57">
        <f t="shared" ref="BY37" si="446">BX37+BY36</f>
        <v>556</v>
      </c>
      <c r="BZ37" s="57">
        <f t="shared" ref="BZ37" si="447">BY37+BZ36</f>
        <v>605</v>
      </c>
      <c r="CA37" s="57">
        <f>CA36</f>
        <v>35</v>
      </c>
      <c r="CB37" s="57">
        <f t="shared" ref="CB37" si="448">CA37+CB36</f>
        <v>67</v>
      </c>
      <c r="CC37" s="57">
        <f t="shared" ref="CC37" si="449">CB37+CC36</f>
        <v>131</v>
      </c>
      <c r="CD37" s="57">
        <f t="shared" ref="CD37" si="450">CC37+CD36</f>
        <v>184</v>
      </c>
      <c r="CE37" s="57">
        <f t="shared" ref="CE37" si="451">CD37+CE36</f>
        <v>221</v>
      </c>
      <c r="CF37" s="57">
        <f t="shared" ref="CF37" si="452">CE37+CF36</f>
        <v>269</v>
      </c>
      <c r="CG37" s="57">
        <f t="shared" ref="CG37" si="453">CF37+CG36</f>
        <v>307</v>
      </c>
      <c r="CH37" s="57">
        <f t="shared" ref="CH37" si="454">CG37+CH36</f>
        <v>347</v>
      </c>
      <c r="CI37" s="57">
        <f t="shared" ref="CI37" si="455">CH37+CI36</f>
        <v>386</v>
      </c>
      <c r="CJ37" s="57">
        <f t="shared" ref="CJ37" si="456">CI37+CJ36</f>
        <v>426</v>
      </c>
      <c r="CK37" s="57">
        <f t="shared" ref="CK37" si="457">CJ37+CK36</f>
        <v>460</v>
      </c>
      <c r="CL37" s="57">
        <f t="shared" ref="CL37" si="458">CK37+CL36</f>
        <v>503</v>
      </c>
    </row>
    <row r="38" spans="1:90">
      <c r="A38" s="27" t="s">
        <v>148</v>
      </c>
      <c r="B38" s="27" t="s">
        <v>175</v>
      </c>
      <c r="D38" s="81" t="s">
        <v>65</v>
      </c>
      <c r="E38" s="47">
        <f t="shared" si="319"/>
        <v>48</v>
      </c>
      <c r="F38" s="55"/>
      <c r="G38" s="105">
        <f>_xll.Lucanet("stat",Input!$C$2,Input!$C$3,Input!$D$4,$A38,Input!$C$5,G$4,"EUR")</f>
        <v>0</v>
      </c>
      <c r="H38" s="105">
        <f>_xll.Lucanet("stat",Input!$C$2,Input!$C$3,Input!$D$4,$A38,Input!$C$5,H$4,"EUR")</f>
        <v>0</v>
      </c>
      <c r="I38" s="105">
        <f>_xll.Lucanet("stat",Input!$C$2,Input!$C$3,Input!$D$4,$A38,Input!$C$5,I$4,"EUR")</f>
        <v>0</v>
      </c>
      <c r="J38" s="105">
        <f>_xll.Lucanet("stat",Input!$C$2,Input!$C$3,Input!$D$4,$A38,Input!$C$5,J$4,"EUR")</f>
        <v>0</v>
      </c>
      <c r="K38" s="105">
        <f>_xll.Lucanet("stat",Input!$C$2,Input!$C$3,Input!$D$4,$A38,Input!$C$5,K$4,"EUR")</f>
        <v>0</v>
      </c>
      <c r="L38" s="105">
        <f>_xll.Lucanet("stat",Input!$C$2,Input!$C$3,Input!$D$4,$A38,Input!$C$5,L$4,"EUR")</f>
        <v>0</v>
      </c>
      <c r="M38" s="105">
        <f>_xll.Lucanet("stat",Input!$C$2,Input!$C$3,Input!$D$4,$A38,Input!$C$5,M$4,"EUR")</f>
        <v>0</v>
      </c>
      <c r="N38" s="105">
        <f>_xll.Lucanet("stat",Input!$C$2,Input!$C$3,Input!$D$4,$A38,Input!$C$5,N$4,"EUR")</f>
        <v>0</v>
      </c>
      <c r="O38" s="105">
        <f>_xll.Lucanet("stat",Input!$C$2,Input!$C$3,Input!$D$4,$A38,Input!$C$5,O$4,"EUR")</f>
        <v>0</v>
      </c>
      <c r="P38" s="105">
        <f>_xll.Lucanet("stat",Input!$C$2,Input!$C$3,Input!$D$4,$A38,Input!$C$5,P$4,"EUR")</f>
        <v>0</v>
      </c>
      <c r="Q38" s="105">
        <f>_xll.Lucanet("stat",Input!$C$2,Input!$C$3,Input!$D$4,$A38,Input!$C$5,Q$4,"EUR")</f>
        <v>0</v>
      </c>
      <c r="R38" s="105">
        <f>_xll.Lucanet("stat",Input!$C$2,Input!$C$3,Input!$D$4,$A38,Input!$C$5,R$4,"EUR")</f>
        <v>0</v>
      </c>
      <c r="S38" s="128">
        <f>_xll.Lucanet("stat",Input!$C$2,Input!$C$3,Input!$D$4,$A38,Input!$C$5,S$4,"EUR")</f>
        <v>0</v>
      </c>
      <c r="T38" s="128">
        <f>_xll.Lucanet("stat",Input!$C$2,Input!$C$3,Input!$D$4,$A38,Input!$C$5,T$4,"EUR")</f>
        <v>0</v>
      </c>
      <c r="U38" s="128">
        <f>_xll.Lucanet("stat",Input!$C$2,Input!$C$3,Input!$D$4,$A38,Input!$C$5,U$4,"EUR")</f>
        <v>0</v>
      </c>
      <c r="V38" s="128">
        <f>_xll.Lucanet("stat",Input!$C$2,Input!$C$3,Input!$D$4,$A38,Input!$C$5,V$4,"EUR")</f>
        <v>0</v>
      </c>
      <c r="W38" s="128">
        <f>_xll.Lucanet("stat",Input!$C$2,Input!$C$3,Input!$D$4,$A38,Input!$C$5,W$4,"EUR")</f>
        <v>0</v>
      </c>
      <c r="X38" s="128">
        <f>_xll.Lucanet("stat",Input!$C$2,Input!$C$3,Input!$D$4,$A38,Input!$C$5,X$4,"EUR")</f>
        <v>0</v>
      </c>
      <c r="Y38" s="128">
        <f>_xll.Lucanet("stat",Input!$C$2,Input!$C$3,Input!$D$4,$A38,Input!$C$5,Y$4,"EUR")</f>
        <v>2</v>
      </c>
      <c r="Z38" s="128">
        <f>_xll.Lucanet("stat",Input!$C$2,Input!$C$3,Input!$D$4,$A38,Input!$C$5,Z$4,"EUR")</f>
        <v>6</v>
      </c>
      <c r="AA38" s="128">
        <f>_xll.Lucanet("stat",Input!$C$2,Input!$C$3,Input!$D$4,$A38,Input!$C$5,AA$4,"EUR")</f>
        <v>4</v>
      </c>
      <c r="AB38" s="128">
        <f>_xll.Lucanet("stat",Input!$C$2,Input!$C$3,Input!$D$4,$A38,Input!$C$5,AB$4,"EUR")</f>
        <v>3</v>
      </c>
      <c r="AC38" s="128">
        <f>_xll.Lucanet("stat",Input!$C$2,Input!$C$3,Input!$D$4,$A38,Input!$C$5,AC$4,"EUR")</f>
        <v>2</v>
      </c>
      <c r="AD38" s="128">
        <f>_xll.Lucanet("stat",Input!$C$2,Input!$C$3,Input!$D$4,$A38,Input!$C$5,AD$4,"EUR")</f>
        <v>3</v>
      </c>
      <c r="AE38" s="128">
        <f>_xll.Lucanet("stat",Input!$C$2,Input!$C$3,Input!$D$4,$A38,Input!$C$5,AE$4,"EUR")</f>
        <v>7</v>
      </c>
      <c r="AF38" s="128">
        <f>_xll.Lucanet("stat",Input!$C$2,Input!$C$3,Input!$D$4,$A38,Input!$C$5,AF$4,"EUR")</f>
        <v>30</v>
      </c>
      <c r="AG38" s="128">
        <f>_xll.Lucanet("stat",Input!$C$2,Input!$C$3,Input!$D$4,$A38,Input!$C$5,AG$4,"EUR")</f>
        <v>24</v>
      </c>
      <c r="AH38" s="128">
        <f>_xll.Lucanet("stat",Input!$C$2,Input!$C$3,Input!$D$4,$A38,Input!$C$5,AH$4,"EUR")</f>
        <v>16</v>
      </c>
      <c r="AI38" s="128">
        <f>_xll.Lucanet("stat",Input!$C$2,Input!$C$3,Input!$D$4,$A38,Input!$C$5,AI$4,"EUR")</f>
        <v>20</v>
      </c>
      <c r="AJ38" s="128">
        <f>_xll.Lucanet("stat",Input!$C$2,Input!$C$3,Input!$D$4,$A38,Input!$C$5,AJ$4,"EUR")</f>
        <v>27</v>
      </c>
      <c r="AK38" s="128">
        <f>_xll.Lucanet("stat",Input!$C$2,Input!$C$3,Input!$D$4,$A38,Input!$C$5,AK$4,"EUR")</f>
        <v>3</v>
      </c>
      <c r="AL38" s="128">
        <f>_xll.Lucanet("stat",Input!$C$2,Input!$C$3,Input!$D$4,$A38,Input!$C$5,AL$4,"EUR")</f>
        <v>9</v>
      </c>
      <c r="AM38" s="128">
        <f>_xll.Lucanet("stat",Input!$C$2,Input!$C$3,Input!$D$4,$A38,Input!$C$5,AM$4,"EUR")</f>
        <v>42</v>
      </c>
      <c r="AN38" s="128">
        <f>_xll.Lucanet("stat",Input!$C$2,Input!$C$3,Input!$D$4,$A38,Input!$C$5,AN$4,"EUR")</f>
        <v>27</v>
      </c>
      <c r="AO38" s="128">
        <f>_xll.Lucanet("stat",Input!$C$2,Input!$C$3,Input!$D$4,$A38,Input!$C$5,AO$4,"EUR")</f>
        <v>26</v>
      </c>
      <c r="AP38" s="128">
        <f>_xll.Lucanet("stat",Input!$C$2,Input!$C$3,Input!$D$4,$A38,Input!$C$5,AP$4,"EUR")</f>
        <v>29</v>
      </c>
      <c r="AQ38" s="128">
        <f>_xll.Lucanet("stat",Input!$C$2,Input!$C$3,Input!$D$4,$A38,Input!$C$5,AQ$4,"EUR")</f>
        <v>53</v>
      </c>
      <c r="AR38" s="128">
        <f>_xll.Lucanet("stat",Input!$C$2,Input!$C$3,Input!$D$4,$A38,Input!$C$5,AR$4,"EUR")</f>
        <v>49</v>
      </c>
      <c r="AS38" s="128">
        <f>_xll.Lucanet("stat",Input!$C$2,Input!$C$3,Input!$D$4,$A38,Input!$C$5,AS$4,"EUR")</f>
        <v>28</v>
      </c>
      <c r="AT38" s="128">
        <f>_xll.Lucanet("stat",Input!$C$2,Input!$C$3,Input!$D$4,$A38,Input!$C$5,AT$4,"EUR")</f>
        <v>48</v>
      </c>
      <c r="AU38" s="128">
        <f>_xll.Lucanet("stat",Input!$C$2,Input!$C$3,Input!$D$4,$A38,Input!$C$5,AU$4,"EUR")</f>
        <v>9</v>
      </c>
      <c r="AV38" s="128">
        <f>_xll.Lucanet("stat",Input!$C$2,Input!$C$3,Input!$D$4,$A38,Input!$C$5,AV$4,"EUR")</f>
        <v>43</v>
      </c>
      <c r="AW38" s="128">
        <f>_xll.Lucanet("stat",Input!$C$2,Input!$C$3,Input!$D$4,$A38,Input!$C$5,AW$4,"EUR")</f>
        <v>33</v>
      </c>
      <c r="AX38" s="128">
        <f>_xll.Lucanet("stat",Input!$C$2,Input!$C$3,Input!$D$4,$A38,Input!$C$5,AX$4,"EUR")</f>
        <v>65</v>
      </c>
      <c r="AY38" s="128">
        <f>_xll.Lucanet("stat",Input!$C$2,Input!$C$3,Input!$D$4,$A38,Input!$C$5,AY$4,"EUR")</f>
        <v>71</v>
      </c>
      <c r="AZ38" s="128">
        <f>_xll.Lucanet("stat",Input!$C$2,Input!$C$3,Input!$D$4,$A38,Input!$C$5,AZ$4,"EUR")</f>
        <v>33</v>
      </c>
      <c r="BA38" s="128">
        <f>_xll.Lucanet("stat",Input!$C$2,Input!$C$3,Input!$D$4,$A38,Input!$C$5,BA$4,"EUR")</f>
        <v>64</v>
      </c>
      <c r="BB38" s="128">
        <f>_xll.Lucanet("stat",Input!$C$2,Input!$C$3,Input!$D$4,$A38,Input!$C$5,BB$4,"EUR")</f>
        <v>61</v>
      </c>
      <c r="BC38" s="128">
        <f>_xll.Lucanet("stat",Input!$C$2,Input!$C$3,Input!$D$4,$A38,Input!$C$5,BC$4,"EUR")</f>
        <v>15</v>
      </c>
      <c r="BD38" s="128">
        <f>_xll.Lucanet("stat",Input!$C$2,Input!$C$3,Input!$D$4,$A38,Input!$C$5,BD$4,"EUR")</f>
        <v>35</v>
      </c>
      <c r="BE38" s="128">
        <f>_xll.Lucanet("stat",Input!$C$2,Input!$C$3,Input!$D$4,$A38,Input!$C$5,BE$4,"EUR")</f>
        <v>13</v>
      </c>
      <c r="BF38" s="128">
        <f>_xll.Lucanet("stat",Input!$C$2,Input!$C$3,Input!$D$4,$A38,Input!$C$5,BF$4,"EUR")</f>
        <v>0</v>
      </c>
      <c r="BG38" s="128">
        <f>_xll.Lucanet("stat",Input!$C$2,Input!$C$3,Input!$D$4,$A38,Input!$C$5,BG$4,"EUR")</f>
        <v>47</v>
      </c>
      <c r="BH38" s="128">
        <f>_xll.Lucanet("stat",Input!$C$2,Input!$C$3,Input!$D$4,$A38,Input!$C$5,BH$4,"EUR")</f>
        <v>9</v>
      </c>
      <c r="BI38" s="128">
        <f>_xll.Lucanet("stat",Input!$C$2,Input!$C$3,Input!$D$4,$A38,Input!$C$5,BI$4,"EUR")</f>
        <v>9</v>
      </c>
      <c r="BJ38" s="128">
        <f>_xll.Lucanet("stat",Input!$C$2,Input!$C$3,Input!$D$4,$A38,Input!$C$5,BJ$4,"EUR")</f>
        <v>3</v>
      </c>
      <c r="BK38" s="128">
        <f>_xll.Lucanet("stat",Input!$C$2,Input!$C$3,Input!$D$4,$A38,Input!$C$5,BK$4,"EUR")</f>
        <v>5</v>
      </c>
      <c r="BL38" s="128">
        <f>_xll.Lucanet("stat",Input!$C$2,Input!$C$3,Input!$D$4,$A38,Input!$C$5,BL$4,"EUR")</f>
        <v>5</v>
      </c>
      <c r="BM38" s="128">
        <f>_xll.Lucanet("stat",Input!$C$2,Input!$C$3,Input!$D$4,$A38,Input!$C$5,BM$4,"EUR")</f>
        <v>24</v>
      </c>
      <c r="BN38" s="128">
        <f>_xll.Lucanet("stat",Input!$C$2,Input!$C$3,Input!$D$4,$A38,Input!$C$5,BN$4,"EUR")</f>
        <v>47</v>
      </c>
      <c r="BO38" s="128">
        <f>_xll.Lucanet("stat",Input!$C$2,Input!$C$3,Input!$D$4,$A38,Input!$C$5,BO$4,"EUR")</f>
        <v>26</v>
      </c>
      <c r="BP38" s="128">
        <f>_xll.Lucanet("stat",Input!$C$2,Input!$C$3,Input!$D$4,$A38,Input!$C$5,BP$4,"EUR")</f>
        <v>23</v>
      </c>
      <c r="BQ38" s="128">
        <f>_xll.Lucanet("stat",Input!$C$2,Input!$C$3,Input!$D$4,$A38,Input!$C$5,BQ$4,"EUR")</f>
        <v>68</v>
      </c>
      <c r="BR38" s="128">
        <f>_xll.Lucanet("stat",Input!$C$2,Input!$C$3,Input!$D$4,$A38,Input!$C$5,BR$4,"EUR")</f>
        <v>42</v>
      </c>
      <c r="BS38" s="128">
        <f>_xll.Lucanet("stat",Input!$C$2,Input!$C$3,Input!$D$4,$A38,Input!$C$5,BS$4,"EUR")</f>
        <v>0</v>
      </c>
      <c r="BT38" s="128">
        <f>_xll.Lucanet("stat",Input!$C$2,Input!$C$3,Input!$D$4,$A38,Input!$C$5,BT$4,"EUR")</f>
        <v>30</v>
      </c>
      <c r="BU38" s="128">
        <f>_xll.Lucanet("stat",Input!$C$2,Input!$C$3,Input!$D$4,$A38,Input!$C$5,BU$4,"EUR")</f>
        <v>42</v>
      </c>
      <c r="BV38" s="128">
        <f>_xll.Lucanet("stat",Input!$C$2,Input!$C$3,Input!$D$4,$A38,Input!$C$5,BV$4,"EUR")</f>
        <v>14</v>
      </c>
      <c r="BW38" s="128">
        <f>_xll.Lucanet("stat",Input!$C$2,Input!$C$3,Input!$D$4,$A38,Input!$C$5,BW$4,"EUR")</f>
        <v>29</v>
      </c>
      <c r="BX38" s="128">
        <f>_xll.Lucanet("stat",Input!$C$2,Input!$C$3,Input!$D$4,$A38,Input!$C$5,BX$4,"EUR")</f>
        <v>53</v>
      </c>
      <c r="BY38" s="128">
        <f>_xll.Lucanet("stat",Input!$C$2,Input!$C$3,Input!$D$4,$A38,Input!$C$5,BY$4,"EUR")</f>
        <v>29</v>
      </c>
      <c r="BZ38" s="128">
        <f>_xll.Lucanet("stat",Input!$C$2,Input!$C$3,Input!$D$4,$A38,Input!$C$5,BZ$4,"EUR")</f>
        <v>60</v>
      </c>
      <c r="CA38" s="128">
        <f>_xll.Lucanet("stat",Input!$C$2,Input!$C$3,Input!$D$4,$A38,Input!$C$5,CA$4,"EUR")</f>
        <v>16</v>
      </c>
      <c r="CB38" s="128">
        <f>_xll.Lucanet("stat",Input!$C$2,Input!$C$3,Input!$D$4,$A38,Input!$C$5,CB$4,"EUR")</f>
        <v>11</v>
      </c>
      <c r="CC38" s="128">
        <f>_xll.Lucanet("stat",Input!$C$2,Input!$C$3,Input!$D$4,$A38,Input!$C$5,CC$4,"EUR")</f>
        <v>17</v>
      </c>
      <c r="CD38" s="128">
        <f>_xll.Lucanet("stat",Input!$C$2,Input!$C$3,Input!$D$4,$A38,Input!$C$5,CD$4,"EUR")</f>
        <v>27</v>
      </c>
      <c r="CE38" s="128">
        <f>_xll.Lucanet("stat",Input!$C$2,Input!$C$3,Input!$D$4,$A38,Input!$C$5,CE$4,"EUR")</f>
        <v>9</v>
      </c>
      <c r="CF38" s="128">
        <f>_xll.Lucanet("stat",Input!$C$2,Input!$C$3,Input!$D$4,$A38,Input!$C$5,CF$4,"EUR")</f>
        <v>48</v>
      </c>
      <c r="CG38" s="128">
        <f>_xll.Lucanet("stat",Input!$C$2,Input!$C$3,Input!$D$4,$A38,Input!$C$5,CG$4,"EUR")</f>
        <v>0</v>
      </c>
      <c r="CH38" s="128">
        <f>_xll.Lucanet("stat",Input!$C$2,Input!$C$3,Input!$D$4,$A38,Input!$C$5,CH$4,"EUR")</f>
        <v>0</v>
      </c>
      <c r="CI38" s="128">
        <f>_xll.Lucanet("stat",Input!$C$2,Input!$C$3,Input!$D$4,$A38,Input!$C$5,CI$4,"EUR")</f>
        <v>0</v>
      </c>
      <c r="CJ38" s="128">
        <f>_xll.Lucanet("stat",Input!$C$2,Input!$C$3,Input!$D$4,$A38,Input!$C$5,CJ$4,"EUR")</f>
        <v>0</v>
      </c>
      <c r="CK38" s="128">
        <f>_xll.Lucanet("stat",Input!$C$2,Input!$C$3,Input!$D$4,$A38,Input!$C$5,CK$4,"EUR")</f>
        <v>0</v>
      </c>
      <c r="CL38" s="128">
        <f>_xll.Lucanet("stat",Input!$C$2,Input!$C$3,Input!$D$4,$A38,Input!$C$5,CL$4,"EUR")</f>
        <v>0</v>
      </c>
    </row>
    <row r="39" spans="1:90">
      <c r="A39" s="27" t="s">
        <v>149</v>
      </c>
      <c r="B39" s="27" t="s">
        <v>176</v>
      </c>
      <c r="D39" s="81" t="s">
        <v>66</v>
      </c>
      <c r="E39" s="47">
        <f t="shared" si="319"/>
        <v>0</v>
      </c>
      <c r="F39" s="55"/>
      <c r="G39" s="105">
        <f>_xll.Lucanet("stat",Input!$C$2,Input!$C$3,Input!$D$4,$A39,Input!$C$5,G$4,"EUR")</f>
        <v>0</v>
      </c>
      <c r="H39" s="105">
        <f>_xll.Lucanet("stat",Input!$C$2,Input!$C$3,Input!$D$4,$A39,Input!$C$5,H$4,"EUR")</f>
        <v>0</v>
      </c>
      <c r="I39" s="105">
        <f>_xll.Lucanet("stat",Input!$C$2,Input!$C$3,Input!$D$4,$A39,Input!$C$5,I$4,"EUR")</f>
        <v>0</v>
      </c>
      <c r="J39" s="105">
        <f>_xll.Lucanet("stat",Input!$C$2,Input!$C$3,Input!$D$4,$A39,Input!$C$5,J$4,"EUR")</f>
        <v>0</v>
      </c>
      <c r="K39" s="105">
        <f>_xll.Lucanet("stat",Input!$C$2,Input!$C$3,Input!$D$4,$A39,Input!$C$5,K$4,"EUR")</f>
        <v>0</v>
      </c>
      <c r="L39" s="105">
        <f>_xll.Lucanet("stat",Input!$C$2,Input!$C$3,Input!$D$4,$A39,Input!$C$5,L$4,"EUR")</f>
        <v>0</v>
      </c>
      <c r="M39" s="105">
        <f>_xll.Lucanet("stat",Input!$C$2,Input!$C$3,Input!$D$4,$A39,Input!$C$5,M$4,"EUR")</f>
        <v>0</v>
      </c>
      <c r="N39" s="105">
        <f>_xll.Lucanet("stat",Input!$C$2,Input!$C$3,Input!$D$4,$A39,Input!$C$5,N$4,"EUR")</f>
        <v>0</v>
      </c>
      <c r="O39" s="105">
        <f>_xll.Lucanet("stat",Input!$C$2,Input!$C$3,Input!$D$4,$A39,Input!$C$5,O$4,"EUR")</f>
        <v>0</v>
      </c>
      <c r="P39" s="105">
        <f>_xll.Lucanet("stat",Input!$C$2,Input!$C$3,Input!$D$4,$A39,Input!$C$5,P$4,"EUR")</f>
        <v>0</v>
      </c>
      <c r="Q39" s="105">
        <f>_xll.Lucanet("stat",Input!$C$2,Input!$C$3,Input!$D$4,$A39,Input!$C$5,Q$4,"EUR")</f>
        <v>0</v>
      </c>
      <c r="R39" s="105">
        <f>_xll.Lucanet("stat",Input!$C$2,Input!$C$3,Input!$D$4,$A39,Input!$C$5,R$4,"EUR")</f>
        <v>0</v>
      </c>
      <c r="S39" s="128">
        <f>_xll.Lucanet("stat",Input!$C$2,Input!$C$3,Input!$D$4,$A39,Input!$C$5,S$4,"EUR")</f>
        <v>0</v>
      </c>
      <c r="T39" s="128">
        <f>_xll.Lucanet("stat",Input!$C$2,Input!$C$3,Input!$D$4,$A39,Input!$C$5,T$4,"EUR")</f>
        <v>0</v>
      </c>
      <c r="U39" s="128">
        <f>_xll.Lucanet("stat",Input!$C$2,Input!$C$3,Input!$D$4,$A39,Input!$C$5,U$4,"EUR")</f>
        <v>0</v>
      </c>
      <c r="V39" s="128">
        <f>_xll.Lucanet("stat",Input!$C$2,Input!$C$3,Input!$D$4,$A39,Input!$C$5,V$4,"EUR")</f>
        <v>0</v>
      </c>
      <c r="W39" s="128">
        <f>_xll.Lucanet("stat",Input!$C$2,Input!$C$3,Input!$D$4,$A39,Input!$C$5,W$4,"EUR")</f>
        <v>0</v>
      </c>
      <c r="X39" s="128">
        <f>_xll.Lucanet("stat",Input!$C$2,Input!$C$3,Input!$D$4,$A39,Input!$C$5,X$4,"EUR")</f>
        <v>0</v>
      </c>
      <c r="Y39" s="128">
        <f>_xll.Lucanet("stat",Input!$C$2,Input!$C$3,Input!$D$4,$A39,Input!$C$5,Y$4,"EUR")</f>
        <v>0</v>
      </c>
      <c r="Z39" s="128">
        <f>_xll.Lucanet("stat",Input!$C$2,Input!$C$3,Input!$D$4,$A39,Input!$C$5,Z$4,"EUR")</f>
        <v>0</v>
      </c>
      <c r="AA39" s="128">
        <f>_xll.Lucanet("stat",Input!$C$2,Input!$C$3,Input!$D$4,$A39,Input!$C$5,AA$4,"EUR")</f>
        <v>0</v>
      </c>
      <c r="AB39" s="128">
        <f>_xll.Lucanet("stat",Input!$C$2,Input!$C$3,Input!$D$4,$A39,Input!$C$5,AB$4,"EUR")</f>
        <v>0</v>
      </c>
      <c r="AC39" s="128">
        <f>_xll.Lucanet("stat",Input!$C$2,Input!$C$3,Input!$D$4,$A39,Input!$C$5,AC$4,"EUR")</f>
        <v>0</v>
      </c>
      <c r="AD39" s="128">
        <f>_xll.Lucanet("stat",Input!$C$2,Input!$C$3,Input!$D$4,$A39,Input!$C$5,AD$4,"EUR")</f>
        <v>0</v>
      </c>
      <c r="AE39" s="128">
        <f>_xll.Lucanet("stat",Input!$C$2,Input!$C$3,Input!$D$4,$A39,Input!$C$5,AE$4,"EUR")</f>
        <v>0</v>
      </c>
      <c r="AF39" s="128">
        <f>_xll.Lucanet("stat",Input!$C$2,Input!$C$3,Input!$D$4,$A39,Input!$C$5,AF$4,"EUR")</f>
        <v>0</v>
      </c>
      <c r="AG39" s="128">
        <f>_xll.Lucanet("stat",Input!$C$2,Input!$C$3,Input!$D$4,$A39,Input!$C$5,AG$4,"EUR")</f>
        <v>0</v>
      </c>
      <c r="AH39" s="128">
        <f>_xll.Lucanet("stat",Input!$C$2,Input!$C$3,Input!$D$4,$A39,Input!$C$5,AH$4,"EUR")</f>
        <v>0</v>
      </c>
      <c r="AI39" s="128">
        <f>_xll.Lucanet("stat",Input!$C$2,Input!$C$3,Input!$D$4,$A39,Input!$C$5,AI$4,"EUR")</f>
        <v>0</v>
      </c>
      <c r="AJ39" s="128">
        <f>_xll.Lucanet("stat",Input!$C$2,Input!$C$3,Input!$D$4,$A39,Input!$C$5,AJ$4,"EUR")</f>
        <v>0</v>
      </c>
      <c r="AK39" s="128">
        <f>_xll.Lucanet("stat",Input!$C$2,Input!$C$3,Input!$D$4,$A39,Input!$C$5,AK$4,"EUR")</f>
        <v>0</v>
      </c>
      <c r="AL39" s="128">
        <f>_xll.Lucanet("stat",Input!$C$2,Input!$C$3,Input!$D$4,$A39,Input!$C$5,AL$4,"EUR")</f>
        <v>0</v>
      </c>
      <c r="AM39" s="128">
        <f>_xll.Lucanet("stat",Input!$C$2,Input!$C$3,Input!$D$4,$A39,Input!$C$5,AM$4,"EUR")</f>
        <v>0</v>
      </c>
      <c r="AN39" s="128">
        <f>_xll.Lucanet("stat",Input!$C$2,Input!$C$3,Input!$D$4,$A39,Input!$C$5,AN$4,"EUR")</f>
        <v>0</v>
      </c>
      <c r="AO39" s="128">
        <f>_xll.Lucanet("stat",Input!$C$2,Input!$C$3,Input!$D$4,$A39,Input!$C$5,AO$4,"EUR")</f>
        <v>0</v>
      </c>
      <c r="AP39" s="128">
        <f>_xll.Lucanet("stat",Input!$C$2,Input!$C$3,Input!$D$4,$A39,Input!$C$5,AP$4,"EUR")</f>
        <v>0</v>
      </c>
      <c r="AQ39" s="128">
        <f>_xll.Lucanet("stat",Input!$C$2,Input!$C$3,Input!$D$4,$A39,Input!$C$5,AQ$4,"EUR")</f>
        <v>0</v>
      </c>
      <c r="AR39" s="128">
        <f>_xll.Lucanet("stat",Input!$C$2,Input!$C$3,Input!$D$4,$A39,Input!$C$5,AR$4,"EUR")</f>
        <v>0</v>
      </c>
      <c r="AS39" s="128">
        <f>_xll.Lucanet("stat",Input!$C$2,Input!$C$3,Input!$D$4,$A39,Input!$C$5,AS$4,"EUR")</f>
        <v>0</v>
      </c>
      <c r="AT39" s="128">
        <f>_xll.Lucanet("stat",Input!$C$2,Input!$C$3,Input!$D$4,$A39,Input!$C$5,AT$4,"EUR")</f>
        <v>0</v>
      </c>
      <c r="AU39" s="128">
        <f>_xll.Lucanet("stat",Input!$C$2,Input!$C$3,Input!$D$4,$A39,Input!$C$5,AU$4,"EUR")</f>
        <v>0</v>
      </c>
      <c r="AV39" s="128">
        <f>_xll.Lucanet("stat",Input!$C$2,Input!$C$3,Input!$D$4,$A39,Input!$C$5,AV$4,"EUR")</f>
        <v>0</v>
      </c>
      <c r="AW39" s="128">
        <f>_xll.Lucanet("stat",Input!$C$2,Input!$C$3,Input!$D$4,$A39,Input!$C$5,AW$4,"EUR")</f>
        <v>0</v>
      </c>
      <c r="AX39" s="128">
        <f>_xll.Lucanet("stat",Input!$C$2,Input!$C$3,Input!$D$4,$A39,Input!$C$5,AX$4,"EUR")</f>
        <v>0</v>
      </c>
      <c r="AY39" s="128">
        <f>_xll.Lucanet("stat",Input!$C$2,Input!$C$3,Input!$D$4,$A39,Input!$C$5,AY$4,"EUR")</f>
        <v>0</v>
      </c>
      <c r="AZ39" s="128">
        <f>_xll.Lucanet("stat",Input!$C$2,Input!$C$3,Input!$D$4,$A39,Input!$C$5,AZ$4,"EUR")</f>
        <v>0</v>
      </c>
      <c r="BA39" s="128">
        <f>_xll.Lucanet("stat",Input!$C$2,Input!$C$3,Input!$D$4,$A39,Input!$C$5,BA$4,"EUR")</f>
        <v>0</v>
      </c>
      <c r="BB39" s="128">
        <f>_xll.Lucanet("stat",Input!$C$2,Input!$C$3,Input!$D$4,$A39,Input!$C$5,BB$4,"EUR")</f>
        <v>0</v>
      </c>
      <c r="BC39" s="128">
        <f>_xll.Lucanet("stat",Input!$C$2,Input!$C$3,Input!$D$4,$A39,Input!$C$5,BC$4,"EUR")</f>
        <v>0</v>
      </c>
      <c r="BD39" s="128">
        <f>_xll.Lucanet("stat",Input!$C$2,Input!$C$3,Input!$D$4,$A39,Input!$C$5,BD$4,"EUR")</f>
        <v>0</v>
      </c>
      <c r="BE39" s="128">
        <f>_xll.Lucanet("stat",Input!$C$2,Input!$C$3,Input!$D$4,$A39,Input!$C$5,BE$4,"EUR")</f>
        <v>0</v>
      </c>
      <c r="BF39" s="128">
        <f>_xll.Lucanet("stat",Input!$C$2,Input!$C$3,Input!$D$4,$A39,Input!$C$5,BF$4,"EUR")</f>
        <v>0</v>
      </c>
      <c r="BG39" s="128">
        <f>_xll.Lucanet("stat",Input!$C$2,Input!$C$3,Input!$D$4,$A39,Input!$C$5,BG$4,"EUR")</f>
        <v>0</v>
      </c>
      <c r="BH39" s="128">
        <f>_xll.Lucanet("stat",Input!$C$2,Input!$C$3,Input!$D$4,$A39,Input!$C$5,BH$4,"EUR")</f>
        <v>0</v>
      </c>
      <c r="BI39" s="128">
        <f>_xll.Lucanet("stat",Input!$C$2,Input!$C$3,Input!$D$4,$A39,Input!$C$5,BI$4,"EUR")</f>
        <v>0</v>
      </c>
      <c r="BJ39" s="128">
        <f>_xll.Lucanet("stat",Input!$C$2,Input!$C$3,Input!$D$4,$A39,Input!$C$5,BJ$4,"EUR")</f>
        <v>0</v>
      </c>
      <c r="BK39" s="128">
        <f>_xll.Lucanet("stat",Input!$C$2,Input!$C$3,Input!$D$4,$A39,Input!$C$5,BK$4,"EUR")</f>
        <v>0</v>
      </c>
      <c r="BL39" s="128">
        <f>_xll.Lucanet("stat",Input!$C$2,Input!$C$3,Input!$D$4,$A39,Input!$C$5,BL$4,"EUR")</f>
        <v>0</v>
      </c>
      <c r="BM39" s="128">
        <f>_xll.Lucanet("stat",Input!$C$2,Input!$C$3,Input!$D$4,$A39,Input!$C$5,BM$4,"EUR")</f>
        <v>0</v>
      </c>
      <c r="BN39" s="128">
        <f>_xll.Lucanet("stat",Input!$C$2,Input!$C$3,Input!$D$4,$A39,Input!$C$5,BN$4,"EUR")</f>
        <v>0</v>
      </c>
      <c r="BO39" s="128">
        <f>_xll.Lucanet("stat",Input!$C$2,Input!$C$3,Input!$D$4,$A39,Input!$C$5,BO$4,"EUR")</f>
        <v>0</v>
      </c>
      <c r="BP39" s="128">
        <f>_xll.Lucanet("stat",Input!$C$2,Input!$C$3,Input!$D$4,$A39,Input!$C$5,BP$4,"EUR")</f>
        <v>0</v>
      </c>
      <c r="BQ39" s="128">
        <f>_xll.Lucanet("stat",Input!$C$2,Input!$C$3,Input!$D$4,$A39,Input!$C$5,BQ$4,"EUR")</f>
        <v>0</v>
      </c>
      <c r="BR39" s="128">
        <f>_xll.Lucanet("stat",Input!$C$2,Input!$C$3,Input!$D$4,$A39,Input!$C$5,BR$4,"EUR")</f>
        <v>0</v>
      </c>
      <c r="BS39" s="128">
        <f>_xll.Lucanet("stat",Input!$C$2,Input!$C$3,Input!$D$4,$A39,Input!$C$5,BS$4,"EUR")</f>
        <v>0</v>
      </c>
      <c r="BT39" s="128">
        <f>_xll.Lucanet("stat",Input!$C$2,Input!$C$3,Input!$D$4,$A39,Input!$C$5,BT$4,"EUR")</f>
        <v>0</v>
      </c>
      <c r="BU39" s="128">
        <f>_xll.Lucanet("stat",Input!$C$2,Input!$C$3,Input!$D$4,$A39,Input!$C$5,BU$4,"EUR")</f>
        <v>0</v>
      </c>
      <c r="BV39" s="128">
        <f>_xll.Lucanet("stat",Input!$C$2,Input!$C$3,Input!$D$4,$A39,Input!$C$5,BV$4,"EUR")</f>
        <v>12</v>
      </c>
      <c r="BW39" s="128">
        <f>_xll.Lucanet("stat",Input!$C$2,Input!$C$3,Input!$D$4,$A39,Input!$C$5,BW$4,"EUR")</f>
        <v>42</v>
      </c>
      <c r="BX39" s="128">
        <f>_xll.Lucanet("stat",Input!$C$2,Input!$C$3,Input!$D$4,$A39,Input!$C$5,BX$4,"EUR")</f>
        <v>68</v>
      </c>
      <c r="BY39" s="128">
        <f>_xll.Lucanet("stat",Input!$C$2,Input!$C$3,Input!$D$4,$A39,Input!$C$5,BY$4,"EUR")</f>
        <v>50</v>
      </c>
      <c r="BZ39" s="128">
        <f>_xll.Lucanet("stat",Input!$C$2,Input!$C$3,Input!$D$4,$A39,Input!$C$5,BZ$4,"EUR")</f>
        <v>35</v>
      </c>
      <c r="CA39" s="128">
        <f>_xll.Lucanet("stat",Input!$C$2,Input!$C$3,Input!$D$4,$A39,Input!$C$5,CA$4,"EUR")</f>
        <v>35</v>
      </c>
      <c r="CB39" s="128">
        <f>_xll.Lucanet("stat",Input!$C$2,Input!$C$3,Input!$D$4,$A39,Input!$C$5,CB$4,"EUR")</f>
        <v>15</v>
      </c>
      <c r="CC39" s="128">
        <f>_xll.Lucanet("stat",Input!$C$2,Input!$C$3,Input!$D$4,$A39,Input!$C$5,CC$4,"EUR")</f>
        <v>20</v>
      </c>
      <c r="CD39" s="128">
        <f>_xll.Lucanet("stat",Input!$C$2,Input!$C$3,Input!$D$4,$A39,Input!$C$5,CD$4,"EUR")</f>
        <v>30</v>
      </c>
      <c r="CE39" s="128">
        <f>_xll.Lucanet("stat",Input!$C$2,Input!$C$3,Input!$D$4,$A39,Input!$C$5,CE$4,"EUR")</f>
        <v>0</v>
      </c>
      <c r="CF39" s="128">
        <f>_xll.Lucanet("stat",Input!$C$2,Input!$C$3,Input!$D$4,$A39,Input!$C$5,CF$4,"EUR")</f>
        <v>0</v>
      </c>
      <c r="CG39" s="128">
        <f>_xll.Lucanet("stat",Input!$C$2,Input!$C$3,Input!$D$4,$A39,Input!$C$5,CG$4,"EUR")</f>
        <v>0</v>
      </c>
      <c r="CH39" s="128">
        <f>_xll.Lucanet("stat",Input!$C$2,Input!$C$3,Input!$D$4,$A39,Input!$C$5,CH$4,"EUR")</f>
        <v>0</v>
      </c>
      <c r="CI39" s="128">
        <f>_xll.Lucanet("stat",Input!$C$2,Input!$C$3,Input!$D$4,$A39,Input!$C$5,CI$4,"EUR")</f>
        <v>0</v>
      </c>
      <c r="CJ39" s="128">
        <f>_xll.Lucanet("stat",Input!$C$2,Input!$C$3,Input!$D$4,$A39,Input!$C$5,CJ$4,"EUR")</f>
        <v>0</v>
      </c>
      <c r="CK39" s="128">
        <f>_xll.Lucanet("stat",Input!$C$2,Input!$C$3,Input!$D$4,$A39,Input!$C$5,CK$4,"EUR")</f>
        <v>0</v>
      </c>
      <c r="CL39" s="128">
        <f>_xll.Lucanet("stat",Input!$C$2,Input!$C$3,Input!$D$4,$A39,Input!$C$5,CL$4,"EUR")</f>
        <v>0</v>
      </c>
    </row>
    <row r="40" spans="1:90">
      <c r="D40" s="82" t="s">
        <v>65</v>
      </c>
      <c r="E40" s="47">
        <f t="shared" si="319"/>
        <v>48</v>
      </c>
      <c r="F40" s="55"/>
      <c r="G40" s="56">
        <f t="shared" ref="G40:R40" si="459">SUM(G38:G39)</f>
        <v>0</v>
      </c>
      <c r="H40" s="56">
        <f t="shared" si="459"/>
        <v>0</v>
      </c>
      <c r="I40" s="56">
        <f t="shared" si="459"/>
        <v>0</v>
      </c>
      <c r="J40" s="56">
        <f t="shared" si="459"/>
        <v>0</v>
      </c>
      <c r="K40" s="56">
        <f t="shared" si="459"/>
        <v>0</v>
      </c>
      <c r="L40" s="56">
        <f t="shared" si="459"/>
        <v>0</v>
      </c>
      <c r="M40" s="56">
        <f t="shared" si="459"/>
        <v>0</v>
      </c>
      <c r="N40" s="56">
        <f t="shared" si="459"/>
        <v>0</v>
      </c>
      <c r="O40" s="56">
        <f t="shared" si="459"/>
        <v>0</v>
      </c>
      <c r="P40" s="56">
        <f t="shared" si="459"/>
        <v>0</v>
      </c>
      <c r="Q40" s="56">
        <f t="shared" si="459"/>
        <v>0</v>
      </c>
      <c r="R40" s="56">
        <f t="shared" si="459"/>
        <v>0</v>
      </c>
      <c r="S40" s="56">
        <f>SUM(S38:S39)</f>
        <v>0</v>
      </c>
      <c r="T40" s="56">
        <f t="shared" ref="T40:AD40" si="460">SUM(T38:T39)</f>
        <v>0</v>
      </c>
      <c r="U40" s="56">
        <f t="shared" si="460"/>
        <v>0</v>
      </c>
      <c r="V40" s="56">
        <f t="shared" si="460"/>
        <v>0</v>
      </c>
      <c r="W40" s="56">
        <f t="shared" si="460"/>
        <v>0</v>
      </c>
      <c r="X40" s="56">
        <f t="shared" si="460"/>
        <v>0</v>
      </c>
      <c r="Y40" s="56">
        <f t="shared" si="460"/>
        <v>2</v>
      </c>
      <c r="Z40" s="56">
        <f t="shared" si="460"/>
        <v>6</v>
      </c>
      <c r="AA40" s="56">
        <f t="shared" si="460"/>
        <v>4</v>
      </c>
      <c r="AB40" s="56">
        <f t="shared" si="460"/>
        <v>3</v>
      </c>
      <c r="AC40" s="56">
        <f t="shared" si="460"/>
        <v>2</v>
      </c>
      <c r="AD40" s="56">
        <f t="shared" si="460"/>
        <v>3</v>
      </c>
      <c r="AE40" s="56">
        <f t="shared" ref="AE40:AO40" si="461">SUM(AE38:AE39)</f>
        <v>7</v>
      </c>
      <c r="AF40" s="56">
        <f t="shared" si="461"/>
        <v>30</v>
      </c>
      <c r="AG40" s="56">
        <f t="shared" si="461"/>
        <v>24</v>
      </c>
      <c r="AH40" s="56">
        <f t="shared" si="461"/>
        <v>16</v>
      </c>
      <c r="AI40" s="56">
        <f t="shared" si="461"/>
        <v>20</v>
      </c>
      <c r="AJ40" s="56">
        <f t="shared" si="461"/>
        <v>27</v>
      </c>
      <c r="AK40" s="56">
        <f t="shared" si="461"/>
        <v>3</v>
      </c>
      <c r="AL40" s="56">
        <f t="shared" si="461"/>
        <v>9</v>
      </c>
      <c r="AM40" s="56">
        <f t="shared" si="461"/>
        <v>42</v>
      </c>
      <c r="AN40" s="56">
        <f t="shared" si="461"/>
        <v>27</v>
      </c>
      <c r="AO40" s="56">
        <f t="shared" si="461"/>
        <v>26</v>
      </c>
      <c r="AP40" s="56">
        <f t="shared" ref="AP40:BB40" si="462">SUM(AP38:AP39)</f>
        <v>29</v>
      </c>
      <c r="AQ40" s="56">
        <f t="shared" si="462"/>
        <v>53</v>
      </c>
      <c r="AR40" s="56">
        <f t="shared" si="462"/>
        <v>49</v>
      </c>
      <c r="AS40" s="56">
        <f t="shared" si="462"/>
        <v>28</v>
      </c>
      <c r="AT40" s="56">
        <f t="shared" si="462"/>
        <v>48</v>
      </c>
      <c r="AU40" s="56">
        <f t="shared" si="462"/>
        <v>9</v>
      </c>
      <c r="AV40" s="56">
        <f t="shared" si="462"/>
        <v>43</v>
      </c>
      <c r="AW40" s="56">
        <f t="shared" si="462"/>
        <v>33</v>
      </c>
      <c r="AX40" s="56">
        <f t="shared" si="462"/>
        <v>65</v>
      </c>
      <c r="AY40" s="56">
        <f t="shared" si="462"/>
        <v>71</v>
      </c>
      <c r="AZ40" s="56">
        <f t="shared" si="462"/>
        <v>33</v>
      </c>
      <c r="BA40" s="56">
        <f t="shared" si="462"/>
        <v>64</v>
      </c>
      <c r="BB40" s="56">
        <f t="shared" si="462"/>
        <v>61</v>
      </c>
      <c r="BC40" s="56">
        <f t="shared" ref="BC40:BN40" si="463">SUM(BC38:BC39)</f>
        <v>15</v>
      </c>
      <c r="BD40" s="56">
        <f t="shared" si="463"/>
        <v>35</v>
      </c>
      <c r="BE40" s="56">
        <f t="shared" si="463"/>
        <v>13</v>
      </c>
      <c r="BF40" s="56">
        <f t="shared" si="463"/>
        <v>0</v>
      </c>
      <c r="BG40" s="56">
        <f t="shared" si="463"/>
        <v>47</v>
      </c>
      <c r="BH40" s="56">
        <f t="shared" si="463"/>
        <v>9</v>
      </c>
      <c r="BI40" s="56">
        <f t="shared" si="463"/>
        <v>9</v>
      </c>
      <c r="BJ40" s="56">
        <f t="shared" si="463"/>
        <v>3</v>
      </c>
      <c r="BK40" s="56">
        <f t="shared" si="463"/>
        <v>5</v>
      </c>
      <c r="BL40" s="56">
        <f t="shared" si="463"/>
        <v>5</v>
      </c>
      <c r="BM40" s="56">
        <f t="shared" si="463"/>
        <v>24</v>
      </c>
      <c r="BN40" s="56">
        <f t="shared" si="463"/>
        <v>47</v>
      </c>
      <c r="BO40" s="56">
        <f t="shared" ref="BO40:BZ40" si="464">SUM(BO38:BO39)</f>
        <v>26</v>
      </c>
      <c r="BP40" s="56">
        <f t="shared" si="464"/>
        <v>23</v>
      </c>
      <c r="BQ40" s="56">
        <f t="shared" si="464"/>
        <v>68</v>
      </c>
      <c r="BR40" s="56">
        <f t="shared" si="464"/>
        <v>42</v>
      </c>
      <c r="BS40" s="56">
        <f t="shared" si="464"/>
        <v>0</v>
      </c>
      <c r="BT40" s="56">
        <f t="shared" si="464"/>
        <v>30</v>
      </c>
      <c r="BU40" s="56">
        <f t="shared" si="464"/>
        <v>42</v>
      </c>
      <c r="BV40" s="56">
        <f t="shared" si="464"/>
        <v>26</v>
      </c>
      <c r="BW40" s="56">
        <f t="shared" si="464"/>
        <v>71</v>
      </c>
      <c r="BX40" s="56">
        <f t="shared" si="464"/>
        <v>121</v>
      </c>
      <c r="BY40" s="56">
        <f t="shared" si="464"/>
        <v>79</v>
      </c>
      <c r="BZ40" s="56">
        <f t="shared" si="464"/>
        <v>95</v>
      </c>
      <c r="CA40" s="56">
        <f t="shared" ref="CA40:CL40" si="465">SUM(CA38:CA39)</f>
        <v>51</v>
      </c>
      <c r="CB40" s="56">
        <f t="shared" si="465"/>
        <v>26</v>
      </c>
      <c r="CC40" s="56">
        <f t="shared" si="465"/>
        <v>37</v>
      </c>
      <c r="CD40" s="56">
        <f t="shared" si="465"/>
        <v>57</v>
      </c>
      <c r="CE40" s="56">
        <f t="shared" si="465"/>
        <v>9</v>
      </c>
      <c r="CF40" s="56">
        <f t="shared" si="465"/>
        <v>48</v>
      </c>
      <c r="CG40" s="56">
        <f t="shared" si="465"/>
        <v>0</v>
      </c>
      <c r="CH40" s="56">
        <f t="shared" si="465"/>
        <v>0</v>
      </c>
      <c r="CI40" s="56">
        <f t="shared" si="465"/>
        <v>0</v>
      </c>
      <c r="CJ40" s="56">
        <f t="shared" si="465"/>
        <v>0</v>
      </c>
      <c r="CK40" s="56">
        <f t="shared" si="465"/>
        <v>0</v>
      </c>
      <c r="CL40" s="56">
        <f t="shared" si="465"/>
        <v>0</v>
      </c>
    </row>
    <row r="41" spans="1:90">
      <c r="D41" s="82" t="s">
        <v>210</v>
      </c>
      <c r="E41" s="47">
        <f t="shared" si="319"/>
        <v>228</v>
      </c>
      <c r="F41" s="55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7">
        <f>S40</f>
        <v>0</v>
      </c>
      <c r="T41" s="57">
        <f>SUM($S40:T40)</f>
        <v>0</v>
      </c>
      <c r="U41" s="57">
        <f>SUM($S40:U40)</f>
        <v>0</v>
      </c>
      <c r="V41" s="57">
        <f>SUM($S40:V40)</f>
        <v>0</v>
      </c>
      <c r="W41" s="57">
        <f>SUM($S40:W40)</f>
        <v>0</v>
      </c>
      <c r="X41" s="57">
        <f>SUM($S40:X40)</f>
        <v>0</v>
      </c>
      <c r="Y41" s="57">
        <f>SUM($S40:Y40)</f>
        <v>2</v>
      </c>
      <c r="Z41" s="57">
        <f>SUM($S40:Z40)</f>
        <v>8</v>
      </c>
      <c r="AA41" s="57">
        <f>SUM($S40:AA40)</f>
        <v>12</v>
      </c>
      <c r="AB41" s="57">
        <f>SUM($S40:AB40)</f>
        <v>15</v>
      </c>
      <c r="AC41" s="57">
        <f>SUM($S40:AC40)</f>
        <v>17</v>
      </c>
      <c r="AD41" s="57">
        <f>SUM($S40:AD40)</f>
        <v>20</v>
      </c>
      <c r="AE41" s="57">
        <f>AE40</f>
        <v>7</v>
      </c>
      <c r="AF41" s="57">
        <f>SUM($AE40:AF40)</f>
        <v>37</v>
      </c>
      <c r="AG41" s="57">
        <f>SUM($AE40:AG40)</f>
        <v>61</v>
      </c>
      <c r="AH41" s="57">
        <f>SUM($AE40:AH40)</f>
        <v>77</v>
      </c>
      <c r="AI41" s="57">
        <f>SUM($AE40:AI40)</f>
        <v>97</v>
      </c>
      <c r="AJ41" s="57">
        <f>SUM($AE40:AJ40)</f>
        <v>124</v>
      </c>
      <c r="AK41" s="57">
        <f>SUM($AE40:AK40)</f>
        <v>127</v>
      </c>
      <c r="AL41" s="57">
        <f>SUM($AE40:AL40)</f>
        <v>136</v>
      </c>
      <c r="AM41" s="57">
        <f>SUM($AE40:AM40)</f>
        <v>178</v>
      </c>
      <c r="AN41" s="57">
        <f>SUM($AE40:AN40)</f>
        <v>205</v>
      </c>
      <c r="AO41" s="57">
        <f>SUM($AE40:AO40)</f>
        <v>231</v>
      </c>
      <c r="AP41" s="57">
        <f>SUM($AE40:AP40)</f>
        <v>260</v>
      </c>
      <c r="AQ41" s="57">
        <f>AQ40</f>
        <v>53</v>
      </c>
      <c r="AR41" s="57">
        <f>AQ41+AR40</f>
        <v>102</v>
      </c>
      <c r="AS41" s="57">
        <f t="shared" ref="AS41" si="466">AR41+AS40</f>
        <v>130</v>
      </c>
      <c r="AT41" s="57">
        <f t="shared" ref="AT41" si="467">AS41+AT40</f>
        <v>178</v>
      </c>
      <c r="AU41" s="57">
        <f t="shared" ref="AU41" si="468">AT41+AU40</f>
        <v>187</v>
      </c>
      <c r="AV41" s="57">
        <f t="shared" ref="AV41" si="469">AU41+AV40</f>
        <v>230</v>
      </c>
      <c r="AW41" s="57">
        <f t="shared" ref="AW41" si="470">AV41+AW40</f>
        <v>263</v>
      </c>
      <c r="AX41" s="57">
        <f t="shared" ref="AX41" si="471">AW41+AX40</f>
        <v>328</v>
      </c>
      <c r="AY41" s="57">
        <f t="shared" ref="AY41" si="472">AX41+AY40</f>
        <v>399</v>
      </c>
      <c r="AZ41" s="57">
        <f t="shared" ref="AZ41" si="473">AY41+AZ40</f>
        <v>432</v>
      </c>
      <c r="BA41" s="57">
        <f t="shared" ref="BA41" si="474">AZ41+BA40</f>
        <v>496</v>
      </c>
      <c r="BB41" s="57">
        <f t="shared" ref="BB41" si="475">BA41+BB40</f>
        <v>557</v>
      </c>
      <c r="BC41" s="57">
        <f>BC40</f>
        <v>15</v>
      </c>
      <c r="BD41" s="57">
        <f t="shared" ref="BD41" si="476">BC41+BD40</f>
        <v>50</v>
      </c>
      <c r="BE41" s="57">
        <f t="shared" ref="BE41" si="477">BD41+BE40</f>
        <v>63</v>
      </c>
      <c r="BF41" s="57">
        <f t="shared" ref="BF41" si="478">BE41+BF40</f>
        <v>63</v>
      </c>
      <c r="BG41" s="57">
        <f t="shared" ref="BG41" si="479">BF41+BG40</f>
        <v>110</v>
      </c>
      <c r="BH41" s="57">
        <f t="shared" ref="BH41" si="480">BG41+BH40</f>
        <v>119</v>
      </c>
      <c r="BI41" s="57">
        <f t="shared" ref="BI41" si="481">BH41+BI40</f>
        <v>128</v>
      </c>
      <c r="BJ41" s="57">
        <f t="shared" ref="BJ41" si="482">BI41+BJ40</f>
        <v>131</v>
      </c>
      <c r="BK41" s="57">
        <f t="shared" ref="BK41" si="483">BJ41+BK40</f>
        <v>136</v>
      </c>
      <c r="BL41" s="57">
        <f t="shared" ref="BL41" si="484">BK41+BL40</f>
        <v>141</v>
      </c>
      <c r="BM41" s="57">
        <f t="shared" ref="BM41" si="485">BL41+BM40</f>
        <v>165</v>
      </c>
      <c r="BN41" s="57">
        <f t="shared" ref="BN41" si="486">BM41+BN40</f>
        <v>212</v>
      </c>
      <c r="BO41" s="57">
        <f>BO40</f>
        <v>26</v>
      </c>
      <c r="BP41" s="57">
        <f t="shared" ref="BP41" si="487">BO41+BP40</f>
        <v>49</v>
      </c>
      <c r="BQ41" s="57">
        <f t="shared" ref="BQ41" si="488">BP41+BQ40</f>
        <v>117</v>
      </c>
      <c r="BR41" s="57">
        <f t="shared" ref="BR41" si="489">BQ41+BR40</f>
        <v>159</v>
      </c>
      <c r="BS41" s="57">
        <f t="shared" ref="BS41" si="490">BR41+BS40</f>
        <v>159</v>
      </c>
      <c r="BT41" s="57">
        <f t="shared" ref="BT41" si="491">BS41+BT40</f>
        <v>189</v>
      </c>
      <c r="BU41" s="57">
        <f t="shared" ref="BU41" si="492">BT41+BU40</f>
        <v>231</v>
      </c>
      <c r="BV41" s="57">
        <f t="shared" ref="BV41" si="493">BU41+BV40</f>
        <v>257</v>
      </c>
      <c r="BW41" s="57">
        <f t="shared" ref="BW41" si="494">BV41+BW40</f>
        <v>328</v>
      </c>
      <c r="BX41" s="57">
        <f t="shared" ref="BX41" si="495">BW41+BX40</f>
        <v>449</v>
      </c>
      <c r="BY41" s="57">
        <f t="shared" ref="BY41" si="496">BX41+BY40</f>
        <v>528</v>
      </c>
      <c r="BZ41" s="57">
        <f t="shared" ref="BZ41" si="497">BY41+BZ40</f>
        <v>623</v>
      </c>
      <c r="CA41" s="57">
        <f>CA40</f>
        <v>51</v>
      </c>
      <c r="CB41" s="57">
        <f t="shared" ref="CB41" si="498">CA41+CB40</f>
        <v>77</v>
      </c>
      <c r="CC41" s="57">
        <f t="shared" ref="CC41" si="499">CB41+CC40</f>
        <v>114</v>
      </c>
      <c r="CD41" s="57">
        <f t="shared" ref="CD41" si="500">CC41+CD40</f>
        <v>171</v>
      </c>
      <c r="CE41" s="57">
        <f t="shared" ref="CE41" si="501">CD41+CE40</f>
        <v>180</v>
      </c>
      <c r="CF41" s="57">
        <f t="shared" ref="CF41" si="502">CE41+CF40</f>
        <v>228</v>
      </c>
      <c r="CG41" s="57">
        <f t="shared" ref="CG41" si="503">CF41+CG40</f>
        <v>228</v>
      </c>
      <c r="CH41" s="57">
        <f t="shared" ref="CH41" si="504">CG41+CH40</f>
        <v>228</v>
      </c>
      <c r="CI41" s="57">
        <f t="shared" ref="CI41" si="505">CH41+CI40</f>
        <v>228</v>
      </c>
      <c r="CJ41" s="57">
        <f t="shared" ref="CJ41" si="506">CI41+CJ40</f>
        <v>228</v>
      </c>
      <c r="CK41" s="57">
        <f t="shared" ref="CK41" si="507">CJ41+CK40</f>
        <v>228</v>
      </c>
      <c r="CL41" s="57">
        <f t="shared" ref="CL41" si="508">CK41+CL40</f>
        <v>228</v>
      </c>
    </row>
    <row r="42" spans="1:90">
      <c r="D42" s="83" t="s">
        <v>62</v>
      </c>
      <c r="E42" s="47">
        <f t="shared" si="319"/>
        <v>2.7916666666666665</v>
      </c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47" t="e">
        <f>S28/S36</f>
        <v>#DIV/0!</v>
      </c>
      <c r="T42" s="47" t="e">
        <f>T28/T36</f>
        <v>#DIV/0!</v>
      </c>
      <c r="U42" s="47" t="e">
        <f t="shared" ref="U42:AD42" si="509">U28/U36</f>
        <v>#DIV/0!</v>
      </c>
      <c r="V42" s="47" t="e">
        <f t="shared" si="509"/>
        <v>#DIV/0!</v>
      </c>
      <c r="W42" s="47" t="e">
        <f t="shared" si="509"/>
        <v>#DIV/0!</v>
      </c>
      <c r="X42" s="47" t="e">
        <f t="shared" si="509"/>
        <v>#DIV/0!</v>
      </c>
      <c r="Y42" s="47" t="e">
        <f t="shared" si="509"/>
        <v>#DIV/0!</v>
      </c>
      <c r="Z42" s="47" t="e">
        <f t="shared" si="509"/>
        <v>#DIV/0!</v>
      </c>
      <c r="AA42" s="47" t="e">
        <f t="shared" si="509"/>
        <v>#DIV/0!</v>
      </c>
      <c r="AB42" s="47" t="e">
        <f t="shared" si="509"/>
        <v>#DIV/0!</v>
      </c>
      <c r="AC42" s="47" t="e">
        <f t="shared" si="509"/>
        <v>#DIV/0!</v>
      </c>
      <c r="AD42" s="47" t="e">
        <f t="shared" si="509"/>
        <v>#DIV/0!</v>
      </c>
      <c r="AE42" s="47">
        <f t="shared" ref="AE42:AO42" si="510">AE28/AE36</f>
        <v>2.5093749999999999</v>
      </c>
      <c r="AF42" s="47">
        <f t="shared" si="510"/>
        <v>2.2999999999999998</v>
      </c>
      <c r="AG42" s="47">
        <f t="shared" si="510"/>
        <v>2.2999999999999998</v>
      </c>
      <c r="AH42" s="47">
        <f t="shared" si="510"/>
        <v>2.1352941176470588</v>
      </c>
      <c r="AI42" s="47">
        <f t="shared" si="510"/>
        <v>2.1352941176470588</v>
      </c>
      <c r="AJ42" s="47">
        <f t="shared" si="510"/>
        <v>2.2781250000000002</v>
      </c>
      <c r="AK42" s="47">
        <f t="shared" si="510"/>
        <v>2.2781250000000002</v>
      </c>
      <c r="AL42" s="47">
        <f t="shared" si="510"/>
        <v>2.2781250000000002</v>
      </c>
      <c r="AM42" s="47">
        <f t="shared" si="510"/>
        <v>2.2781250000000002</v>
      </c>
      <c r="AN42" s="47">
        <f t="shared" si="510"/>
        <v>2.2781250000000002</v>
      </c>
      <c r="AO42" s="47">
        <f t="shared" si="510"/>
        <v>2.2781250000000002</v>
      </c>
      <c r="AP42" s="47">
        <f t="shared" ref="AP42:BB42" si="511">AP28/AP36</f>
        <v>2.2781250000000002</v>
      </c>
      <c r="AQ42" s="47">
        <f t="shared" si="511"/>
        <v>2.262068965517241</v>
      </c>
      <c r="AR42" s="47">
        <f t="shared" si="511"/>
        <v>2.1751898734177217</v>
      </c>
      <c r="AS42" s="47">
        <f t="shared" si="511"/>
        <v>2.240816326530612</v>
      </c>
      <c r="AT42" s="47">
        <f t="shared" si="511"/>
        <v>2.2000000000000002</v>
      </c>
      <c r="AU42" s="47">
        <f t="shared" si="511"/>
        <v>2.2000000000000002</v>
      </c>
      <c r="AV42" s="47">
        <f t="shared" si="511"/>
        <v>2.2000000000000002</v>
      </c>
      <c r="AW42" s="47">
        <f t="shared" si="511"/>
        <v>2.2000000000000002</v>
      </c>
      <c r="AX42" s="47">
        <f t="shared" si="511"/>
        <v>2.2000000000000002</v>
      </c>
      <c r="AY42" s="47">
        <f t="shared" si="511"/>
        <v>2.2000000000000002</v>
      </c>
      <c r="AZ42" s="47">
        <f t="shared" si="511"/>
        <v>2.2000000000000002</v>
      </c>
      <c r="BA42" s="47">
        <f t="shared" si="511"/>
        <v>2.2000000000000002</v>
      </c>
      <c r="BB42" s="47">
        <f t="shared" si="511"/>
        <v>2.2000000000000002</v>
      </c>
      <c r="BC42" s="47">
        <f t="shared" ref="BC42:BN42" si="512">BC28/BC36</f>
        <v>2.1675862068965519</v>
      </c>
      <c r="BD42" s="47">
        <f t="shared" si="512"/>
        <v>2.2053333333333334</v>
      </c>
      <c r="BE42" s="47">
        <f t="shared" si="512"/>
        <v>2.0254878048780487</v>
      </c>
      <c r="BF42" s="47">
        <f t="shared" si="512"/>
        <v>1.8126865671641792</v>
      </c>
      <c r="BG42" s="47">
        <f t="shared" si="512"/>
        <v>2.0594936708860758</v>
      </c>
      <c r="BH42" s="47">
        <f t="shared" si="512"/>
        <v>2.0720779220779222</v>
      </c>
      <c r="BI42" s="47">
        <f t="shared" si="512"/>
        <v>2.0843209876543209</v>
      </c>
      <c r="BJ42" s="47">
        <f t="shared" si="512"/>
        <v>2.0940506329113924</v>
      </c>
      <c r="BK42" s="47">
        <f t="shared" si="512"/>
        <v>2.0413253012048194</v>
      </c>
      <c r="BL42" s="47">
        <f t="shared" si="512"/>
        <v>1.8609210526315791</v>
      </c>
      <c r="BM42" s="47">
        <f t="shared" si="512"/>
        <v>1.8548000000000002</v>
      </c>
      <c r="BN42" s="47">
        <f t="shared" si="512"/>
        <v>1.9438461538461538</v>
      </c>
      <c r="BO42" s="47">
        <f t="shared" ref="BO42:BZ42" si="513">BO28/BO36</f>
        <v>1.7360465116279071</v>
      </c>
      <c r="BP42" s="47">
        <f t="shared" si="513"/>
        <v>1.8447916666666666</v>
      </c>
      <c r="BQ42" s="47">
        <f t="shared" si="513"/>
        <v>1.9358974358974359</v>
      </c>
      <c r="BR42" s="47">
        <f t="shared" si="513"/>
        <v>2.0518867924528301</v>
      </c>
      <c r="BS42" s="47">
        <f t="shared" si="513"/>
        <v>2.2303921568627452</v>
      </c>
      <c r="BT42" s="47">
        <f t="shared" si="513"/>
        <v>2.3369565217391304</v>
      </c>
      <c r="BU42" s="47">
        <f t="shared" si="513"/>
        <v>2.1488095238095237</v>
      </c>
      <c r="BV42" s="47">
        <f t="shared" si="513"/>
        <v>2.2083333333333335</v>
      </c>
      <c r="BW42" s="47">
        <f t="shared" si="513"/>
        <v>2.1875</v>
      </c>
      <c r="BX42" s="47">
        <f t="shared" si="513"/>
        <v>2.2083333333333335</v>
      </c>
      <c r="BY42" s="47">
        <f t="shared" si="513"/>
        <v>2.1590909090909092</v>
      </c>
      <c r="BZ42" s="47">
        <f t="shared" si="513"/>
        <v>2.2653061224489797</v>
      </c>
      <c r="CA42" s="47">
        <f t="shared" ref="CA42:CL42" si="514">CA28/CA36</f>
        <v>2.3285714285714287</v>
      </c>
      <c r="CB42" s="47">
        <f t="shared" si="514"/>
        <v>2.2859375000000002</v>
      </c>
      <c r="CC42" s="47">
        <f t="shared" si="514"/>
        <v>2.4929687500000002</v>
      </c>
      <c r="CD42" s="47">
        <f t="shared" si="514"/>
        <v>2.6235849056603775</v>
      </c>
      <c r="CE42" s="47">
        <f t="shared" si="514"/>
        <v>3.3918918918918921</v>
      </c>
      <c r="CF42" s="47">
        <f t="shared" si="514"/>
        <v>2.7916666666666665</v>
      </c>
      <c r="CG42" s="47">
        <f t="shared" si="514"/>
        <v>3.1999999999999997</v>
      </c>
      <c r="CH42" s="47">
        <f t="shared" si="514"/>
        <v>2.8899999999999997</v>
      </c>
      <c r="CI42" s="47">
        <f t="shared" si="514"/>
        <v>3.1846153846153848</v>
      </c>
      <c r="CJ42" s="47">
        <f t="shared" si="514"/>
        <v>2.1850000000000001</v>
      </c>
      <c r="CK42" s="47">
        <f t="shared" si="514"/>
        <v>2.9220588235294116</v>
      </c>
      <c r="CL42" s="47">
        <f t="shared" si="514"/>
        <v>2.7837209302325583</v>
      </c>
    </row>
    <row r="43" spans="1:90">
      <c r="D43" s="83" t="s">
        <v>100</v>
      </c>
      <c r="E43" s="47">
        <f t="shared" si="319"/>
        <v>11.579601940298506</v>
      </c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47" t="e">
        <f t="shared" ref="S43:AO43" si="515">S187/S55</f>
        <v>#DIV/0!</v>
      </c>
      <c r="T43" s="47" t="e">
        <f t="shared" si="515"/>
        <v>#DIV/0!</v>
      </c>
      <c r="U43" s="47" t="e">
        <f t="shared" si="515"/>
        <v>#DIV/0!</v>
      </c>
      <c r="V43" s="47" t="e">
        <f t="shared" si="515"/>
        <v>#DIV/0!</v>
      </c>
      <c r="W43" s="47" t="e">
        <f t="shared" si="515"/>
        <v>#DIV/0!</v>
      </c>
      <c r="X43" s="47" t="e">
        <f t="shared" si="515"/>
        <v>#DIV/0!</v>
      </c>
      <c r="Y43" s="47" t="e">
        <f t="shared" si="515"/>
        <v>#DIV/0!</v>
      </c>
      <c r="Z43" s="47" t="e">
        <f t="shared" si="515"/>
        <v>#DIV/0!</v>
      </c>
      <c r="AA43" s="47" t="e">
        <f t="shared" si="515"/>
        <v>#DIV/0!</v>
      </c>
      <c r="AB43" s="47" t="e">
        <f t="shared" si="515"/>
        <v>#DIV/0!</v>
      </c>
      <c r="AC43" s="47" t="e">
        <f t="shared" si="515"/>
        <v>#DIV/0!</v>
      </c>
      <c r="AD43" s="47" t="e">
        <f t="shared" si="515"/>
        <v>#DIV/0!</v>
      </c>
      <c r="AE43" s="47">
        <f t="shared" si="515"/>
        <v>13.34371108343711</v>
      </c>
      <c r="AF43" s="47">
        <f t="shared" si="515"/>
        <v>10.896739130434783</v>
      </c>
      <c r="AG43" s="47">
        <f t="shared" si="515"/>
        <v>10.896739130434783</v>
      </c>
      <c r="AH43" s="47">
        <f t="shared" si="515"/>
        <v>11.386019283746558</v>
      </c>
      <c r="AI43" s="47">
        <f t="shared" si="515"/>
        <v>11.386019283746558</v>
      </c>
      <c r="AJ43" s="47">
        <f t="shared" si="515"/>
        <v>11.019204389574758</v>
      </c>
      <c r="AK43" s="47">
        <f t="shared" si="515"/>
        <v>11.019375857338819</v>
      </c>
      <c r="AL43" s="47">
        <f t="shared" si="515"/>
        <v>11.019375857338819</v>
      </c>
      <c r="AM43" s="47">
        <f t="shared" si="515"/>
        <v>11.019375857338819</v>
      </c>
      <c r="AN43" s="47">
        <f t="shared" si="515"/>
        <v>11.019375857338819</v>
      </c>
      <c r="AO43" s="47">
        <f t="shared" si="515"/>
        <v>11.019375857338819</v>
      </c>
      <c r="AP43" s="47">
        <f t="shared" ref="AP43:BB43" si="516">AP187/AP55</f>
        <v>11.071844993141289</v>
      </c>
      <c r="AQ43" s="47">
        <f t="shared" si="516"/>
        <v>9.4321646341463428</v>
      </c>
      <c r="AR43" s="47">
        <f t="shared" si="516"/>
        <v>9.8785207169459959</v>
      </c>
      <c r="AS43" s="47">
        <f t="shared" si="516"/>
        <v>9.1985428051001819</v>
      </c>
      <c r="AT43" s="47">
        <f t="shared" si="516"/>
        <v>9.3087121212121211</v>
      </c>
      <c r="AU43" s="47">
        <f t="shared" si="516"/>
        <v>7.4950159489633172</v>
      </c>
      <c r="AV43" s="47">
        <f t="shared" si="516"/>
        <v>7.7848881118881117</v>
      </c>
      <c r="AW43" s="47">
        <f t="shared" si="516"/>
        <v>7.7422869318181817</v>
      </c>
      <c r="AX43" s="47">
        <f t="shared" si="516"/>
        <v>7.7848881118881117</v>
      </c>
      <c r="AY43" s="47">
        <f t="shared" si="516"/>
        <v>7.7848881118881117</v>
      </c>
      <c r="AZ43" s="47">
        <f t="shared" si="516"/>
        <v>8.2288906009244975</v>
      </c>
      <c r="BA43" s="47">
        <f t="shared" si="516"/>
        <v>8.266931818181817</v>
      </c>
      <c r="BB43" s="47">
        <f t="shared" si="516"/>
        <v>8.0297674005681809</v>
      </c>
      <c r="BC43" s="47">
        <f t="shared" ref="BC43:BN43" si="517">BC187/BC55</f>
        <v>9.5590059656379243</v>
      </c>
      <c r="BD43" s="47">
        <f t="shared" si="517"/>
        <v>10.222523428053206</v>
      </c>
      <c r="BE43" s="47">
        <f t="shared" si="517"/>
        <v>10.444070684568608</v>
      </c>
      <c r="BF43" s="47">
        <f t="shared" si="517"/>
        <v>12.43417356937011</v>
      </c>
      <c r="BG43" s="47">
        <f t="shared" si="517"/>
        <v>11.483759004302398</v>
      </c>
      <c r="BH43" s="47">
        <f t="shared" si="517"/>
        <v>11.178750360388593</v>
      </c>
      <c r="BI43" s="47">
        <f t="shared" si="517"/>
        <v>11.081073979742936</v>
      </c>
      <c r="BJ43" s="47">
        <f t="shared" si="517"/>
        <v>10.493451308710632</v>
      </c>
      <c r="BK43" s="47">
        <f t="shared" si="517"/>
        <v>10.804551673257391</v>
      </c>
      <c r="BL43" s="47">
        <f t="shared" si="517"/>
        <v>11.767918475570953</v>
      </c>
      <c r="BM43" s="47">
        <f t="shared" si="517"/>
        <v>11.807380346488388</v>
      </c>
      <c r="BN43" s="47">
        <f t="shared" si="517"/>
        <v>11.316766284131381</v>
      </c>
      <c r="BO43" s="47">
        <f t="shared" ref="BO43:BZ43" si="518">BO187/BO55</f>
        <v>4.8288969189551239</v>
      </c>
      <c r="BP43" s="47">
        <f t="shared" si="518"/>
        <v>5.8312553924336532</v>
      </c>
      <c r="BQ43" s="47">
        <f t="shared" si="518"/>
        <v>6.2912440397350995</v>
      </c>
      <c r="BR43" s="47">
        <f t="shared" si="518"/>
        <v>6.1109201839080454</v>
      </c>
      <c r="BS43" s="47">
        <f t="shared" si="518"/>
        <v>4.8028817142857143</v>
      </c>
      <c r="BT43" s="47">
        <f t="shared" si="518"/>
        <v>4.3781709767441859</v>
      </c>
      <c r="BU43" s="47">
        <f t="shared" si="518"/>
        <v>4.5033023268698056</v>
      </c>
      <c r="BV43" s="47">
        <f t="shared" si="518"/>
        <v>4.5072877628032346</v>
      </c>
      <c r="BW43" s="47">
        <f t="shared" si="518"/>
        <v>4.6556828571428568</v>
      </c>
      <c r="BX43" s="47">
        <f t="shared" si="518"/>
        <v>5.2594974123989218</v>
      </c>
      <c r="BY43" s="47">
        <f t="shared" si="518"/>
        <v>6.5652503157894735</v>
      </c>
      <c r="BZ43" s="47">
        <f t="shared" si="518"/>
        <v>5.5470753153153156</v>
      </c>
      <c r="CA43" s="47">
        <f t="shared" ref="CA43:CL43" si="519">CA187/CA55</f>
        <v>9.1445125153374232</v>
      </c>
      <c r="CB43" s="47">
        <f t="shared" si="519"/>
        <v>12.059694600136703</v>
      </c>
      <c r="CC43" s="47">
        <f t="shared" si="519"/>
        <v>12.560674083359448</v>
      </c>
      <c r="CD43" s="47">
        <f t="shared" si="519"/>
        <v>12.211434735706579</v>
      </c>
      <c r="CE43" s="47">
        <f t="shared" si="519"/>
        <v>12.4833996812749</v>
      </c>
      <c r="CF43" s="47">
        <f t="shared" si="519"/>
        <v>11.579601940298506</v>
      </c>
      <c r="CG43" s="47">
        <f t="shared" si="519"/>
        <v>11.040752878289474</v>
      </c>
      <c r="CH43" s="47">
        <f t="shared" si="519"/>
        <v>11.37831600346021</v>
      </c>
      <c r="CI43" s="47">
        <f t="shared" si="519"/>
        <v>10.747450322061193</v>
      </c>
      <c r="CJ43" s="47">
        <f t="shared" si="519"/>
        <v>13.480167734553774</v>
      </c>
      <c r="CK43" s="47">
        <f t="shared" si="519"/>
        <v>12.637700553598391</v>
      </c>
      <c r="CL43" s="47">
        <f t="shared" si="519"/>
        <v>13.099879281537177</v>
      </c>
    </row>
    <row r="44" spans="1:90">
      <c r="D44" s="83" t="s">
        <v>401</v>
      </c>
      <c r="E44" s="47">
        <f t="shared" si="319"/>
        <v>16.549998058902272</v>
      </c>
      <c r="F44" s="55"/>
      <c r="G44" s="47" t="e">
        <f t="shared" ref="G44:AO44" si="520">G188/G58</f>
        <v>#DIV/0!</v>
      </c>
      <c r="H44" s="47" t="e">
        <f t="shared" si="520"/>
        <v>#DIV/0!</v>
      </c>
      <c r="I44" s="47" t="e">
        <f t="shared" si="520"/>
        <v>#DIV/0!</v>
      </c>
      <c r="J44" s="47" t="e">
        <f t="shared" si="520"/>
        <v>#DIV/0!</v>
      </c>
      <c r="K44" s="47" t="e">
        <f t="shared" si="520"/>
        <v>#DIV/0!</v>
      </c>
      <c r="L44" s="47" t="e">
        <f t="shared" si="520"/>
        <v>#DIV/0!</v>
      </c>
      <c r="M44" s="47" t="e">
        <f t="shared" si="520"/>
        <v>#DIV/0!</v>
      </c>
      <c r="N44" s="47" t="e">
        <f t="shared" si="520"/>
        <v>#DIV/0!</v>
      </c>
      <c r="O44" s="47" t="e">
        <f t="shared" si="520"/>
        <v>#DIV/0!</v>
      </c>
      <c r="P44" s="47" t="e">
        <f t="shared" si="520"/>
        <v>#DIV/0!</v>
      </c>
      <c r="Q44" s="47" t="e">
        <f t="shared" si="520"/>
        <v>#DIV/0!</v>
      </c>
      <c r="R44" s="47" t="e">
        <f t="shared" si="520"/>
        <v>#DIV/0!</v>
      </c>
      <c r="S44" s="47" t="e">
        <f t="shared" si="520"/>
        <v>#DIV/0!</v>
      </c>
      <c r="T44" s="47" t="e">
        <f t="shared" si="520"/>
        <v>#DIV/0!</v>
      </c>
      <c r="U44" s="47" t="e">
        <f t="shared" si="520"/>
        <v>#DIV/0!</v>
      </c>
      <c r="V44" s="47" t="e">
        <f t="shared" si="520"/>
        <v>#DIV/0!</v>
      </c>
      <c r="W44" s="47" t="e">
        <f t="shared" si="520"/>
        <v>#DIV/0!</v>
      </c>
      <c r="X44" s="47" t="e">
        <f t="shared" si="520"/>
        <v>#DIV/0!</v>
      </c>
      <c r="Y44" s="47">
        <f t="shared" si="520"/>
        <v>10.809425999999998</v>
      </c>
      <c r="Z44" s="47">
        <f t="shared" si="520"/>
        <v>11.883557462686568</v>
      </c>
      <c r="AA44" s="47">
        <f t="shared" si="520"/>
        <v>13.261401086956523</v>
      </c>
      <c r="AB44" s="47">
        <f t="shared" si="520"/>
        <v>12.173998550724637</v>
      </c>
      <c r="AC44" s="47">
        <f t="shared" si="520"/>
        <v>11.939453333333333</v>
      </c>
      <c r="AD44" s="47">
        <f t="shared" si="520"/>
        <v>10.978147517730497</v>
      </c>
      <c r="AE44" s="47">
        <f t="shared" si="520"/>
        <v>11.295837499999999</v>
      </c>
      <c r="AF44" s="47">
        <f t="shared" si="520"/>
        <v>16.087633676470588</v>
      </c>
      <c r="AG44" s="47">
        <f t="shared" si="520"/>
        <v>10.761170535714287</v>
      </c>
      <c r="AH44" s="47">
        <f t="shared" si="520"/>
        <v>11.217218333333333</v>
      </c>
      <c r="AI44" s="47">
        <f t="shared" si="520"/>
        <v>15.396836898962084</v>
      </c>
      <c r="AJ44" s="47">
        <f t="shared" si="520"/>
        <v>12.413205961572993</v>
      </c>
      <c r="AK44" s="47">
        <f t="shared" si="520"/>
        <v>46.736294117647063</v>
      </c>
      <c r="AL44" s="47">
        <f t="shared" si="520"/>
        <v>6.8688291891891895</v>
      </c>
      <c r="AM44" s="47">
        <f t="shared" si="520"/>
        <v>13.288023697650663</v>
      </c>
      <c r="AN44" s="47">
        <f t="shared" si="520"/>
        <v>9.5926887278582917</v>
      </c>
      <c r="AO44" s="47">
        <f t="shared" si="520"/>
        <v>9.5862076363636373</v>
      </c>
      <c r="AP44" s="47">
        <f t="shared" ref="AP44:BB44" si="521">AP188/AP58</f>
        <v>9.360474237804878</v>
      </c>
      <c r="AQ44" s="47">
        <f t="shared" si="521"/>
        <v>8.9302371150729325</v>
      </c>
      <c r="AR44" s="47">
        <f t="shared" si="521"/>
        <v>9.9026865058087594</v>
      </c>
      <c r="AS44" s="47">
        <f t="shared" si="521"/>
        <v>9.5591271405492737</v>
      </c>
      <c r="AT44" s="47">
        <f t="shared" si="521"/>
        <v>9.9441385178408055</v>
      </c>
      <c r="AU44" s="47">
        <f t="shared" si="521"/>
        <v>14.065133918128653</v>
      </c>
      <c r="AV44" s="47">
        <f t="shared" si="521"/>
        <v>9.4661766990291252</v>
      </c>
      <c r="AW44" s="47">
        <f t="shared" si="521"/>
        <v>15.317982517482516</v>
      </c>
      <c r="AX44" s="47">
        <f t="shared" si="521"/>
        <v>13.531036426592797</v>
      </c>
      <c r="AY44" s="47">
        <f t="shared" si="521"/>
        <v>9.945809323040379</v>
      </c>
      <c r="AZ44" s="47">
        <f t="shared" si="521"/>
        <v>9.1204300840336128</v>
      </c>
      <c r="BA44" s="47">
        <f t="shared" si="521"/>
        <v>11.050164096385542</v>
      </c>
      <c r="BB44" s="47">
        <f t="shared" si="521"/>
        <v>14.550011590296497</v>
      </c>
      <c r="BC44" s="47">
        <f t="shared" ref="BC44:BN44" si="522">BC188/BC58</f>
        <v>24.419156521739126</v>
      </c>
      <c r="BD44" s="47">
        <f t="shared" si="522"/>
        <v>9.7173834770114951</v>
      </c>
      <c r="BE44" s="47">
        <f t="shared" si="522"/>
        <v>14.634739694656488</v>
      </c>
      <c r="BF44" s="47" t="e">
        <f t="shared" si="522"/>
        <v>#DIV/0!</v>
      </c>
      <c r="BG44" s="47">
        <f t="shared" si="522"/>
        <v>17.517184115523467</v>
      </c>
      <c r="BH44" s="47">
        <f t="shared" si="522"/>
        <v>16.878720769230771</v>
      </c>
      <c r="BI44" s="47">
        <f t="shared" si="522"/>
        <v>18.761673048600883</v>
      </c>
      <c r="BJ44" s="47">
        <f t="shared" si="522"/>
        <v>16.393357999999999</v>
      </c>
      <c r="BK44" s="47">
        <f t="shared" si="522"/>
        <v>21.389480427046266</v>
      </c>
      <c r="BL44" s="47">
        <f t="shared" si="522"/>
        <v>16.246967741935482</v>
      </c>
      <c r="BM44" s="47">
        <f t="shared" si="522"/>
        <v>10.750990279027905</v>
      </c>
      <c r="BN44" s="47">
        <f t="shared" si="522"/>
        <v>11.713060683760684</v>
      </c>
      <c r="BO44" s="47">
        <f t="shared" ref="BO44:BZ44" si="523">BO188/BO58</f>
        <v>10.127246476510066</v>
      </c>
      <c r="BP44" s="47">
        <f t="shared" si="523"/>
        <v>9.9349011122345789</v>
      </c>
      <c r="BQ44" s="47">
        <f t="shared" si="523"/>
        <v>12.036830362230365</v>
      </c>
      <c r="BR44" s="47">
        <f t="shared" si="523"/>
        <v>11.719604904632153</v>
      </c>
      <c r="BS44" s="47" t="e">
        <f t="shared" si="523"/>
        <v>#DIV/0!</v>
      </c>
      <c r="BT44" s="47">
        <f t="shared" si="523"/>
        <v>17.713536115569827</v>
      </c>
      <c r="BU44" s="47">
        <f t="shared" si="523"/>
        <v>10.336559554034663</v>
      </c>
      <c r="BV44" s="47">
        <f t="shared" si="523"/>
        <v>10.513758923512748</v>
      </c>
      <c r="BW44" s="47">
        <f t="shared" si="523"/>
        <v>10.751325889046941</v>
      </c>
      <c r="BX44" s="47">
        <f t="shared" si="523"/>
        <v>13.016074718679668</v>
      </c>
      <c r="BY44" s="47">
        <f t="shared" si="523"/>
        <v>17.082132771822359</v>
      </c>
      <c r="BZ44" s="47">
        <f t="shared" si="523"/>
        <v>16.061192392223163</v>
      </c>
      <c r="CA44" s="47">
        <f t="shared" ref="CA44:CL44" si="524">CA188/CA58</f>
        <v>16.58495588235294</v>
      </c>
      <c r="CB44" s="47">
        <f t="shared" si="524"/>
        <v>21.941920325203252</v>
      </c>
      <c r="CC44" s="47">
        <f t="shared" si="524"/>
        <v>19.378918489583331</v>
      </c>
      <c r="CD44" s="47">
        <f t="shared" si="524"/>
        <v>12.717836063569683</v>
      </c>
      <c r="CE44" s="47">
        <f t="shared" si="524"/>
        <v>34.079704810126586</v>
      </c>
      <c r="CF44" s="47">
        <f t="shared" si="524"/>
        <v>16.549998058902272</v>
      </c>
      <c r="CG44" s="47" t="e">
        <f t="shared" si="524"/>
        <v>#DIV/0!</v>
      </c>
      <c r="CH44" s="47" t="e">
        <f t="shared" si="524"/>
        <v>#DIV/0!</v>
      </c>
      <c r="CI44" s="47" t="e">
        <f t="shared" si="524"/>
        <v>#DIV/0!</v>
      </c>
      <c r="CJ44" s="47" t="e">
        <f t="shared" si="524"/>
        <v>#DIV/0!</v>
      </c>
      <c r="CK44" s="47" t="e">
        <f t="shared" si="524"/>
        <v>#DIV/0!</v>
      </c>
      <c r="CL44" s="47" t="e">
        <f t="shared" si="524"/>
        <v>#DIV/0!</v>
      </c>
    </row>
    <row r="45" spans="1:90">
      <c r="D45" s="83" t="s">
        <v>101</v>
      </c>
      <c r="E45" s="47">
        <f t="shared" si="319"/>
        <v>32.32638875</v>
      </c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47" t="e">
        <f t="shared" ref="S45:AO45" si="525">S187/S49</f>
        <v>#DIV/0!</v>
      </c>
      <c r="T45" s="47" t="e">
        <f t="shared" si="525"/>
        <v>#DIV/0!</v>
      </c>
      <c r="U45" s="47" t="e">
        <f t="shared" si="525"/>
        <v>#DIV/0!</v>
      </c>
      <c r="V45" s="47" t="e">
        <f t="shared" si="525"/>
        <v>#DIV/0!</v>
      </c>
      <c r="W45" s="47" t="e">
        <f t="shared" si="525"/>
        <v>#DIV/0!</v>
      </c>
      <c r="X45" s="47" t="e">
        <f t="shared" si="525"/>
        <v>#DIV/0!</v>
      </c>
      <c r="Y45" s="47" t="e">
        <f t="shared" si="525"/>
        <v>#DIV/0!</v>
      </c>
      <c r="Z45" s="47" t="e">
        <f t="shared" si="525"/>
        <v>#DIV/0!</v>
      </c>
      <c r="AA45" s="47" t="e">
        <f t="shared" si="525"/>
        <v>#DIV/0!</v>
      </c>
      <c r="AB45" s="47" t="e">
        <f t="shared" si="525"/>
        <v>#DIV/0!</v>
      </c>
      <c r="AC45" s="47" t="e">
        <f t="shared" si="525"/>
        <v>#DIV/0!</v>
      </c>
      <c r="AD45" s="47" t="e">
        <f t="shared" si="525"/>
        <v>#DIV/0!</v>
      </c>
      <c r="AE45" s="47">
        <f t="shared" si="525"/>
        <v>33.484375</v>
      </c>
      <c r="AF45" s="47">
        <f t="shared" si="525"/>
        <v>25.0625</v>
      </c>
      <c r="AG45" s="47">
        <f t="shared" si="525"/>
        <v>25.0625</v>
      </c>
      <c r="AH45" s="47">
        <f t="shared" si="525"/>
        <v>24.3125</v>
      </c>
      <c r="AI45" s="47">
        <f t="shared" si="525"/>
        <v>24.3125</v>
      </c>
      <c r="AJ45" s="47">
        <f t="shared" si="525"/>
        <v>25.103124999999999</v>
      </c>
      <c r="AK45" s="47">
        <f t="shared" si="525"/>
        <v>25.103515625</v>
      </c>
      <c r="AL45" s="47">
        <f t="shared" si="525"/>
        <v>25.103515625</v>
      </c>
      <c r="AM45" s="47">
        <f t="shared" si="525"/>
        <v>25.103515625</v>
      </c>
      <c r="AN45" s="47">
        <f t="shared" si="525"/>
        <v>25.103515625</v>
      </c>
      <c r="AO45" s="47">
        <f t="shared" si="525"/>
        <v>25.103515625</v>
      </c>
      <c r="AP45" s="47">
        <f t="shared" ref="AP45:BB45" si="526">AP187/AP49</f>
        <v>25.223046875000001</v>
      </c>
      <c r="AQ45" s="47">
        <f t="shared" si="526"/>
        <v>21.336206896551722</v>
      </c>
      <c r="AR45" s="47">
        <f t="shared" si="526"/>
        <v>21.487658227848101</v>
      </c>
      <c r="AS45" s="47">
        <f t="shared" si="526"/>
        <v>20.612244897959183</v>
      </c>
      <c r="AT45" s="47">
        <f t="shared" si="526"/>
        <v>20.479166666666668</v>
      </c>
      <c r="AU45" s="47">
        <f t="shared" si="526"/>
        <v>16.489035087719298</v>
      </c>
      <c r="AV45" s="47">
        <f t="shared" si="526"/>
        <v>17.126753846153846</v>
      </c>
      <c r="AW45" s="47">
        <f t="shared" si="526"/>
        <v>4.2582578125000001</v>
      </c>
      <c r="AX45" s="47">
        <f t="shared" si="526"/>
        <v>4.2816884615384616</v>
      </c>
      <c r="AY45" s="47">
        <f t="shared" si="526"/>
        <v>4.2816884615384616</v>
      </c>
      <c r="AZ45" s="47">
        <f t="shared" si="526"/>
        <v>4.5258898305084738</v>
      </c>
      <c r="BA45" s="47">
        <f t="shared" si="526"/>
        <v>4.5468124999999997</v>
      </c>
      <c r="BB45" s="47">
        <f t="shared" si="526"/>
        <v>4.4163720703124998</v>
      </c>
      <c r="BC45" s="47">
        <f t="shared" ref="BC45:BN45" si="527">BC187/BC49</f>
        <v>20.719969482758618</v>
      </c>
      <c r="BD45" s="47">
        <f t="shared" si="527"/>
        <v>22.544071666666671</v>
      </c>
      <c r="BE45" s="47">
        <f t="shared" si="527"/>
        <v>21.15433780487805</v>
      </c>
      <c r="BF45" s="47">
        <f t="shared" si="527"/>
        <v>22.539259402985071</v>
      </c>
      <c r="BG45" s="47">
        <f t="shared" si="527"/>
        <v>23.650728987341772</v>
      </c>
      <c r="BH45" s="47">
        <f t="shared" si="527"/>
        <v>23.16324181818182</v>
      </c>
      <c r="BI45" s="47">
        <f t="shared" si="527"/>
        <v>23.096515061728397</v>
      </c>
      <c r="BJ45" s="47">
        <f t="shared" si="527"/>
        <v>21.973818354430378</v>
      </c>
      <c r="BK45" s="47">
        <f t="shared" si="527"/>
        <v>22.055604698795179</v>
      </c>
      <c r="BL45" s="47">
        <f t="shared" si="527"/>
        <v>21.899167236842107</v>
      </c>
      <c r="BM45" s="47">
        <f t="shared" si="527"/>
        <v>21.900329066666668</v>
      </c>
      <c r="BN45" s="47">
        <f t="shared" si="527"/>
        <v>21.998052615384612</v>
      </c>
      <c r="BO45" s="47">
        <f t="shared" ref="BO45:BZ45" si="528">BO187/BO49</f>
        <v>4.1915948255813955</v>
      </c>
      <c r="BP45" s="47">
        <f t="shared" si="528"/>
        <v>5.3787256770833336</v>
      </c>
      <c r="BQ45" s="47">
        <f t="shared" si="528"/>
        <v>6.0896016025641027</v>
      </c>
      <c r="BR45" s="47">
        <f t="shared" si="528"/>
        <v>6.269458207547169</v>
      </c>
      <c r="BS45" s="47">
        <f t="shared" si="528"/>
        <v>5.3561548529411764</v>
      </c>
      <c r="BT45" s="47">
        <f t="shared" si="528"/>
        <v>5.1157976086956527</v>
      </c>
      <c r="BU45" s="47">
        <f t="shared" si="528"/>
        <v>4.838369464285714</v>
      </c>
      <c r="BV45" s="47">
        <f t="shared" si="528"/>
        <v>4.9767969047619047</v>
      </c>
      <c r="BW45" s="47">
        <f t="shared" si="528"/>
        <v>5.0921531250000003</v>
      </c>
      <c r="BX45" s="47">
        <f t="shared" si="528"/>
        <v>5.8073617261904769</v>
      </c>
      <c r="BY45" s="47">
        <f t="shared" si="528"/>
        <v>7.0874861363636361</v>
      </c>
      <c r="BZ45" s="47">
        <f t="shared" si="528"/>
        <v>6.2829118367346943</v>
      </c>
      <c r="CA45" s="47">
        <f t="shared" ref="CA45:CL45" si="529">CA187/CA49</f>
        <v>21.293650571428572</v>
      </c>
      <c r="CB45" s="47">
        <f t="shared" si="529"/>
        <v>27.567708124999999</v>
      </c>
      <c r="CC45" s="47">
        <f t="shared" si="529"/>
        <v>31.313367968750001</v>
      </c>
      <c r="CD45" s="47">
        <f t="shared" si="529"/>
        <v>32.037735849056602</v>
      </c>
      <c r="CE45" s="47">
        <f t="shared" si="529"/>
        <v>42.342342162162161</v>
      </c>
      <c r="CF45" s="47">
        <f t="shared" si="529"/>
        <v>32.32638875</v>
      </c>
      <c r="CG45" s="47">
        <f t="shared" si="529"/>
        <v>35.330409210526319</v>
      </c>
      <c r="CH45" s="47">
        <f t="shared" si="529"/>
        <v>32.883333250000007</v>
      </c>
      <c r="CI45" s="47">
        <f t="shared" si="529"/>
        <v>34.226495641025643</v>
      </c>
      <c r="CJ45" s="47">
        <f t="shared" si="529"/>
        <v>29.454166499999996</v>
      </c>
      <c r="CK45" s="47">
        <f t="shared" si="529"/>
        <v>36.928104411764707</v>
      </c>
      <c r="CL45" s="47">
        <f t="shared" si="529"/>
        <v>36.466408139534884</v>
      </c>
    </row>
    <row r="46" spans="1:90">
      <c r="D46" s="83" t="s">
        <v>102</v>
      </c>
      <c r="E46" s="47">
        <f t="shared" si="319"/>
        <v>51.511868958333331</v>
      </c>
      <c r="F46" s="55"/>
      <c r="G46" s="47" t="e">
        <f t="shared" ref="G46:AO46" si="530">G188/G52</f>
        <v>#DIV/0!</v>
      </c>
      <c r="H46" s="47" t="e">
        <f t="shared" si="530"/>
        <v>#DIV/0!</v>
      </c>
      <c r="I46" s="47" t="e">
        <f t="shared" si="530"/>
        <v>#DIV/0!</v>
      </c>
      <c r="J46" s="47" t="e">
        <f t="shared" si="530"/>
        <v>#DIV/0!</v>
      </c>
      <c r="K46" s="47" t="e">
        <f t="shared" si="530"/>
        <v>#DIV/0!</v>
      </c>
      <c r="L46" s="47" t="e">
        <f t="shared" si="530"/>
        <v>#DIV/0!</v>
      </c>
      <c r="M46" s="47" t="e">
        <f t="shared" si="530"/>
        <v>#DIV/0!</v>
      </c>
      <c r="N46" s="47" t="e">
        <f t="shared" si="530"/>
        <v>#DIV/0!</v>
      </c>
      <c r="O46" s="47" t="e">
        <f t="shared" si="530"/>
        <v>#DIV/0!</v>
      </c>
      <c r="P46" s="47" t="e">
        <f t="shared" si="530"/>
        <v>#DIV/0!</v>
      </c>
      <c r="Q46" s="47" t="e">
        <f t="shared" si="530"/>
        <v>#DIV/0!</v>
      </c>
      <c r="R46" s="47" t="e">
        <f t="shared" si="530"/>
        <v>#DIV/0!</v>
      </c>
      <c r="S46" s="47" t="e">
        <f t="shared" si="530"/>
        <v>#DIV/0!</v>
      </c>
      <c r="T46" s="47" t="e">
        <f t="shared" si="530"/>
        <v>#DIV/0!</v>
      </c>
      <c r="U46" s="47" t="e">
        <f t="shared" si="530"/>
        <v>#DIV/0!</v>
      </c>
      <c r="V46" s="47" t="e">
        <f t="shared" si="530"/>
        <v>#DIV/0!</v>
      </c>
      <c r="W46" s="47" t="e">
        <f t="shared" si="530"/>
        <v>#DIV/0!</v>
      </c>
      <c r="X46" s="47" t="e">
        <f t="shared" si="530"/>
        <v>#DIV/0!</v>
      </c>
      <c r="Y46" s="47">
        <f t="shared" si="530"/>
        <v>27.023564999999998</v>
      </c>
      <c r="Z46" s="47">
        <f t="shared" si="530"/>
        <v>26.539945000000003</v>
      </c>
      <c r="AA46" s="47">
        <f t="shared" si="530"/>
        <v>30.501222500000001</v>
      </c>
      <c r="AB46" s="47">
        <f t="shared" si="530"/>
        <v>28.000196666666668</v>
      </c>
      <c r="AC46" s="47">
        <f t="shared" si="530"/>
        <v>26.863769999999999</v>
      </c>
      <c r="AD46" s="47">
        <f t="shared" si="530"/>
        <v>25.798646666666667</v>
      </c>
      <c r="AE46" s="47">
        <f t="shared" si="530"/>
        <v>25.81905714285714</v>
      </c>
      <c r="AF46" s="47">
        <f t="shared" si="530"/>
        <v>36.465302999999999</v>
      </c>
      <c r="AG46" s="47">
        <f t="shared" si="530"/>
        <v>25.109397916666669</v>
      </c>
      <c r="AH46" s="47">
        <f t="shared" si="530"/>
        <v>25.23874125</v>
      </c>
      <c r="AI46" s="47">
        <f t="shared" si="530"/>
        <v>36.344233500000001</v>
      </c>
      <c r="AJ46" s="47">
        <f t="shared" si="530"/>
        <v>25.603386666666665</v>
      </c>
      <c r="AK46" s="47">
        <f t="shared" si="530"/>
        <v>79.451700000000002</v>
      </c>
      <c r="AL46" s="47">
        <f t="shared" si="530"/>
        <v>14.119260000000001</v>
      </c>
      <c r="AM46" s="47">
        <f t="shared" si="530"/>
        <v>30.973750476190475</v>
      </c>
      <c r="AN46" s="47">
        <f t="shared" si="530"/>
        <v>22.063184074074073</v>
      </c>
      <c r="AO46" s="47">
        <f t="shared" si="530"/>
        <v>20.278516153846155</v>
      </c>
      <c r="AP46" s="47">
        <f t="shared" ref="AP46:BB46" si="531">AP188/AP52</f>
        <v>21.174038275862067</v>
      </c>
      <c r="AQ46" s="47">
        <f t="shared" si="531"/>
        <v>20.792287924528303</v>
      </c>
      <c r="AR46" s="47">
        <f t="shared" si="531"/>
        <v>22.614502448979596</v>
      </c>
      <c r="AS46" s="47">
        <f t="shared" si="531"/>
        <v>21.13249892857143</v>
      </c>
      <c r="AT46" s="47">
        <f t="shared" si="531"/>
        <v>22.643632083333333</v>
      </c>
      <c r="AU46" s="47">
        <f t="shared" si="531"/>
        <v>26.723754444444445</v>
      </c>
      <c r="AV46" s="47">
        <f t="shared" si="531"/>
        <v>18.139836279069765</v>
      </c>
      <c r="AW46" s="47">
        <f t="shared" si="531"/>
        <v>26.551169696969694</v>
      </c>
      <c r="AX46" s="47">
        <f t="shared" si="531"/>
        <v>30.059717846153845</v>
      </c>
      <c r="AY46" s="47">
        <f t="shared" si="531"/>
        <v>23.589778732394365</v>
      </c>
      <c r="AZ46" s="47">
        <f t="shared" si="531"/>
        <v>16.444411818181816</v>
      </c>
      <c r="BA46" s="47">
        <f t="shared" si="531"/>
        <v>21.496022343749999</v>
      </c>
      <c r="BB46" s="47">
        <f t="shared" si="531"/>
        <v>26.547808032786886</v>
      </c>
      <c r="BC46" s="47">
        <f t="shared" ref="BC46:BN46" si="532">BC188/BC52</f>
        <v>26.209894666666667</v>
      </c>
      <c r="BD46" s="47">
        <f t="shared" si="532"/>
        <v>19.323711142857142</v>
      </c>
      <c r="BE46" s="47">
        <f t="shared" si="532"/>
        <v>14.747314615384616</v>
      </c>
      <c r="BF46" s="47" t="e">
        <f t="shared" si="532"/>
        <v>#DIV/0!</v>
      </c>
      <c r="BG46" s="47">
        <f t="shared" si="532"/>
        <v>20.64791489361702</v>
      </c>
      <c r="BH46" s="47">
        <f t="shared" si="532"/>
        <v>24.380374444444445</v>
      </c>
      <c r="BI46" s="47">
        <f t="shared" si="532"/>
        <v>14.154639999999999</v>
      </c>
      <c r="BJ46" s="47">
        <f t="shared" si="532"/>
        <v>27.322263333333328</v>
      </c>
      <c r="BK46" s="47">
        <f t="shared" si="532"/>
        <v>12.020888000000001</v>
      </c>
      <c r="BL46" s="47">
        <f t="shared" si="532"/>
        <v>9.0658080000000005</v>
      </c>
      <c r="BM46" s="47">
        <f t="shared" si="532"/>
        <v>24.884062916666668</v>
      </c>
      <c r="BN46" s="47">
        <f t="shared" si="532"/>
        <v>26.242240212765957</v>
      </c>
      <c r="BO46" s="47">
        <f t="shared" ref="BO46:BZ46" si="533">BO188/BO52</f>
        <v>23.214765</v>
      </c>
      <c r="BP46" s="47">
        <f t="shared" si="533"/>
        <v>21.360037391304346</v>
      </c>
      <c r="BQ46" s="47">
        <f t="shared" si="533"/>
        <v>21.745950147058828</v>
      </c>
      <c r="BR46" s="47">
        <f t="shared" si="533"/>
        <v>20.481404761904763</v>
      </c>
      <c r="BS46" s="47" t="e">
        <f t="shared" si="533"/>
        <v>#DIV/0!</v>
      </c>
      <c r="BT46" s="47">
        <f t="shared" si="533"/>
        <v>25.749577000000002</v>
      </c>
      <c r="BU46" s="47">
        <f t="shared" si="533"/>
        <v>22.294974523809525</v>
      </c>
      <c r="BV46" s="47">
        <f t="shared" si="533"/>
        <v>26.509692142857144</v>
      </c>
      <c r="BW46" s="47">
        <f t="shared" si="533"/>
        <v>26.062696896551721</v>
      </c>
      <c r="BX46" s="47">
        <f t="shared" si="533"/>
        <v>32.736655849056604</v>
      </c>
      <c r="BY46" s="47">
        <f t="shared" si="533"/>
        <v>38.464250689655174</v>
      </c>
      <c r="BZ46" s="47">
        <f t="shared" si="533"/>
        <v>31.667317666666669</v>
      </c>
      <c r="CA46" s="47">
        <f t="shared" ref="CA46:CL46" si="534">CA188/CA52</f>
        <v>33.128449374999995</v>
      </c>
      <c r="CB46" s="47">
        <f t="shared" si="534"/>
        <v>49.070112727272729</v>
      </c>
      <c r="CC46" s="47">
        <f t="shared" si="534"/>
        <v>43.773557058823528</v>
      </c>
      <c r="CD46" s="47">
        <f t="shared" si="534"/>
        <v>38.530332962962966</v>
      </c>
      <c r="CE46" s="47">
        <f t="shared" si="534"/>
        <v>74.786018888888904</v>
      </c>
      <c r="CF46" s="47">
        <f t="shared" si="534"/>
        <v>51.511868958333331</v>
      </c>
      <c r="CG46" s="47" t="e">
        <f t="shared" si="534"/>
        <v>#DIV/0!</v>
      </c>
      <c r="CH46" s="47" t="e">
        <f t="shared" si="534"/>
        <v>#DIV/0!</v>
      </c>
      <c r="CI46" s="47" t="e">
        <f t="shared" si="534"/>
        <v>#DIV/0!</v>
      </c>
      <c r="CJ46" s="47" t="e">
        <f t="shared" si="534"/>
        <v>#DIV/0!</v>
      </c>
      <c r="CK46" s="47" t="e">
        <f t="shared" si="534"/>
        <v>#DIV/0!</v>
      </c>
      <c r="CL46" s="47" t="e">
        <f t="shared" si="534"/>
        <v>#DIV/0!</v>
      </c>
    </row>
    <row r="47" spans="1:90">
      <c r="A47" s="27" t="s">
        <v>150</v>
      </c>
      <c r="B47" s="27" t="s">
        <v>177</v>
      </c>
      <c r="D47" s="79" t="s">
        <v>78</v>
      </c>
      <c r="E47" s="47">
        <f t="shared" si="319"/>
        <v>48</v>
      </c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16</v>
      </c>
      <c r="AF47" s="61">
        <v>13</v>
      </c>
      <c r="AG47" s="61">
        <v>13</v>
      </c>
      <c r="AH47" s="61">
        <v>17</v>
      </c>
      <c r="AI47" s="61">
        <v>17</v>
      </c>
      <c r="AJ47" s="61">
        <v>32</v>
      </c>
      <c r="AK47" s="61">
        <v>32</v>
      </c>
      <c r="AL47" s="61">
        <v>32</v>
      </c>
      <c r="AM47" s="61">
        <v>32</v>
      </c>
      <c r="AN47" s="61">
        <v>32</v>
      </c>
      <c r="AO47" s="61">
        <v>32</v>
      </c>
      <c r="AP47" s="61">
        <v>32</v>
      </c>
      <c r="AQ47" s="61">
        <f>_xll.Lucanet("stat",Input!$F$2,Input!$C$3,Input!$D$4,$A47,Input!$C$5,AQ$4,"EUR")</f>
        <v>58</v>
      </c>
      <c r="AR47" s="61">
        <f>_xll.Lucanet("stat",Input!$F$2,Input!$C$3,Input!$D$4,$A47,Input!$C$5,AR$4,"EUR")</f>
        <v>79</v>
      </c>
      <c r="AS47" s="61">
        <f>_xll.Lucanet("stat",Input!$F$2,Input!$C$3,Input!$D$4,$A47,Input!$C$5,AS$4,"EUR")</f>
        <v>49</v>
      </c>
      <c r="AT47" s="61">
        <f>_xll.Lucanet("stat",Input!$F$2,Input!$C$3,Input!$D$4,$A47,Input!$C$5,AT$4,"EUR")</f>
        <v>36</v>
      </c>
      <c r="AU47" s="61">
        <f>_xll.Lucanet("stat",Input!$F$2,Input!$C$3,Input!$D$4,$A47,Input!$C$5,AU$4,"EUR")</f>
        <v>57</v>
      </c>
      <c r="AV47" s="61">
        <f>_xll.Lucanet("stat",Input!$F$2,Input!$C$3,Input!$D$4,$A47,Input!$C$5,AV$4,"EUR")</f>
        <v>65</v>
      </c>
      <c r="AW47" s="61">
        <f>_xll.Lucanet("stat",Input!$F$2,Input!$C$3,Input!$D$4,$A47,Input!$C$5,AW$4,"EUR")</f>
        <v>64</v>
      </c>
      <c r="AX47" s="61">
        <f>_xll.Lucanet("stat",Input!$F$2,Input!$C$3,Input!$D$4,$A47,Input!$C$5,AX$4,"EUR")</f>
        <v>65</v>
      </c>
      <c r="AY47" s="61">
        <f>_xll.Lucanet("stat",Input!$F$2,Input!$C$3,Input!$D$4,$A47,Input!$C$5,AY$4,"EUR")</f>
        <v>65</v>
      </c>
      <c r="AZ47" s="61">
        <f>_xll.Lucanet("stat",Input!$F$2,Input!$C$3,Input!$D$4,$A47,Input!$C$5,AZ$4,"EUR")</f>
        <v>59</v>
      </c>
      <c r="BA47" s="61">
        <f>_xll.Lucanet("stat",Input!$F$2,Input!$C$3,Input!$D$4,$A47,Input!$C$5,BA$4,"EUR")</f>
        <v>60</v>
      </c>
      <c r="BB47" s="61">
        <f>_xll.Lucanet("stat",Input!$F$2,Input!$C$3,Input!$D$4,$A47,Input!$C$5,BB$4,"EUR")</f>
        <v>64</v>
      </c>
      <c r="BC47" s="61">
        <f>_xll.Lucanet("stat",Input!$G$2,Input!$C$3,Input!$D$4,$A47,Input!$C$5,BC$4,"EUR")</f>
        <v>58</v>
      </c>
      <c r="BD47" s="61">
        <f>_xll.Lucanet("stat",Input!$G$2,Input!$C$3,Input!$D$4,$A47,Input!$C$5,BD$4,"EUR")</f>
        <v>60</v>
      </c>
      <c r="BE47" s="61">
        <f>_xll.Lucanet("stat",Input!$G$2,Input!$C$3,Input!$D$4,$A47,Input!$C$5,BE$4,"EUR")</f>
        <v>82</v>
      </c>
      <c r="BF47" s="61">
        <f>_xll.Lucanet("stat",Input!$G$2,Input!$C$3,Input!$D$4,$A47,Input!$C$5,BF$4,"EUR")</f>
        <v>67</v>
      </c>
      <c r="BG47" s="61">
        <f>_xll.Lucanet("stat",Input!$G$2,Input!$C$3,Input!$D$4,$A47,Input!$C$5,BG$4,"EUR")</f>
        <v>79</v>
      </c>
      <c r="BH47" s="61">
        <f>_xll.Lucanet("stat",Input!$G$2,Input!$C$3,Input!$D$4,$A47,Input!$C$5,BH$4,"EUR")</f>
        <v>77</v>
      </c>
      <c r="BI47" s="61">
        <f>_xll.Lucanet("stat",Input!$G$2,Input!$C$3,Input!$D$4,$A47,Input!$C$5,BI$4,"EUR")</f>
        <v>81</v>
      </c>
      <c r="BJ47" s="61">
        <f>_xll.Lucanet("stat",Input!$G$2,Input!$C$3,Input!$D$4,$A47,Input!$C$5,BJ$4,"EUR")</f>
        <v>79</v>
      </c>
      <c r="BK47" s="61">
        <f>_xll.Lucanet("stat",Input!$G$2,Input!$C$3,Input!$D$4,$A47,Input!$C$5,BK$4,"EUR")</f>
        <v>83</v>
      </c>
      <c r="BL47" s="61">
        <f>_xll.Lucanet("stat",Input!$G$2,Input!$C$3,Input!$D$4,$A47,Input!$C$5,BL$4,"EUR")</f>
        <v>76</v>
      </c>
      <c r="BM47" s="61">
        <f>_xll.Lucanet("stat",Input!$G$2,Input!$C$3,Input!$D$4,$A47,Input!$C$5,BM$4,"EUR")</f>
        <v>75</v>
      </c>
      <c r="BN47" s="61">
        <f>_xll.Lucanet("stat",Input!$G$2,Input!$C$3,Input!$D$4,$A47,Input!$C$5,BN$4,"EUR")</f>
        <v>65</v>
      </c>
      <c r="BO47" s="61">
        <f>_xll.Lucanet("stat",Input!$H$2,Input!$C$3,Input!$D$4,$A47,Input!$C$5,BO$4,"EUR")</f>
        <v>43</v>
      </c>
      <c r="BP47" s="61">
        <f>_xll.Lucanet("stat",Input!$H$2,Input!$C$3,Input!$D$4,$A47,Input!$C$5,BP$4,"EUR")</f>
        <v>48</v>
      </c>
      <c r="BQ47" s="61">
        <f>_xll.Lucanet("stat",Input!$H$2,Input!$C$3,Input!$D$4,$A47,Input!$C$5,BQ$4,"EUR")</f>
        <v>78</v>
      </c>
      <c r="BR47" s="61">
        <f>_xll.Lucanet("stat",Input!$H$2,Input!$C$3,Input!$D$4,$A47,Input!$C$5,BR$4,"EUR")</f>
        <v>53</v>
      </c>
      <c r="BS47" s="61">
        <f>_xll.Lucanet("stat",Input!$H$2,Input!$C$3,Input!$D$4,$A47,Input!$C$5,BS$4,"EUR")</f>
        <v>51</v>
      </c>
      <c r="BT47" s="61">
        <f>_xll.Lucanet("stat",Input!$H$2,Input!$C$3,Input!$D$4,$A47,Input!$C$5,BT$4,"EUR")</f>
        <v>46</v>
      </c>
      <c r="BU47" s="61">
        <f>_xll.Lucanet("stat",Input!$H$2,Input!$C$3,Input!$D$4,$A47,Input!$C$5,BU$4,"EUR")</f>
        <v>42</v>
      </c>
      <c r="BV47" s="61">
        <f>_xll.Lucanet("stat",Input!$H$2,Input!$C$3,Input!$D$4,$A47,Input!$C$5,BV$4,"EUR")</f>
        <v>42</v>
      </c>
      <c r="BW47" s="61">
        <f>_xll.Lucanet("stat",Input!$H$2,Input!$C$3,Input!$D$4,$A47,Input!$C$5,BW$4,"EUR")</f>
        <v>56</v>
      </c>
      <c r="BX47" s="61">
        <f>_xll.Lucanet("stat",Input!$H$2,Input!$C$3,Input!$D$4,$A47,Input!$C$5,BX$4,"EUR")</f>
        <v>42</v>
      </c>
      <c r="BY47" s="61">
        <f>_xll.Lucanet("stat",Input!$H$2,Input!$C$3,Input!$D$4,$A47,Input!$C$5,BY$4,"EUR")</f>
        <v>55</v>
      </c>
      <c r="BZ47" s="61">
        <f>_xll.Lucanet("stat",Input!$H$2,Input!$C$3,Input!$D$4,$A47,Input!$C$5,BZ$4,"EUR")</f>
        <v>49</v>
      </c>
      <c r="CA47" s="61">
        <f>_xll.Lucanet("stat",Input!$I$2,Input!$C$3,Input!$D$4,$A47,Input!$C$5,CA$4,"EUR")</f>
        <v>35</v>
      </c>
      <c r="CB47" s="61">
        <f>_xll.Lucanet("stat",Input!$I$2,Input!$C$3,Input!$D$4,$A47,Input!$C$5,CB$4,"EUR")</f>
        <v>32</v>
      </c>
      <c r="CC47" s="61">
        <f>_xll.Lucanet("stat",Input!$I$2,Input!$C$3,Input!$D$4,$A47,Input!$C$5,CC$4,"EUR")</f>
        <v>64</v>
      </c>
      <c r="CD47" s="61">
        <f>_xll.Lucanet("stat",Input!$I$2,Input!$C$3,Input!$D$4,$A47,Input!$C$5,CD$4,"EUR")</f>
        <v>53</v>
      </c>
      <c r="CE47" s="61">
        <f>_xll.Lucanet("stat",Input!$I$2,Input!$C$3,Input!$D$4,$A47,Input!$C$5,CE$4,"EUR")</f>
        <v>37</v>
      </c>
      <c r="CF47" s="61">
        <f>_xll.Lucanet("stat",Input!$I$2,Input!$C$3,Input!$D$4,$A47,Input!$C$5,CF$4,"EUR")</f>
        <v>48</v>
      </c>
      <c r="CG47" s="61">
        <f>_xll.Lucanet("stat",Input!$I$2,Input!$C$3,Input!$D$4,$A47,Input!$C$5,CG$4,"EUR")</f>
        <v>38</v>
      </c>
      <c r="CH47" s="61">
        <f>_xll.Lucanet("stat",Input!$I$2,Input!$C$3,Input!$D$4,$A47,Input!$C$5,CH$4,"EUR")</f>
        <v>40</v>
      </c>
      <c r="CI47" s="61">
        <f>_xll.Lucanet("stat",Input!$I$2,Input!$C$3,Input!$D$4,$A47,Input!$C$5,CI$4,"EUR")</f>
        <v>39</v>
      </c>
      <c r="CJ47" s="61">
        <f>_xll.Lucanet("stat",Input!$I$2,Input!$C$3,Input!$D$4,$A47,Input!$C$5,CJ$4,"EUR")</f>
        <v>40</v>
      </c>
      <c r="CK47" s="61">
        <f>_xll.Lucanet("stat",Input!$I$2,Input!$C$3,Input!$D$4,$A47,Input!$C$5,CK$4,"EUR")</f>
        <v>34</v>
      </c>
      <c r="CL47" s="61">
        <f>_xll.Lucanet("stat",Input!$I$2,Input!$C$3,Input!$D$4,$A47,Input!$C$5,CL$4,"EUR")</f>
        <v>43</v>
      </c>
    </row>
    <row r="48" spans="1:90">
      <c r="A48" s="27" t="s">
        <v>151</v>
      </c>
      <c r="B48" s="27" t="s">
        <v>178</v>
      </c>
      <c r="D48" s="79" t="s">
        <v>79</v>
      </c>
      <c r="E48" s="47">
        <f t="shared" si="319"/>
        <v>0</v>
      </c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61">
        <v>0</v>
      </c>
      <c r="T48" s="61">
        <v>0</v>
      </c>
      <c r="U48" s="61">
        <v>0</v>
      </c>
      <c r="V48" s="61">
        <v>0</v>
      </c>
      <c r="W48" s="61">
        <v>0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61">
        <v>0</v>
      </c>
      <c r="AE48" s="61">
        <v>0</v>
      </c>
      <c r="AF48" s="61">
        <v>0</v>
      </c>
      <c r="AG48" s="61">
        <v>0</v>
      </c>
      <c r="AH48" s="61">
        <v>0</v>
      </c>
      <c r="AI48" s="61">
        <v>0</v>
      </c>
      <c r="AJ48" s="61">
        <v>0</v>
      </c>
      <c r="AK48" s="61">
        <v>0</v>
      </c>
      <c r="AL48" s="61">
        <v>0</v>
      </c>
      <c r="AM48" s="61">
        <v>0</v>
      </c>
      <c r="AN48" s="61">
        <v>0</v>
      </c>
      <c r="AO48" s="61">
        <v>0</v>
      </c>
      <c r="AP48" s="61">
        <v>0</v>
      </c>
      <c r="AQ48" s="61">
        <f>_xll.Lucanet("stat",Input!$F$2,Input!$C$3,Input!$D$4,$A48,Input!$C$5,AQ$4,"EUR")</f>
        <v>0</v>
      </c>
      <c r="AR48" s="61">
        <f>_xll.Lucanet("stat",Input!$F$2,Input!$C$3,Input!$D$4,$A48,Input!$C$5,AR$4,"EUR")</f>
        <v>0</v>
      </c>
      <c r="AS48" s="61">
        <f>_xll.Lucanet("stat",Input!$F$2,Input!$C$3,Input!$D$4,$A48,Input!$C$5,AS$4,"EUR")</f>
        <v>0</v>
      </c>
      <c r="AT48" s="61">
        <f>_xll.Lucanet("stat",Input!$F$2,Input!$C$3,Input!$D$4,$A48,Input!$C$5,AT$4,"EUR")</f>
        <v>0</v>
      </c>
      <c r="AU48" s="61">
        <f>_xll.Lucanet("stat",Input!$F$2,Input!$C$3,Input!$D$4,$A48,Input!$C$5,AU$4,"EUR")</f>
        <v>0</v>
      </c>
      <c r="AV48" s="61">
        <f>_xll.Lucanet("stat",Input!$F$2,Input!$C$3,Input!$D$4,$A48,Input!$C$5,AV$4,"EUR")</f>
        <v>0</v>
      </c>
      <c r="AW48" s="61">
        <f>_xll.Lucanet("stat",Input!$F$2,Input!$C$3,Input!$D$4,$A48,Input!$C$5,AW$4,"EUR")</f>
        <v>192</v>
      </c>
      <c r="AX48" s="61">
        <f>_xll.Lucanet("stat",Input!$F$2,Input!$C$3,Input!$D$4,$A48,Input!$C$5,AX$4,"EUR")</f>
        <v>195</v>
      </c>
      <c r="AY48" s="61">
        <f>_xll.Lucanet("stat",Input!$F$2,Input!$C$3,Input!$D$4,$A48,Input!$C$5,AY$4,"EUR")</f>
        <v>195</v>
      </c>
      <c r="AZ48" s="61">
        <f>_xll.Lucanet("stat",Input!$F$2,Input!$C$3,Input!$D$4,$A48,Input!$C$5,AZ$4,"EUR")</f>
        <v>177</v>
      </c>
      <c r="BA48" s="61">
        <f>_xll.Lucanet("stat",Input!$F$2,Input!$C$3,Input!$D$4,$A48,Input!$C$5,BA$4,"EUR")</f>
        <v>180</v>
      </c>
      <c r="BB48" s="61">
        <f>_xll.Lucanet("stat",Input!$F$2,Input!$C$3,Input!$D$4,$A48,Input!$C$5,BB$4,"EUR")</f>
        <v>192</v>
      </c>
      <c r="BC48" s="61">
        <f>_xll.Lucanet("stat",Input!$G$2,Input!$C$3,Input!$D$4,$A48,Input!$C$5,BC$4,"EUR")</f>
        <v>0</v>
      </c>
      <c r="BD48" s="61">
        <f>_xll.Lucanet("stat",Input!$G$2,Input!$C$3,Input!$D$4,$A48,Input!$C$5,BD$4,"EUR")</f>
        <v>0</v>
      </c>
      <c r="BE48" s="61">
        <f>_xll.Lucanet("stat",Input!$G$2,Input!$C$3,Input!$D$4,$A48,Input!$C$5,BE$4,"EUR")</f>
        <v>0</v>
      </c>
      <c r="BF48" s="61">
        <f>_xll.Lucanet("stat",Input!$G$2,Input!$C$3,Input!$D$4,$A48,Input!$C$5,BF$4,"EUR")</f>
        <v>0</v>
      </c>
      <c r="BG48" s="61">
        <f>_xll.Lucanet("stat",Input!$G$2,Input!$C$3,Input!$D$4,$A48,Input!$C$5,BG$4,"EUR")</f>
        <v>0</v>
      </c>
      <c r="BH48" s="61">
        <f>_xll.Lucanet("stat",Input!$G$2,Input!$C$3,Input!$D$4,$A48,Input!$C$5,BH$4,"EUR")</f>
        <v>0</v>
      </c>
      <c r="BI48" s="61">
        <f>_xll.Lucanet("stat",Input!$G$2,Input!$C$3,Input!$D$4,$A48,Input!$C$5,BI$4,"EUR")</f>
        <v>0</v>
      </c>
      <c r="BJ48" s="61">
        <f>_xll.Lucanet("stat",Input!$G$2,Input!$C$3,Input!$D$4,$A48,Input!$C$5,BJ$4,"EUR")</f>
        <v>0</v>
      </c>
      <c r="BK48" s="61">
        <f>_xll.Lucanet("stat",Input!$G$2,Input!$C$3,Input!$D$4,$A48,Input!$C$5,BK$4,"EUR")</f>
        <v>0</v>
      </c>
      <c r="BL48" s="61">
        <f>_xll.Lucanet("stat",Input!$G$2,Input!$C$3,Input!$D$4,$A48,Input!$C$5,BL$4,"EUR")</f>
        <v>0</v>
      </c>
      <c r="BM48" s="61">
        <f>_xll.Lucanet("stat",Input!$G$2,Input!$C$3,Input!$D$4,$A48,Input!$C$5,BM$4,"EUR")</f>
        <v>0</v>
      </c>
      <c r="BN48" s="61">
        <f>_xll.Lucanet("stat",Input!$G$2,Input!$C$3,Input!$D$4,$A48,Input!$C$5,BN$4,"EUR")</f>
        <v>0</v>
      </c>
      <c r="BO48" s="61">
        <f>_xll.Lucanet("stat",Input!$H$2,Input!$C$3,Input!$D$4,$A48,Input!$C$5,BO$4,"EUR")</f>
        <v>129</v>
      </c>
      <c r="BP48" s="61">
        <f>_xll.Lucanet("stat",Input!$H$2,Input!$C$3,Input!$D$4,$A48,Input!$C$5,BP$4,"EUR")</f>
        <v>144</v>
      </c>
      <c r="BQ48" s="61">
        <f>_xll.Lucanet("stat",Input!$H$2,Input!$C$3,Input!$D$4,$A48,Input!$C$5,BQ$4,"EUR")</f>
        <v>234</v>
      </c>
      <c r="BR48" s="61">
        <f>_xll.Lucanet("stat",Input!$H$2,Input!$C$3,Input!$D$4,$A48,Input!$C$5,BR$4,"EUR")</f>
        <v>159</v>
      </c>
      <c r="BS48" s="61">
        <f>_xll.Lucanet("stat",Input!$H$2,Input!$C$3,Input!$D$4,$A48,Input!$C$5,BS$4,"EUR")</f>
        <v>153</v>
      </c>
      <c r="BT48" s="61">
        <f>_xll.Lucanet("stat",Input!$H$2,Input!$C$3,Input!$D$4,$A48,Input!$C$5,BT$4,"EUR")</f>
        <v>138</v>
      </c>
      <c r="BU48" s="61">
        <f>_xll.Lucanet("stat",Input!$H$2,Input!$C$3,Input!$D$4,$A48,Input!$C$5,BU$4,"EUR")</f>
        <v>126</v>
      </c>
      <c r="BV48" s="61">
        <f>_xll.Lucanet("stat",Input!$H$2,Input!$C$3,Input!$D$4,$A48,Input!$C$5,BV$4,"EUR")</f>
        <v>126</v>
      </c>
      <c r="BW48" s="61">
        <f>_xll.Lucanet("stat",Input!$H$2,Input!$C$3,Input!$D$4,$A48,Input!$C$5,BW$4,"EUR")</f>
        <v>168</v>
      </c>
      <c r="BX48" s="61">
        <f>_xll.Lucanet("stat",Input!$H$2,Input!$C$3,Input!$D$4,$A48,Input!$C$5,BX$4,"EUR")</f>
        <v>126</v>
      </c>
      <c r="BY48" s="61">
        <f>_xll.Lucanet("stat",Input!$H$2,Input!$C$3,Input!$D$4,$A48,Input!$C$5,BY$4,"EUR")</f>
        <v>165</v>
      </c>
      <c r="BZ48" s="61">
        <f>_xll.Lucanet("stat",Input!$H$2,Input!$C$3,Input!$D$4,$A48,Input!$C$5,BZ$4,"EUR")</f>
        <v>147</v>
      </c>
      <c r="CA48" s="61">
        <f>_xll.Lucanet("stat",Input!$I$2,Input!$C$3,Input!$D$4,$A48,Input!$C$5,CA$4,"EUR")</f>
        <v>0</v>
      </c>
      <c r="CB48" s="61">
        <f>_xll.Lucanet("stat",Input!$I$2,Input!$C$3,Input!$D$4,$A48,Input!$C$5,CB$4,"EUR")</f>
        <v>0</v>
      </c>
      <c r="CC48" s="61">
        <f>_xll.Lucanet("stat",Input!$I$2,Input!$C$3,Input!$D$4,$A48,Input!$C$5,CC$4,"EUR")</f>
        <v>0</v>
      </c>
      <c r="CD48" s="61">
        <f>_xll.Lucanet("stat",Input!$I$2,Input!$C$3,Input!$D$4,$A48,Input!$C$5,CD$4,"EUR")</f>
        <v>0</v>
      </c>
      <c r="CE48" s="61">
        <f>_xll.Lucanet("stat",Input!$I$2,Input!$C$3,Input!$D$4,$A48,Input!$C$5,CE$4,"EUR")</f>
        <v>0</v>
      </c>
      <c r="CF48" s="61">
        <f>_xll.Lucanet("stat",Input!$I$2,Input!$C$3,Input!$D$4,$A48,Input!$C$5,CF$4,"EUR")</f>
        <v>0</v>
      </c>
      <c r="CG48" s="61">
        <f>_xll.Lucanet("stat",Input!$I$2,Input!$C$3,Input!$D$4,$A48,Input!$C$5,CG$4,"EUR")</f>
        <v>0</v>
      </c>
      <c r="CH48" s="61">
        <f>_xll.Lucanet("stat",Input!$I$2,Input!$C$3,Input!$D$4,$A48,Input!$C$5,CH$4,"EUR")</f>
        <v>0</v>
      </c>
      <c r="CI48" s="61">
        <f>_xll.Lucanet("stat",Input!$I$2,Input!$C$3,Input!$D$4,$A48,Input!$C$5,CI$4,"EUR")</f>
        <v>0</v>
      </c>
      <c r="CJ48" s="61">
        <f>_xll.Lucanet("stat",Input!$I$2,Input!$C$3,Input!$D$4,$A48,Input!$C$5,CJ$4,"EUR")</f>
        <v>0</v>
      </c>
      <c r="CK48" s="61">
        <f>_xll.Lucanet("stat",Input!$I$2,Input!$C$3,Input!$D$4,$A48,Input!$C$5,CK$4,"EUR")</f>
        <v>0</v>
      </c>
      <c r="CL48" s="61">
        <f>_xll.Lucanet("stat",Input!$I$2,Input!$C$3,Input!$D$4,$A48,Input!$C$5,CL$4,"EUR")</f>
        <v>0</v>
      </c>
    </row>
    <row r="49" spans="1:90">
      <c r="D49" s="80" t="s">
        <v>78</v>
      </c>
      <c r="E49" s="47">
        <f t="shared" si="319"/>
        <v>48</v>
      </c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6">
        <f t="shared" ref="S49:AD49" si="535">SUM(S47:S48)</f>
        <v>0</v>
      </c>
      <c r="T49" s="56">
        <f t="shared" si="535"/>
        <v>0</v>
      </c>
      <c r="U49" s="56">
        <f t="shared" si="535"/>
        <v>0</v>
      </c>
      <c r="V49" s="56">
        <f t="shared" si="535"/>
        <v>0</v>
      </c>
      <c r="W49" s="56">
        <f t="shared" si="535"/>
        <v>0</v>
      </c>
      <c r="X49" s="56">
        <f t="shared" si="535"/>
        <v>0</v>
      </c>
      <c r="Y49" s="56">
        <f t="shared" si="535"/>
        <v>0</v>
      </c>
      <c r="Z49" s="56">
        <f t="shared" si="535"/>
        <v>0</v>
      </c>
      <c r="AA49" s="56">
        <f t="shared" si="535"/>
        <v>0</v>
      </c>
      <c r="AB49" s="56">
        <f t="shared" si="535"/>
        <v>0</v>
      </c>
      <c r="AC49" s="56">
        <f t="shared" si="535"/>
        <v>0</v>
      </c>
      <c r="AD49" s="56">
        <f t="shared" si="535"/>
        <v>0</v>
      </c>
      <c r="AE49" s="56">
        <f t="shared" ref="AE49:AO49" si="536">SUM(AE47:AE48)</f>
        <v>16</v>
      </c>
      <c r="AF49" s="56">
        <f t="shared" si="536"/>
        <v>13</v>
      </c>
      <c r="AG49" s="56">
        <f t="shared" si="536"/>
        <v>13</v>
      </c>
      <c r="AH49" s="56">
        <f t="shared" si="536"/>
        <v>17</v>
      </c>
      <c r="AI49" s="56">
        <f t="shared" si="536"/>
        <v>17</v>
      </c>
      <c r="AJ49" s="56">
        <f t="shared" si="536"/>
        <v>32</v>
      </c>
      <c r="AK49" s="56">
        <f t="shared" si="536"/>
        <v>32</v>
      </c>
      <c r="AL49" s="56">
        <f t="shared" si="536"/>
        <v>32</v>
      </c>
      <c r="AM49" s="56">
        <f t="shared" si="536"/>
        <v>32</v>
      </c>
      <c r="AN49" s="56">
        <f t="shared" si="536"/>
        <v>32</v>
      </c>
      <c r="AO49" s="56">
        <f t="shared" si="536"/>
        <v>32</v>
      </c>
      <c r="AP49" s="56">
        <f t="shared" ref="AP49:BB49" si="537">SUM(AP47:AP48)</f>
        <v>32</v>
      </c>
      <c r="AQ49" s="56">
        <f t="shared" si="537"/>
        <v>58</v>
      </c>
      <c r="AR49" s="56">
        <f t="shared" si="537"/>
        <v>79</v>
      </c>
      <c r="AS49" s="56">
        <f t="shared" si="537"/>
        <v>49</v>
      </c>
      <c r="AT49" s="56">
        <f t="shared" si="537"/>
        <v>36</v>
      </c>
      <c r="AU49" s="56">
        <f t="shared" si="537"/>
        <v>57</v>
      </c>
      <c r="AV49" s="56">
        <f t="shared" si="537"/>
        <v>65</v>
      </c>
      <c r="AW49" s="56">
        <f t="shared" si="537"/>
        <v>256</v>
      </c>
      <c r="AX49" s="56">
        <f t="shared" si="537"/>
        <v>260</v>
      </c>
      <c r="AY49" s="56">
        <f t="shared" si="537"/>
        <v>260</v>
      </c>
      <c r="AZ49" s="56">
        <f t="shared" si="537"/>
        <v>236</v>
      </c>
      <c r="BA49" s="56">
        <f t="shared" si="537"/>
        <v>240</v>
      </c>
      <c r="BB49" s="56">
        <f t="shared" si="537"/>
        <v>256</v>
      </c>
      <c r="BC49" s="56">
        <f t="shared" ref="BC49:BN49" si="538">SUM(BC47:BC48)</f>
        <v>58</v>
      </c>
      <c r="BD49" s="56">
        <f t="shared" si="538"/>
        <v>60</v>
      </c>
      <c r="BE49" s="56">
        <f t="shared" si="538"/>
        <v>82</v>
      </c>
      <c r="BF49" s="56">
        <f t="shared" si="538"/>
        <v>67</v>
      </c>
      <c r="BG49" s="56">
        <f t="shared" si="538"/>
        <v>79</v>
      </c>
      <c r="BH49" s="56">
        <f t="shared" si="538"/>
        <v>77</v>
      </c>
      <c r="BI49" s="56">
        <f t="shared" si="538"/>
        <v>81</v>
      </c>
      <c r="BJ49" s="56">
        <f t="shared" si="538"/>
        <v>79</v>
      </c>
      <c r="BK49" s="56">
        <f t="shared" si="538"/>
        <v>83</v>
      </c>
      <c r="BL49" s="56">
        <f t="shared" si="538"/>
        <v>76</v>
      </c>
      <c r="BM49" s="56">
        <f t="shared" si="538"/>
        <v>75</v>
      </c>
      <c r="BN49" s="56">
        <f t="shared" si="538"/>
        <v>65</v>
      </c>
      <c r="BO49" s="56">
        <f t="shared" ref="BO49:BZ49" si="539">SUM(BO47:BO48)</f>
        <v>172</v>
      </c>
      <c r="BP49" s="56">
        <f t="shared" si="539"/>
        <v>192</v>
      </c>
      <c r="BQ49" s="56">
        <f t="shared" si="539"/>
        <v>312</v>
      </c>
      <c r="BR49" s="56">
        <f t="shared" si="539"/>
        <v>212</v>
      </c>
      <c r="BS49" s="56">
        <f t="shared" si="539"/>
        <v>204</v>
      </c>
      <c r="BT49" s="56">
        <f t="shared" si="539"/>
        <v>184</v>
      </c>
      <c r="BU49" s="56">
        <f t="shared" si="539"/>
        <v>168</v>
      </c>
      <c r="BV49" s="56">
        <f t="shared" si="539"/>
        <v>168</v>
      </c>
      <c r="BW49" s="56">
        <f t="shared" si="539"/>
        <v>224</v>
      </c>
      <c r="BX49" s="56">
        <f t="shared" si="539"/>
        <v>168</v>
      </c>
      <c r="BY49" s="56">
        <f t="shared" si="539"/>
        <v>220</v>
      </c>
      <c r="BZ49" s="56">
        <f t="shared" si="539"/>
        <v>196</v>
      </c>
      <c r="CA49" s="56">
        <f t="shared" ref="CA49:CL49" si="540">SUM(CA47:CA48)</f>
        <v>35</v>
      </c>
      <c r="CB49" s="56">
        <f t="shared" si="540"/>
        <v>32</v>
      </c>
      <c r="CC49" s="56">
        <f t="shared" si="540"/>
        <v>64</v>
      </c>
      <c r="CD49" s="56">
        <f t="shared" si="540"/>
        <v>53</v>
      </c>
      <c r="CE49" s="56">
        <f t="shared" si="540"/>
        <v>37</v>
      </c>
      <c r="CF49" s="56">
        <f t="shared" si="540"/>
        <v>48</v>
      </c>
      <c r="CG49" s="56">
        <f t="shared" si="540"/>
        <v>38</v>
      </c>
      <c r="CH49" s="56">
        <f t="shared" si="540"/>
        <v>40</v>
      </c>
      <c r="CI49" s="56">
        <f t="shared" si="540"/>
        <v>39</v>
      </c>
      <c r="CJ49" s="56">
        <f t="shared" si="540"/>
        <v>40</v>
      </c>
      <c r="CK49" s="56">
        <f t="shared" si="540"/>
        <v>34</v>
      </c>
      <c r="CL49" s="56">
        <f t="shared" si="540"/>
        <v>43</v>
      </c>
    </row>
    <row r="50" spans="1:90">
      <c r="A50" s="27" t="s">
        <v>150</v>
      </c>
      <c r="B50" s="27" t="s">
        <v>177</v>
      </c>
      <c r="D50" s="84" t="s">
        <v>74</v>
      </c>
      <c r="E50" s="47">
        <f t="shared" si="319"/>
        <v>48</v>
      </c>
      <c r="F50" s="55"/>
      <c r="G50" s="105">
        <f>_xll.Lucanet("stat",Input!$C$2,Input!$C$3,Input!$D$4,$A50,Input!$C$5,G$4,"EUR")</f>
        <v>0</v>
      </c>
      <c r="H50" s="105">
        <f>_xll.Lucanet("stat",Input!$C$2,Input!$C$3,Input!$D$4,$A50,Input!$C$5,H$4,"EUR")</f>
        <v>0</v>
      </c>
      <c r="I50" s="105">
        <f>_xll.Lucanet("stat",Input!$C$2,Input!$C$3,Input!$D$4,$A50,Input!$C$5,I$4,"EUR")</f>
        <v>0</v>
      </c>
      <c r="J50" s="105">
        <f>_xll.Lucanet("stat",Input!$C$2,Input!$C$3,Input!$D$4,$A50,Input!$C$5,J$4,"EUR")</f>
        <v>0</v>
      </c>
      <c r="K50" s="105">
        <f>_xll.Lucanet("stat",Input!$C$2,Input!$C$3,Input!$D$4,$A50,Input!$C$5,K$4,"EUR")</f>
        <v>0</v>
      </c>
      <c r="L50" s="105">
        <f>_xll.Lucanet("stat",Input!$C$2,Input!$C$3,Input!$D$4,$A50,Input!$C$5,L$4,"EUR")</f>
        <v>0</v>
      </c>
      <c r="M50" s="105">
        <f>_xll.Lucanet("stat",Input!$C$2,Input!$C$3,Input!$D$4,$A50,Input!$C$5,M$4,"EUR")</f>
        <v>0</v>
      </c>
      <c r="N50" s="105">
        <f>_xll.Lucanet("stat",Input!$C$2,Input!$C$3,Input!$D$4,$A50,Input!$C$5,N$4,"EUR")</f>
        <v>0</v>
      </c>
      <c r="O50" s="105">
        <f>_xll.Lucanet("stat",Input!$C$2,Input!$C$3,Input!$D$4,$A50,Input!$C$5,O$4,"EUR")</f>
        <v>0</v>
      </c>
      <c r="P50" s="105">
        <f>_xll.Lucanet("stat",Input!$C$2,Input!$C$3,Input!$D$4,$A50,Input!$C$5,P$4,"EUR")</f>
        <v>0</v>
      </c>
      <c r="Q50" s="105">
        <f>_xll.Lucanet("stat",Input!$C$2,Input!$C$3,Input!$D$4,$A50,Input!$C$5,Q$4,"EUR")</f>
        <v>0</v>
      </c>
      <c r="R50" s="105">
        <f>_xll.Lucanet("stat",Input!$C$2,Input!$C$3,Input!$D$4,$A50,Input!$C$5,R$4,"EUR")</f>
        <v>0</v>
      </c>
      <c r="S50" s="128">
        <f>_xll.Lucanet("stat",Input!$C$2,Input!$C$3,Input!$D$4,$A50,Input!$C$5,S$4,"EUR")</f>
        <v>0</v>
      </c>
      <c r="T50" s="128">
        <f>_xll.Lucanet("stat",Input!$C$2,Input!$C$3,Input!$D$4,$A50,Input!$C$5,T$4,"EUR")</f>
        <v>0</v>
      </c>
      <c r="U50" s="128">
        <f>_xll.Lucanet("stat",Input!$C$2,Input!$C$3,Input!$D$4,$A50,Input!$C$5,U$4,"EUR")</f>
        <v>0</v>
      </c>
      <c r="V50" s="128">
        <f>_xll.Lucanet("stat",Input!$C$2,Input!$C$3,Input!$D$4,$A50,Input!$C$5,V$4,"EUR")</f>
        <v>0</v>
      </c>
      <c r="W50" s="128">
        <f>_xll.Lucanet("stat",Input!$C$2,Input!$C$3,Input!$D$4,$A50,Input!$C$5,W$4,"EUR")</f>
        <v>0</v>
      </c>
      <c r="X50" s="128">
        <f>_xll.Lucanet("stat",Input!$C$2,Input!$C$3,Input!$D$4,$A50,Input!$C$5,X$4,"EUR")</f>
        <v>0</v>
      </c>
      <c r="Y50" s="128">
        <f>_xll.Lucanet("stat",Input!$C$2,Input!$C$3,Input!$D$4,$A50,Input!$C$5,Y$4,"EUR")</f>
        <v>2</v>
      </c>
      <c r="Z50" s="128">
        <f>_xll.Lucanet("stat",Input!$C$2,Input!$C$3,Input!$D$4,$A50,Input!$C$5,Z$4,"EUR")</f>
        <v>6</v>
      </c>
      <c r="AA50" s="128">
        <f>_xll.Lucanet("stat",Input!$C$2,Input!$C$3,Input!$D$4,$A50,Input!$C$5,AA$4,"EUR")</f>
        <v>4</v>
      </c>
      <c r="AB50" s="128">
        <f>_xll.Lucanet("stat",Input!$C$2,Input!$C$3,Input!$D$4,$A50,Input!$C$5,AB$4,"EUR")</f>
        <v>3</v>
      </c>
      <c r="AC50" s="128">
        <f>_xll.Lucanet("stat",Input!$C$2,Input!$C$3,Input!$D$4,$A50,Input!$C$5,AC$4,"EUR")</f>
        <v>2</v>
      </c>
      <c r="AD50" s="128">
        <f>_xll.Lucanet("stat",Input!$C$2,Input!$C$3,Input!$D$4,$A50,Input!$C$5,AD$4,"EUR")</f>
        <v>3</v>
      </c>
      <c r="AE50" s="128">
        <f>_xll.Lucanet("stat",Input!$C$2,Input!$C$3,Input!$D$4,$A50,Input!$C$5,AE$4,"EUR")</f>
        <v>7</v>
      </c>
      <c r="AF50" s="128">
        <f>_xll.Lucanet("stat",Input!$C$2,Input!$C$3,Input!$D$4,$A50,Input!$C$5,AF$4,"EUR")</f>
        <v>30</v>
      </c>
      <c r="AG50" s="128">
        <f>_xll.Lucanet("stat",Input!$C$2,Input!$C$3,Input!$D$4,$A50,Input!$C$5,AG$4,"EUR")</f>
        <v>24</v>
      </c>
      <c r="AH50" s="128">
        <f>_xll.Lucanet("stat",Input!$C$2,Input!$C$3,Input!$D$4,$A50,Input!$C$5,AH$4,"EUR")</f>
        <v>16</v>
      </c>
      <c r="AI50" s="128">
        <f>_xll.Lucanet("stat",Input!$C$2,Input!$C$3,Input!$D$4,$A50,Input!$C$5,AI$4,"EUR")</f>
        <v>20</v>
      </c>
      <c r="AJ50" s="128">
        <f>_xll.Lucanet("stat",Input!$C$2,Input!$C$3,Input!$D$4,$A50,Input!$C$5,AJ$4,"EUR")</f>
        <v>27</v>
      </c>
      <c r="AK50" s="128">
        <f>_xll.Lucanet("stat",Input!$C$2,Input!$C$3,Input!$D$4,$A50,Input!$C$5,AK$4,"EUR")</f>
        <v>3</v>
      </c>
      <c r="AL50" s="128">
        <f>_xll.Lucanet("stat",Input!$C$2,Input!$C$3,Input!$D$4,$A50,Input!$C$5,AL$4,"EUR")</f>
        <v>9</v>
      </c>
      <c r="AM50" s="128">
        <f>_xll.Lucanet("stat",Input!$C$2,Input!$C$3,Input!$D$4,$A50,Input!$C$5,AM$4,"EUR")</f>
        <v>42</v>
      </c>
      <c r="AN50" s="128">
        <f>_xll.Lucanet("stat",Input!$C$2,Input!$C$3,Input!$D$4,$A50,Input!$C$5,AN$4,"EUR")</f>
        <v>27</v>
      </c>
      <c r="AO50" s="128">
        <f>_xll.Lucanet("stat",Input!$C$2,Input!$C$3,Input!$D$4,$A50,Input!$C$5,AO$4,"EUR")</f>
        <v>26</v>
      </c>
      <c r="AP50" s="128">
        <f>_xll.Lucanet("stat",Input!$C$2,Input!$C$3,Input!$D$4,$A50,Input!$C$5,AP$4,"EUR")</f>
        <v>29</v>
      </c>
      <c r="AQ50" s="128">
        <f>_xll.Lucanet("stat",Input!$C$2,Input!$C$3,Input!$D$4,$A50,Input!$C$5,AQ$4,"EUR")</f>
        <v>53</v>
      </c>
      <c r="AR50" s="128">
        <f>_xll.Lucanet("stat",Input!$C$2,Input!$C$3,Input!$D$4,$A50,Input!$C$5,AR$4,"EUR")</f>
        <v>49</v>
      </c>
      <c r="AS50" s="128">
        <f>_xll.Lucanet("stat",Input!$C$2,Input!$C$3,Input!$D$4,$A50,Input!$C$5,AS$4,"EUR")</f>
        <v>28</v>
      </c>
      <c r="AT50" s="128">
        <f>_xll.Lucanet("stat",Input!$C$2,Input!$C$3,Input!$D$4,$A50,Input!$C$5,AT$4,"EUR")</f>
        <v>48</v>
      </c>
      <c r="AU50" s="128">
        <f>_xll.Lucanet("stat",Input!$C$2,Input!$C$3,Input!$D$4,$A50,Input!$C$5,AU$4,"EUR")</f>
        <v>9</v>
      </c>
      <c r="AV50" s="128">
        <f>_xll.Lucanet("stat",Input!$C$2,Input!$C$3,Input!$D$4,$A50,Input!$C$5,AV$4,"EUR")</f>
        <v>43</v>
      </c>
      <c r="AW50" s="128">
        <f>_xll.Lucanet("stat",Input!$C$2,Input!$C$3,Input!$D$4,$A50,Input!$C$5,AW$4,"EUR")</f>
        <v>33</v>
      </c>
      <c r="AX50" s="128">
        <f>_xll.Lucanet("stat",Input!$C$2,Input!$C$3,Input!$D$4,$A50,Input!$C$5,AX$4,"EUR")</f>
        <v>65</v>
      </c>
      <c r="AY50" s="128">
        <f>_xll.Lucanet("stat",Input!$C$2,Input!$C$3,Input!$D$4,$A50,Input!$C$5,AY$4,"EUR")</f>
        <v>71</v>
      </c>
      <c r="AZ50" s="128">
        <f>_xll.Lucanet("stat",Input!$C$2,Input!$C$3,Input!$D$4,$A50,Input!$C$5,AZ$4,"EUR")</f>
        <v>33</v>
      </c>
      <c r="BA50" s="128">
        <f>_xll.Lucanet("stat",Input!$C$2,Input!$C$3,Input!$D$4,$A50,Input!$C$5,BA$4,"EUR")</f>
        <v>64</v>
      </c>
      <c r="BB50" s="128">
        <f>_xll.Lucanet("stat",Input!$C$2,Input!$C$3,Input!$D$4,$A50,Input!$C$5,BB$4,"EUR")</f>
        <v>61</v>
      </c>
      <c r="BC50" s="128">
        <f>_xll.Lucanet("stat",Input!$C$2,Input!$C$3,Input!$D$4,$A50,Input!$C$5,BC$4,"EUR")</f>
        <v>15</v>
      </c>
      <c r="BD50" s="128">
        <f>_xll.Lucanet("stat",Input!$C$2,Input!$C$3,Input!$D$4,$A50,Input!$C$5,BD$4,"EUR")</f>
        <v>35</v>
      </c>
      <c r="BE50" s="128">
        <f>_xll.Lucanet("stat",Input!$C$2,Input!$C$3,Input!$D$4,$A50,Input!$C$5,BE$4,"EUR")</f>
        <v>13</v>
      </c>
      <c r="BF50" s="128">
        <f>_xll.Lucanet("stat",Input!$C$2,Input!$C$3,Input!$D$4,$A50,Input!$C$5,BF$4,"EUR")</f>
        <v>0</v>
      </c>
      <c r="BG50" s="128">
        <f>_xll.Lucanet("stat",Input!$C$2,Input!$C$3,Input!$D$4,$A50,Input!$C$5,BG$4,"EUR")</f>
        <v>47</v>
      </c>
      <c r="BH50" s="128">
        <f>_xll.Lucanet("stat",Input!$C$2,Input!$C$3,Input!$D$4,$A50,Input!$C$5,BH$4,"EUR")</f>
        <v>9</v>
      </c>
      <c r="BI50" s="128">
        <f>_xll.Lucanet("stat",Input!$C$2,Input!$C$3,Input!$D$4,$A50,Input!$C$5,BI$4,"EUR")</f>
        <v>9</v>
      </c>
      <c r="BJ50" s="128">
        <f>_xll.Lucanet("stat",Input!$C$2,Input!$C$3,Input!$D$4,$A50,Input!$C$5,BJ$4,"EUR")</f>
        <v>3</v>
      </c>
      <c r="BK50" s="128">
        <f>_xll.Lucanet("stat",Input!$C$2,Input!$C$3,Input!$D$4,$A50,Input!$C$5,BK$4,"EUR")</f>
        <v>5</v>
      </c>
      <c r="BL50" s="128">
        <f>_xll.Lucanet("stat",Input!$C$2,Input!$C$3,Input!$D$4,$A50,Input!$C$5,BL$4,"EUR")</f>
        <v>5</v>
      </c>
      <c r="BM50" s="128">
        <f>_xll.Lucanet("stat",Input!$C$2,Input!$C$3,Input!$D$4,$A50,Input!$C$5,BM$4,"EUR")</f>
        <v>24</v>
      </c>
      <c r="BN50" s="128">
        <f>_xll.Lucanet("stat",Input!$C$2,Input!$C$3,Input!$D$4,$A50,Input!$C$5,BN$4,"EUR")</f>
        <v>47</v>
      </c>
      <c r="BO50" s="128">
        <f>_xll.Lucanet("stat",Input!$C$2,Input!$C$3,Input!$D$4,$A50,Input!$C$5,BO$4,"EUR")</f>
        <v>26</v>
      </c>
      <c r="BP50" s="128">
        <f>_xll.Lucanet("stat",Input!$C$2,Input!$C$3,Input!$D$4,$A50,Input!$C$5,BP$4,"EUR")</f>
        <v>23</v>
      </c>
      <c r="BQ50" s="128">
        <f>_xll.Lucanet("stat",Input!$C$2,Input!$C$3,Input!$D$4,$A50,Input!$C$5,BQ$4,"EUR")</f>
        <v>68</v>
      </c>
      <c r="BR50" s="128">
        <f>_xll.Lucanet("stat",Input!$C$2,Input!$C$3,Input!$D$4,$A50,Input!$C$5,BR$4,"EUR")</f>
        <v>42</v>
      </c>
      <c r="BS50" s="128">
        <f>_xll.Lucanet("stat",Input!$C$2,Input!$C$3,Input!$D$4,$A50,Input!$C$5,BS$4,"EUR")</f>
        <v>0</v>
      </c>
      <c r="BT50" s="128">
        <f>_xll.Lucanet("stat",Input!$C$2,Input!$C$3,Input!$D$4,$A50,Input!$C$5,BT$4,"EUR")</f>
        <v>30</v>
      </c>
      <c r="BU50" s="128">
        <f>_xll.Lucanet("stat",Input!$C$2,Input!$C$3,Input!$D$4,$A50,Input!$C$5,BU$4,"EUR")</f>
        <v>42</v>
      </c>
      <c r="BV50" s="128">
        <f>_xll.Lucanet("stat",Input!$C$2,Input!$C$3,Input!$D$4,$A50,Input!$C$5,BV$4,"EUR")</f>
        <v>14</v>
      </c>
      <c r="BW50" s="128">
        <f>_xll.Lucanet("stat",Input!$C$2,Input!$C$3,Input!$D$4,$A50,Input!$C$5,BW$4,"EUR")</f>
        <v>29</v>
      </c>
      <c r="BX50" s="128">
        <f>_xll.Lucanet("stat",Input!$C$2,Input!$C$3,Input!$D$4,$A50,Input!$C$5,BX$4,"EUR")</f>
        <v>53</v>
      </c>
      <c r="BY50" s="128">
        <f>_xll.Lucanet("stat",Input!$C$2,Input!$C$3,Input!$D$4,$A50,Input!$C$5,BY$4,"EUR")</f>
        <v>29</v>
      </c>
      <c r="BZ50" s="128">
        <f>_xll.Lucanet("stat",Input!$C$2,Input!$C$3,Input!$D$4,$A50,Input!$C$5,BZ$4,"EUR")</f>
        <v>60</v>
      </c>
      <c r="CA50" s="128">
        <f>_xll.Lucanet("stat",Input!$C$2,Input!$C$3,Input!$D$4,$A50,Input!$C$5,CA$4,"EUR")</f>
        <v>16</v>
      </c>
      <c r="CB50" s="128">
        <f>_xll.Lucanet("stat",Input!$C$2,Input!$C$3,Input!$D$4,$A50,Input!$C$5,CB$4,"EUR")</f>
        <v>11</v>
      </c>
      <c r="CC50" s="128">
        <f>_xll.Lucanet("stat",Input!$C$2,Input!$C$3,Input!$D$4,$A50,Input!$C$5,CC$4,"EUR")</f>
        <v>17</v>
      </c>
      <c r="CD50" s="128">
        <f>_xll.Lucanet("stat",Input!$C$2,Input!$C$3,Input!$D$4,$A50,Input!$C$5,CD$4,"EUR")</f>
        <v>27</v>
      </c>
      <c r="CE50" s="128">
        <f>_xll.Lucanet("stat",Input!$C$2,Input!$C$3,Input!$D$4,$A50,Input!$C$5,CE$4,"EUR")</f>
        <v>9</v>
      </c>
      <c r="CF50" s="128">
        <f>_xll.Lucanet("stat",Input!$C$2,Input!$C$3,Input!$D$4,$A50,Input!$C$5,CF$4,"EUR")</f>
        <v>48</v>
      </c>
      <c r="CG50" s="128">
        <f>_xll.Lucanet("stat",Input!$C$2,Input!$C$3,Input!$D$4,$A50,Input!$C$5,CG$4,"EUR")</f>
        <v>0</v>
      </c>
      <c r="CH50" s="128">
        <f>_xll.Lucanet("stat",Input!$C$2,Input!$C$3,Input!$D$4,$A50,Input!$C$5,CH$4,"EUR")</f>
        <v>0</v>
      </c>
      <c r="CI50" s="128">
        <f>_xll.Lucanet("stat",Input!$C$2,Input!$C$3,Input!$D$4,$A50,Input!$C$5,CI$4,"EUR")</f>
        <v>0</v>
      </c>
      <c r="CJ50" s="128">
        <f>_xll.Lucanet("stat",Input!$C$2,Input!$C$3,Input!$D$4,$A50,Input!$C$5,CJ$4,"EUR")</f>
        <v>0</v>
      </c>
      <c r="CK50" s="128">
        <f>_xll.Lucanet("stat",Input!$C$2,Input!$C$3,Input!$D$4,$A50,Input!$C$5,CK$4,"EUR")</f>
        <v>0</v>
      </c>
      <c r="CL50" s="128">
        <f>_xll.Lucanet("stat",Input!$C$2,Input!$C$3,Input!$D$4,$A50,Input!$C$5,CL$4,"EUR")</f>
        <v>0</v>
      </c>
    </row>
    <row r="51" spans="1:90">
      <c r="A51" s="27" t="s">
        <v>151</v>
      </c>
      <c r="B51" s="27" t="s">
        <v>178</v>
      </c>
      <c r="D51" s="84" t="s">
        <v>76</v>
      </c>
      <c r="E51" s="47">
        <f t="shared" si="319"/>
        <v>0</v>
      </c>
      <c r="F51" s="55"/>
      <c r="G51" s="105">
        <f>_xll.Lucanet("stat",Input!$C$2,Input!$C$3,Input!$D$4,$A51,Input!$C$5,G$4,"EUR")</f>
        <v>0</v>
      </c>
      <c r="H51" s="105">
        <f>_xll.Lucanet("stat",Input!$C$2,Input!$C$3,Input!$D$4,$A51,Input!$C$5,H$4,"EUR")</f>
        <v>0</v>
      </c>
      <c r="I51" s="105">
        <f>_xll.Lucanet("stat",Input!$C$2,Input!$C$3,Input!$D$4,$A51,Input!$C$5,I$4,"EUR")</f>
        <v>0</v>
      </c>
      <c r="J51" s="105">
        <f>_xll.Lucanet("stat",Input!$C$2,Input!$C$3,Input!$D$4,$A51,Input!$C$5,J$4,"EUR")</f>
        <v>0</v>
      </c>
      <c r="K51" s="105">
        <f>_xll.Lucanet("stat",Input!$C$2,Input!$C$3,Input!$D$4,$A51,Input!$C$5,K$4,"EUR")</f>
        <v>0</v>
      </c>
      <c r="L51" s="105">
        <f>_xll.Lucanet("stat",Input!$C$2,Input!$C$3,Input!$D$4,$A51,Input!$C$5,L$4,"EUR")</f>
        <v>0</v>
      </c>
      <c r="M51" s="105">
        <f>_xll.Lucanet("stat",Input!$C$2,Input!$C$3,Input!$D$4,$A51,Input!$C$5,M$4,"EUR")</f>
        <v>0</v>
      </c>
      <c r="N51" s="105">
        <f>_xll.Lucanet("stat",Input!$C$2,Input!$C$3,Input!$D$4,$A51,Input!$C$5,N$4,"EUR")</f>
        <v>0</v>
      </c>
      <c r="O51" s="105">
        <f>_xll.Lucanet("stat",Input!$C$2,Input!$C$3,Input!$D$4,$A51,Input!$C$5,O$4,"EUR")</f>
        <v>0</v>
      </c>
      <c r="P51" s="105">
        <f>_xll.Lucanet("stat",Input!$C$2,Input!$C$3,Input!$D$4,$A51,Input!$C$5,P$4,"EUR")</f>
        <v>0</v>
      </c>
      <c r="Q51" s="105">
        <f>_xll.Lucanet("stat",Input!$C$2,Input!$C$3,Input!$D$4,$A51,Input!$C$5,Q$4,"EUR")</f>
        <v>0</v>
      </c>
      <c r="R51" s="105">
        <f>_xll.Lucanet("stat",Input!$C$2,Input!$C$3,Input!$D$4,$A51,Input!$C$5,R$4,"EUR")</f>
        <v>0</v>
      </c>
      <c r="S51" s="128">
        <f>_xll.Lucanet("stat",Input!$C$2,Input!$C$3,Input!$D$4,$A51,Input!$C$5,S$4,"EUR")</f>
        <v>0</v>
      </c>
      <c r="T51" s="128">
        <f>_xll.Lucanet("stat",Input!$C$2,Input!$C$3,Input!$D$4,$A51,Input!$C$5,T$4,"EUR")</f>
        <v>0</v>
      </c>
      <c r="U51" s="128">
        <f>_xll.Lucanet("stat",Input!$C$2,Input!$C$3,Input!$D$4,$A51,Input!$C$5,U$4,"EUR")</f>
        <v>0</v>
      </c>
      <c r="V51" s="128">
        <f>_xll.Lucanet("stat",Input!$C$2,Input!$C$3,Input!$D$4,$A51,Input!$C$5,V$4,"EUR")</f>
        <v>0</v>
      </c>
      <c r="W51" s="128">
        <f>_xll.Lucanet("stat",Input!$C$2,Input!$C$3,Input!$D$4,$A51,Input!$C$5,W$4,"EUR")</f>
        <v>0</v>
      </c>
      <c r="X51" s="128">
        <f>_xll.Lucanet("stat",Input!$C$2,Input!$C$3,Input!$D$4,$A51,Input!$C$5,X$4,"EUR")</f>
        <v>0</v>
      </c>
      <c r="Y51" s="128">
        <f>_xll.Lucanet("stat",Input!$C$2,Input!$C$3,Input!$D$4,$A51,Input!$C$5,Y$4,"EUR")</f>
        <v>0</v>
      </c>
      <c r="Z51" s="128">
        <f>_xll.Lucanet("stat",Input!$C$2,Input!$C$3,Input!$D$4,$A51,Input!$C$5,Z$4,"EUR")</f>
        <v>0</v>
      </c>
      <c r="AA51" s="128">
        <f>_xll.Lucanet("stat",Input!$C$2,Input!$C$3,Input!$D$4,$A51,Input!$C$5,AA$4,"EUR")</f>
        <v>0</v>
      </c>
      <c r="AB51" s="128">
        <f>_xll.Lucanet("stat",Input!$C$2,Input!$C$3,Input!$D$4,$A51,Input!$C$5,AB$4,"EUR")</f>
        <v>0</v>
      </c>
      <c r="AC51" s="128">
        <f>_xll.Lucanet("stat",Input!$C$2,Input!$C$3,Input!$D$4,$A51,Input!$C$5,AC$4,"EUR")</f>
        <v>0</v>
      </c>
      <c r="AD51" s="128">
        <f>_xll.Lucanet("stat",Input!$C$2,Input!$C$3,Input!$D$4,$A51,Input!$C$5,AD$4,"EUR")</f>
        <v>0</v>
      </c>
      <c r="AE51" s="128">
        <f>_xll.Lucanet("stat",Input!$C$2,Input!$C$3,Input!$D$4,$A51,Input!$C$5,AE$4,"EUR")</f>
        <v>0</v>
      </c>
      <c r="AF51" s="128">
        <f>_xll.Lucanet("stat",Input!$C$2,Input!$C$3,Input!$D$4,$A51,Input!$C$5,AF$4,"EUR")</f>
        <v>0</v>
      </c>
      <c r="AG51" s="128">
        <f>_xll.Lucanet("stat",Input!$C$2,Input!$C$3,Input!$D$4,$A51,Input!$C$5,AG$4,"EUR")</f>
        <v>0</v>
      </c>
      <c r="AH51" s="128">
        <f>_xll.Lucanet("stat",Input!$C$2,Input!$C$3,Input!$D$4,$A51,Input!$C$5,AH$4,"EUR")</f>
        <v>0</v>
      </c>
      <c r="AI51" s="128">
        <f>_xll.Lucanet("stat",Input!$C$2,Input!$C$3,Input!$D$4,$A51,Input!$C$5,AI$4,"EUR")</f>
        <v>0</v>
      </c>
      <c r="AJ51" s="128">
        <f>_xll.Lucanet("stat",Input!$C$2,Input!$C$3,Input!$D$4,$A51,Input!$C$5,AJ$4,"EUR")</f>
        <v>0</v>
      </c>
      <c r="AK51" s="128">
        <f>_xll.Lucanet("stat",Input!$C$2,Input!$C$3,Input!$D$4,$A51,Input!$C$5,AK$4,"EUR")</f>
        <v>0</v>
      </c>
      <c r="AL51" s="128">
        <f>_xll.Lucanet("stat",Input!$C$2,Input!$C$3,Input!$D$4,$A51,Input!$C$5,AL$4,"EUR")</f>
        <v>0</v>
      </c>
      <c r="AM51" s="128">
        <f>_xll.Lucanet("stat",Input!$C$2,Input!$C$3,Input!$D$4,$A51,Input!$C$5,AM$4,"EUR")</f>
        <v>0</v>
      </c>
      <c r="AN51" s="128">
        <f>_xll.Lucanet("stat",Input!$C$2,Input!$C$3,Input!$D$4,$A51,Input!$C$5,AN$4,"EUR")</f>
        <v>0</v>
      </c>
      <c r="AO51" s="128">
        <f>_xll.Lucanet("stat",Input!$C$2,Input!$C$3,Input!$D$4,$A51,Input!$C$5,AO$4,"EUR")</f>
        <v>0</v>
      </c>
      <c r="AP51" s="128">
        <f>_xll.Lucanet("stat",Input!$C$2,Input!$C$3,Input!$D$4,$A51,Input!$C$5,AP$4,"EUR")</f>
        <v>0</v>
      </c>
      <c r="AQ51" s="128">
        <f>_xll.Lucanet("stat",Input!$C$2,Input!$C$3,Input!$D$4,$A51,Input!$C$5,AQ$4,"EUR")</f>
        <v>0</v>
      </c>
      <c r="AR51" s="128">
        <f>_xll.Lucanet("stat",Input!$C$2,Input!$C$3,Input!$D$4,$A51,Input!$C$5,AR$4,"EUR")</f>
        <v>0</v>
      </c>
      <c r="AS51" s="128">
        <f>_xll.Lucanet("stat",Input!$C$2,Input!$C$3,Input!$D$4,$A51,Input!$C$5,AS$4,"EUR")</f>
        <v>0</v>
      </c>
      <c r="AT51" s="128">
        <f>_xll.Lucanet("stat",Input!$C$2,Input!$C$3,Input!$D$4,$A51,Input!$C$5,AT$4,"EUR")</f>
        <v>0</v>
      </c>
      <c r="AU51" s="128">
        <f>_xll.Lucanet("stat",Input!$C$2,Input!$C$3,Input!$D$4,$A51,Input!$C$5,AU$4,"EUR")</f>
        <v>0</v>
      </c>
      <c r="AV51" s="128">
        <f>_xll.Lucanet("stat",Input!$C$2,Input!$C$3,Input!$D$4,$A51,Input!$C$5,AV$4,"EUR")</f>
        <v>0</v>
      </c>
      <c r="AW51" s="128">
        <f>_xll.Lucanet("stat",Input!$C$2,Input!$C$3,Input!$D$4,$A51,Input!$C$5,AW$4,"EUR")</f>
        <v>0</v>
      </c>
      <c r="AX51" s="128">
        <f>_xll.Lucanet("stat",Input!$C$2,Input!$C$3,Input!$D$4,$A51,Input!$C$5,AX$4,"EUR")</f>
        <v>0</v>
      </c>
      <c r="AY51" s="128">
        <f>_xll.Lucanet("stat",Input!$C$2,Input!$C$3,Input!$D$4,$A51,Input!$C$5,AY$4,"EUR")</f>
        <v>0</v>
      </c>
      <c r="AZ51" s="128">
        <f>_xll.Lucanet("stat",Input!$C$2,Input!$C$3,Input!$D$4,$A51,Input!$C$5,AZ$4,"EUR")</f>
        <v>0</v>
      </c>
      <c r="BA51" s="128">
        <f>_xll.Lucanet("stat",Input!$C$2,Input!$C$3,Input!$D$4,$A51,Input!$C$5,BA$4,"EUR")</f>
        <v>0</v>
      </c>
      <c r="BB51" s="128">
        <f>_xll.Lucanet("stat",Input!$C$2,Input!$C$3,Input!$D$4,$A51,Input!$C$5,BB$4,"EUR")</f>
        <v>0</v>
      </c>
      <c r="BC51" s="128">
        <f>_xll.Lucanet("stat",Input!$C$2,Input!$C$3,Input!$D$4,$A51,Input!$C$5,BC$4,"EUR")</f>
        <v>0</v>
      </c>
      <c r="BD51" s="128">
        <f>_xll.Lucanet("stat",Input!$C$2,Input!$C$3,Input!$D$4,$A51,Input!$C$5,BD$4,"EUR")</f>
        <v>0</v>
      </c>
      <c r="BE51" s="128">
        <f>_xll.Lucanet("stat",Input!$C$2,Input!$C$3,Input!$D$4,$A51,Input!$C$5,BE$4,"EUR")</f>
        <v>0</v>
      </c>
      <c r="BF51" s="128">
        <f>_xll.Lucanet("stat",Input!$C$2,Input!$C$3,Input!$D$4,$A51,Input!$C$5,BF$4,"EUR")</f>
        <v>0</v>
      </c>
      <c r="BG51" s="128">
        <f>_xll.Lucanet("stat",Input!$C$2,Input!$C$3,Input!$D$4,$A51,Input!$C$5,BG$4,"EUR")</f>
        <v>0</v>
      </c>
      <c r="BH51" s="128">
        <f>_xll.Lucanet("stat",Input!$C$2,Input!$C$3,Input!$D$4,$A51,Input!$C$5,BH$4,"EUR")</f>
        <v>0</v>
      </c>
      <c r="BI51" s="128">
        <f>_xll.Lucanet("stat",Input!$C$2,Input!$C$3,Input!$D$4,$A51,Input!$C$5,BI$4,"EUR")</f>
        <v>0</v>
      </c>
      <c r="BJ51" s="128">
        <f>_xll.Lucanet("stat",Input!$C$2,Input!$C$3,Input!$D$4,$A51,Input!$C$5,BJ$4,"EUR")</f>
        <v>0</v>
      </c>
      <c r="BK51" s="128">
        <f>_xll.Lucanet("stat",Input!$C$2,Input!$C$3,Input!$D$4,$A51,Input!$C$5,BK$4,"EUR")</f>
        <v>0</v>
      </c>
      <c r="BL51" s="128">
        <f>_xll.Lucanet("stat",Input!$C$2,Input!$C$3,Input!$D$4,$A51,Input!$C$5,BL$4,"EUR")</f>
        <v>0</v>
      </c>
      <c r="BM51" s="128">
        <f>_xll.Lucanet("stat",Input!$C$2,Input!$C$3,Input!$D$4,$A51,Input!$C$5,BM$4,"EUR")</f>
        <v>0</v>
      </c>
      <c r="BN51" s="128">
        <f>_xll.Lucanet("stat",Input!$C$2,Input!$C$3,Input!$D$4,$A51,Input!$C$5,BN$4,"EUR")</f>
        <v>0</v>
      </c>
      <c r="BO51" s="128">
        <f>_xll.Lucanet("stat",Input!$C$2,Input!$C$3,Input!$D$4,$A51,Input!$C$5,BO$4,"EUR")</f>
        <v>0</v>
      </c>
      <c r="BP51" s="128">
        <f>_xll.Lucanet("stat",Input!$C$2,Input!$C$3,Input!$D$4,$A51,Input!$C$5,BP$4,"EUR")</f>
        <v>0</v>
      </c>
      <c r="BQ51" s="128">
        <f>_xll.Lucanet("stat",Input!$C$2,Input!$C$3,Input!$D$4,$A51,Input!$C$5,BQ$4,"EUR")</f>
        <v>0</v>
      </c>
      <c r="BR51" s="128">
        <f>_xll.Lucanet("stat",Input!$C$2,Input!$C$3,Input!$D$4,$A51,Input!$C$5,BR$4,"EUR")</f>
        <v>0</v>
      </c>
      <c r="BS51" s="128">
        <f>_xll.Lucanet("stat",Input!$C$2,Input!$C$3,Input!$D$4,$A51,Input!$C$5,BS$4,"EUR")</f>
        <v>0</v>
      </c>
      <c r="BT51" s="128">
        <f>_xll.Lucanet("stat",Input!$C$2,Input!$C$3,Input!$D$4,$A51,Input!$C$5,BT$4,"EUR")</f>
        <v>0</v>
      </c>
      <c r="BU51" s="128">
        <f>_xll.Lucanet("stat",Input!$C$2,Input!$C$3,Input!$D$4,$A51,Input!$C$5,BU$4,"EUR")</f>
        <v>0</v>
      </c>
      <c r="BV51" s="128">
        <f>_xll.Lucanet("stat",Input!$C$2,Input!$C$3,Input!$D$4,$A51,Input!$C$5,BV$4,"EUR")</f>
        <v>0</v>
      </c>
      <c r="BW51" s="128">
        <f>_xll.Lucanet("stat",Input!$C$2,Input!$C$3,Input!$D$4,$A51,Input!$C$5,BW$4,"EUR")</f>
        <v>0</v>
      </c>
      <c r="BX51" s="128">
        <f>_xll.Lucanet("stat",Input!$C$2,Input!$C$3,Input!$D$4,$A51,Input!$C$5,BX$4,"EUR")</f>
        <v>0</v>
      </c>
      <c r="BY51" s="128">
        <f>_xll.Lucanet("stat",Input!$C$2,Input!$C$3,Input!$D$4,$A51,Input!$C$5,BY$4,"EUR")</f>
        <v>0</v>
      </c>
      <c r="BZ51" s="128">
        <f>_xll.Lucanet("stat",Input!$C$2,Input!$C$3,Input!$D$4,$A51,Input!$C$5,BZ$4,"EUR")</f>
        <v>0</v>
      </c>
      <c r="CA51" s="128">
        <f>_xll.Lucanet("stat",Input!$C$2,Input!$C$3,Input!$D$4,$A51,Input!$C$5,CA$4,"EUR")</f>
        <v>0</v>
      </c>
      <c r="CB51" s="128">
        <f>_xll.Lucanet("stat",Input!$C$2,Input!$C$3,Input!$D$4,$A51,Input!$C$5,CB$4,"EUR")</f>
        <v>0</v>
      </c>
      <c r="CC51" s="128">
        <f>_xll.Lucanet("stat",Input!$C$2,Input!$C$3,Input!$D$4,$A51,Input!$C$5,CC$4,"EUR")</f>
        <v>0</v>
      </c>
      <c r="CD51" s="128">
        <f>_xll.Lucanet("stat",Input!$C$2,Input!$C$3,Input!$D$4,$A51,Input!$C$5,CD$4,"EUR")</f>
        <v>0</v>
      </c>
      <c r="CE51" s="128">
        <f>_xll.Lucanet("stat",Input!$C$2,Input!$C$3,Input!$D$4,$A51,Input!$C$5,CE$4,"EUR")</f>
        <v>0</v>
      </c>
      <c r="CF51" s="128">
        <f>_xll.Lucanet("stat",Input!$C$2,Input!$C$3,Input!$D$4,$A51,Input!$C$5,CF$4,"EUR")</f>
        <v>0</v>
      </c>
      <c r="CG51" s="128">
        <f>_xll.Lucanet("stat",Input!$C$2,Input!$C$3,Input!$D$4,$A51,Input!$C$5,CG$4,"EUR")</f>
        <v>0</v>
      </c>
      <c r="CH51" s="128">
        <f>_xll.Lucanet("stat",Input!$C$2,Input!$C$3,Input!$D$4,$A51,Input!$C$5,CH$4,"EUR")</f>
        <v>0</v>
      </c>
      <c r="CI51" s="128">
        <f>_xll.Lucanet("stat",Input!$C$2,Input!$C$3,Input!$D$4,$A51,Input!$C$5,CI$4,"EUR")</f>
        <v>0</v>
      </c>
      <c r="CJ51" s="128">
        <f>_xll.Lucanet("stat",Input!$C$2,Input!$C$3,Input!$D$4,$A51,Input!$C$5,CJ$4,"EUR")</f>
        <v>0</v>
      </c>
      <c r="CK51" s="128">
        <f>_xll.Lucanet("stat",Input!$C$2,Input!$C$3,Input!$D$4,$A51,Input!$C$5,CK$4,"EUR")</f>
        <v>0</v>
      </c>
      <c r="CL51" s="128">
        <f>_xll.Lucanet("stat",Input!$C$2,Input!$C$3,Input!$D$4,$A51,Input!$C$5,CL$4,"EUR")</f>
        <v>0</v>
      </c>
    </row>
    <row r="52" spans="1:90">
      <c r="D52" s="82" t="s">
        <v>74</v>
      </c>
      <c r="E52" s="47">
        <f t="shared" si="319"/>
        <v>48</v>
      </c>
      <c r="F52" s="55"/>
      <c r="G52" s="56">
        <f t="shared" ref="G52:R52" si="541">SUM(G50:G51)</f>
        <v>0</v>
      </c>
      <c r="H52" s="56">
        <f t="shared" si="541"/>
        <v>0</v>
      </c>
      <c r="I52" s="56">
        <f t="shared" si="541"/>
        <v>0</v>
      </c>
      <c r="J52" s="56">
        <f t="shared" si="541"/>
        <v>0</v>
      </c>
      <c r="K52" s="56">
        <f t="shared" si="541"/>
        <v>0</v>
      </c>
      <c r="L52" s="56">
        <f t="shared" si="541"/>
        <v>0</v>
      </c>
      <c r="M52" s="56">
        <f t="shared" si="541"/>
        <v>0</v>
      </c>
      <c r="N52" s="56">
        <f t="shared" si="541"/>
        <v>0</v>
      </c>
      <c r="O52" s="56">
        <f t="shared" si="541"/>
        <v>0</v>
      </c>
      <c r="P52" s="56">
        <f t="shared" si="541"/>
        <v>0</v>
      </c>
      <c r="Q52" s="56">
        <f t="shared" si="541"/>
        <v>0</v>
      </c>
      <c r="R52" s="56">
        <f t="shared" si="541"/>
        <v>0</v>
      </c>
      <c r="S52" s="56">
        <f>SUM(S50:S51)</f>
        <v>0</v>
      </c>
      <c r="T52" s="56">
        <f t="shared" ref="T52:AE52" si="542">SUM(T50:T51)</f>
        <v>0</v>
      </c>
      <c r="U52" s="56">
        <f t="shared" si="542"/>
        <v>0</v>
      </c>
      <c r="V52" s="56">
        <f t="shared" si="542"/>
        <v>0</v>
      </c>
      <c r="W52" s="56">
        <f t="shared" si="542"/>
        <v>0</v>
      </c>
      <c r="X52" s="56">
        <f t="shared" si="542"/>
        <v>0</v>
      </c>
      <c r="Y52" s="56">
        <f t="shared" si="542"/>
        <v>2</v>
      </c>
      <c r="Z52" s="56">
        <f t="shared" si="542"/>
        <v>6</v>
      </c>
      <c r="AA52" s="56">
        <f t="shared" si="542"/>
        <v>4</v>
      </c>
      <c r="AB52" s="56">
        <f t="shared" si="542"/>
        <v>3</v>
      </c>
      <c r="AC52" s="56">
        <f t="shared" si="542"/>
        <v>2</v>
      </c>
      <c r="AD52" s="56">
        <f t="shared" si="542"/>
        <v>3</v>
      </c>
      <c r="AE52" s="56">
        <f t="shared" si="542"/>
        <v>7</v>
      </c>
      <c r="AF52" s="56">
        <f t="shared" ref="AF52:AO52" si="543">SUM(AF50:AF51)</f>
        <v>30</v>
      </c>
      <c r="AG52" s="56">
        <f t="shared" si="543"/>
        <v>24</v>
      </c>
      <c r="AH52" s="56">
        <f t="shared" si="543"/>
        <v>16</v>
      </c>
      <c r="AI52" s="56">
        <f t="shared" si="543"/>
        <v>20</v>
      </c>
      <c r="AJ52" s="56">
        <f t="shared" si="543"/>
        <v>27</v>
      </c>
      <c r="AK52" s="56">
        <f t="shared" si="543"/>
        <v>3</v>
      </c>
      <c r="AL52" s="56">
        <f t="shared" si="543"/>
        <v>9</v>
      </c>
      <c r="AM52" s="56">
        <f t="shared" si="543"/>
        <v>42</v>
      </c>
      <c r="AN52" s="56">
        <f t="shared" si="543"/>
        <v>27</v>
      </c>
      <c r="AO52" s="56">
        <f t="shared" si="543"/>
        <v>26</v>
      </c>
      <c r="AP52" s="56">
        <f t="shared" ref="AP52:BB52" si="544">SUM(AP50:AP51)</f>
        <v>29</v>
      </c>
      <c r="AQ52" s="56">
        <f t="shared" si="544"/>
        <v>53</v>
      </c>
      <c r="AR52" s="56">
        <f t="shared" si="544"/>
        <v>49</v>
      </c>
      <c r="AS52" s="56">
        <f t="shared" si="544"/>
        <v>28</v>
      </c>
      <c r="AT52" s="56">
        <f t="shared" si="544"/>
        <v>48</v>
      </c>
      <c r="AU52" s="56">
        <f t="shared" si="544"/>
        <v>9</v>
      </c>
      <c r="AV52" s="56">
        <f t="shared" si="544"/>
        <v>43</v>
      </c>
      <c r="AW52" s="56">
        <f t="shared" si="544"/>
        <v>33</v>
      </c>
      <c r="AX52" s="56">
        <f t="shared" si="544"/>
        <v>65</v>
      </c>
      <c r="AY52" s="56">
        <f t="shared" si="544"/>
        <v>71</v>
      </c>
      <c r="AZ52" s="56">
        <f t="shared" si="544"/>
        <v>33</v>
      </c>
      <c r="BA52" s="56">
        <f t="shared" si="544"/>
        <v>64</v>
      </c>
      <c r="BB52" s="56">
        <f t="shared" si="544"/>
        <v>61</v>
      </c>
      <c r="BC52" s="56">
        <f t="shared" ref="BC52:BN52" si="545">SUM(BC50:BC51)</f>
        <v>15</v>
      </c>
      <c r="BD52" s="56">
        <f t="shared" si="545"/>
        <v>35</v>
      </c>
      <c r="BE52" s="56">
        <f t="shared" si="545"/>
        <v>13</v>
      </c>
      <c r="BF52" s="56">
        <f t="shared" si="545"/>
        <v>0</v>
      </c>
      <c r="BG52" s="56">
        <f t="shared" si="545"/>
        <v>47</v>
      </c>
      <c r="BH52" s="56">
        <f t="shared" si="545"/>
        <v>9</v>
      </c>
      <c r="BI52" s="56">
        <f t="shared" si="545"/>
        <v>9</v>
      </c>
      <c r="BJ52" s="56">
        <f t="shared" si="545"/>
        <v>3</v>
      </c>
      <c r="BK52" s="56">
        <f t="shared" si="545"/>
        <v>5</v>
      </c>
      <c r="BL52" s="56">
        <f t="shared" si="545"/>
        <v>5</v>
      </c>
      <c r="BM52" s="56">
        <f t="shared" si="545"/>
        <v>24</v>
      </c>
      <c r="BN52" s="56">
        <f t="shared" si="545"/>
        <v>47</v>
      </c>
      <c r="BO52" s="56">
        <f t="shared" ref="BO52:BZ52" si="546">SUM(BO50:BO51)</f>
        <v>26</v>
      </c>
      <c r="BP52" s="56">
        <f t="shared" si="546"/>
        <v>23</v>
      </c>
      <c r="BQ52" s="56">
        <f t="shared" si="546"/>
        <v>68</v>
      </c>
      <c r="BR52" s="56">
        <f t="shared" si="546"/>
        <v>42</v>
      </c>
      <c r="BS52" s="56">
        <f t="shared" si="546"/>
        <v>0</v>
      </c>
      <c r="BT52" s="56">
        <f t="shared" si="546"/>
        <v>30</v>
      </c>
      <c r="BU52" s="56">
        <f t="shared" si="546"/>
        <v>42</v>
      </c>
      <c r="BV52" s="56">
        <f t="shared" si="546"/>
        <v>14</v>
      </c>
      <c r="BW52" s="56">
        <f t="shared" si="546"/>
        <v>29</v>
      </c>
      <c r="BX52" s="56">
        <f t="shared" si="546"/>
        <v>53</v>
      </c>
      <c r="BY52" s="56">
        <f t="shared" si="546"/>
        <v>29</v>
      </c>
      <c r="BZ52" s="56">
        <f t="shared" si="546"/>
        <v>60</v>
      </c>
      <c r="CA52" s="56">
        <f t="shared" ref="CA52:CL52" si="547">SUM(CA50:CA51)</f>
        <v>16</v>
      </c>
      <c r="CB52" s="56">
        <f t="shared" si="547"/>
        <v>11</v>
      </c>
      <c r="CC52" s="56">
        <f t="shared" si="547"/>
        <v>17</v>
      </c>
      <c r="CD52" s="56">
        <f t="shared" si="547"/>
        <v>27</v>
      </c>
      <c r="CE52" s="56">
        <f t="shared" si="547"/>
        <v>9</v>
      </c>
      <c r="CF52" s="56">
        <f t="shared" si="547"/>
        <v>48</v>
      </c>
      <c r="CG52" s="56">
        <f t="shared" si="547"/>
        <v>0</v>
      </c>
      <c r="CH52" s="56">
        <f t="shared" si="547"/>
        <v>0</v>
      </c>
      <c r="CI52" s="56">
        <f t="shared" si="547"/>
        <v>0</v>
      </c>
      <c r="CJ52" s="56">
        <f t="shared" si="547"/>
        <v>0</v>
      </c>
      <c r="CK52" s="56">
        <f t="shared" si="547"/>
        <v>0</v>
      </c>
      <c r="CL52" s="56">
        <f t="shared" si="547"/>
        <v>0</v>
      </c>
    </row>
    <row r="53" spans="1:90">
      <c r="A53" s="27" t="s">
        <v>152</v>
      </c>
      <c r="B53" s="27" t="s">
        <v>179</v>
      </c>
      <c r="D53" s="79" t="s">
        <v>80</v>
      </c>
      <c r="E53" s="47">
        <f t="shared" si="319"/>
        <v>134</v>
      </c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61">
        <v>0</v>
      </c>
      <c r="T53" s="61">
        <v>0</v>
      </c>
      <c r="U53" s="61">
        <v>0</v>
      </c>
      <c r="V53" s="61">
        <v>0</v>
      </c>
      <c r="W53" s="61">
        <v>0</v>
      </c>
      <c r="X53" s="61">
        <v>0</v>
      </c>
      <c r="Y53" s="61">
        <v>0</v>
      </c>
      <c r="Z53" s="61">
        <v>0</v>
      </c>
      <c r="AA53" s="61">
        <v>0</v>
      </c>
      <c r="AB53" s="61">
        <v>0</v>
      </c>
      <c r="AC53" s="61">
        <v>0</v>
      </c>
      <c r="AD53" s="61">
        <v>0</v>
      </c>
      <c r="AE53" s="61">
        <v>40.15</v>
      </c>
      <c r="AF53" s="61">
        <v>29.9</v>
      </c>
      <c r="AG53" s="61">
        <v>29.9</v>
      </c>
      <c r="AH53" s="61">
        <v>36.299999999999997</v>
      </c>
      <c r="AI53" s="61">
        <v>36.299999999999997</v>
      </c>
      <c r="AJ53" s="61">
        <v>72.900000000000006</v>
      </c>
      <c r="AK53" s="61">
        <v>72.900000000000006</v>
      </c>
      <c r="AL53" s="61">
        <v>72.900000000000006</v>
      </c>
      <c r="AM53" s="61">
        <v>72.900000000000006</v>
      </c>
      <c r="AN53" s="61">
        <v>72.900000000000006</v>
      </c>
      <c r="AO53" s="61">
        <v>72.900000000000006</v>
      </c>
      <c r="AP53" s="61">
        <v>72.900000000000006</v>
      </c>
      <c r="AQ53" s="61">
        <f>_xll.Lucanet("stat",Input!$F$2,Input!$C$3,Input!$D$4,$A53,Input!$C$5,AQ$4,"EUR")</f>
        <v>131.19999999999999</v>
      </c>
      <c r="AR53" s="61">
        <f>_xll.Lucanet("stat",Input!$F$2,Input!$C$3,Input!$D$4,$A53,Input!$C$5,AR$4,"EUR")</f>
        <v>171.84</v>
      </c>
      <c r="AS53" s="61">
        <f>_xll.Lucanet("stat",Input!$F$2,Input!$C$3,Input!$D$4,$A53,Input!$C$5,AS$4,"EUR")</f>
        <v>109.8</v>
      </c>
      <c r="AT53" s="61">
        <f>_xll.Lucanet("stat",Input!$F$2,Input!$C$3,Input!$D$4,$A53,Input!$C$5,AT$4,"EUR")</f>
        <v>79.2</v>
      </c>
      <c r="AU53" s="61">
        <f>_xll.Lucanet("stat",Input!$F$2,Input!$C$3,Input!$D$4,$A53,Input!$C$5,AU$4,"EUR")</f>
        <v>125.4</v>
      </c>
      <c r="AV53" s="61">
        <f>_xll.Lucanet("stat",Input!$F$2,Input!$C$3,Input!$D$4,$A53,Input!$C$5,AV$4,"EUR")</f>
        <v>143</v>
      </c>
      <c r="AW53" s="61">
        <f>_xll.Lucanet("stat",Input!$F$2,Input!$C$3,Input!$D$4,$A53,Input!$C$5,AW$4,"EUR")</f>
        <v>140.80000000000001</v>
      </c>
      <c r="AX53" s="61">
        <f>_xll.Lucanet("stat",Input!$F$2,Input!$C$3,Input!$D$4,$A53,Input!$C$5,AX$4,"EUR")</f>
        <v>143</v>
      </c>
      <c r="AY53" s="61">
        <f>_xll.Lucanet("stat",Input!$F$2,Input!$C$3,Input!$D$4,$A53,Input!$C$5,AY$4,"EUR")</f>
        <v>143</v>
      </c>
      <c r="AZ53" s="61">
        <f>_xll.Lucanet("stat",Input!$F$2,Input!$C$3,Input!$D$4,$A53,Input!$C$5,AZ$4,"EUR")</f>
        <v>129.80000000000001</v>
      </c>
      <c r="BA53" s="61">
        <f>_xll.Lucanet("stat",Input!$F$2,Input!$C$3,Input!$D$4,$A53,Input!$C$5,BA$4,"EUR")</f>
        <v>132</v>
      </c>
      <c r="BB53" s="61">
        <f>_xll.Lucanet("stat",Input!$F$2,Input!$C$3,Input!$D$4,$A53,Input!$C$5,BB$4,"EUR")</f>
        <v>140.80000000000001</v>
      </c>
      <c r="BC53" s="61">
        <f>_xll.Lucanet("stat",Input!$G$2,Input!$C$3,Input!$D$4,$A53,Input!$C$5,BC$4,"EUR")</f>
        <v>125.72</v>
      </c>
      <c r="BD53" s="61">
        <f>_xll.Lucanet("stat",Input!$G$2,Input!$C$3,Input!$D$4,$A53,Input!$C$5,BD$4,"EUR")</f>
        <v>132.32</v>
      </c>
      <c r="BE53" s="61">
        <f>_xll.Lucanet("stat",Input!$G$2,Input!$C$3,Input!$D$4,$A53,Input!$C$5,BE$4,"EUR")</f>
        <v>166.09</v>
      </c>
      <c r="BF53" s="61">
        <f>_xll.Lucanet("stat",Input!$G$2,Input!$C$3,Input!$D$4,$A53,Input!$C$5,BF$4,"EUR")</f>
        <v>121.45</v>
      </c>
      <c r="BG53" s="61">
        <f>_xll.Lucanet("stat",Input!$G$2,Input!$C$3,Input!$D$4,$A53,Input!$C$5,BG$4,"EUR")</f>
        <v>162.69999999999999</v>
      </c>
      <c r="BH53" s="61">
        <f>_xll.Lucanet("stat",Input!$G$2,Input!$C$3,Input!$D$4,$A53,Input!$C$5,BH$4,"EUR")</f>
        <v>159.55000000000001</v>
      </c>
      <c r="BI53" s="61">
        <f>_xll.Lucanet("stat",Input!$G$2,Input!$C$3,Input!$D$4,$A53,Input!$C$5,BI$4,"EUR")</f>
        <v>168.83</v>
      </c>
      <c r="BJ53" s="61">
        <f>_xll.Lucanet("stat",Input!$G$2,Input!$C$3,Input!$D$4,$A53,Input!$C$5,BJ$4,"EUR")</f>
        <v>165.43</v>
      </c>
      <c r="BK53" s="61">
        <f>_xll.Lucanet("stat",Input!$G$2,Input!$C$3,Input!$D$4,$A53,Input!$C$5,BK$4,"EUR")</f>
        <v>169.43</v>
      </c>
      <c r="BL53" s="61">
        <f>_xll.Lucanet("stat",Input!$G$2,Input!$C$3,Input!$D$4,$A53,Input!$C$5,BL$4,"EUR")</f>
        <v>141.43</v>
      </c>
      <c r="BM53" s="61">
        <f>_xll.Lucanet("stat",Input!$G$2,Input!$C$3,Input!$D$4,$A53,Input!$C$5,BM$4,"EUR")</f>
        <v>139.11000000000001</v>
      </c>
      <c r="BN53" s="61">
        <f>_xll.Lucanet("stat",Input!$G$2,Input!$C$3,Input!$D$4,$A53,Input!$C$5,BN$4,"EUR")</f>
        <v>126.35</v>
      </c>
      <c r="BO53" s="61">
        <f>_xll.Lucanet("stat",Input!$H$2,Input!$C$3,Input!$D$4,$A53,Input!$C$5,BO$4,"EUR")</f>
        <v>74.650000000000006</v>
      </c>
      <c r="BP53" s="61">
        <f>_xll.Lucanet("stat",Input!$H$2,Input!$C$3,Input!$D$4,$A53,Input!$C$5,BP$4,"EUR")</f>
        <v>88.55</v>
      </c>
      <c r="BQ53" s="61">
        <f>_xll.Lucanet("stat",Input!$H$2,Input!$C$3,Input!$D$4,$A53,Input!$C$5,BQ$4,"EUR")</f>
        <v>151</v>
      </c>
      <c r="BR53" s="61">
        <f>_xll.Lucanet("stat",Input!$H$2,Input!$C$3,Input!$D$4,$A53,Input!$C$5,BR$4,"EUR")</f>
        <v>108.75</v>
      </c>
      <c r="BS53" s="61">
        <f>_xll.Lucanet("stat",Input!$H$2,Input!$C$3,Input!$D$4,$A53,Input!$C$5,BS$4,"EUR")</f>
        <v>113.75</v>
      </c>
      <c r="BT53" s="61">
        <f>_xll.Lucanet("stat",Input!$H$2,Input!$C$3,Input!$D$4,$A53,Input!$C$5,BT$4,"EUR")</f>
        <v>107.5</v>
      </c>
      <c r="BU53" s="61">
        <f>_xll.Lucanet("stat",Input!$H$2,Input!$C$3,Input!$D$4,$A53,Input!$C$5,BU$4,"EUR")</f>
        <v>90.25</v>
      </c>
      <c r="BV53" s="61">
        <f>_xll.Lucanet("stat",Input!$H$2,Input!$C$3,Input!$D$4,$A53,Input!$C$5,BV$4,"EUR")</f>
        <v>92.75</v>
      </c>
      <c r="BW53" s="61">
        <f>_xll.Lucanet("stat",Input!$H$2,Input!$C$3,Input!$D$4,$A53,Input!$C$5,BW$4,"EUR")</f>
        <v>122.5</v>
      </c>
      <c r="BX53" s="61">
        <f>_xll.Lucanet("stat",Input!$H$2,Input!$C$3,Input!$D$4,$A53,Input!$C$5,BX$4,"EUR")</f>
        <v>92.75</v>
      </c>
      <c r="BY53" s="61">
        <f>_xll.Lucanet("stat",Input!$H$2,Input!$C$3,Input!$D$4,$A53,Input!$C$5,BY$4,"EUR")</f>
        <v>118.75</v>
      </c>
      <c r="BZ53" s="61">
        <f>_xll.Lucanet("stat",Input!$H$2,Input!$C$3,Input!$D$4,$A53,Input!$C$5,BZ$4,"EUR")</f>
        <v>111</v>
      </c>
      <c r="CA53" s="61">
        <f>_xll.Lucanet("stat",Input!$I$2,Input!$C$3,Input!$D$4,$A53,Input!$C$5,CA$4,"EUR")</f>
        <v>81.5</v>
      </c>
      <c r="CB53" s="61">
        <f>_xll.Lucanet("stat",Input!$I$2,Input!$C$3,Input!$D$4,$A53,Input!$C$5,CB$4,"EUR")</f>
        <v>73.150000000000006</v>
      </c>
      <c r="CC53" s="61">
        <f>_xll.Lucanet("stat",Input!$I$2,Input!$C$3,Input!$D$4,$A53,Input!$C$5,CC$4,"EUR")</f>
        <v>159.55000000000001</v>
      </c>
      <c r="CD53" s="61">
        <f>_xll.Lucanet("stat",Input!$I$2,Input!$C$3,Input!$D$4,$A53,Input!$C$5,CD$4,"EUR")</f>
        <v>139.05000000000001</v>
      </c>
      <c r="CE53" s="61">
        <f>_xll.Lucanet("stat",Input!$I$2,Input!$C$3,Input!$D$4,$A53,Input!$C$5,CE$4,"EUR")</f>
        <v>125.5</v>
      </c>
      <c r="CF53" s="61">
        <f>_xll.Lucanet("stat",Input!$I$2,Input!$C$3,Input!$D$4,$A53,Input!$C$5,CF$4,"EUR")</f>
        <v>134</v>
      </c>
      <c r="CG53" s="61">
        <f>_xll.Lucanet("stat",Input!$I$2,Input!$C$3,Input!$D$4,$A53,Input!$C$5,CG$4,"EUR")</f>
        <v>121.6</v>
      </c>
      <c r="CH53" s="61">
        <f>_xll.Lucanet("stat",Input!$I$2,Input!$C$3,Input!$D$4,$A53,Input!$C$5,CH$4,"EUR")</f>
        <v>115.6</v>
      </c>
      <c r="CI53" s="61">
        <f>_xll.Lucanet("stat",Input!$I$2,Input!$C$3,Input!$D$4,$A53,Input!$C$5,CI$4,"EUR")</f>
        <v>124.2</v>
      </c>
      <c r="CJ53" s="61">
        <f>_xll.Lucanet("stat",Input!$I$2,Input!$C$3,Input!$D$4,$A53,Input!$C$5,CJ$4,"EUR")</f>
        <v>87.4</v>
      </c>
      <c r="CK53" s="61">
        <f>_xll.Lucanet("stat",Input!$I$2,Input!$C$3,Input!$D$4,$A53,Input!$C$5,CK$4,"EUR")</f>
        <v>99.35</v>
      </c>
      <c r="CL53" s="61">
        <f>_xll.Lucanet("stat",Input!$I$2,Input!$C$3,Input!$D$4,$A53,Input!$C$5,CL$4,"EUR")</f>
        <v>119.7</v>
      </c>
    </row>
    <row r="54" spans="1:90">
      <c r="A54" s="27" t="s">
        <v>153</v>
      </c>
      <c r="B54" s="27" t="s">
        <v>180</v>
      </c>
      <c r="D54" s="79" t="s">
        <v>81</v>
      </c>
      <c r="E54" s="47">
        <f t="shared" si="319"/>
        <v>0</v>
      </c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61">
        <v>0</v>
      </c>
      <c r="T54" s="61">
        <v>0</v>
      </c>
      <c r="U54" s="61">
        <v>0</v>
      </c>
      <c r="V54" s="61">
        <v>0</v>
      </c>
      <c r="W54" s="61">
        <v>0</v>
      </c>
      <c r="X54" s="61">
        <v>0</v>
      </c>
      <c r="Y54" s="61">
        <v>0</v>
      </c>
      <c r="Z54" s="61">
        <v>0</v>
      </c>
      <c r="AA54" s="61">
        <v>0</v>
      </c>
      <c r="AB54" s="61">
        <v>0</v>
      </c>
      <c r="AC54" s="61">
        <v>0</v>
      </c>
      <c r="AD54" s="61">
        <v>0</v>
      </c>
      <c r="AE54" s="61">
        <v>0</v>
      </c>
      <c r="AF54" s="61">
        <v>0</v>
      </c>
      <c r="AG54" s="61">
        <v>0</v>
      </c>
      <c r="AH54" s="61">
        <v>0</v>
      </c>
      <c r="AI54" s="61">
        <v>0</v>
      </c>
      <c r="AJ54" s="61">
        <v>0</v>
      </c>
      <c r="AK54" s="61">
        <v>0</v>
      </c>
      <c r="AL54" s="61">
        <v>0</v>
      </c>
      <c r="AM54" s="61">
        <v>0</v>
      </c>
      <c r="AN54" s="61">
        <v>0</v>
      </c>
      <c r="AO54" s="61">
        <v>0</v>
      </c>
      <c r="AP54" s="61">
        <v>0</v>
      </c>
      <c r="AQ54" s="61">
        <f>_xll.Lucanet("stat",Input!$F$2,Input!$C$3,Input!$D$4,$A54,Input!$C$5,AQ$4,"EUR")</f>
        <v>0</v>
      </c>
      <c r="AR54" s="61">
        <f>_xll.Lucanet("stat",Input!$F$2,Input!$C$3,Input!$D$4,$A54,Input!$C$5,AR$4,"EUR")</f>
        <v>0</v>
      </c>
      <c r="AS54" s="61">
        <f>_xll.Lucanet("stat",Input!$F$2,Input!$C$3,Input!$D$4,$A54,Input!$C$5,AS$4,"EUR")</f>
        <v>0</v>
      </c>
      <c r="AT54" s="61">
        <f>_xll.Lucanet("stat",Input!$F$2,Input!$C$3,Input!$D$4,$A54,Input!$C$5,AT$4,"EUR")</f>
        <v>0</v>
      </c>
      <c r="AU54" s="61">
        <f>_xll.Lucanet("stat",Input!$F$2,Input!$C$3,Input!$D$4,$A54,Input!$C$5,AU$4,"EUR")</f>
        <v>0</v>
      </c>
      <c r="AV54" s="61">
        <f>_xll.Lucanet("stat",Input!$F$2,Input!$C$3,Input!$D$4,$A54,Input!$C$5,AV$4,"EUR")</f>
        <v>0</v>
      </c>
      <c r="AW54" s="61">
        <f>_xll.Lucanet("stat",Input!$F$2,Input!$C$3,Input!$D$4,$A54,Input!$C$5,AW$4,"EUR")</f>
        <v>0</v>
      </c>
      <c r="AX54" s="61">
        <f>_xll.Lucanet("stat",Input!$F$2,Input!$C$3,Input!$D$4,$A54,Input!$C$5,AX$4,"EUR")</f>
        <v>0</v>
      </c>
      <c r="AY54" s="61">
        <f>_xll.Lucanet("stat",Input!$F$2,Input!$C$3,Input!$D$4,$A54,Input!$C$5,AY$4,"EUR")</f>
        <v>0</v>
      </c>
      <c r="AZ54" s="61">
        <f>_xll.Lucanet("stat",Input!$F$2,Input!$C$3,Input!$D$4,$A54,Input!$C$5,AZ$4,"EUR")</f>
        <v>0</v>
      </c>
      <c r="BA54" s="61">
        <f>_xll.Lucanet("stat",Input!$F$2,Input!$C$3,Input!$D$4,$A54,Input!$C$5,BA$4,"EUR")</f>
        <v>0</v>
      </c>
      <c r="BB54" s="61">
        <f>_xll.Lucanet("stat",Input!$F$2,Input!$C$3,Input!$D$4,$A54,Input!$C$5,BB$4,"EUR")</f>
        <v>0</v>
      </c>
      <c r="BC54" s="61">
        <f>_xll.Lucanet("stat",Input!$G$2,Input!$C$3,Input!$D$4,$A54,Input!$C$5,BC$4,"EUR")</f>
        <v>0</v>
      </c>
      <c r="BD54" s="61">
        <f>_xll.Lucanet("stat",Input!$G$2,Input!$C$3,Input!$D$4,$A54,Input!$C$5,BD$4,"EUR")</f>
        <v>0</v>
      </c>
      <c r="BE54" s="61">
        <f>_xll.Lucanet("stat",Input!$G$2,Input!$C$3,Input!$D$4,$A54,Input!$C$5,BE$4,"EUR")</f>
        <v>0</v>
      </c>
      <c r="BF54" s="61">
        <f>_xll.Lucanet("stat",Input!$G$2,Input!$C$3,Input!$D$4,$A54,Input!$C$5,BF$4,"EUR")</f>
        <v>0</v>
      </c>
      <c r="BG54" s="61">
        <f>_xll.Lucanet("stat",Input!$G$2,Input!$C$3,Input!$D$4,$A54,Input!$C$5,BG$4,"EUR")</f>
        <v>0</v>
      </c>
      <c r="BH54" s="61">
        <f>_xll.Lucanet("stat",Input!$G$2,Input!$C$3,Input!$D$4,$A54,Input!$C$5,BH$4,"EUR")</f>
        <v>0</v>
      </c>
      <c r="BI54" s="61">
        <f>_xll.Lucanet("stat",Input!$G$2,Input!$C$3,Input!$D$4,$A54,Input!$C$5,BI$4,"EUR")</f>
        <v>0</v>
      </c>
      <c r="BJ54" s="61">
        <f>_xll.Lucanet("stat",Input!$G$2,Input!$C$3,Input!$D$4,$A54,Input!$C$5,BJ$4,"EUR")</f>
        <v>0</v>
      </c>
      <c r="BK54" s="61">
        <f>_xll.Lucanet("stat",Input!$G$2,Input!$C$3,Input!$D$4,$A54,Input!$C$5,BK$4,"EUR")</f>
        <v>0</v>
      </c>
      <c r="BL54" s="61">
        <f>_xll.Lucanet("stat",Input!$G$2,Input!$C$3,Input!$D$4,$A54,Input!$C$5,BL$4,"EUR")</f>
        <v>0</v>
      </c>
      <c r="BM54" s="61">
        <f>_xll.Lucanet("stat",Input!$G$2,Input!$C$3,Input!$D$4,$A54,Input!$C$5,BM$4,"EUR")</f>
        <v>0</v>
      </c>
      <c r="BN54" s="61">
        <f>_xll.Lucanet("stat",Input!$G$2,Input!$C$3,Input!$D$4,$A54,Input!$C$5,BN$4,"EUR")</f>
        <v>0</v>
      </c>
      <c r="BO54" s="61">
        <f>_xll.Lucanet("stat",Input!$H$2,Input!$C$3,Input!$D$4,$A54,Input!$C$5,BO$4,"EUR")</f>
        <v>74.650000000000006</v>
      </c>
      <c r="BP54" s="61">
        <f>_xll.Lucanet("stat",Input!$H$2,Input!$C$3,Input!$D$4,$A54,Input!$C$5,BP$4,"EUR")</f>
        <v>88.55</v>
      </c>
      <c r="BQ54" s="61">
        <f>_xll.Lucanet("stat",Input!$H$2,Input!$C$3,Input!$D$4,$A54,Input!$C$5,BQ$4,"EUR")</f>
        <v>151</v>
      </c>
      <c r="BR54" s="61">
        <f>_xll.Lucanet("stat",Input!$H$2,Input!$C$3,Input!$D$4,$A54,Input!$C$5,BR$4,"EUR")</f>
        <v>108.75</v>
      </c>
      <c r="BS54" s="61">
        <f>_xll.Lucanet("stat",Input!$H$2,Input!$C$3,Input!$D$4,$A54,Input!$C$5,BS$4,"EUR")</f>
        <v>113.75</v>
      </c>
      <c r="BT54" s="61">
        <f>_xll.Lucanet("stat",Input!$H$2,Input!$C$3,Input!$D$4,$A54,Input!$C$5,BT$4,"EUR")</f>
        <v>107.5</v>
      </c>
      <c r="BU54" s="61">
        <f>_xll.Lucanet("stat",Input!$H$2,Input!$C$3,Input!$D$4,$A54,Input!$C$5,BU$4,"EUR")</f>
        <v>90.25</v>
      </c>
      <c r="BV54" s="61">
        <f>_xll.Lucanet("stat",Input!$H$2,Input!$C$3,Input!$D$4,$A54,Input!$C$5,BV$4,"EUR")</f>
        <v>92.75</v>
      </c>
      <c r="BW54" s="61">
        <f>_xll.Lucanet("stat",Input!$H$2,Input!$C$3,Input!$D$4,$A54,Input!$C$5,BW$4,"EUR")</f>
        <v>122.5</v>
      </c>
      <c r="BX54" s="61">
        <f>_xll.Lucanet("stat",Input!$H$2,Input!$C$3,Input!$D$4,$A54,Input!$C$5,BX$4,"EUR")</f>
        <v>92.75</v>
      </c>
      <c r="BY54" s="61">
        <f>_xll.Lucanet("stat",Input!$H$2,Input!$C$3,Input!$D$4,$A54,Input!$C$5,BY$4,"EUR")</f>
        <v>118.75</v>
      </c>
      <c r="BZ54" s="61">
        <f>_xll.Lucanet("stat",Input!$H$2,Input!$C$3,Input!$D$4,$A54,Input!$C$5,BZ$4,"EUR")</f>
        <v>111</v>
      </c>
      <c r="CA54" s="61">
        <f>_xll.Lucanet("stat",Input!$I$2,Input!$C$3,Input!$D$4,$A54,Input!$C$5,CA$4,"EUR")</f>
        <v>0</v>
      </c>
      <c r="CB54" s="61">
        <f>_xll.Lucanet("stat",Input!$I$2,Input!$C$3,Input!$D$4,$A54,Input!$C$5,CB$4,"EUR")</f>
        <v>0</v>
      </c>
      <c r="CC54" s="61">
        <f>_xll.Lucanet("stat",Input!$I$2,Input!$C$3,Input!$D$4,$A54,Input!$C$5,CC$4,"EUR")</f>
        <v>0</v>
      </c>
      <c r="CD54" s="61">
        <f>_xll.Lucanet("stat",Input!$I$2,Input!$C$3,Input!$D$4,$A54,Input!$C$5,CD$4,"EUR")</f>
        <v>0</v>
      </c>
      <c r="CE54" s="61">
        <f>_xll.Lucanet("stat",Input!$I$2,Input!$C$3,Input!$D$4,$A54,Input!$C$5,CE$4,"EUR")</f>
        <v>0</v>
      </c>
      <c r="CF54" s="61">
        <f>_xll.Lucanet("stat",Input!$I$2,Input!$C$3,Input!$D$4,$A54,Input!$C$5,CF$4,"EUR")</f>
        <v>0</v>
      </c>
      <c r="CG54" s="61">
        <f>_xll.Lucanet("stat",Input!$I$2,Input!$C$3,Input!$D$4,$A54,Input!$C$5,CG$4,"EUR")</f>
        <v>0</v>
      </c>
      <c r="CH54" s="61">
        <f>_xll.Lucanet("stat",Input!$I$2,Input!$C$3,Input!$D$4,$A54,Input!$C$5,CH$4,"EUR")</f>
        <v>0</v>
      </c>
      <c r="CI54" s="61">
        <f>_xll.Lucanet("stat",Input!$I$2,Input!$C$3,Input!$D$4,$A54,Input!$C$5,CI$4,"EUR")</f>
        <v>0</v>
      </c>
      <c r="CJ54" s="61">
        <f>_xll.Lucanet("stat",Input!$I$2,Input!$C$3,Input!$D$4,$A54,Input!$C$5,CJ$4,"EUR")</f>
        <v>0</v>
      </c>
      <c r="CK54" s="61">
        <f>_xll.Lucanet("stat",Input!$I$2,Input!$C$3,Input!$D$4,$A54,Input!$C$5,CK$4,"EUR")</f>
        <v>0</v>
      </c>
      <c r="CL54" s="61">
        <f>_xll.Lucanet("stat",Input!$I$2,Input!$C$3,Input!$D$4,$A54,Input!$C$5,CL$4,"EUR")</f>
        <v>0</v>
      </c>
    </row>
    <row r="55" spans="1:90">
      <c r="D55" s="80" t="s">
        <v>80</v>
      </c>
      <c r="E55" s="47">
        <f t="shared" si="319"/>
        <v>134</v>
      </c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6">
        <f t="shared" ref="S55:AD55" si="548">SUM(S53:S54)</f>
        <v>0</v>
      </c>
      <c r="T55" s="56">
        <f t="shared" si="548"/>
        <v>0</v>
      </c>
      <c r="U55" s="56">
        <f t="shared" si="548"/>
        <v>0</v>
      </c>
      <c r="V55" s="56">
        <f t="shared" si="548"/>
        <v>0</v>
      </c>
      <c r="W55" s="56">
        <f t="shared" si="548"/>
        <v>0</v>
      </c>
      <c r="X55" s="56">
        <f t="shared" si="548"/>
        <v>0</v>
      </c>
      <c r="Y55" s="56">
        <f t="shared" si="548"/>
        <v>0</v>
      </c>
      <c r="Z55" s="56">
        <f t="shared" si="548"/>
        <v>0</v>
      </c>
      <c r="AA55" s="56">
        <f t="shared" si="548"/>
        <v>0</v>
      </c>
      <c r="AB55" s="56">
        <f t="shared" si="548"/>
        <v>0</v>
      </c>
      <c r="AC55" s="56">
        <f t="shared" si="548"/>
        <v>0</v>
      </c>
      <c r="AD55" s="56">
        <f t="shared" si="548"/>
        <v>0</v>
      </c>
      <c r="AE55" s="56">
        <f t="shared" ref="AE55:AO55" si="549">SUM(AE53:AE54)</f>
        <v>40.15</v>
      </c>
      <c r="AF55" s="56">
        <f t="shared" si="549"/>
        <v>29.9</v>
      </c>
      <c r="AG55" s="56">
        <f t="shared" si="549"/>
        <v>29.9</v>
      </c>
      <c r="AH55" s="56">
        <f t="shared" si="549"/>
        <v>36.299999999999997</v>
      </c>
      <c r="AI55" s="56">
        <f t="shared" si="549"/>
        <v>36.299999999999997</v>
      </c>
      <c r="AJ55" s="56">
        <f t="shared" si="549"/>
        <v>72.900000000000006</v>
      </c>
      <c r="AK55" s="56">
        <f t="shared" si="549"/>
        <v>72.900000000000006</v>
      </c>
      <c r="AL55" s="56">
        <f t="shared" si="549"/>
        <v>72.900000000000006</v>
      </c>
      <c r="AM55" s="56">
        <f t="shared" si="549"/>
        <v>72.900000000000006</v>
      </c>
      <c r="AN55" s="56">
        <f t="shared" si="549"/>
        <v>72.900000000000006</v>
      </c>
      <c r="AO55" s="56">
        <f t="shared" si="549"/>
        <v>72.900000000000006</v>
      </c>
      <c r="AP55" s="56">
        <f t="shared" ref="AP55:BB55" si="550">SUM(AP53:AP54)</f>
        <v>72.900000000000006</v>
      </c>
      <c r="AQ55" s="56">
        <f t="shared" si="550"/>
        <v>131.19999999999999</v>
      </c>
      <c r="AR55" s="56">
        <f t="shared" si="550"/>
        <v>171.84</v>
      </c>
      <c r="AS55" s="56">
        <f t="shared" si="550"/>
        <v>109.8</v>
      </c>
      <c r="AT55" s="56">
        <f t="shared" si="550"/>
        <v>79.2</v>
      </c>
      <c r="AU55" s="56">
        <f t="shared" si="550"/>
        <v>125.4</v>
      </c>
      <c r="AV55" s="56">
        <f t="shared" si="550"/>
        <v>143</v>
      </c>
      <c r="AW55" s="56">
        <f t="shared" si="550"/>
        <v>140.80000000000001</v>
      </c>
      <c r="AX55" s="56">
        <f t="shared" si="550"/>
        <v>143</v>
      </c>
      <c r="AY55" s="56">
        <f t="shared" si="550"/>
        <v>143</v>
      </c>
      <c r="AZ55" s="56">
        <f t="shared" si="550"/>
        <v>129.80000000000001</v>
      </c>
      <c r="BA55" s="56">
        <f t="shared" si="550"/>
        <v>132</v>
      </c>
      <c r="BB55" s="56">
        <f t="shared" si="550"/>
        <v>140.80000000000001</v>
      </c>
      <c r="BC55" s="56">
        <f t="shared" ref="BC55:BN55" si="551">SUM(BC53:BC54)</f>
        <v>125.72</v>
      </c>
      <c r="BD55" s="56">
        <f t="shared" si="551"/>
        <v>132.32</v>
      </c>
      <c r="BE55" s="56">
        <f t="shared" si="551"/>
        <v>166.09</v>
      </c>
      <c r="BF55" s="56">
        <f t="shared" si="551"/>
        <v>121.45</v>
      </c>
      <c r="BG55" s="56">
        <f t="shared" si="551"/>
        <v>162.69999999999999</v>
      </c>
      <c r="BH55" s="56">
        <f t="shared" si="551"/>
        <v>159.55000000000001</v>
      </c>
      <c r="BI55" s="56">
        <f t="shared" si="551"/>
        <v>168.83</v>
      </c>
      <c r="BJ55" s="56">
        <f t="shared" si="551"/>
        <v>165.43</v>
      </c>
      <c r="BK55" s="56">
        <f t="shared" si="551"/>
        <v>169.43</v>
      </c>
      <c r="BL55" s="56">
        <f t="shared" si="551"/>
        <v>141.43</v>
      </c>
      <c r="BM55" s="56">
        <f t="shared" si="551"/>
        <v>139.11000000000001</v>
      </c>
      <c r="BN55" s="56">
        <f t="shared" si="551"/>
        <v>126.35</v>
      </c>
      <c r="BO55" s="56">
        <f t="shared" ref="BO55:BZ55" si="552">SUM(BO53:BO54)</f>
        <v>149.30000000000001</v>
      </c>
      <c r="BP55" s="56">
        <f t="shared" si="552"/>
        <v>177.1</v>
      </c>
      <c r="BQ55" s="56">
        <f t="shared" si="552"/>
        <v>302</v>
      </c>
      <c r="BR55" s="56">
        <f t="shared" si="552"/>
        <v>217.5</v>
      </c>
      <c r="BS55" s="56">
        <f t="shared" si="552"/>
        <v>227.5</v>
      </c>
      <c r="BT55" s="56">
        <f t="shared" si="552"/>
        <v>215</v>
      </c>
      <c r="BU55" s="56">
        <f t="shared" si="552"/>
        <v>180.5</v>
      </c>
      <c r="BV55" s="56">
        <f t="shared" si="552"/>
        <v>185.5</v>
      </c>
      <c r="BW55" s="56">
        <f t="shared" si="552"/>
        <v>245</v>
      </c>
      <c r="BX55" s="56">
        <f t="shared" si="552"/>
        <v>185.5</v>
      </c>
      <c r="BY55" s="56">
        <f t="shared" si="552"/>
        <v>237.5</v>
      </c>
      <c r="BZ55" s="56">
        <f t="shared" si="552"/>
        <v>222</v>
      </c>
      <c r="CA55" s="56">
        <f t="shared" ref="CA55:CL55" si="553">SUM(CA53:CA54)</f>
        <v>81.5</v>
      </c>
      <c r="CB55" s="56">
        <f t="shared" si="553"/>
        <v>73.150000000000006</v>
      </c>
      <c r="CC55" s="56">
        <f t="shared" si="553"/>
        <v>159.55000000000001</v>
      </c>
      <c r="CD55" s="56">
        <f t="shared" si="553"/>
        <v>139.05000000000001</v>
      </c>
      <c r="CE55" s="56">
        <f t="shared" si="553"/>
        <v>125.5</v>
      </c>
      <c r="CF55" s="56">
        <f t="shared" si="553"/>
        <v>134</v>
      </c>
      <c r="CG55" s="56">
        <f t="shared" si="553"/>
        <v>121.6</v>
      </c>
      <c r="CH55" s="56">
        <f t="shared" si="553"/>
        <v>115.6</v>
      </c>
      <c r="CI55" s="56">
        <f t="shared" si="553"/>
        <v>124.2</v>
      </c>
      <c r="CJ55" s="56">
        <f t="shared" si="553"/>
        <v>87.4</v>
      </c>
      <c r="CK55" s="56">
        <f t="shared" si="553"/>
        <v>99.35</v>
      </c>
      <c r="CL55" s="56">
        <f t="shared" si="553"/>
        <v>119.7</v>
      </c>
    </row>
    <row r="56" spans="1:90">
      <c r="A56" s="27" t="s">
        <v>152</v>
      </c>
      <c r="B56" s="27" t="s">
        <v>179</v>
      </c>
      <c r="D56" s="84" t="s">
        <v>75</v>
      </c>
      <c r="E56" s="47">
        <f t="shared" si="319"/>
        <v>149.4</v>
      </c>
      <c r="F56" s="55"/>
      <c r="G56" s="105">
        <f>_xll.Lucanet("stat",Input!$C$2,Input!$C$3,Input!$D$4,$A56,Input!$C$5,G$4,"EUR")</f>
        <v>0</v>
      </c>
      <c r="H56" s="105">
        <f>_xll.Lucanet("stat",Input!$C$2,Input!$C$3,Input!$D$4,$A56,Input!$C$5,H$4,"EUR")</f>
        <v>0</v>
      </c>
      <c r="I56" s="105">
        <f>_xll.Lucanet("stat",Input!$C$2,Input!$C$3,Input!$D$4,$A56,Input!$C$5,I$4,"EUR")</f>
        <v>0</v>
      </c>
      <c r="J56" s="105">
        <f>_xll.Lucanet("stat",Input!$C$2,Input!$C$3,Input!$D$4,$A56,Input!$C$5,J$4,"EUR")</f>
        <v>0</v>
      </c>
      <c r="K56" s="105">
        <f>_xll.Lucanet("stat",Input!$C$2,Input!$C$3,Input!$D$4,$A56,Input!$C$5,K$4,"EUR")</f>
        <v>0</v>
      </c>
      <c r="L56" s="105">
        <f>_xll.Lucanet("stat",Input!$C$2,Input!$C$3,Input!$D$4,$A56,Input!$C$5,L$4,"EUR")</f>
        <v>0</v>
      </c>
      <c r="M56" s="105">
        <f>_xll.Lucanet("stat",Input!$C$2,Input!$C$3,Input!$D$4,$A56,Input!$C$5,M$4,"EUR")</f>
        <v>0</v>
      </c>
      <c r="N56" s="105">
        <f>_xll.Lucanet("stat",Input!$C$2,Input!$C$3,Input!$D$4,$A56,Input!$C$5,N$4,"EUR")</f>
        <v>0</v>
      </c>
      <c r="O56" s="105">
        <f>_xll.Lucanet("stat",Input!$C$2,Input!$C$3,Input!$D$4,$A56,Input!$C$5,O$4,"EUR")</f>
        <v>0</v>
      </c>
      <c r="P56" s="105">
        <f>_xll.Lucanet("stat",Input!$C$2,Input!$C$3,Input!$D$4,$A56,Input!$C$5,P$4,"EUR")</f>
        <v>0</v>
      </c>
      <c r="Q56" s="105">
        <f>_xll.Lucanet("stat",Input!$C$2,Input!$C$3,Input!$D$4,$A56,Input!$C$5,Q$4,"EUR")</f>
        <v>0</v>
      </c>
      <c r="R56" s="105">
        <f>_xll.Lucanet("stat",Input!$C$2,Input!$C$3,Input!$D$4,$A56,Input!$C$5,R$4,"EUR")</f>
        <v>0</v>
      </c>
      <c r="S56" s="128">
        <f>_xll.Lucanet("stat",Input!$C$2,Input!$C$3,Input!$D$4,$A56,Input!$C$5,S$4,"EUR")</f>
        <v>0</v>
      </c>
      <c r="T56" s="128">
        <f>_xll.Lucanet("stat",Input!$C$2,Input!$C$3,Input!$D$4,$A56,Input!$C$5,T$4,"EUR")</f>
        <v>0</v>
      </c>
      <c r="U56" s="128">
        <f>_xll.Lucanet("stat",Input!$C$2,Input!$C$3,Input!$D$4,$A56,Input!$C$5,U$4,"EUR")</f>
        <v>0</v>
      </c>
      <c r="V56" s="128">
        <f>_xll.Lucanet("stat",Input!$C$2,Input!$C$3,Input!$D$4,$A56,Input!$C$5,V$4,"EUR")</f>
        <v>0</v>
      </c>
      <c r="W56" s="128">
        <f>_xll.Lucanet("stat",Input!$C$2,Input!$C$3,Input!$D$4,$A56,Input!$C$5,W$4,"EUR")</f>
        <v>0</v>
      </c>
      <c r="X56" s="128">
        <f>_xll.Lucanet("stat",Input!$C$2,Input!$C$3,Input!$D$4,$A56,Input!$C$5,X$4,"EUR")</f>
        <v>0</v>
      </c>
      <c r="Y56" s="128">
        <f>_xll.Lucanet("stat",Input!$C$2,Input!$C$3,Input!$D$4,$A56,Input!$C$5,Y$4,"EUR")</f>
        <v>5</v>
      </c>
      <c r="Z56" s="128">
        <f>_xll.Lucanet("stat",Input!$C$2,Input!$C$3,Input!$D$4,$A56,Input!$C$5,Z$4,"EUR")</f>
        <v>13.4</v>
      </c>
      <c r="AA56" s="128">
        <f>_xll.Lucanet("stat",Input!$C$2,Input!$C$3,Input!$D$4,$A56,Input!$C$5,AA$4,"EUR")</f>
        <v>9.1999999999999993</v>
      </c>
      <c r="AB56" s="128">
        <f>_xll.Lucanet("stat",Input!$C$2,Input!$C$3,Input!$D$4,$A56,Input!$C$5,AB$4,"EUR")</f>
        <v>6.9</v>
      </c>
      <c r="AC56" s="128">
        <f>_xll.Lucanet("stat",Input!$C$2,Input!$C$3,Input!$D$4,$A56,Input!$C$5,AC$4,"EUR")</f>
        <v>4.5</v>
      </c>
      <c r="AD56" s="128">
        <f>_xll.Lucanet("stat",Input!$C$2,Input!$C$3,Input!$D$4,$A56,Input!$C$5,AD$4,"EUR")</f>
        <v>7.05</v>
      </c>
      <c r="AE56" s="128">
        <f>_xll.Lucanet("stat",Input!$C$2,Input!$C$3,Input!$D$4,$A56,Input!$C$5,AE$4,"EUR")</f>
        <v>16</v>
      </c>
      <c r="AF56" s="128">
        <f>_xll.Lucanet("stat",Input!$C$2,Input!$C$3,Input!$D$4,$A56,Input!$C$5,AF$4,"EUR")</f>
        <v>68</v>
      </c>
      <c r="AG56" s="128">
        <f>_xll.Lucanet("stat",Input!$C$2,Input!$C$3,Input!$D$4,$A56,Input!$C$5,AG$4,"EUR")</f>
        <v>56</v>
      </c>
      <c r="AH56" s="128">
        <f>_xll.Lucanet("stat",Input!$C$2,Input!$C$3,Input!$D$4,$A56,Input!$C$5,AH$4,"EUR")</f>
        <v>36</v>
      </c>
      <c r="AI56" s="128">
        <f>_xll.Lucanet("stat",Input!$C$2,Input!$C$3,Input!$D$4,$A56,Input!$C$5,AI$4,"EUR")</f>
        <v>47.21</v>
      </c>
      <c r="AJ56" s="128">
        <f>_xll.Lucanet("stat",Input!$C$2,Input!$C$3,Input!$D$4,$A56,Input!$C$5,AJ$4,"EUR")</f>
        <v>55.69</v>
      </c>
      <c r="AK56" s="128">
        <f>_xll.Lucanet("stat",Input!$C$2,Input!$C$3,Input!$D$4,$A56,Input!$C$5,AK$4,"EUR")</f>
        <v>5.0999999999999996</v>
      </c>
      <c r="AL56" s="128">
        <f>_xll.Lucanet("stat",Input!$C$2,Input!$C$3,Input!$D$4,$A56,Input!$C$5,AL$4,"EUR")</f>
        <v>18.5</v>
      </c>
      <c r="AM56" s="128">
        <f>_xll.Lucanet("stat",Input!$C$2,Input!$C$3,Input!$D$4,$A56,Input!$C$5,AM$4,"EUR")</f>
        <v>97.9</v>
      </c>
      <c r="AN56" s="128">
        <f>_xll.Lucanet("stat",Input!$C$2,Input!$C$3,Input!$D$4,$A56,Input!$C$5,AN$4,"EUR")</f>
        <v>62.1</v>
      </c>
      <c r="AO56" s="128">
        <f>_xll.Lucanet("stat",Input!$C$2,Input!$C$3,Input!$D$4,$A56,Input!$C$5,AO$4,"EUR")</f>
        <v>55</v>
      </c>
      <c r="AP56" s="128">
        <f>_xll.Lucanet("stat",Input!$C$2,Input!$C$3,Input!$D$4,$A56,Input!$C$5,AP$4,"EUR")</f>
        <v>65.599999999999994</v>
      </c>
      <c r="AQ56" s="128">
        <f>_xll.Lucanet("stat",Input!$C$2,Input!$C$3,Input!$D$4,$A56,Input!$C$5,AQ$4,"EUR")</f>
        <v>123.4</v>
      </c>
      <c r="AR56" s="128">
        <f>_xll.Lucanet("stat",Input!$C$2,Input!$C$3,Input!$D$4,$A56,Input!$C$5,AR$4,"EUR")</f>
        <v>111.9</v>
      </c>
      <c r="AS56" s="128">
        <f>_xll.Lucanet("stat",Input!$C$2,Input!$C$3,Input!$D$4,$A56,Input!$C$5,AS$4,"EUR")</f>
        <v>61.9</v>
      </c>
      <c r="AT56" s="128">
        <f>_xll.Lucanet("stat",Input!$C$2,Input!$C$3,Input!$D$4,$A56,Input!$C$5,AT$4,"EUR")</f>
        <v>109.3</v>
      </c>
      <c r="AU56" s="128">
        <f>_xll.Lucanet("stat",Input!$C$2,Input!$C$3,Input!$D$4,$A56,Input!$C$5,AU$4,"EUR")</f>
        <v>17.100000000000001</v>
      </c>
      <c r="AV56" s="128">
        <f>_xll.Lucanet("stat",Input!$C$2,Input!$C$3,Input!$D$4,$A56,Input!$C$5,AV$4,"EUR")</f>
        <v>82.4</v>
      </c>
      <c r="AW56" s="128">
        <f>_xll.Lucanet("stat",Input!$C$2,Input!$C$3,Input!$D$4,$A56,Input!$C$5,AW$4,"EUR")</f>
        <v>57.2</v>
      </c>
      <c r="AX56" s="128">
        <f>_xll.Lucanet("stat",Input!$C$2,Input!$C$3,Input!$D$4,$A56,Input!$C$5,AX$4,"EUR")</f>
        <v>144.4</v>
      </c>
      <c r="AY56" s="128">
        <f>_xll.Lucanet("stat",Input!$C$2,Input!$C$3,Input!$D$4,$A56,Input!$C$5,AY$4,"EUR")</f>
        <v>168.4</v>
      </c>
      <c r="AZ56" s="128">
        <f>_xll.Lucanet("stat",Input!$C$2,Input!$C$3,Input!$D$4,$A56,Input!$C$5,AZ$4,"EUR")</f>
        <v>59.5</v>
      </c>
      <c r="BA56" s="128">
        <f>_xll.Lucanet("stat",Input!$C$2,Input!$C$3,Input!$D$4,$A56,Input!$C$5,BA$4,"EUR")</f>
        <v>124.5</v>
      </c>
      <c r="BB56" s="128">
        <f>_xll.Lucanet("stat",Input!$C$2,Input!$C$3,Input!$D$4,$A56,Input!$C$5,BB$4,"EUR")</f>
        <v>111.3</v>
      </c>
      <c r="BC56" s="128">
        <f>_xll.Lucanet("stat",Input!$C$2,Input!$C$3,Input!$D$4,$A56,Input!$C$5,BC$4,"EUR")</f>
        <v>16.100000000000001</v>
      </c>
      <c r="BD56" s="128">
        <f>_xll.Lucanet("stat",Input!$C$2,Input!$C$3,Input!$D$4,$A56,Input!$C$5,BD$4,"EUR")</f>
        <v>69.599999999999994</v>
      </c>
      <c r="BE56" s="128">
        <f>_xll.Lucanet("stat",Input!$C$2,Input!$C$3,Input!$D$4,$A56,Input!$C$5,BE$4,"EUR")</f>
        <v>13.1</v>
      </c>
      <c r="BF56" s="128">
        <f>_xll.Lucanet("stat",Input!$C$2,Input!$C$3,Input!$D$4,$A56,Input!$C$5,BF$4,"EUR")</f>
        <v>0</v>
      </c>
      <c r="BG56" s="128">
        <f>_xll.Lucanet("stat",Input!$C$2,Input!$C$3,Input!$D$4,$A56,Input!$C$5,BG$4,"EUR")</f>
        <v>55.4</v>
      </c>
      <c r="BH56" s="128">
        <f>_xll.Lucanet("stat",Input!$C$2,Input!$C$3,Input!$D$4,$A56,Input!$C$5,BH$4,"EUR")</f>
        <v>13</v>
      </c>
      <c r="BI56" s="128">
        <f>_xll.Lucanet("stat",Input!$C$2,Input!$C$3,Input!$D$4,$A56,Input!$C$5,BI$4,"EUR")</f>
        <v>6.79</v>
      </c>
      <c r="BJ56" s="128">
        <f>_xll.Lucanet("stat",Input!$C$2,Input!$C$3,Input!$D$4,$A56,Input!$C$5,BJ$4,"EUR")</f>
        <v>5</v>
      </c>
      <c r="BK56" s="128">
        <f>_xll.Lucanet("stat",Input!$C$2,Input!$C$3,Input!$D$4,$A56,Input!$C$5,BK$4,"EUR")</f>
        <v>2.81</v>
      </c>
      <c r="BL56" s="128">
        <f>_xll.Lucanet("stat",Input!$C$2,Input!$C$3,Input!$D$4,$A56,Input!$C$5,BL$4,"EUR")</f>
        <v>2.79</v>
      </c>
      <c r="BM56" s="128">
        <f>_xll.Lucanet("stat",Input!$C$2,Input!$C$3,Input!$D$4,$A56,Input!$C$5,BM$4,"EUR")</f>
        <v>55.55</v>
      </c>
      <c r="BN56" s="128">
        <f>_xll.Lucanet("stat",Input!$C$2,Input!$C$3,Input!$D$4,$A56,Input!$C$5,BN$4,"EUR")</f>
        <v>105.3</v>
      </c>
      <c r="BO56" s="128">
        <f>_xll.Lucanet("stat",Input!$C$2,Input!$C$3,Input!$D$4,$A56,Input!$C$5,BO$4,"EUR")</f>
        <v>59.6</v>
      </c>
      <c r="BP56" s="128">
        <f>_xll.Lucanet("stat",Input!$C$2,Input!$C$3,Input!$D$4,$A56,Input!$C$5,BP$4,"EUR")</f>
        <v>49.45</v>
      </c>
      <c r="BQ56" s="128">
        <f>_xll.Lucanet("stat",Input!$C$2,Input!$C$3,Input!$D$4,$A56,Input!$C$5,BQ$4,"EUR")</f>
        <v>122.85</v>
      </c>
      <c r="BR56" s="128">
        <f>_xll.Lucanet("stat",Input!$C$2,Input!$C$3,Input!$D$4,$A56,Input!$C$5,BR$4,"EUR")</f>
        <v>73.400000000000006</v>
      </c>
      <c r="BS56" s="128">
        <f>_xll.Lucanet("stat",Input!$C$2,Input!$C$3,Input!$D$4,$A56,Input!$C$5,BS$4,"EUR")</f>
        <v>0</v>
      </c>
      <c r="BT56" s="128">
        <f>_xll.Lucanet("stat",Input!$C$2,Input!$C$3,Input!$D$4,$A56,Input!$C$5,BT$4,"EUR")</f>
        <v>43.61</v>
      </c>
      <c r="BU56" s="128">
        <f>_xll.Lucanet("stat",Input!$C$2,Input!$C$3,Input!$D$4,$A56,Input!$C$5,BU$4,"EUR")</f>
        <v>90.59</v>
      </c>
      <c r="BV56" s="128">
        <f>_xll.Lucanet("stat",Input!$C$2,Input!$C$3,Input!$D$4,$A56,Input!$C$5,BV$4,"EUR")</f>
        <v>35.299999999999997</v>
      </c>
      <c r="BW56" s="128">
        <f>_xll.Lucanet("stat",Input!$C$2,Input!$C$3,Input!$D$4,$A56,Input!$C$5,BW$4,"EUR")</f>
        <v>70.3</v>
      </c>
      <c r="BX56" s="128">
        <f>_xll.Lucanet("stat",Input!$C$2,Input!$C$3,Input!$D$4,$A56,Input!$C$5,BX$4,"EUR")</f>
        <v>133.30000000000001</v>
      </c>
      <c r="BY56" s="128">
        <f>_xll.Lucanet("stat",Input!$C$2,Input!$C$3,Input!$D$4,$A56,Input!$C$5,BY$4,"EUR")</f>
        <v>65.3</v>
      </c>
      <c r="BZ56" s="128">
        <f>_xll.Lucanet("stat",Input!$C$2,Input!$C$3,Input!$D$4,$A56,Input!$C$5,BZ$4,"EUR")</f>
        <v>118.3</v>
      </c>
      <c r="CA56" s="128">
        <f>_xll.Lucanet("stat",Input!$C$2,Input!$C$3,Input!$D$4,$A56,Input!$C$5,CA$4,"EUR")</f>
        <v>31.96</v>
      </c>
      <c r="CB56" s="128">
        <f>_xll.Lucanet("stat",Input!$C$2,Input!$C$3,Input!$D$4,$A56,Input!$C$5,CB$4,"EUR")</f>
        <v>24.6</v>
      </c>
      <c r="CC56" s="128">
        <f>_xll.Lucanet("stat",Input!$C$2,Input!$C$3,Input!$D$4,$A56,Input!$C$5,CC$4,"EUR")</f>
        <v>38.4</v>
      </c>
      <c r="CD56" s="128">
        <f>_xll.Lucanet("stat",Input!$C$2,Input!$C$3,Input!$D$4,$A56,Input!$C$5,CD$4,"EUR")</f>
        <v>81.8</v>
      </c>
      <c r="CE56" s="128">
        <f>_xll.Lucanet("stat",Input!$C$2,Input!$C$3,Input!$D$4,$A56,Input!$C$5,CE$4,"EUR")</f>
        <v>19.75</v>
      </c>
      <c r="CF56" s="128">
        <f>_xll.Lucanet("stat",Input!$C$2,Input!$C$3,Input!$D$4,$A56,Input!$C$5,CF$4,"EUR")</f>
        <v>149.4</v>
      </c>
      <c r="CG56" s="128">
        <f>_xll.Lucanet("stat",Input!$C$2,Input!$C$3,Input!$D$4,$A56,Input!$C$5,CG$4,"EUR")</f>
        <v>0</v>
      </c>
      <c r="CH56" s="128">
        <f>_xll.Lucanet("stat",Input!$C$2,Input!$C$3,Input!$D$4,$A56,Input!$C$5,CH$4,"EUR")</f>
        <v>0</v>
      </c>
      <c r="CI56" s="128">
        <f>_xll.Lucanet("stat",Input!$C$2,Input!$C$3,Input!$D$4,$A56,Input!$C$5,CI$4,"EUR")</f>
        <v>0</v>
      </c>
      <c r="CJ56" s="128">
        <f>_xll.Lucanet("stat",Input!$C$2,Input!$C$3,Input!$D$4,$A56,Input!$C$5,CJ$4,"EUR")</f>
        <v>0</v>
      </c>
      <c r="CK56" s="128">
        <f>_xll.Lucanet("stat",Input!$C$2,Input!$C$3,Input!$D$4,$A56,Input!$C$5,CK$4,"EUR")</f>
        <v>0</v>
      </c>
      <c r="CL56" s="128">
        <f>_xll.Lucanet("stat",Input!$C$2,Input!$C$3,Input!$D$4,$A56,Input!$C$5,CL$4,"EUR")</f>
        <v>0</v>
      </c>
    </row>
    <row r="57" spans="1:90">
      <c r="A57" s="27" t="s">
        <v>192</v>
      </c>
      <c r="D57" s="84" t="s">
        <v>77</v>
      </c>
      <c r="E57" s="47">
        <f t="shared" si="319"/>
        <v>0</v>
      </c>
      <c r="F57" s="55"/>
      <c r="G57" s="105">
        <f>_xll.Lucanet("stat",Input!$C$2,Input!$C$3,Input!$D$4,$A57,Input!$C$5,G$4,"EUR")</f>
        <v>0</v>
      </c>
      <c r="H57" s="105">
        <f>_xll.Lucanet("stat",Input!$C$2,Input!$C$3,Input!$D$4,$A57,Input!$C$5,H$4,"EUR")</f>
        <v>0</v>
      </c>
      <c r="I57" s="105">
        <f>_xll.Lucanet("stat",Input!$C$2,Input!$C$3,Input!$D$4,$A57,Input!$C$5,I$4,"EUR")</f>
        <v>0</v>
      </c>
      <c r="J57" s="105">
        <f>_xll.Lucanet("stat",Input!$C$2,Input!$C$3,Input!$D$4,$A57,Input!$C$5,J$4,"EUR")</f>
        <v>0</v>
      </c>
      <c r="K57" s="105">
        <f>_xll.Lucanet("stat",Input!$C$2,Input!$C$3,Input!$D$4,$A57,Input!$C$5,K$4,"EUR")</f>
        <v>0</v>
      </c>
      <c r="L57" s="105">
        <f>_xll.Lucanet("stat",Input!$C$2,Input!$C$3,Input!$D$4,$A57,Input!$C$5,L$4,"EUR")</f>
        <v>0</v>
      </c>
      <c r="M57" s="105">
        <f>_xll.Lucanet("stat",Input!$C$2,Input!$C$3,Input!$D$4,$A57,Input!$C$5,M$4,"EUR")</f>
        <v>0</v>
      </c>
      <c r="N57" s="105">
        <f>_xll.Lucanet("stat",Input!$C$2,Input!$C$3,Input!$D$4,$A57,Input!$C$5,N$4,"EUR")</f>
        <v>0</v>
      </c>
      <c r="O57" s="105">
        <f>_xll.Lucanet("stat",Input!$C$2,Input!$C$3,Input!$D$4,$A57,Input!$C$5,O$4,"EUR")</f>
        <v>0</v>
      </c>
      <c r="P57" s="105">
        <f>_xll.Lucanet("stat",Input!$C$2,Input!$C$3,Input!$D$4,$A57,Input!$C$5,P$4,"EUR")</f>
        <v>0</v>
      </c>
      <c r="Q57" s="105">
        <f>_xll.Lucanet("stat",Input!$C$2,Input!$C$3,Input!$D$4,$A57,Input!$C$5,Q$4,"EUR")</f>
        <v>0</v>
      </c>
      <c r="R57" s="105">
        <f>_xll.Lucanet("stat",Input!$C$2,Input!$C$3,Input!$D$4,$A57,Input!$C$5,R$4,"EUR")</f>
        <v>0</v>
      </c>
      <c r="S57" s="128">
        <f>_xll.Lucanet("stat",Input!$C$2,Input!$C$3,Input!$D$4,$A57,Input!$C$5,S$4,"EUR")</f>
        <v>0</v>
      </c>
      <c r="T57" s="128">
        <f>_xll.Lucanet("stat",Input!$C$2,Input!$C$3,Input!$D$4,$A57,Input!$C$5,T$4,"EUR")</f>
        <v>0</v>
      </c>
      <c r="U57" s="128">
        <f>_xll.Lucanet("stat",Input!$C$2,Input!$C$3,Input!$D$4,$A57,Input!$C$5,U$4,"EUR")</f>
        <v>0</v>
      </c>
      <c r="V57" s="128">
        <f>_xll.Lucanet("stat",Input!$C$2,Input!$C$3,Input!$D$4,$A57,Input!$C$5,V$4,"EUR")</f>
        <v>0</v>
      </c>
      <c r="W57" s="128">
        <f>_xll.Lucanet("stat",Input!$C$2,Input!$C$3,Input!$D$4,$A57,Input!$C$5,W$4,"EUR")</f>
        <v>0</v>
      </c>
      <c r="X57" s="128">
        <f>_xll.Lucanet("stat",Input!$C$2,Input!$C$3,Input!$D$4,$A57,Input!$C$5,X$4,"EUR")</f>
        <v>0</v>
      </c>
      <c r="Y57" s="128">
        <f>_xll.Lucanet("stat",Input!$C$2,Input!$C$3,Input!$D$4,$A57,Input!$C$5,Y$4,"EUR")</f>
        <v>0</v>
      </c>
      <c r="Z57" s="128">
        <f>_xll.Lucanet("stat",Input!$C$2,Input!$C$3,Input!$D$4,$A57,Input!$C$5,Z$4,"EUR")</f>
        <v>0</v>
      </c>
      <c r="AA57" s="128">
        <f>_xll.Lucanet("stat",Input!$C$2,Input!$C$3,Input!$D$4,$A57,Input!$C$5,AA$4,"EUR")</f>
        <v>0</v>
      </c>
      <c r="AB57" s="128">
        <f>_xll.Lucanet("stat",Input!$C$2,Input!$C$3,Input!$D$4,$A57,Input!$C$5,AB$4,"EUR")</f>
        <v>0</v>
      </c>
      <c r="AC57" s="128">
        <f>_xll.Lucanet("stat",Input!$C$2,Input!$C$3,Input!$D$4,$A57,Input!$C$5,AC$4,"EUR")</f>
        <v>0</v>
      </c>
      <c r="AD57" s="128">
        <f>_xll.Lucanet("stat",Input!$C$2,Input!$C$3,Input!$D$4,$A57,Input!$C$5,AD$4,"EUR")</f>
        <v>0</v>
      </c>
      <c r="AE57" s="128">
        <f>_xll.Lucanet("stat",Input!$C$2,Input!$C$3,Input!$D$4,$A57,Input!$C$5,AE$4,"EUR")</f>
        <v>0</v>
      </c>
      <c r="AF57" s="128">
        <f>_xll.Lucanet("stat",Input!$C$2,Input!$C$3,Input!$D$4,$A57,Input!$C$5,AF$4,"EUR")</f>
        <v>0</v>
      </c>
      <c r="AG57" s="128">
        <f>_xll.Lucanet("stat",Input!$C$2,Input!$C$3,Input!$D$4,$A57,Input!$C$5,AG$4,"EUR")</f>
        <v>0</v>
      </c>
      <c r="AH57" s="128">
        <f>_xll.Lucanet("stat",Input!$C$2,Input!$C$3,Input!$D$4,$A57,Input!$C$5,AH$4,"EUR")</f>
        <v>0</v>
      </c>
      <c r="AI57" s="128">
        <f>_xll.Lucanet("stat",Input!$C$2,Input!$C$3,Input!$D$4,$A57,Input!$C$5,AI$4,"EUR")</f>
        <v>0</v>
      </c>
      <c r="AJ57" s="128">
        <f>_xll.Lucanet("stat",Input!$C$2,Input!$C$3,Input!$D$4,$A57,Input!$C$5,AJ$4,"EUR")</f>
        <v>0</v>
      </c>
      <c r="AK57" s="128">
        <f>_xll.Lucanet("stat",Input!$C$2,Input!$C$3,Input!$D$4,$A57,Input!$C$5,AK$4,"EUR")</f>
        <v>0</v>
      </c>
      <c r="AL57" s="128">
        <f>_xll.Lucanet("stat",Input!$C$2,Input!$C$3,Input!$D$4,$A57,Input!$C$5,AL$4,"EUR")</f>
        <v>0</v>
      </c>
      <c r="AM57" s="128">
        <f>_xll.Lucanet("stat",Input!$C$2,Input!$C$3,Input!$D$4,$A57,Input!$C$5,AM$4,"EUR")</f>
        <v>0</v>
      </c>
      <c r="AN57" s="128">
        <f>_xll.Lucanet("stat",Input!$C$2,Input!$C$3,Input!$D$4,$A57,Input!$C$5,AN$4,"EUR")</f>
        <v>0</v>
      </c>
      <c r="AO57" s="128">
        <f>_xll.Lucanet("stat",Input!$C$2,Input!$C$3,Input!$D$4,$A57,Input!$C$5,AO$4,"EUR")</f>
        <v>0</v>
      </c>
      <c r="AP57" s="128">
        <f>_xll.Lucanet("stat",Input!$C$2,Input!$C$3,Input!$D$4,$A57,Input!$C$5,AP$4,"EUR")</f>
        <v>0</v>
      </c>
      <c r="AQ57" s="128">
        <f>_xll.Lucanet("stat",Input!$C$2,Input!$C$3,Input!$D$4,$A57,Input!$C$5,AQ$4,"EUR")</f>
        <v>0</v>
      </c>
      <c r="AR57" s="128">
        <f>_xll.Lucanet("stat",Input!$C$2,Input!$C$3,Input!$D$4,$A57,Input!$C$5,AR$4,"EUR")</f>
        <v>0</v>
      </c>
      <c r="AS57" s="128">
        <f>_xll.Lucanet("stat",Input!$C$2,Input!$C$3,Input!$D$4,$A57,Input!$C$5,AS$4,"EUR")</f>
        <v>0</v>
      </c>
      <c r="AT57" s="128">
        <f>_xll.Lucanet("stat",Input!$C$2,Input!$C$3,Input!$D$4,$A57,Input!$C$5,AT$4,"EUR")</f>
        <v>0</v>
      </c>
      <c r="AU57" s="128">
        <f>_xll.Lucanet("stat",Input!$C$2,Input!$C$3,Input!$D$4,$A57,Input!$C$5,AU$4,"EUR")</f>
        <v>0</v>
      </c>
      <c r="AV57" s="128">
        <f>_xll.Lucanet("stat",Input!$C$2,Input!$C$3,Input!$D$4,$A57,Input!$C$5,AV$4,"EUR")</f>
        <v>0</v>
      </c>
      <c r="AW57" s="128">
        <f>_xll.Lucanet("stat",Input!$C$2,Input!$C$3,Input!$D$4,$A57,Input!$C$5,AW$4,"EUR")</f>
        <v>0</v>
      </c>
      <c r="AX57" s="128">
        <f>_xll.Lucanet("stat",Input!$C$2,Input!$C$3,Input!$D$4,$A57,Input!$C$5,AX$4,"EUR")</f>
        <v>0</v>
      </c>
      <c r="AY57" s="128">
        <f>_xll.Lucanet("stat",Input!$C$2,Input!$C$3,Input!$D$4,$A57,Input!$C$5,AY$4,"EUR")</f>
        <v>0</v>
      </c>
      <c r="AZ57" s="128">
        <f>_xll.Lucanet("stat",Input!$C$2,Input!$C$3,Input!$D$4,$A57,Input!$C$5,AZ$4,"EUR")</f>
        <v>0</v>
      </c>
      <c r="BA57" s="128">
        <f>_xll.Lucanet("stat",Input!$C$2,Input!$C$3,Input!$D$4,$A57,Input!$C$5,BA$4,"EUR")</f>
        <v>0</v>
      </c>
      <c r="BB57" s="128">
        <f>_xll.Lucanet("stat",Input!$C$2,Input!$C$3,Input!$D$4,$A57,Input!$C$5,BB$4,"EUR")</f>
        <v>0</v>
      </c>
      <c r="BC57" s="128">
        <f>_xll.Lucanet("stat",Input!$C$2,Input!$C$3,Input!$D$4,$A57,Input!$C$5,BC$4,"EUR")</f>
        <v>0</v>
      </c>
      <c r="BD57" s="128">
        <f>_xll.Lucanet("stat",Input!$C$2,Input!$C$3,Input!$D$4,$A57,Input!$C$5,BD$4,"EUR")</f>
        <v>0</v>
      </c>
      <c r="BE57" s="128">
        <f>_xll.Lucanet("stat",Input!$C$2,Input!$C$3,Input!$D$4,$A57,Input!$C$5,BE$4,"EUR")</f>
        <v>0</v>
      </c>
      <c r="BF57" s="128">
        <f>_xll.Lucanet("stat",Input!$C$2,Input!$C$3,Input!$D$4,$A57,Input!$C$5,BF$4,"EUR")</f>
        <v>0</v>
      </c>
      <c r="BG57" s="128">
        <f>_xll.Lucanet("stat",Input!$C$2,Input!$C$3,Input!$D$4,$A57,Input!$C$5,BG$4,"EUR")</f>
        <v>0</v>
      </c>
      <c r="BH57" s="128">
        <f>_xll.Lucanet("stat",Input!$C$2,Input!$C$3,Input!$D$4,$A57,Input!$C$5,BH$4,"EUR")</f>
        <v>0</v>
      </c>
      <c r="BI57" s="128">
        <f>_xll.Lucanet("stat",Input!$C$2,Input!$C$3,Input!$D$4,$A57,Input!$C$5,BI$4,"EUR")</f>
        <v>0</v>
      </c>
      <c r="BJ57" s="128">
        <f>_xll.Lucanet("stat",Input!$C$2,Input!$C$3,Input!$D$4,$A57,Input!$C$5,BJ$4,"EUR")</f>
        <v>0</v>
      </c>
      <c r="BK57" s="128">
        <f>_xll.Lucanet("stat",Input!$C$2,Input!$C$3,Input!$D$4,$A57,Input!$C$5,BK$4,"EUR")</f>
        <v>0</v>
      </c>
      <c r="BL57" s="128">
        <f>_xll.Lucanet("stat",Input!$C$2,Input!$C$3,Input!$D$4,$A57,Input!$C$5,BL$4,"EUR")</f>
        <v>0</v>
      </c>
      <c r="BM57" s="128">
        <f>_xll.Lucanet("stat",Input!$C$2,Input!$C$3,Input!$D$4,$A57,Input!$C$5,BM$4,"EUR")</f>
        <v>0</v>
      </c>
      <c r="BN57" s="128">
        <f>_xll.Lucanet("stat",Input!$C$2,Input!$C$3,Input!$D$4,$A57,Input!$C$5,BN$4,"EUR")</f>
        <v>0</v>
      </c>
      <c r="BO57" s="128">
        <f>_xll.Lucanet("stat",Input!$C$2,Input!$C$3,Input!$D$4,$A57,Input!$C$5,BO$4,"EUR")</f>
        <v>0</v>
      </c>
      <c r="BP57" s="128">
        <f>_xll.Lucanet("stat",Input!$C$2,Input!$C$3,Input!$D$4,$A57,Input!$C$5,BP$4,"EUR")</f>
        <v>0</v>
      </c>
      <c r="BQ57" s="128">
        <f>_xll.Lucanet("stat",Input!$C$2,Input!$C$3,Input!$D$4,$A57,Input!$C$5,BQ$4,"EUR")</f>
        <v>0</v>
      </c>
      <c r="BR57" s="128">
        <f>_xll.Lucanet("stat",Input!$C$2,Input!$C$3,Input!$D$4,$A57,Input!$C$5,BR$4,"EUR")</f>
        <v>0</v>
      </c>
      <c r="BS57" s="128">
        <f>_xll.Lucanet("stat",Input!$C$2,Input!$C$3,Input!$D$4,$A57,Input!$C$5,BS$4,"EUR")</f>
        <v>0</v>
      </c>
      <c r="BT57" s="128">
        <f>_xll.Lucanet("stat",Input!$C$2,Input!$C$3,Input!$D$4,$A57,Input!$C$5,BT$4,"EUR")</f>
        <v>0</v>
      </c>
      <c r="BU57" s="128">
        <f>_xll.Lucanet("stat",Input!$C$2,Input!$C$3,Input!$D$4,$A57,Input!$C$5,BU$4,"EUR")</f>
        <v>0</v>
      </c>
      <c r="BV57" s="128">
        <f>_xll.Lucanet("stat",Input!$C$2,Input!$C$3,Input!$D$4,$A57,Input!$C$5,BV$4,"EUR")</f>
        <v>0</v>
      </c>
      <c r="BW57" s="128">
        <f>_xll.Lucanet("stat",Input!$C$2,Input!$C$3,Input!$D$4,$A57,Input!$C$5,BW$4,"EUR")</f>
        <v>0</v>
      </c>
      <c r="BX57" s="128">
        <f>_xll.Lucanet("stat",Input!$C$2,Input!$C$3,Input!$D$4,$A57,Input!$C$5,BX$4,"EUR")</f>
        <v>0</v>
      </c>
      <c r="BY57" s="128">
        <f>_xll.Lucanet("stat",Input!$C$2,Input!$C$3,Input!$D$4,$A57,Input!$C$5,BY$4,"EUR")</f>
        <v>0</v>
      </c>
      <c r="BZ57" s="128">
        <f>_xll.Lucanet("stat",Input!$C$2,Input!$C$3,Input!$D$4,$A57,Input!$C$5,BZ$4,"EUR")</f>
        <v>0</v>
      </c>
      <c r="CA57" s="128">
        <f>_xll.Lucanet("stat",Input!$C$2,Input!$C$3,Input!$D$4,$A57,Input!$C$5,CA$4,"EUR")</f>
        <v>0</v>
      </c>
      <c r="CB57" s="128">
        <f>_xll.Lucanet("stat",Input!$C$2,Input!$C$3,Input!$D$4,$A57,Input!$C$5,CB$4,"EUR")</f>
        <v>0</v>
      </c>
      <c r="CC57" s="128">
        <f>_xll.Lucanet("stat",Input!$C$2,Input!$C$3,Input!$D$4,$A57,Input!$C$5,CC$4,"EUR")</f>
        <v>0</v>
      </c>
      <c r="CD57" s="128">
        <f>_xll.Lucanet("stat",Input!$C$2,Input!$C$3,Input!$D$4,$A57,Input!$C$5,CD$4,"EUR")</f>
        <v>0</v>
      </c>
      <c r="CE57" s="128">
        <f>_xll.Lucanet("stat",Input!$C$2,Input!$C$3,Input!$D$4,$A57,Input!$C$5,CE$4,"EUR")</f>
        <v>0</v>
      </c>
      <c r="CF57" s="128">
        <f>_xll.Lucanet("stat",Input!$C$2,Input!$C$3,Input!$D$4,$A57,Input!$C$5,CF$4,"EUR")</f>
        <v>0</v>
      </c>
      <c r="CG57" s="128">
        <f>_xll.Lucanet("stat",Input!$C$2,Input!$C$3,Input!$D$4,$A57,Input!$C$5,CG$4,"EUR")</f>
        <v>0</v>
      </c>
      <c r="CH57" s="128">
        <f>_xll.Lucanet("stat",Input!$C$2,Input!$C$3,Input!$D$4,$A57,Input!$C$5,CH$4,"EUR")</f>
        <v>0</v>
      </c>
      <c r="CI57" s="128">
        <f>_xll.Lucanet("stat",Input!$C$2,Input!$C$3,Input!$D$4,$A57,Input!$C$5,CI$4,"EUR")</f>
        <v>0</v>
      </c>
      <c r="CJ57" s="128">
        <f>_xll.Lucanet("stat",Input!$C$2,Input!$C$3,Input!$D$4,$A57,Input!$C$5,CJ$4,"EUR")</f>
        <v>0</v>
      </c>
      <c r="CK57" s="128">
        <f>_xll.Lucanet("stat",Input!$C$2,Input!$C$3,Input!$D$4,$A57,Input!$C$5,CK$4,"EUR")</f>
        <v>0</v>
      </c>
      <c r="CL57" s="128">
        <f>_xll.Lucanet("stat",Input!$C$2,Input!$C$3,Input!$D$4,$A57,Input!$C$5,CL$4,"EUR")</f>
        <v>0</v>
      </c>
    </row>
    <row r="58" spans="1:90">
      <c r="D58" s="82" t="s">
        <v>75</v>
      </c>
      <c r="E58" s="47">
        <f t="shared" si="319"/>
        <v>149.4</v>
      </c>
      <c r="F58" s="55"/>
      <c r="G58" s="56">
        <f t="shared" ref="G58:R58" si="554">SUM(G56:G57)</f>
        <v>0</v>
      </c>
      <c r="H58" s="56">
        <f t="shared" si="554"/>
        <v>0</v>
      </c>
      <c r="I58" s="56">
        <f t="shared" si="554"/>
        <v>0</v>
      </c>
      <c r="J58" s="56">
        <f t="shared" si="554"/>
        <v>0</v>
      </c>
      <c r="K58" s="56">
        <f t="shared" si="554"/>
        <v>0</v>
      </c>
      <c r="L58" s="56">
        <f t="shared" si="554"/>
        <v>0</v>
      </c>
      <c r="M58" s="56">
        <f t="shared" si="554"/>
        <v>0</v>
      </c>
      <c r="N58" s="56">
        <f t="shared" si="554"/>
        <v>0</v>
      </c>
      <c r="O58" s="56">
        <f t="shared" si="554"/>
        <v>0</v>
      </c>
      <c r="P58" s="56">
        <f t="shared" si="554"/>
        <v>0</v>
      </c>
      <c r="Q58" s="56">
        <f t="shared" si="554"/>
        <v>0</v>
      </c>
      <c r="R58" s="56">
        <f t="shared" si="554"/>
        <v>0</v>
      </c>
      <c r="S58" s="56">
        <f>SUM(S56:S57)</f>
        <v>0</v>
      </c>
      <c r="T58" s="56">
        <f t="shared" ref="T58:AD58" si="555">SUM(T56:T57)</f>
        <v>0</v>
      </c>
      <c r="U58" s="56">
        <f t="shared" si="555"/>
        <v>0</v>
      </c>
      <c r="V58" s="56">
        <f t="shared" si="555"/>
        <v>0</v>
      </c>
      <c r="W58" s="56">
        <f t="shared" si="555"/>
        <v>0</v>
      </c>
      <c r="X58" s="56">
        <f t="shared" si="555"/>
        <v>0</v>
      </c>
      <c r="Y58" s="56">
        <f t="shared" si="555"/>
        <v>5</v>
      </c>
      <c r="Z58" s="56">
        <f t="shared" si="555"/>
        <v>13.4</v>
      </c>
      <c r="AA58" s="56">
        <f t="shared" si="555"/>
        <v>9.1999999999999993</v>
      </c>
      <c r="AB58" s="56">
        <f t="shared" si="555"/>
        <v>6.9</v>
      </c>
      <c r="AC58" s="56">
        <f t="shared" si="555"/>
        <v>4.5</v>
      </c>
      <c r="AD58" s="56">
        <f t="shared" si="555"/>
        <v>7.05</v>
      </c>
      <c r="AE58" s="56">
        <f t="shared" ref="AE58:AO58" si="556">SUM(AE56:AE57)</f>
        <v>16</v>
      </c>
      <c r="AF58" s="56">
        <f t="shared" si="556"/>
        <v>68</v>
      </c>
      <c r="AG58" s="56">
        <f t="shared" si="556"/>
        <v>56</v>
      </c>
      <c r="AH58" s="56">
        <f t="shared" si="556"/>
        <v>36</v>
      </c>
      <c r="AI58" s="56">
        <f t="shared" si="556"/>
        <v>47.21</v>
      </c>
      <c r="AJ58" s="56">
        <f t="shared" si="556"/>
        <v>55.69</v>
      </c>
      <c r="AK58" s="56">
        <f t="shared" si="556"/>
        <v>5.0999999999999996</v>
      </c>
      <c r="AL58" s="56">
        <f t="shared" si="556"/>
        <v>18.5</v>
      </c>
      <c r="AM58" s="56">
        <f t="shared" si="556"/>
        <v>97.9</v>
      </c>
      <c r="AN58" s="56">
        <f t="shared" si="556"/>
        <v>62.1</v>
      </c>
      <c r="AO58" s="56">
        <f t="shared" si="556"/>
        <v>55</v>
      </c>
      <c r="AP58" s="56">
        <f t="shared" ref="AP58:BB58" si="557">SUM(AP56:AP57)</f>
        <v>65.599999999999994</v>
      </c>
      <c r="AQ58" s="56">
        <f t="shared" si="557"/>
        <v>123.4</v>
      </c>
      <c r="AR58" s="56">
        <f t="shared" si="557"/>
        <v>111.9</v>
      </c>
      <c r="AS58" s="56">
        <f t="shared" si="557"/>
        <v>61.9</v>
      </c>
      <c r="AT58" s="56">
        <f t="shared" si="557"/>
        <v>109.3</v>
      </c>
      <c r="AU58" s="56">
        <f t="shared" si="557"/>
        <v>17.100000000000001</v>
      </c>
      <c r="AV58" s="56">
        <f t="shared" si="557"/>
        <v>82.4</v>
      </c>
      <c r="AW58" s="56">
        <f t="shared" si="557"/>
        <v>57.2</v>
      </c>
      <c r="AX58" s="56">
        <f t="shared" si="557"/>
        <v>144.4</v>
      </c>
      <c r="AY58" s="56">
        <f t="shared" si="557"/>
        <v>168.4</v>
      </c>
      <c r="AZ58" s="56">
        <f t="shared" si="557"/>
        <v>59.5</v>
      </c>
      <c r="BA58" s="56">
        <f t="shared" si="557"/>
        <v>124.5</v>
      </c>
      <c r="BB58" s="56">
        <f t="shared" si="557"/>
        <v>111.3</v>
      </c>
      <c r="BC58" s="56">
        <f t="shared" ref="BC58:BN58" si="558">SUM(BC56:BC57)</f>
        <v>16.100000000000001</v>
      </c>
      <c r="BD58" s="56">
        <f t="shared" si="558"/>
        <v>69.599999999999994</v>
      </c>
      <c r="BE58" s="56">
        <f t="shared" si="558"/>
        <v>13.1</v>
      </c>
      <c r="BF58" s="56">
        <f t="shared" si="558"/>
        <v>0</v>
      </c>
      <c r="BG58" s="56">
        <f t="shared" si="558"/>
        <v>55.4</v>
      </c>
      <c r="BH58" s="56">
        <f t="shared" si="558"/>
        <v>13</v>
      </c>
      <c r="BI58" s="56">
        <f t="shared" si="558"/>
        <v>6.79</v>
      </c>
      <c r="BJ58" s="56">
        <f t="shared" si="558"/>
        <v>5</v>
      </c>
      <c r="BK58" s="56">
        <f t="shared" si="558"/>
        <v>2.81</v>
      </c>
      <c r="BL58" s="56">
        <f t="shared" si="558"/>
        <v>2.79</v>
      </c>
      <c r="BM58" s="56">
        <f t="shared" si="558"/>
        <v>55.55</v>
      </c>
      <c r="BN58" s="56">
        <f t="shared" si="558"/>
        <v>105.3</v>
      </c>
      <c r="BO58" s="56">
        <f t="shared" ref="BO58:BZ58" si="559">SUM(BO56:BO57)</f>
        <v>59.6</v>
      </c>
      <c r="BP58" s="56">
        <f t="shared" si="559"/>
        <v>49.45</v>
      </c>
      <c r="BQ58" s="56">
        <f t="shared" si="559"/>
        <v>122.85</v>
      </c>
      <c r="BR58" s="56">
        <f t="shared" si="559"/>
        <v>73.400000000000006</v>
      </c>
      <c r="BS58" s="56">
        <f t="shared" si="559"/>
        <v>0</v>
      </c>
      <c r="BT58" s="56">
        <f t="shared" si="559"/>
        <v>43.61</v>
      </c>
      <c r="BU58" s="56">
        <f t="shared" si="559"/>
        <v>90.59</v>
      </c>
      <c r="BV58" s="56">
        <f t="shared" si="559"/>
        <v>35.299999999999997</v>
      </c>
      <c r="BW58" s="56">
        <f t="shared" si="559"/>
        <v>70.3</v>
      </c>
      <c r="BX58" s="56">
        <f t="shared" si="559"/>
        <v>133.30000000000001</v>
      </c>
      <c r="BY58" s="56">
        <f t="shared" si="559"/>
        <v>65.3</v>
      </c>
      <c r="BZ58" s="56">
        <f t="shared" si="559"/>
        <v>118.3</v>
      </c>
      <c r="CA58" s="56">
        <f t="shared" ref="CA58:CL58" si="560">SUM(CA56:CA57)</f>
        <v>31.96</v>
      </c>
      <c r="CB58" s="56">
        <f t="shared" si="560"/>
        <v>24.6</v>
      </c>
      <c r="CC58" s="56">
        <f t="shared" si="560"/>
        <v>38.4</v>
      </c>
      <c r="CD58" s="56">
        <f t="shared" si="560"/>
        <v>81.8</v>
      </c>
      <c r="CE58" s="56">
        <f t="shared" si="560"/>
        <v>19.75</v>
      </c>
      <c r="CF58" s="56">
        <f t="shared" si="560"/>
        <v>149.4</v>
      </c>
      <c r="CG58" s="56">
        <f t="shared" si="560"/>
        <v>0</v>
      </c>
      <c r="CH58" s="56">
        <f t="shared" si="560"/>
        <v>0</v>
      </c>
      <c r="CI58" s="56">
        <f t="shared" si="560"/>
        <v>0</v>
      </c>
      <c r="CJ58" s="56">
        <f t="shared" si="560"/>
        <v>0</v>
      </c>
      <c r="CK58" s="56">
        <f t="shared" si="560"/>
        <v>0</v>
      </c>
      <c r="CL58" s="56">
        <f t="shared" si="560"/>
        <v>0</v>
      </c>
    </row>
    <row r="59" spans="1:90">
      <c r="D59" s="83" t="s">
        <v>92</v>
      </c>
      <c r="E59" s="47">
        <f t="shared" si="319"/>
        <v>31.262888749999998</v>
      </c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47" t="e">
        <f>S138/S55</f>
        <v>#DIV/0!</v>
      </c>
      <c r="T59" s="47" t="e">
        <f t="shared" ref="T59:AO59" si="561">T138/T49</f>
        <v>#DIV/0!</v>
      </c>
      <c r="U59" s="47" t="e">
        <f t="shared" si="561"/>
        <v>#DIV/0!</v>
      </c>
      <c r="V59" s="47" t="e">
        <f t="shared" si="561"/>
        <v>#DIV/0!</v>
      </c>
      <c r="W59" s="47" t="e">
        <f t="shared" si="561"/>
        <v>#DIV/0!</v>
      </c>
      <c r="X59" s="47" t="e">
        <f t="shared" si="561"/>
        <v>#DIV/0!</v>
      </c>
      <c r="Y59" s="47" t="e">
        <f t="shared" si="561"/>
        <v>#DIV/0!</v>
      </c>
      <c r="Z59" s="47" t="e">
        <f t="shared" si="561"/>
        <v>#DIV/0!</v>
      </c>
      <c r="AA59" s="47" t="e">
        <f t="shared" si="561"/>
        <v>#DIV/0!</v>
      </c>
      <c r="AB59" s="47" t="e">
        <f t="shared" si="561"/>
        <v>#DIV/0!</v>
      </c>
      <c r="AC59" s="47" t="e">
        <f t="shared" si="561"/>
        <v>#DIV/0!</v>
      </c>
      <c r="AD59" s="47" t="e">
        <f t="shared" si="561"/>
        <v>#DIV/0!</v>
      </c>
      <c r="AE59" s="47">
        <f t="shared" si="561"/>
        <v>33.484375</v>
      </c>
      <c r="AF59" s="47">
        <f t="shared" si="561"/>
        <v>25.0625</v>
      </c>
      <c r="AG59" s="47">
        <f>AG138/AG49</f>
        <v>25.0625</v>
      </c>
      <c r="AH59" s="47">
        <f t="shared" si="561"/>
        <v>24.3125</v>
      </c>
      <c r="AI59" s="47">
        <f t="shared" si="561"/>
        <v>38.55294117647059</v>
      </c>
      <c r="AJ59" s="47">
        <f t="shared" si="561"/>
        <v>25.103124999999999</v>
      </c>
      <c r="AK59" s="47">
        <f t="shared" si="561"/>
        <v>25.103515625</v>
      </c>
      <c r="AL59" s="47">
        <f t="shared" si="561"/>
        <v>25.103515625</v>
      </c>
      <c r="AM59" s="47">
        <f t="shared" si="561"/>
        <v>25.103515625</v>
      </c>
      <c r="AN59" s="47">
        <f t="shared" si="561"/>
        <v>25.103515625</v>
      </c>
      <c r="AO59" s="47">
        <f t="shared" si="561"/>
        <v>25.103515625</v>
      </c>
      <c r="AP59" s="47">
        <f t="shared" ref="AP59:BB59" si="562">AP138/AP49</f>
        <v>25.223046875000001</v>
      </c>
      <c r="AQ59" s="47">
        <f t="shared" si="562"/>
        <v>18.640734827586208</v>
      </c>
      <c r="AR59" s="47">
        <f t="shared" si="562"/>
        <v>21.753755443037974</v>
      </c>
      <c r="AS59" s="47">
        <f t="shared" si="562"/>
        <v>20.673457755102042</v>
      </c>
      <c r="AT59" s="47">
        <f t="shared" si="562"/>
        <v>18.881133333333334</v>
      </c>
      <c r="AU59" s="47">
        <f t="shared" si="562"/>
        <v>16.523401052631577</v>
      </c>
      <c r="AV59" s="47">
        <f t="shared" si="562"/>
        <v>16.844665230769234</v>
      </c>
      <c r="AW59" s="47">
        <f t="shared" si="562"/>
        <v>4.2660493749999997</v>
      </c>
      <c r="AX59" s="47">
        <f t="shared" si="562"/>
        <v>4.2816902307692306</v>
      </c>
      <c r="AY59" s="47">
        <f t="shared" si="562"/>
        <v>4.3772884230769229</v>
      </c>
      <c r="AZ59" s="47">
        <f t="shared" si="562"/>
        <v>4.5331493220338981</v>
      </c>
      <c r="BA59" s="47">
        <f t="shared" si="562"/>
        <v>4.5187423749999995</v>
      </c>
      <c r="BB59" s="47">
        <f t="shared" si="562"/>
        <v>4.4163720703124998</v>
      </c>
      <c r="BC59" s="47">
        <f t="shared" ref="BC59:BN59" si="563">BC138/BC49</f>
        <v>20.945629827586206</v>
      </c>
      <c r="BD59" s="47">
        <f t="shared" si="563"/>
        <v>23.050907166666665</v>
      </c>
      <c r="BE59" s="47">
        <f t="shared" si="563"/>
        <v>20.912957804878051</v>
      </c>
      <c r="BF59" s="47">
        <f t="shared" si="563"/>
        <v>22.930167164179103</v>
      </c>
      <c r="BG59" s="47">
        <f t="shared" si="563"/>
        <v>23.56498835443038</v>
      </c>
      <c r="BH59" s="47">
        <f t="shared" si="563"/>
        <v>23.235574545454543</v>
      </c>
      <c r="BI59" s="47">
        <f t="shared" si="563"/>
        <v>22.959120617283951</v>
      </c>
      <c r="BJ59" s="47">
        <f t="shared" si="563"/>
        <v>22.064815443037975</v>
      </c>
      <c r="BK59" s="47">
        <f t="shared" si="563"/>
        <v>21.92748096385542</v>
      </c>
      <c r="BL59" s="47">
        <f t="shared" si="563"/>
        <v>21.880846052631579</v>
      </c>
      <c r="BM59" s="47">
        <f t="shared" si="563"/>
        <v>21.69690533333333</v>
      </c>
      <c r="BN59" s="47">
        <f t="shared" si="563"/>
        <v>22.824979846153845</v>
      </c>
      <c r="BO59" s="47">
        <f t="shared" ref="BO59:BZ59" si="564">BO138/BO49</f>
        <v>4.6052382558139531</v>
      </c>
      <c r="BP59" s="47">
        <f t="shared" si="564"/>
        <v>8.0888518750000014</v>
      </c>
      <c r="BQ59" s="47">
        <f t="shared" si="564"/>
        <v>4.9918505128205135</v>
      </c>
      <c r="BR59" s="47">
        <f t="shared" si="564"/>
        <v>5.6002047641509423</v>
      </c>
      <c r="BS59" s="47">
        <f t="shared" si="564"/>
        <v>4.9110112254901965</v>
      </c>
      <c r="BT59" s="47">
        <f t="shared" si="564"/>
        <v>4.6969040760869563</v>
      </c>
      <c r="BU59" s="47">
        <f t="shared" si="564"/>
        <v>4.9214259523809529</v>
      </c>
      <c r="BV59" s="47">
        <f t="shared" si="564"/>
        <v>6.0644412499999998</v>
      </c>
      <c r="BW59" s="47">
        <f t="shared" si="564"/>
        <v>4.6501740178571422</v>
      </c>
      <c r="BX59" s="47">
        <f t="shared" si="564"/>
        <v>7.8916838095238093</v>
      </c>
      <c r="BY59" s="47">
        <f t="shared" si="564"/>
        <v>6.1934964090909084</v>
      </c>
      <c r="BZ59" s="47">
        <f t="shared" si="564"/>
        <v>4.8891450510204084</v>
      </c>
      <c r="CA59" s="47">
        <f t="shared" ref="CA59:CL59" si="565">CA138/CA49</f>
        <v>21.293650571428572</v>
      </c>
      <c r="CB59" s="47">
        <f t="shared" si="565"/>
        <v>28.066458125</v>
      </c>
      <c r="CC59" s="47">
        <f t="shared" si="565"/>
        <v>29.837180468750002</v>
      </c>
      <c r="CD59" s="47">
        <f t="shared" si="565"/>
        <v>31.441358490566039</v>
      </c>
      <c r="CE59" s="47">
        <f t="shared" si="565"/>
        <v>41.034017837837837</v>
      </c>
      <c r="CF59" s="47">
        <f t="shared" si="565"/>
        <v>31.262888749999998</v>
      </c>
      <c r="CG59" s="47">
        <f t="shared" si="565"/>
        <v>35.286514473684214</v>
      </c>
      <c r="CH59" s="47">
        <f t="shared" si="565"/>
        <v>32.142633250000003</v>
      </c>
      <c r="CI59" s="47">
        <f t="shared" si="565"/>
        <v>33.787418717948718</v>
      </c>
      <c r="CJ59" s="47">
        <f t="shared" si="565"/>
        <v>31.559566499999999</v>
      </c>
      <c r="CK59" s="47">
        <f t="shared" si="565"/>
        <v>38.856104411764704</v>
      </c>
      <c r="CL59" s="47">
        <f t="shared" si="565"/>
        <v>36.421105813953488</v>
      </c>
    </row>
    <row r="60" spans="1:90">
      <c r="D60" s="83" t="s">
        <v>93</v>
      </c>
      <c r="E60" s="47">
        <f t="shared" si="319"/>
        <v>12.320165997322624</v>
      </c>
      <c r="F60" s="55"/>
      <c r="G60" s="47" t="e">
        <f t="shared" ref="G60:AO60" si="566">G139/G58</f>
        <v>#DIV/0!</v>
      </c>
      <c r="H60" s="47" t="e">
        <f t="shared" si="566"/>
        <v>#DIV/0!</v>
      </c>
      <c r="I60" s="47" t="e">
        <f t="shared" si="566"/>
        <v>#DIV/0!</v>
      </c>
      <c r="J60" s="47" t="e">
        <f t="shared" si="566"/>
        <v>#DIV/0!</v>
      </c>
      <c r="K60" s="47" t="e">
        <f t="shared" si="566"/>
        <v>#DIV/0!</v>
      </c>
      <c r="L60" s="47" t="e">
        <f t="shared" si="566"/>
        <v>#DIV/0!</v>
      </c>
      <c r="M60" s="47" t="e">
        <f t="shared" si="566"/>
        <v>#DIV/0!</v>
      </c>
      <c r="N60" s="47" t="e">
        <f t="shared" si="566"/>
        <v>#DIV/0!</v>
      </c>
      <c r="O60" s="47" t="e">
        <f t="shared" si="566"/>
        <v>#DIV/0!</v>
      </c>
      <c r="P60" s="47" t="e">
        <f t="shared" si="566"/>
        <v>#DIV/0!</v>
      </c>
      <c r="Q60" s="47" t="e">
        <f t="shared" si="566"/>
        <v>#DIV/0!</v>
      </c>
      <c r="R60" s="47" t="e">
        <f t="shared" si="566"/>
        <v>#DIV/0!</v>
      </c>
      <c r="S60" s="47" t="e">
        <f t="shared" si="566"/>
        <v>#DIV/0!</v>
      </c>
      <c r="T60" s="47" t="e">
        <f t="shared" si="566"/>
        <v>#DIV/0!</v>
      </c>
      <c r="U60" s="47" t="e">
        <f t="shared" si="566"/>
        <v>#DIV/0!</v>
      </c>
      <c r="V60" s="47" t="e">
        <f t="shared" si="566"/>
        <v>#DIV/0!</v>
      </c>
      <c r="W60" s="47" t="e">
        <f t="shared" si="566"/>
        <v>#DIV/0!</v>
      </c>
      <c r="X60" s="47" t="e">
        <f t="shared" si="566"/>
        <v>#DIV/0!</v>
      </c>
      <c r="Y60" s="47">
        <f t="shared" si="566"/>
        <v>10.809425999999998</v>
      </c>
      <c r="Z60" s="47">
        <f t="shared" si="566"/>
        <v>11.883557462686568</v>
      </c>
      <c r="AA60" s="47">
        <f t="shared" si="566"/>
        <v>13.261401086956523</v>
      </c>
      <c r="AB60" s="47">
        <f t="shared" si="566"/>
        <v>12.173998550724637</v>
      </c>
      <c r="AC60" s="47">
        <f t="shared" si="566"/>
        <v>11.939453333333333</v>
      </c>
      <c r="AD60" s="47">
        <f t="shared" si="566"/>
        <v>10.978147517730497</v>
      </c>
      <c r="AE60" s="47">
        <f t="shared" si="566"/>
        <v>11.295837499999999</v>
      </c>
      <c r="AF60" s="47">
        <f t="shared" si="566"/>
        <v>16.087633676470588</v>
      </c>
      <c r="AG60" s="47">
        <f t="shared" si="566"/>
        <v>10.761170535714287</v>
      </c>
      <c r="AH60" s="47">
        <f t="shared" si="566"/>
        <v>9.9476986111111128</v>
      </c>
      <c r="AI60" s="47">
        <f t="shared" si="566"/>
        <v>11.067674221563228</v>
      </c>
      <c r="AJ60" s="47">
        <f t="shared" si="566"/>
        <v>16.948483390195726</v>
      </c>
      <c r="AK60" s="47">
        <f t="shared" si="566"/>
        <v>44.641347058823534</v>
      </c>
      <c r="AL60" s="47">
        <f t="shared" si="566"/>
        <v>14.604767027027028</v>
      </c>
      <c r="AM60" s="47">
        <f t="shared" si="566"/>
        <v>11.540079877425946</v>
      </c>
      <c r="AN60" s="47">
        <f t="shared" si="566"/>
        <v>9.3431040257648963</v>
      </c>
      <c r="AO60" s="47">
        <f t="shared" si="566"/>
        <v>16.308751090909091</v>
      </c>
      <c r="AP60" s="47">
        <f t="shared" ref="AP60:BB60" si="567">AP139/AP58</f>
        <v>8.7133881097560977</v>
      </c>
      <c r="AQ60" s="47">
        <f t="shared" si="567"/>
        <v>8.6233987844408411</v>
      </c>
      <c r="AR60" s="47">
        <f t="shared" si="567"/>
        <v>7.1726886505808753</v>
      </c>
      <c r="AS60" s="47">
        <f t="shared" si="567"/>
        <v>10.575410016155089</v>
      </c>
      <c r="AT60" s="47">
        <f t="shared" si="567"/>
        <v>7.8581881976212253</v>
      </c>
      <c r="AU60" s="47">
        <f t="shared" si="567"/>
        <v>41.297594152046777</v>
      </c>
      <c r="AV60" s="47">
        <f t="shared" si="567"/>
        <v>6.3711536407766989</v>
      </c>
      <c r="AW60" s="47">
        <f t="shared" si="567"/>
        <v>16.283413461538462</v>
      </c>
      <c r="AX60" s="47">
        <f t="shared" si="567"/>
        <v>12.741657548476454</v>
      </c>
      <c r="AY60" s="47">
        <f t="shared" si="567"/>
        <v>9.0463584323040376</v>
      </c>
      <c r="AZ60" s="47">
        <f t="shared" si="567"/>
        <v>23.12917865546218</v>
      </c>
      <c r="BA60" s="47">
        <f t="shared" si="567"/>
        <v>7.2658351004016062</v>
      </c>
      <c r="BB60" s="47">
        <f t="shared" si="567"/>
        <v>15.563078256963164</v>
      </c>
      <c r="BC60" s="47">
        <f t="shared" ref="BC60:BN60" si="568">BC139/BC58</f>
        <v>62.009816770186333</v>
      </c>
      <c r="BD60" s="47">
        <f t="shared" si="568"/>
        <v>5.3842725574712649</v>
      </c>
      <c r="BE60" s="47">
        <f t="shared" si="568"/>
        <v>25.345019083969465</v>
      </c>
      <c r="BF60" s="47" t="e">
        <f t="shared" si="568"/>
        <v>#DIV/0!</v>
      </c>
      <c r="BG60" s="47">
        <f t="shared" si="568"/>
        <v>4.375070036101083</v>
      </c>
      <c r="BH60" s="47">
        <f t="shared" si="568"/>
        <v>18.036899999999999</v>
      </c>
      <c r="BI60" s="47">
        <f t="shared" si="568"/>
        <v>73.21213696612665</v>
      </c>
      <c r="BJ60" s="47">
        <f t="shared" si="568"/>
        <v>16.767620000000001</v>
      </c>
      <c r="BK60" s="47">
        <f t="shared" si="568"/>
        <v>8.3661637010676149</v>
      </c>
      <c r="BL60" s="47">
        <f t="shared" si="568"/>
        <v>154.34015053763443</v>
      </c>
      <c r="BM60" s="47">
        <f t="shared" si="568"/>
        <v>5.4799837983798376</v>
      </c>
      <c r="BN60" s="47">
        <f t="shared" si="568"/>
        <v>5.3017061728395065</v>
      </c>
      <c r="BO60" s="47">
        <f t="shared" ref="BO60:BZ60" si="569">BO139/BO58</f>
        <v>11.945573322147652</v>
      </c>
      <c r="BP60" s="47">
        <f t="shared" si="569"/>
        <v>16.213568452982809</v>
      </c>
      <c r="BQ60" s="47">
        <f t="shared" si="569"/>
        <v>6.7177583231583231</v>
      </c>
      <c r="BR60" s="47">
        <f t="shared" si="569"/>
        <v>9.3693546321525876</v>
      </c>
      <c r="BS60" s="47" t="e">
        <f t="shared" si="569"/>
        <v>#DIV/0!</v>
      </c>
      <c r="BT60" s="47">
        <f t="shared" si="569"/>
        <v>7.1172655354276548</v>
      </c>
      <c r="BU60" s="47">
        <f t="shared" si="569"/>
        <v>10.668680317915884</v>
      </c>
      <c r="BV60" s="47">
        <f t="shared" si="569"/>
        <v>7.6630694050991508</v>
      </c>
      <c r="BW60" s="47">
        <f t="shared" si="569"/>
        <v>13.382236984352774</v>
      </c>
      <c r="BX60" s="47">
        <f t="shared" si="569"/>
        <v>12.373634958739684</v>
      </c>
      <c r="BY60" s="47">
        <f t="shared" si="569"/>
        <v>47.039679938744257</v>
      </c>
      <c r="BZ60" s="47">
        <f t="shared" si="569"/>
        <v>20.871539560439562</v>
      </c>
      <c r="CA60" s="47">
        <f t="shared" ref="CA60:CL60" si="570">CA139/CA58</f>
        <v>29.445577596996248</v>
      </c>
      <c r="CB60" s="47">
        <f t="shared" si="570"/>
        <v>7.2364821138211379</v>
      </c>
      <c r="CC60" s="47">
        <f t="shared" si="570"/>
        <v>12.414145833333334</v>
      </c>
      <c r="CD60" s="47">
        <f t="shared" si="570"/>
        <v>6.6564823960880197</v>
      </c>
      <c r="CE60" s="47">
        <f t="shared" si="570"/>
        <v>64.089043544303806</v>
      </c>
      <c r="CF60" s="47">
        <f t="shared" si="570"/>
        <v>12.320165997322624</v>
      </c>
      <c r="CG60" s="47" t="e">
        <f t="shared" si="570"/>
        <v>#DIV/0!</v>
      </c>
      <c r="CH60" s="47" t="e">
        <f t="shared" si="570"/>
        <v>#DIV/0!</v>
      </c>
      <c r="CI60" s="47" t="e">
        <f t="shared" si="570"/>
        <v>#DIV/0!</v>
      </c>
      <c r="CJ60" s="47" t="e">
        <f t="shared" si="570"/>
        <v>#DIV/0!</v>
      </c>
      <c r="CK60" s="47" t="e">
        <f t="shared" si="570"/>
        <v>#DIV/0!</v>
      </c>
      <c r="CL60" s="47" t="e">
        <f t="shared" si="570"/>
        <v>#DIV/0!</v>
      </c>
    </row>
    <row r="61" spans="1:90">
      <c r="D61" s="83" t="s">
        <v>94</v>
      </c>
      <c r="E61" s="47">
        <f t="shared" si="319"/>
        <v>31.262888749999998</v>
      </c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47" t="e">
        <f t="shared" ref="S61:AO61" si="571">S138/S49</f>
        <v>#DIV/0!</v>
      </c>
      <c r="T61" s="47" t="e">
        <f t="shared" si="571"/>
        <v>#DIV/0!</v>
      </c>
      <c r="U61" s="47" t="e">
        <f t="shared" si="571"/>
        <v>#DIV/0!</v>
      </c>
      <c r="V61" s="47" t="e">
        <f t="shared" si="571"/>
        <v>#DIV/0!</v>
      </c>
      <c r="W61" s="47" t="e">
        <f t="shared" si="571"/>
        <v>#DIV/0!</v>
      </c>
      <c r="X61" s="47" t="e">
        <f t="shared" si="571"/>
        <v>#DIV/0!</v>
      </c>
      <c r="Y61" s="47" t="e">
        <f t="shared" si="571"/>
        <v>#DIV/0!</v>
      </c>
      <c r="Z61" s="47" t="e">
        <f t="shared" si="571"/>
        <v>#DIV/0!</v>
      </c>
      <c r="AA61" s="47" t="e">
        <f t="shared" si="571"/>
        <v>#DIV/0!</v>
      </c>
      <c r="AB61" s="47" t="e">
        <f t="shared" si="571"/>
        <v>#DIV/0!</v>
      </c>
      <c r="AC61" s="47" t="e">
        <f t="shared" si="571"/>
        <v>#DIV/0!</v>
      </c>
      <c r="AD61" s="47" t="e">
        <f t="shared" si="571"/>
        <v>#DIV/0!</v>
      </c>
      <c r="AE61" s="47">
        <f t="shared" si="571"/>
        <v>33.484375</v>
      </c>
      <c r="AF61" s="47">
        <f t="shared" si="571"/>
        <v>25.0625</v>
      </c>
      <c r="AG61" s="47">
        <f t="shared" si="571"/>
        <v>25.0625</v>
      </c>
      <c r="AH61" s="47">
        <f t="shared" si="571"/>
        <v>24.3125</v>
      </c>
      <c r="AI61" s="47">
        <f t="shared" si="571"/>
        <v>38.55294117647059</v>
      </c>
      <c r="AJ61" s="47">
        <f t="shared" si="571"/>
        <v>25.103124999999999</v>
      </c>
      <c r="AK61" s="47">
        <f t="shared" si="571"/>
        <v>25.103515625</v>
      </c>
      <c r="AL61" s="47">
        <f t="shared" si="571"/>
        <v>25.103515625</v>
      </c>
      <c r="AM61" s="47">
        <f t="shared" si="571"/>
        <v>25.103515625</v>
      </c>
      <c r="AN61" s="47">
        <f t="shared" si="571"/>
        <v>25.103515625</v>
      </c>
      <c r="AO61" s="47">
        <f t="shared" si="571"/>
        <v>25.103515625</v>
      </c>
      <c r="AP61" s="47">
        <f t="shared" ref="AP61:BB61" si="572">AP138/AP49</f>
        <v>25.223046875000001</v>
      </c>
      <c r="AQ61" s="47">
        <f t="shared" si="572"/>
        <v>18.640734827586208</v>
      </c>
      <c r="AR61" s="47">
        <f t="shared" si="572"/>
        <v>21.753755443037974</v>
      </c>
      <c r="AS61" s="47">
        <f t="shared" si="572"/>
        <v>20.673457755102042</v>
      </c>
      <c r="AT61" s="47">
        <f t="shared" si="572"/>
        <v>18.881133333333334</v>
      </c>
      <c r="AU61" s="47">
        <f t="shared" si="572"/>
        <v>16.523401052631577</v>
      </c>
      <c r="AV61" s="47">
        <f t="shared" si="572"/>
        <v>16.844665230769234</v>
      </c>
      <c r="AW61" s="47">
        <f t="shared" si="572"/>
        <v>4.2660493749999997</v>
      </c>
      <c r="AX61" s="47">
        <f t="shared" si="572"/>
        <v>4.2816902307692306</v>
      </c>
      <c r="AY61" s="47">
        <f t="shared" si="572"/>
        <v>4.3772884230769229</v>
      </c>
      <c r="AZ61" s="47">
        <f t="shared" si="572"/>
        <v>4.5331493220338981</v>
      </c>
      <c r="BA61" s="47">
        <f t="shared" si="572"/>
        <v>4.5187423749999995</v>
      </c>
      <c r="BB61" s="47">
        <f t="shared" si="572"/>
        <v>4.4163720703124998</v>
      </c>
      <c r="BC61" s="47">
        <f t="shared" ref="BC61:BN61" si="573">BC138/BC49</f>
        <v>20.945629827586206</v>
      </c>
      <c r="BD61" s="47">
        <f t="shared" si="573"/>
        <v>23.050907166666665</v>
      </c>
      <c r="BE61" s="47">
        <f t="shared" si="573"/>
        <v>20.912957804878051</v>
      </c>
      <c r="BF61" s="47">
        <f t="shared" si="573"/>
        <v>22.930167164179103</v>
      </c>
      <c r="BG61" s="47">
        <f t="shared" si="573"/>
        <v>23.56498835443038</v>
      </c>
      <c r="BH61" s="47">
        <f t="shared" si="573"/>
        <v>23.235574545454543</v>
      </c>
      <c r="BI61" s="47">
        <f t="shared" si="573"/>
        <v>22.959120617283951</v>
      </c>
      <c r="BJ61" s="47">
        <f t="shared" si="573"/>
        <v>22.064815443037975</v>
      </c>
      <c r="BK61" s="47">
        <f t="shared" si="573"/>
        <v>21.92748096385542</v>
      </c>
      <c r="BL61" s="47">
        <f t="shared" si="573"/>
        <v>21.880846052631579</v>
      </c>
      <c r="BM61" s="47">
        <f t="shared" si="573"/>
        <v>21.69690533333333</v>
      </c>
      <c r="BN61" s="47">
        <f t="shared" si="573"/>
        <v>22.824979846153845</v>
      </c>
      <c r="BO61" s="47">
        <f t="shared" ref="BO61:BZ61" si="574">BO138/BO49</f>
        <v>4.6052382558139531</v>
      </c>
      <c r="BP61" s="47">
        <f t="shared" si="574"/>
        <v>8.0888518750000014</v>
      </c>
      <c r="BQ61" s="47">
        <f t="shared" si="574"/>
        <v>4.9918505128205135</v>
      </c>
      <c r="BR61" s="47">
        <f t="shared" si="574"/>
        <v>5.6002047641509423</v>
      </c>
      <c r="BS61" s="47">
        <f t="shared" si="574"/>
        <v>4.9110112254901965</v>
      </c>
      <c r="BT61" s="47">
        <f t="shared" si="574"/>
        <v>4.6969040760869563</v>
      </c>
      <c r="BU61" s="47">
        <f t="shared" si="574"/>
        <v>4.9214259523809529</v>
      </c>
      <c r="BV61" s="47">
        <f t="shared" si="574"/>
        <v>6.0644412499999998</v>
      </c>
      <c r="BW61" s="47">
        <f t="shared" si="574"/>
        <v>4.6501740178571422</v>
      </c>
      <c r="BX61" s="47">
        <f t="shared" si="574"/>
        <v>7.8916838095238093</v>
      </c>
      <c r="BY61" s="47">
        <f t="shared" si="574"/>
        <v>6.1934964090909084</v>
      </c>
      <c r="BZ61" s="47">
        <f t="shared" si="574"/>
        <v>4.8891450510204084</v>
      </c>
      <c r="CA61" s="47">
        <f t="shared" ref="CA61:CL61" si="575">CA138/CA49</f>
        <v>21.293650571428572</v>
      </c>
      <c r="CB61" s="47">
        <f t="shared" si="575"/>
        <v>28.066458125</v>
      </c>
      <c r="CC61" s="47">
        <f t="shared" si="575"/>
        <v>29.837180468750002</v>
      </c>
      <c r="CD61" s="47">
        <f t="shared" si="575"/>
        <v>31.441358490566039</v>
      </c>
      <c r="CE61" s="47">
        <f t="shared" si="575"/>
        <v>41.034017837837837</v>
      </c>
      <c r="CF61" s="47">
        <f t="shared" si="575"/>
        <v>31.262888749999998</v>
      </c>
      <c r="CG61" s="47">
        <f t="shared" si="575"/>
        <v>35.286514473684214</v>
      </c>
      <c r="CH61" s="47">
        <f t="shared" si="575"/>
        <v>32.142633250000003</v>
      </c>
      <c r="CI61" s="47">
        <f t="shared" si="575"/>
        <v>33.787418717948718</v>
      </c>
      <c r="CJ61" s="47">
        <f t="shared" si="575"/>
        <v>31.559566499999999</v>
      </c>
      <c r="CK61" s="47">
        <f t="shared" si="575"/>
        <v>38.856104411764704</v>
      </c>
      <c r="CL61" s="47">
        <f t="shared" si="575"/>
        <v>36.421105813953488</v>
      </c>
    </row>
    <row r="62" spans="1:90">
      <c r="D62" s="83" t="s">
        <v>95</v>
      </c>
      <c r="E62" s="47">
        <f t="shared" si="319"/>
        <v>38.346516666666666</v>
      </c>
      <c r="F62" s="55"/>
      <c r="G62" s="47" t="e">
        <f t="shared" ref="G62:AO62" si="576">G139/G52</f>
        <v>#DIV/0!</v>
      </c>
      <c r="H62" s="47" t="e">
        <f t="shared" si="576"/>
        <v>#DIV/0!</v>
      </c>
      <c r="I62" s="47" t="e">
        <f t="shared" si="576"/>
        <v>#DIV/0!</v>
      </c>
      <c r="J62" s="47" t="e">
        <f t="shared" si="576"/>
        <v>#DIV/0!</v>
      </c>
      <c r="K62" s="47" t="e">
        <f t="shared" si="576"/>
        <v>#DIV/0!</v>
      </c>
      <c r="L62" s="47" t="e">
        <f t="shared" si="576"/>
        <v>#DIV/0!</v>
      </c>
      <c r="M62" s="47" t="e">
        <f t="shared" si="576"/>
        <v>#DIV/0!</v>
      </c>
      <c r="N62" s="47" t="e">
        <f t="shared" si="576"/>
        <v>#DIV/0!</v>
      </c>
      <c r="O62" s="47" t="e">
        <f t="shared" si="576"/>
        <v>#DIV/0!</v>
      </c>
      <c r="P62" s="47" t="e">
        <f t="shared" si="576"/>
        <v>#DIV/0!</v>
      </c>
      <c r="Q62" s="47" t="e">
        <f t="shared" si="576"/>
        <v>#DIV/0!</v>
      </c>
      <c r="R62" s="47" t="e">
        <f t="shared" si="576"/>
        <v>#DIV/0!</v>
      </c>
      <c r="S62" s="47" t="e">
        <f t="shared" si="576"/>
        <v>#DIV/0!</v>
      </c>
      <c r="T62" s="47" t="e">
        <f t="shared" si="576"/>
        <v>#DIV/0!</v>
      </c>
      <c r="U62" s="47" t="e">
        <f t="shared" si="576"/>
        <v>#DIV/0!</v>
      </c>
      <c r="V62" s="47" t="e">
        <f t="shared" si="576"/>
        <v>#DIV/0!</v>
      </c>
      <c r="W62" s="47" t="e">
        <f t="shared" si="576"/>
        <v>#DIV/0!</v>
      </c>
      <c r="X62" s="47" t="e">
        <f t="shared" si="576"/>
        <v>#DIV/0!</v>
      </c>
      <c r="Y62" s="47">
        <f t="shared" si="576"/>
        <v>27.023564999999998</v>
      </c>
      <c r="Z62" s="47">
        <f t="shared" si="576"/>
        <v>26.539945000000003</v>
      </c>
      <c r="AA62" s="47">
        <f t="shared" si="576"/>
        <v>30.501222500000001</v>
      </c>
      <c r="AB62" s="47">
        <f t="shared" si="576"/>
        <v>28.000196666666668</v>
      </c>
      <c r="AC62" s="47">
        <f t="shared" si="576"/>
        <v>26.863769999999999</v>
      </c>
      <c r="AD62" s="47">
        <f t="shared" si="576"/>
        <v>25.798646666666667</v>
      </c>
      <c r="AE62" s="47">
        <f t="shared" si="576"/>
        <v>25.81905714285714</v>
      </c>
      <c r="AF62" s="47">
        <f t="shared" si="576"/>
        <v>36.465302999999999</v>
      </c>
      <c r="AG62" s="47">
        <f t="shared" si="576"/>
        <v>25.109397916666669</v>
      </c>
      <c r="AH62" s="47">
        <f t="shared" si="576"/>
        <v>22.382321875000002</v>
      </c>
      <c r="AI62" s="47">
        <f t="shared" si="576"/>
        <v>26.125245</v>
      </c>
      <c r="AJ62" s="47">
        <f t="shared" si="576"/>
        <v>34.957816296296294</v>
      </c>
      <c r="AK62" s="47">
        <f t="shared" si="576"/>
        <v>75.890290000000007</v>
      </c>
      <c r="AL62" s="47">
        <f t="shared" si="576"/>
        <v>30.020910000000001</v>
      </c>
      <c r="AM62" s="47">
        <f t="shared" si="576"/>
        <v>26.899376666666669</v>
      </c>
      <c r="AN62" s="47">
        <f t="shared" si="576"/>
        <v>21.489139259259261</v>
      </c>
      <c r="AO62" s="47">
        <f t="shared" si="576"/>
        <v>34.499281153846155</v>
      </c>
      <c r="AP62" s="47">
        <f t="shared" ref="AP62:BB62" si="577">AP139/AP52</f>
        <v>19.710284827586207</v>
      </c>
      <c r="AQ62" s="47">
        <f t="shared" si="577"/>
        <v>20.077875660377355</v>
      </c>
      <c r="AR62" s="47">
        <f t="shared" si="577"/>
        <v>16.380078775510206</v>
      </c>
      <c r="AS62" s="47">
        <f t="shared" si="577"/>
        <v>23.37921</v>
      </c>
      <c r="AT62" s="47">
        <f t="shared" si="577"/>
        <v>17.893749374999999</v>
      </c>
      <c r="AU62" s="47">
        <f t="shared" si="577"/>
        <v>78.46542888888888</v>
      </c>
      <c r="AV62" s="47">
        <f t="shared" si="577"/>
        <v>12.208908372093024</v>
      </c>
      <c r="AW62" s="47">
        <f t="shared" si="577"/>
        <v>28.224583333333332</v>
      </c>
      <c r="AX62" s="47">
        <f t="shared" si="577"/>
        <v>28.306082307692307</v>
      </c>
      <c r="AY62" s="47">
        <f t="shared" si="577"/>
        <v>21.45643323943662</v>
      </c>
      <c r="AZ62" s="47">
        <f t="shared" si="577"/>
        <v>41.702609999999993</v>
      </c>
      <c r="BA62" s="47">
        <f t="shared" si="577"/>
        <v>14.134319843749999</v>
      </c>
      <c r="BB62" s="47">
        <f t="shared" si="577"/>
        <v>28.396239508196722</v>
      </c>
      <c r="BC62" s="47">
        <f t="shared" ref="BC62:BN62" si="578">BC139/BC52</f>
        <v>66.557203333333334</v>
      </c>
      <c r="BD62" s="47">
        <f t="shared" si="578"/>
        <v>10.707010571428571</v>
      </c>
      <c r="BE62" s="47">
        <f t="shared" si="578"/>
        <v>25.53998076923077</v>
      </c>
      <c r="BF62" s="47" t="e">
        <f t="shared" si="578"/>
        <v>#DIV/0!</v>
      </c>
      <c r="BG62" s="47">
        <f t="shared" si="578"/>
        <v>5.1569974468085107</v>
      </c>
      <c r="BH62" s="47">
        <f t="shared" si="578"/>
        <v>26.0533</v>
      </c>
      <c r="BI62" s="47">
        <f t="shared" si="578"/>
        <v>55.234490000000001</v>
      </c>
      <c r="BJ62" s="47">
        <f t="shared" si="578"/>
        <v>27.946033333333336</v>
      </c>
      <c r="BK62" s="47">
        <f t="shared" si="578"/>
        <v>4.701784</v>
      </c>
      <c r="BL62" s="47">
        <f t="shared" si="578"/>
        <v>86.121804000000012</v>
      </c>
      <c r="BM62" s="47">
        <f t="shared" si="578"/>
        <v>12.683879166666665</v>
      </c>
      <c r="BN62" s="47">
        <f t="shared" si="578"/>
        <v>11.878077872340427</v>
      </c>
      <c r="BO62" s="47">
        <f t="shared" ref="BO62:BZ62" si="579">BO139/BO52</f>
        <v>27.382929615384619</v>
      </c>
      <c r="BP62" s="47">
        <f t="shared" si="579"/>
        <v>34.859172173913045</v>
      </c>
      <c r="BQ62" s="47">
        <f t="shared" si="579"/>
        <v>12.136420735294118</v>
      </c>
      <c r="BR62" s="47">
        <f t="shared" si="579"/>
        <v>16.374062619047621</v>
      </c>
      <c r="BS62" s="47" t="e">
        <f t="shared" si="579"/>
        <v>#DIV/0!</v>
      </c>
      <c r="BT62" s="47">
        <f t="shared" si="579"/>
        <v>10.346131666666668</v>
      </c>
      <c r="BU62" s="47">
        <f t="shared" si="579"/>
        <v>23.01132738095238</v>
      </c>
      <c r="BV62" s="47">
        <f t="shared" si="579"/>
        <v>19.321882142857142</v>
      </c>
      <c r="BW62" s="47">
        <f t="shared" si="579"/>
        <v>32.44038827586207</v>
      </c>
      <c r="BX62" s="47">
        <f t="shared" si="579"/>
        <v>31.120859245283018</v>
      </c>
      <c r="BY62" s="47">
        <f t="shared" si="579"/>
        <v>105.92038275862069</v>
      </c>
      <c r="BZ62" s="47">
        <f t="shared" si="579"/>
        <v>41.151718833333334</v>
      </c>
      <c r="CA62" s="47">
        <f t="shared" ref="CA62:CL62" si="580">CA139/CA52</f>
        <v>58.817541250000005</v>
      </c>
      <c r="CB62" s="47">
        <f t="shared" si="580"/>
        <v>16.183405454545454</v>
      </c>
      <c r="CC62" s="47">
        <f t="shared" si="580"/>
        <v>28.041364705882355</v>
      </c>
      <c r="CD62" s="47">
        <f t="shared" si="580"/>
        <v>20.166676296296298</v>
      </c>
      <c r="CE62" s="47">
        <f t="shared" si="580"/>
        <v>140.63984555555555</v>
      </c>
      <c r="CF62" s="47">
        <f t="shared" si="580"/>
        <v>38.346516666666666</v>
      </c>
      <c r="CG62" s="47" t="e">
        <f t="shared" si="580"/>
        <v>#DIV/0!</v>
      </c>
      <c r="CH62" s="47" t="e">
        <f t="shared" si="580"/>
        <v>#DIV/0!</v>
      </c>
      <c r="CI62" s="47" t="e">
        <f t="shared" si="580"/>
        <v>#DIV/0!</v>
      </c>
      <c r="CJ62" s="47" t="e">
        <f t="shared" si="580"/>
        <v>#DIV/0!</v>
      </c>
      <c r="CK62" s="47" t="e">
        <f t="shared" si="580"/>
        <v>#DIV/0!</v>
      </c>
      <c r="CL62" s="47" t="e">
        <f t="shared" si="580"/>
        <v>#DIV/0!</v>
      </c>
    </row>
    <row r="63" spans="1:90">
      <c r="D63" s="83" t="s">
        <v>103</v>
      </c>
      <c r="E63" s="47">
        <f t="shared" si="319"/>
        <v>8.3741255686988172</v>
      </c>
      <c r="F63" s="55"/>
      <c r="G63" s="47" t="e">
        <f t="shared" ref="G63:AO63" si="581">G139/G32</f>
        <v>#DIV/0!</v>
      </c>
      <c r="H63" s="47" t="e">
        <f t="shared" si="581"/>
        <v>#DIV/0!</v>
      </c>
      <c r="I63" s="47" t="e">
        <f t="shared" si="581"/>
        <v>#DIV/0!</v>
      </c>
      <c r="J63" s="47" t="e">
        <f t="shared" si="581"/>
        <v>#DIV/0!</v>
      </c>
      <c r="K63" s="47" t="e">
        <f t="shared" si="581"/>
        <v>#DIV/0!</v>
      </c>
      <c r="L63" s="47" t="e">
        <f t="shared" si="581"/>
        <v>#DIV/0!</v>
      </c>
      <c r="M63" s="47" t="e">
        <f t="shared" si="581"/>
        <v>#DIV/0!</v>
      </c>
      <c r="N63" s="47" t="e">
        <f t="shared" si="581"/>
        <v>#DIV/0!</v>
      </c>
      <c r="O63" s="47" t="e">
        <f t="shared" si="581"/>
        <v>#DIV/0!</v>
      </c>
      <c r="P63" s="47" t="e">
        <f t="shared" si="581"/>
        <v>#DIV/0!</v>
      </c>
      <c r="Q63" s="47" t="e">
        <f t="shared" si="581"/>
        <v>#DIV/0!</v>
      </c>
      <c r="R63" s="47" t="e">
        <f t="shared" si="581"/>
        <v>#DIV/0!</v>
      </c>
      <c r="S63" s="47" t="e">
        <f t="shared" si="581"/>
        <v>#DIV/0!</v>
      </c>
      <c r="T63" s="47" t="e">
        <f t="shared" si="581"/>
        <v>#DIV/0!</v>
      </c>
      <c r="U63" s="47" t="e">
        <f t="shared" si="581"/>
        <v>#DIV/0!</v>
      </c>
      <c r="V63" s="47" t="e">
        <f t="shared" si="581"/>
        <v>#DIV/0!</v>
      </c>
      <c r="W63" s="47" t="e">
        <f t="shared" si="581"/>
        <v>#DIV/0!</v>
      </c>
      <c r="X63" s="47" t="e">
        <f t="shared" si="581"/>
        <v>#DIV/0!</v>
      </c>
      <c r="Y63" s="47">
        <f t="shared" si="581"/>
        <v>10.809425999999998</v>
      </c>
      <c r="Z63" s="47">
        <f t="shared" si="581"/>
        <v>11.883557462686568</v>
      </c>
      <c r="AA63" s="47">
        <f t="shared" si="581"/>
        <v>13.261401086956523</v>
      </c>
      <c r="AB63" s="47">
        <f t="shared" si="581"/>
        <v>12.173998550724637</v>
      </c>
      <c r="AC63" s="47">
        <f t="shared" si="581"/>
        <v>11.939453333333333</v>
      </c>
      <c r="AD63" s="47">
        <f t="shared" si="581"/>
        <v>10.978147517730497</v>
      </c>
      <c r="AE63" s="47">
        <f t="shared" si="581"/>
        <v>11.295837499999999</v>
      </c>
      <c r="AF63" s="47">
        <f t="shared" si="581"/>
        <v>16.087633676470588</v>
      </c>
      <c r="AG63" s="47">
        <f t="shared" si="581"/>
        <v>10.761170535714287</v>
      </c>
      <c r="AH63" s="47">
        <f t="shared" si="581"/>
        <v>9.9476986111111128</v>
      </c>
      <c r="AI63" s="47">
        <f t="shared" si="581"/>
        <v>11.067674221563228</v>
      </c>
      <c r="AJ63" s="47">
        <f t="shared" si="581"/>
        <v>16.948483390195726</v>
      </c>
      <c r="AK63" s="47">
        <f t="shared" si="581"/>
        <v>37.323093442622955</v>
      </c>
      <c r="AL63" s="47">
        <f t="shared" si="581"/>
        <v>15.439325142857143</v>
      </c>
      <c r="AM63" s="47">
        <f t="shared" si="581"/>
        <v>11.540079877425946</v>
      </c>
      <c r="AN63" s="47">
        <f t="shared" si="581"/>
        <v>9.3431040257648963</v>
      </c>
      <c r="AO63" s="47">
        <f t="shared" si="581"/>
        <v>16.308751090909091</v>
      </c>
      <c r="AP63" s="47">
        <f t="shared" ref="AP63:BB63" si="582">AP139/AP32</f>
        <v>8.6474774583963701</v>
      </c>
      <c r="AQ63" s="47">
        <f t="shared" si="582"/>
        <v>8.6233987844408411</v>
      </c>
      <c r="AR63" s="47">
        <f t="shared" si="582"/>
        <v>7.1726886505808753</v>
      </c>
      <c r="AS63" s="47">
        <f t="shared" si="582"/>
        <v>10.575410016155089</v>
      </c>
      <c r="AT63" s="47">
        <f t="shared" si="582"/>
        <v>7.8581881976212253</v>
      </c>
      <c r="AU63" s="47">
        <f t="shared" si="582"/>
        <v>41.297594152046777</v>
      </c>
      <c r="AV63" s="47">
        <f t="shared" si="582"/>
        <v>6.3711536407766989</v>
      </c>
      <c r="AW63" s="47">
        <f t="shared" si="582"/>
        <v>16.283413461538462</v>
      </c>
      <c r="AX63" s="47">
        <f t="shared" si="582"/>
        <v>12.741657548476454</v>
      </c>
      <c r="AY63" s="47">
        <f t="shared" si="582"/>
        <v>9.0463584323040376</v>
      </c>
      <c r="AZ63" s="47">
        <f t="shared" si="582"/>
        <v>23.12917865546218</v>
      </c>
      <c r="BA63" s="47">
        <f t="shared" si="582"/>
        <v>7.2658351004016062</v>
      </c>
      <c r="BB63" s="47">
        <f t="shared" si="582"/>
        <v>15.563078256963164</v>
      </c>
      <c r="BC63" s="47">
        <f t="shared" ref="BC63:BN63" si="583">BC139/BC32</f>
        <v>62.009816770186333</v>
      </c>
      <c r="BD63" s="47">
        <f t="shared" si="583"/>
        <v>5.3842725574712649</v>
      </c>
      <c r="BE63" s="47">
        <f t="shared" si="583"/>
        <v>25.345019083969465</v>
      </c>
      <c r="BF63" s="47" t="e">
        <f t="shared" si="583"/>
        <v>#DIV/0!</v>
      </c>
      <c r="BG63" s="47">
        <f t="shared" si="583"/>
        <v>4.375070036101083</v>
      </c>
      <c r="BH63" s="47">
        <f t="shared" si="583"/>
        <v>18.036899999999999</v>
      </c>
      <c r="BI63" s="47">
        <f t="shared" si="583"/>
        <v>73.21213696612665</v>
      </c>
      <c r="BJ63" s="47">
        <f t="shared" si="583"/>
        <v>16.767620000000001</v>
      </c>
      <c r="BK63" s="47">
        <f t="shared" si="583"/>
        <v>8.3661637010676149</v>
      </c>
      <c r="BL63" s="47">
        <f t="shared" si="583"/>
        <v>154.34015053763443</v>
      </c>
      <c r="BM63" s="47">
        <f t="shared" si="583"/>
        <v>5.4799837983798376</v>
      </c>
      <c r="BN63" s="47">
        <f t="shared" si="583"/>
        <v>5.3017061728395065</v>
      </c>
      <c r="BO63" s="47">
        <f t="shared" ref="BO63:BZ63" si="584">BO139/BO32</f>
        <v>11.945573322147652</v>
      </c>
      <c r="BP63" s="47">
        <f t="shared" si="584"/>
        <v>16.213568452982809</v>
      </c>
      <c r="BQ63" s="47">
        <f t="shared" si="584"/>
        <v>6.7177583231583231</v>
      </c>
      <c r="BR63" s="47">
        <f t="shared" si="584"/>
        <v>9.3693546321525876</v>
      </c>
      <c r="BS63" s="47" t="e">
        <f t="shared" si="584"/>
        <v>#DIV/0!</v>
      </c>
      <c r="BT63" s="47">
        <f t="shared" si="584"/>
        <v>7.1172655354276548</v>
      </c>
      <c r="BU63" s="47">
        <f t="shared" si="584"/>
        <v>10.668680317915884</v>
      </c>
      <c r="BV63" s="47">
        <f t="shared" si="584"/>
        <v>6.0856321709786281</v>
      </c>
      <c r="BW63" s="47">
        <f t="shared" si="584"/>
        <v>8.3217272003538252</v>
      </c>
      <c r="BX63" s="47">
        <f t="shared" si="584"/>
        <v>8.2285135445248176</v>
      </c>
      <c r="BY63" s="47">
        <f t="shared" si="584"/>
        <v>23.932147253603429</v>
      </c>
      <c r="BZ63" s="47">
        <f t="shared" si="584"/>
        <v>15.827584166666666</v>
      </c>
      <c r="CA63" s="47">
        <f t="shared" ref="CA63:CL63" si="585">CA139/CA32</f>
        <v>15.565343367515714</v>
      </c>
      <c r="CB63" s="47">
        <f t="shared" si="585"/>
        <v>5.4606582822085885</v>
      </c>
      <c r="CC63" s="47">
        <f t="shared" si="585"/>
        <v>9.1497735124760098</v>
      </c>
      <c r="CD63" s="47">
        <f t="shared" si="585"/>
        <v>5.3356223419892217</v>
      </c>
      <c r="CE63" s="47">
        <f t="shared" si="585"/>
        <v>28.767241136363637</v>
      </c>
      <c r="CF63" s="47">
        <f t="shared" si="585"/>
        <v>8.3741255686988172</v>
      </c>
      <c r="CG63" s="47" t="e">
        <f t="shared" si="585"/>
        <v>#DIV/0!</v>
      </c>
      <c r="CH63" s="47" t="e">
        <f t="shared" si="585"/>
        <v>#DIV/0!</v>
      </c>
      <c r="CI63" s="47" t="e">
        <f t="shared" si="585"/>
        <v>#DIV/0!</v>
      </c>
      <c r="CJ63" s="47" t="e">
        <f t="shared" si="585"/>
        <v>#DIV/0!</v>
      </c>
      <c r="CK63" s="47" t="e">
        <f t="shared" si="585"/>
        <v>#DIV/0!</v>
      </c>
      <c r="CL63" s="47" t="e">
        <f t="shared" si="585"/>
        <v>#DIV/0!</v>
      </c>
    </row>
    <row r="64" spans="1:90">
      <c r="A64" s="27" t="s">
        <v>211</v>
      </c>
      <c r="B64" s="27" t="s">
        <v>212</v>
      </c>
      <c r="D64" s="77" t="s">
        <v>213</v>
      </c>
      <c r="E64" s="47">
        <f t="shared" si="319"/>
        <v>9095.5</v>
      </c>
      <c r="S64" s="128">
        <f>_xll.Lucanet("stat",Input!$C$2,Input!$C$3,Input!$D$4,$A64,Input!$C$5,S$4,"EUR")</f>
        <v>0</v>
      </c>
      <c r="T64" s="128">
        <f>_xll.Lucanet("stat",Input!$C$2,Input!$C$3,Input!$D$4,$A64,Input!$C$5,T$4,"EUR")</f>
        <v>0</v>
      </c>
      <c r="U64" s="128">
        <f>_xll.Lucanet("stat",Input!$C$2,Input!$C$3,Input!$D$4,$A64,Input!$C$5,U$4,"EUR")</f>
        <v>0</v>
      </c>
      <c r="V64" s="128">
        <f>_xll.Lucanet("stat",Input!$C$2,Input!$C$3,Input!$D$4,$A64,Input!$C$5,V$4,"EUR")</f>
        <v>0</v>
      </c>
      <c r="W64" s="128">
        <f>_xll.Lucanet("stat",Input!$C$2,Input!$C$3,Input!$D$4,$A64,Input!$C$5,W$4,"EUR")</f>
        <v>0</v>
      </c>
      <c r="X64" s="128">
        <f>_xll.Lucanet("stat",Input!$C$2,Input!$C$3,Input!$D$4,$A64,Input!$C$5,X$4,"EUR")</f>
        <v>0</v>
      </c>
      <c r="Y64" s="128">
        <f>_xll.Lucanet("stat",Input!$C$2,Input!$C$3,Input!$D$4,$A64,Input!$C$5,Y$4,"EUR")</f>
        <v>0</v>
      </c>
      <c r="Z64" s="128">
        <f>_xll.Lucanet("stat",Input!$C$2,Input!$C$3,Input!$D$4,$A64,Input!$C$5,Z$4,"EUR")</f>
        <v>0</v>
      </c>
      <c r="AA64" s="128">
        <f>_xll.Lucanet("stat",Input!$C$2,Input!$C$3,Input!$D$4,$A64,Input!$C$5,AA$4,"EUR")</f>
        <v>0</v>
      </c>
      <c r="AB64" s="128">
        <f>_xll.Lucanet("stat",Input!$C$2,Input!$C$3,Input!$D$4,$A64,Input!$C$5,AB$4,"EUR")</f>
        <v>0</v>
      </c>
      <c r="AC64" s="128">
        <f>_xll.Lucanet("stat",Input!$C$2,Input!$C$3,Input!$D$4,$A64,Input!$C$5,AC$4,"EUR")</f>
        <v>0</v>
      </c>
      <c r="AD64" s="128">
        <f>_xll.Lucanet("stat",Input!$C$2,Input!$C$3,Input!$D$4,$A64,Input!$C$5,AD$4,"EUR")</f>
        <v>0</v>
      </c>
      <c r="AE64" s="128">
        <f>_xll.Lucanet("stat",Input!$C$2,Input!$C$3,Input!$D$4,$A64,Input!$C$5,AE$4,"EUR")</f>
        <v>0</v>
      </c>
      <c r="AF64" s="128">
        <f>_xll.Lucanet("stat",Input!$C$2,Input!$C$3,Input!$D$4,$A64,Input!$C$5,AF$4,"EUR")</f>
        <v>0</v>
      </c>
      <c r="AG64" s="128">
        <f>_xll.Lucanet("stat",Input!$C$2,Input!$C$3,Input!$D$4,$A64,Input!$C$5,AG$4,"EUR")</f>
        <v>0</v>
      </c>
      <c r="AH64" s="128">
        <f>_xll.Lucanet("stat",Input!$C$2,Input!$C$3,Input!$D$4,$A64,Input!$C$5,AH$4,"EUR")</f>
        <v>0</v>
      </c>
      <c r="AI64" s="128">
        <f>_xll.Lucanet("stat",Input!$C$2,Input!$C$3,Input!$D$4,$A64,Input!$C$5,AI$4,"EUR")</f>
        <v>0</v>
      </c>
      <c r="AJ64" s="128">
        <f>_xll.Lucanet("stat",Input!$C$2,Input!$C$3,Input!$D$4,$A64,Input!$C$5,AJ$4,"EUR")</f>
        <v>0</v>
      </c>
      <c r="AK64" s="128">
        <f>_xll.Lucanet("stat",Input!$C$2,Input!$C$3,Input!$D$4,$A64,Input!$C$5,AK$4,"EUR")</f>
        <v>0</v>
      </c>
      <c r="AL64" s="128">
        <f>_xll.Lucanet("stat",Input!$C$2,Input!$C$3,Input!$D$4,$A64,Input!$C$5,AL$4,"EUR")</f>
        <v>0</v>
      </c>
      <c r="AM64" s="128">
        <f>_xll.Lucanet("stat",Input!$C$2,Input!$C$3,Input!$D$4,$A64,Input!$C$5,AM$4,"EUR")</f>
        <v>0</v>
      </c>
      <c r="AN64" s="128">
        <f>_xll.Lucanet("stat",Input!$C$2,Input!$C$3,Input!$D$4,$A64,Input!$C$5,AN$4,"EUR")</f>
        <v>0</v>
      </c>
      <c r="AO64" s="128">
        <f>_xll.Lucanet("stat",Input!$C$2,Input!$C$3,Input!$D$4,$A64,Input!$C$5,AO$4,"EUR")</f>
        <v>0</v>
      </c>
      <c r="AP64" s="128">
        <f>_xll.Lucanet("stat",Input!$C$2,Input!$C$3,Input!$D$4,$A64,Input!$C$5,AP$4,"EUR")</f>
        <v>0</v>
      </c>
      <c r="AQ64" s="128">
        <f>_xll.Lucanet("stat",Input!$C$2,Input!$C$3,Input!$D$4,$A64,Input!$C$5,AQ$4,"EUR")</f>
        <v>0</v>
      </c>
      <c r="AR64" s="128">
        <f>_xll.Lucanet("stat",Input!$C$2,Input!$C$3,Input!$D$4,$A64,Input!$C$5,AR$4,"EUR")</f>
        <v>0</v>
      </c>
      <c r="AS64" s="128">
        <f>_xll.Lucanet("stat",Input!$C$2,Input!$C$3,Input!$D$4,$A64,Input!$C$5,AS$4,"EUR")</f>
        <v>0</v>
      </c>
      <c r="AT64" s="128">
        <f>_xll.Lucanet("stat",Input!$C$2,Input!$C$3,Input!$D$4,$A64,Input!$C$5,AT$4,"EUR")</f>
        <v>0</v>
      </c>
      <c r="AU64" s="128">
        <f>_xll.Lucanet("stat",Input!$C$2,Input!$C$3,Input!$D$4,$A64,Input!$C$5,AU$4,"EUR")</f>
        <v>0</v>
      </c>
      <c r="AV64" s="128">
        <f>_xll.Lucanet("stat",Input!$C$2,Input!$C$3,Input!$D$4,$A64,Input!$C$5,AV$4,"EUR")</f>
        <v>0</v>
      </c>
      <c r="AW64" s="128">
        <f>_xll.Lucanet("stat",Input!$C$2,Input!$C$3,Input!$D$4,$A64,Input!$C$5,AW$4,"EUR")</f>
        <v>0</v>
      </c>
      <c r="AX64" s="128">
        <f>_xll.Lucanet("stat",Input!$C$2,Input!$C$3,Input!$D$4,$A64,Input!$C$5,AX$4,"EUR")</f>
        <v>0</v>
      </c>
      <c r="AY64" s="128">
        <f>_xll.Lucanet("stat",Input!$C$2,Input!$C$3,Input!$D$4,$A64,Input!$C$5,AY$4,"EUR")</f>
        <v>0</v>
      </c>
      <c r="AZ64" s="128">
        <f>_xll.Lucanet("stat",Input!$C$2,Input!$C$3,Input!$D$4,$A64,Input!$C$5,AZ$4,"EUR")</f>
        <v>0</v>
      </c>
      <c r="BA64" s="128">
        <f>_xll.Lucanet("stat",Input!$C$2,Input!$C$3,Input!$D$4,$A64,Input!$C$5,BA$4,"EUR")</f>
        <v>0</v>
      </c>
      <c r="BB64" s="128">
        <f>_xll.Lucanet("stat",Input!$C$2,Input!$C$3,Input!$D$4,$A64,Input!$C$5,BB$4,"EUR")</f>
        <v>0</v>
      </c>
      <c r="BC64" s="128">
        <f>_xll.Lucanet("stat",Input!$C$2,Input!$C$3,Input!$D$4,$A64,Input!$C$5,BC$4,"EUR")</f>
        <v>6191</v>
      </c>
      <c r="BD64" s="128">
        <f>_xll.Lucanet("stat",Input!$C$2,Input!$C$3,Input!$D$4,$A64,Input!$C$5,BD$4,"EUR")</f>
        <v>6544</v>
      </c>
      <c r="BE64" s="128">
        <f>_xll.Lucanet("stat",Input!$C$2,Input!$C$3,Input!$D$4,$A64,Input!$C$5,BE$4,"EUR")</f>
        <v>5181</v>
      </c>
      <c r="BF64" s="128">
        <f>_xll.Lucanet("stat",Input!$C$2,Input!$C$3,Input!$D$4,$A64,Input!$C$5,BF$4,"EUR")</f>
        <v>0</v>
      </c>
      <c r="BG64" s="128">
        <f>_xll.Lucanet("stat",Input!$C$2,Input!$C$3,Input!$D$4,$A64,Input!$C$5,BG$4,"EUR")</f>
        <v>2501.1999999999998</v>
      </c>
      <c r="BH64" s="128">
        <f>_xll.Lucanet("stat",Input!$C$2,Input!$C$3,Input!$D$4,$A64,Input!$C$5,BH$4,"EUR")</f>
        <v>2869.8</v>
      </c>
      <c r="BI64" s="128">
        <f>_xll.Lucanet("stat",Input!$C$2,Input!$C$3,Input!$D$4,$A64,Input!$C$5,BI$4,"EUR")</f>
        <v>4066</v>
      </c>
      <c r="BJ64" s="128">
        <f>_xll.Lucanet("stat",Input!$C$2,Input!$C$3,Input!$D$4,$A64,Input!$C$5,BJ$4,"EUR")</f>
        <v>1301.2</v>
      </c>
      <c r="BK64" s="128">
        <f>_xll.Lucanet("stat",Input!$C$2,Input!$C$3,Input!$D$4,$A64,Input!$C$5,BK$4,"EUR")</f>
        <v>5940.8</v>
      </c>
      <c r="BL64" s="128">
        <f>_xll.Lucanet("stat",Input!$C$2,Input!$C$3,Input!$D$4,$A64,Input!$C$5,BL$4,"EUR")</f>
        <v>6178</v>
      </c>
      <c r="BM64" s="128">
        <f>_xll.Lucanet("stat",Input!$C$2,Input!$C$3,Input!$D$4,$A64,Input!$C$5,BM$4,"EUR")</f>
        <v>5248</v>
      </c>
      <c r="BN64" s="128">
        <f>_xll.Lucanet("stat",Input!$C$2,Input!$C$3,Input!$D$4,$A64,Input!$C$5,BN$4,"EUR")</f>
        <v>6074</v>
      </c>
      <c r="BO64" s="128">
        <f>_xll.Lucanet("stat",Input!$C$2,Input!$C$3,Input!$D$4,$A64,Input!$C$5,BO$4,"EUR")</f>
        <v>4997</v>
      </c>
      <c r="BP64" s="128">
        <f>_xll.Lucanet("stat",Input!$C$2,Input!$C$3,Input!$D$4,$A64,Input!$C$5,BP$4,"EUR")</f>
        <v>5596</v>
      </c>
      <c r="BQ64" s="128">
        <f>_xll.Lucanet("stat",Input!$C$2,Input!$C$3,Input!$D$4,$A64,Input!$C$5,BQ$4,"EUR")</f>
        <v>6452</v>
      </c>
      <c r="BR64" s="128">
        <f>_xll.Lucanet("stat",Input!$C$2,Input!$C$3,Input!$D$4,$A64,Input!$C$5,BR$4,"EUR")</f>
        <v>5341</v>
      </c>
      <c r="BS64" s="128">
        <f>_xll.Lucanet("stat",Input!$C$2,Input!$C$3,Input!$D$4,$A64,Input!$C$5,BS$4,"EUR")</f>
        <v>3328</v>
      </c>
      <c r="BT64" s="128">
        <f>_xll.Lucanet("stat",Input!$C$2,Input!$C$3,Input!$D$4,$A64,Input!$C$5,BT$4,"EUR")</f>
        <v>3974</v>
      </c>
      <c r="BU64" s="128">
        <f>_xll.Lucanet("stat",Input!$C$2,Input!$C$3,Input!$D$4,$A64,Input!$C$5,BU$4,"EUR")</f>
        <v>5989</v>
      </c>
      <c r="BV64" s="128">
        <f>_xll.Lucanet("stat",Input!$C$2,Input!$C$3,Input!$D$4,$A64,Input!$C$5,BV$4,"EUR")</f>
        <v>5863</v>
      </c>
      <c r="BW64" s="128">
        <f>_xll.Lucanet("stat",Input!$C$2,Input!$C$3,Input!$D$4,$A64,Input!$C$5,BW$4,"EUR")</f>
        <v>6017</v>
      </c>
      <c r="BX64" s="128">
        <f>_xll.Lucanet("stat",Input!$C$2,Input!$C$3,Input!$D$4,$A64,Input!$C$5,BX$4,"EUR")</f>
        <v>7313</v>
      </c>
      <c r="BY64" s="128">
        <f>_xll.Lucanet("stat",Input!$C$2,Input!$C$3,Input!$D$4,$A64,Input!$C$5,BY$4,"EUR")</f>
        <v>7788.5</v>
      </c>
      <c r="BZ64" s="128">
        <f>_xll.Lucanet("stat",Input!$C$2,Input!$C$3,Input!$D$4,$A64,Input!$C$5,BZ$4,"EUR")</f>
        <v>7987</v>
      </c>
      <c r="CA64" s="128">
        <f>_xll.Lucanet("stat",Input!$C$2,Input!$C$3,Input!$D$4,$A64,Input!$C$5,CA$4,"EUR")</f>
        <v>5375.5</v>
      </c>
      <c r="CB64" s="128">
        <f>_xll.Lucanet("stat",Input!$C$2,Input!$C$3,Input!$D$4,$A64,Input!$C$5,CB$4,"EUR")</f>
        <v>5725</v>
      </c>
      <c r="CC64" s="128">
        <f>_xll.Lucanet("stat",Input!$C$2,Input!$C$3,Input!$D$4,$A64,Input!$C$5,CC$4,"EUR")</f>
        <v>6931.8</v>
      </c>
      <c r="CD64" s="128">
        <f>_xll.Lucanet("stat",Input!$C$2,Input!$C$3,Input!$D$4,$A64,Input!$C$5,CD$4,"EUR")</f>
        <v>6635</v>
      </c>
      <c r="CE64" s="128">
        <f>_xll.Lucanet("stat",Input!$C$2,Input!$C$3,Input!$D$4,$A64,Input!$C$5,CE$4,"EUR")</f>
        <v>7112.5</v>
      </c>
      <c r="CF64" s="128">
        <f>_xll.Lucanet("stat",Input!$C$2,Input!$C$3,Input!$D$4,$A64,Input!$C$5,CF$4,"EUR")</f>
        <v>9095.5</v>
      </c>
      <c r="CG64" s="128">
        <f>_xll.Lucanet("stat",Input!$C$2,Input!$C$3,Input!$D$4,$A64,Input!$C$5,CG$4,"EUR")</f>
        <v>0</v>
      </c>
      <c r="CH64" s="128">
        <f>_xll.Lucanet("stat",Input!$C$2,Input!$C$3,Input!$D$4,$A64,Input!$C$5,CH$4,"EUR")</f>
        <v>0</v>
      </c>
      <c r="CI64" s="128">
        <f>_xll.Lucanet("stat",Input!$C$2,Input!$C$3,Input!$D$4,$A64,Input!$C$5,CI$4,"EUR")</f>
        <v>0</v>
      </c>
      <c r="CJ64" s="128">
        <f>_xll.Lucanet("stat",Input!$C$2,Input!$C$3,Input!$D$4,$A64,Input!$C$5,CJ$4,"EUR")</f>
        <v>0</v>
      </c>
      <c r="CK64" s="128">
        <f>_xll.Lucanet("stat",Input!$C$2,Input!$C$3,Input!$D$4,$A64,Input!$C$5,CK$4,"EUR")</f>
        <v>0</v>
      </c>
      <c r="CL64" s="128">
        <f>_xll.Lucanet("stat",Input!$C$2,Input!$C$3,Input!$D$4,$A64,Input!$C$5,CL$4,"EUR")</f>
        <v>0</v>
      </c>
    </row>
    <row r="65" spans="1:90">
      <c r="D65" s="77" t="s">
        <v>214</v>
      </c>
      <c r="E65" s="47">
        <f t="shared" si="319"/>
        <v>40875.300000000003</v>
      </c>
      <c r="S65" s="63">
        <f>S64</f>
        <v>0</v>
      </c>
      <c r="T65" s="63">
        <f>SUM($S64:T64)</f>
        <v>0</v>
      </c>
      <c r="U65" s="63">
        <f>SUM($S64:U64)</f>
        <v>0</v>
      </c>
      <c r="V65" s="63">
        <f>SUM($S64:V64)</f>
        <v>0</v>
      </c>
      <c r="W65" s="63">
        <f>SUM($S64:W64)</f>
        <v>0</v>
      </c>
      <c r="X65" s="63">
        <f>SUM($S64:X64)</f>
        <v>0</v>
      </c>
      <c r="Y65" s="63">
        <f>SUM($S64:Y64)</f>
        <v>0</v>
      </c>
      <c r="Z65" s="63">
        <f>SUM($S64:Z64)</f>
        <v>0</v>
      </c>
      <c r="AA65" s="63">
        <f>SUM($S64:AA64)</f>
        <v>0</v>
      </c>
      <c r="AB65" s="63">
        <f>SUM($S64:AB64)</f>
        <v>0</v>
      </c>
      <c r="AC65" s="63">
        <f>SUM($S64:AC64)</f>
        <v>0</v>
      </c>
      <c r="AD65" s="63">
        <f>SUM($S64:AD64)</f>
        <v>0</v>
      </c>
      <c r="AE65" s="63">
        <f>AE64</f>
        <v>0</v>
      </c>
      <c r="AF65" s="63">
        <f>SUM($AE64:AF64)</f>
        <v>0</v>
      </c>
      <c r="AG65" s="63">
        <f>SUM($AE64:AG64)</f>
        <v>0</v>
      </c>
      <c r="AH65" s="63">
        <f>SUM($AE64:AH64)</f>
        <v>0</v>
      </c>
      <c r="AI65" s="63">
        <f>SUM($AE64:AI64)</f>
        <v>0</v>
      </c>
      <c r="AJ65" s="63">
        <f>SUM($AE64:AJ64)</f>
        <v>0</v>
      </c>
      <c r="AK65" s="63">
        <f>SUM($AE64:AK64)</f>
        <v>0</v>
      </c>
      <c r="AL65" s="63">
        <f>SUM($AE64:AL64)</f>
        <v>0</v>
      </c>
      <c r="AM65" s="63">
        <f>SUM($AE64:AM64)</f>
        <v>0</v>
      </c>
      <c r="AN65" s="63">
        <f>SUM($AE64:AN64)</f>
        <v>0</v>
      </c>
      <c r="AO65" s="63">
        <f>SUM($AE64:AO64)</f>
        <v>0</v>
      </c>
      <c r="AP65" s="63">
        <f>SUM($AE64:AP64)</f>
        <v>0</v>
      </c>
      <c r="AQ65" s="63">
        <f>AQ64</f>
        <v>0</v>
      </c>
      <c r="AR65" s="63">
        <f>AQ65+AR64</f>
        <v>0</v>
      </c>
      <c r="AS65" s="63">
        <f t="shared" ref="AS65" si="586">AR65+AS64</f>
        <v>0</v>
      </c>
      <c r="AT65" s="63">
        <f t="shared" ref="AT65" si="587">AS65+AT64</f>
        <v>0</v>
      </c>
      <c r="AU65" s="63">
        <f t="shared" ref="AU65" si="588">AT65+AU64</f>
        <v>0</v>
      </c>
      <c r="AV65" s="63">
        <f t="shared" ref="AV65" si="589">AU65+AV64</f>
        <v>0</v>
      </c>
      <c r="AW65" s="63">
        <f t="shared" ref="AW65" si="590">AV65+AW64</f>
        <v>0</v>
      </c>
      <c r="AX65" s="63">
        <f t="shared" ref="AX65" si="591">AW65+AX64</f>
        <v>0</v>
      </c>
      <c r="AY65" s="63">
        <f t="shared" ref="AY65" si="592">AX65+AY64</f>
        <v>0</v>
      </c>
      <c r="AZ65" s="63">
        <f t="shared" ref="AZ65" si="593">AY65+AZ64</f>
        <v>0</v>
      </c>
      <c r="BA65" s="63">
        <f t="shared" ref="BA65" si="594">AZ65+BA64</f>
        <v>0</v>
      </c>
      <c r="BB65" s="63">
        <f t="shared" ref="BB65" si="595">BA65+BB64</f>
        <v>0</v>
      </c>
      <c r="BC65" s="63">
        <f>BC64</f>
        <v>6191</v>
      </c>
      <c r="BD65" s="63">
        <f t="shared" ref="BD65" si="596">BC65+BD64</f>
        <v>12735</v>
      </c>
      <c r="BE65" s="63">
        <f t="shared" ref="BE65" si="597">BD65+BE64</f>
        <v>17916</v>
      </c>
      <c r="BF65" s="63">
        <f t="shared" ref="BF65" si="598">BE65+BF64</f>
        <v>17916</v>
      </c>
      <c r="BG65" s="63">
        <f t="shared" ref="BG65" si="599">BF65+BG64</f>
        <v>20417.2</v>
      </c>
      <c r="BH65" s="63">
        <f t="shared" ref="BH65" si="600">BG65+BH64</f>
        <v>23287</v>
      </c>
      <c r="BI65" s="63">
        <f t="shared" ref="BI65" si="601">BH65+BI64</f>
        <v>27353</v>
      </c>
      <c r="BJ65" s="63">
        <f t="shared" ref="BJ65" si="602">BI65+BJ64</f>
        <v>28654.2</v>
      </c>
      <c r="BK65" s="63">
        <f t="shared" ref="BK65" si="603">BJ65+BK64</f>
        <v>34595</v>
      </c>
      <c r="BL65" s="63">
        <f t="shared" ref="BL65" si="604">BK65+BL64</f>
        <v>40773</v>
      </c>
      <c r="BM65" s="63">
        <f t="shared" ref="BM65" si="605">BL65+BM64</f>
        <v>46021</v>
      </c>
      <c r="BN65" s="63">
        <f t="shared" ref="BN65" si="606">BM65+BN64</f>
        <v>52095</v>
      </c>
      <c r="BO65" s="63">
        <f>BO64</f>
        <v>4997</v>
      </c>
      <c r="BP65" s="63">
        <f t="shared" ref="BP65" si="607">BO65+BP64</f>
        <v>10593</v>
      </c>
      <c r="BQ65" s="63">
        <f t="shared" ref="BQ65" si="608">BP65+BQ64</f>
        <v>17045</v>
      </c>
      <c r="BR65" s="63">
        <f t="shared" ref="BR65" si="609">BQ65+BR64</f>
        <v>22386</v>
      </c>
      <c r="BS65" s="63">
        <f t="shared" ref="BS65" si="610">BR65+BS64</f>
        <v>25714</v>
      </c>
      <c r="BT65" s="63">
        <f t="shared" ref="BT65" si="611">BS65+BT64</f>
        <v>29688</v>
      </c>
      <c r="BU65" s="63">
        <f t="shared" ref="BU65" si="612">BT65+BU64</f>
        <v>35677</v>
      </c>
      <c r="BV65" s="63">
        <f t="shared" ref="BV65" si="613">BU65+BV64</f>
        <v>41540</v>
      </c>
      <c r="BW65" s="63">
        <f t="shared" ref="BW65" si="614">BV65+BW64</f>
        <v>47557</v>
      </c>
      <c r="BX65" s="63">
        <f t="shared" ref="BX65" si="615">BW65+BX64</f>
        <v>54870</v>
      </c>
      <c r="BY65" s="63">
        <f t="shared" ref="BY65" si="616">BX65+BY64</f>
        <v>62658.5</v>
      </c>
      <c r="BZ65" s="63">
        <f t="shared" ref="BZ65" si="617">BY65+BZ64</f>
        <v>70645.5</v>
      </c>
      <c r="CA65" s="63">
        <f>CA64</f>
        <v>5375.5</v>
      </c>
      <c r="CB65" s="63">
        <f t="shared" ref="CB65" si="618">CA65+CB64</f>
        <v>11100.5</v>
      </c>
      <c r="CC65" s="63">
        <f t="shared" ref="CC65" si="619">CB65+CC64</f>
        <v>18032.3</v>
      </c>
      <c r="CD65" s="63">
        <f t="shared" ref="CD65" si="620">CC65+CD64</f>
        <v>24667.3</v>
      </c>
      <c r="CE65" s="63">
        <f t="shared" ref="CE65" si="621">CD65+CE64</f>
        <v>31779.8</v>
      </c>
      <c r="CF65" s="63">
        <f t="shared" ref="CF65" si="622">CE65+CF64</f>
        <v>40875.300000000003</v>
      </c>
      <c r="CG65" s="63">
        <f t="shared" ref="CG65" si="623">CF65+CG64</f>
        <v>40875.300000000003</v>
      </c>
      <c r="CH65" s="63">
        <f t="shared" ref="CH65" si="624">CG65+CH64</f>
        <v>40875.300000000003</v>
      </c>
      <c r="CI65" s="63">
        <f t="shared" ref="CI65" si="625">CH65+CI64</f>
        <v>40875.300000000003</v>
      </c>
      <c r="CJ65" s="63">
        <f t="shared" ref="CJ65" si="626">CI65+CJ64</f>
        <v>40875.300000000003</v>
      </c>
      <c r="CK65" s="63">
        <f t="shared" ref="CK65" si="627">CJ65+CK64</f>
        <v>40875.300000000003</v>
      </c>
      <c r="CL65" s="63">
        <f t="shared" ref="CL65" si="628">CK65+CL64</f>
        <v>40875.300000000003</v>
      </c>
    </row>
    <row r="66" spans="1:90">
      <c r="A66" s="27" t="s">
        <v>215</v>
      </c>
      <c r="B66" s="27" t="s">
        <v>216</v>
      </c>
      <c r="D66" s="77" t="s">
        <v>217</v>
      </c>
      <c r="E66" s="47">
        <f t="shared" si="319"/>
        <v>960</v>
      </c>
      <c r="S66" s="128">
        <f>_xll.Lucanet("stat",Input!$C$2,Input!$C$3,Input!$D$4,$A66,Input!$C$5,S$4,"EUR")</f>
        <v>0</v>
      </c>
      <c r="T66" s="128">
        <f>_xll.Lucanet("stat",Input!$C$2,Input!$C$3,Input!$D$4,$A66,Input!$C$5,T$4,"EUR")</f>
        <v>0</v>
      </c>
      <c r="U66" s="128">
        <f>_xll.Lucanet("stat",Input!$C$2,Input!$C$3,Input!$D$4,$A66,Input!$C$5,U$4,"EUR")</f>
        <v>0</v>
      </c>
      <c r="V66" s="128">
        <f>_xll.Lucanet("stat",Input!$C$2,Input!$C$3,Input!$D$4,$A66,Input!$C$5,V$4,"EUR")</f>
        <v>0</v>
      </c>
      <c r="W66" s="128">
        <f>_xll.Lucanet("stat",Input!$C$2,Input!$C$3,Input!$D$4,$A66,Input!$C$5,W$4,"EUR")</f>
        <v>0</v>
      </c>
      <c r="X66" s="128">
        <f>_xll.Lucanet("stat",Input!$C$2,Input!$C$3,Input!$D$4,$A66,Input!$C$5,X$4,"EUR")</f>
        <v>0</v>
      </c>
      <c r="Y66" s="128">
        <f>_xll.Lucanet("stat",Input!$C$2,Input!$C$3,Input!$D$4,$A66,Input!$C$5,Y$4,"EUR")</f>
        <v>0</v>
      </c>
      <c r="Z66" s="128">
        <f>_xll.Lucanet("stat",Input!$C$2,Input!$C$3,Input!$D$4,$A66,Input!$C$5,Z$4,"EUR")</f>
        <v>0</v>
      </c>
      <c r="AA66" s="128">
        <f>_xll.Lucanet("stat",Input!$C$2,Input!$C$3,Input!$D$4,$A66,Input!$C$5,AA$4,"EUR")</f>
        <v>0</v>
      </c>
      <c r="AB66" s="128">
        <f>_xll.Lucanet("stat",Input!$C$2,Input!$C$3,Input!$D$4,$A66,Input!$C$5,AB$4,"EUR")</f>
        <v>0</v>
      </c>
      <c r="AC66" s="128">
        <f>_xll.Lucanet("stat",Input!$C$2,Input!$C$3,Input!$D$4,$A66,Input!$C$5,AC$4,"EUR")</f>
        <v>0</v>
      </c>
      <c r="AD66" s="128">
        <f>_xll.Lucanet("stat",Input!$C$2,Input!$C$3,Input!$D$4,$A66,Input!$C$5,AD$4,"EUR")</f>
        <v>0</v>
      </c>
      <c r="AE66" s="128">
        <f>_xll.Lucanet("stat",Input!$C$2,Input!$C$3,Input!$D$4,$A66,Input!$C$5,AE$4,"EUR")</f>
        <v>0</v>
      </c>
      <c r="AF66" s="128">
        <f>_xll.Lucanet("stat",Input!$C$2,Input!$C$3,Input!$D$4,$A66,Input!$C$5,AF$4,"EUR")</f>
        <v>0</v>
      </c>
      <c r="AG66" s="128">
        <f>_xll.Lucanet("stat",Input!$C$2,Input!$C$3,Input!$D$4,$A66,Input!$C$5,AG$4,"EUR")</f>
        <v>0</v>
      </c>
      <c r="AH66" s="128">
        <f>_xll.Lucanet("stat",Input!$C$2,Input!$C$3,Input!$D$4,$A66,Input!$C$5,AH$4,"EUR")</f>
        <v>0</v>
      </c>
      <c r="AI66" s="128">
        <f>_xll.Lucanet("stat",Input!$C$2,Input!$C$3,Input!$D$4,$A66,Input!$C$5,AI$4,"EUR")</f>
        <v>0</v>
      </c>
      <c r="AJ66" s="128">
        <f>_xll.Lucanet("stat",Input!$C$2,Input!$C$3,Input!$D$4,$A66,Input!$C$5,AJ$4,"EUR")</f>
        <v>0</v>
      </c>
      <c r="AK66" s="128">
        <f>_xll.Lucanet("stat",Input!$C$2,Input!$C$3,Input!$D$4,$A66,Input!$C$5,AK$4,"EUR")</f>
        <v>0</v>
      </c>
      <c r="AL66" s="128">
        <f>_xll.Lucanet("stat",Input!$C$2,Input!$C$3,Input!$D$4,$A66,Input!$C$5,AL$4,"EUR")</f>
        <v>0</v>
      </c>
      <c r="AM66" s="128">
        <f>_xll.Lucanet("stat",Input!$C$2,Input!$C$3,Input!$D$4,$A66,Input!$C$5,AM$4,"EUR")</f>
        <v>0</v>
      </c>
      <c r="AN66" s="128">
        <f>_xll.Lucanet("stat",Input!$C$2,Input!$C$3,Input!$D$4,$A66,Input!$C$5,AN$4,"EUR")</f>
        <v>0</v>
      </c>
      <c r="AO66" s="128">
        <f>_xll.Lucanet("stat",Input!$C$2,Input!$C$3,Input!$D$4,$A66,Input!$C$5,AO$4,"EUR")</f>
        <v>0</v>
      </c>
      <c r="AP66" s="128">
        <f>_xll.Lucanet("stat",Input!$C$2,Input!$C$3,Input!$D$4,$A66,Input!$C$5,AP$4,"EUR")</f>
        <v>0</v>
      </c>
      <c r="AQ66" s="128">
        <f>_xll.Lucanet("stat",Input!$C$2,Input!$C$3,Input!$D$4,$A66,Input!$C$5,AQ$4,"EUR")</f>
        <v>0</v>
      </c>
      <c r="AR66" s="128">
        <f>_xll.Lucanet("stat",Input!$C$2,Input!$C$3,Input!$D$4,$A66,Input!$C$5,AR$4,"EUR")</f>
        <v>0</v>
      </c>
      <c r="AS66" s="128">
        <f>_xll.Lucanet("stat",Input!$C$2,Input!$C$3,Input!$D$4,$A66,Input!$C$5,AS$4,"EUR")</f>
        <v>0</v>
      </c>
      <c r="AT66" s="128">
        <f>_xll.Lucanet("stat",Input!$C$2,Input!$C$3,Input!$D$4,$A66,Input!$C$5,AT$4,"EUR")</f>
        <v>0</v>
      </c>
      <c r="AU66" s="128">
        <f>_xll.Lucanet("stat",Input!$C$2,Input!$C$3,Input!$D$4,$A66,Input!$C$5,AU$4,"EUR")</f>
        <v>0</v>
      </c>
      <c r="AV66" s="128">
        <f>_xll.Lucanet("stat",Input!$C$2,Input!$C$3,Input!$D$4,$A66,Input!$C$5,AV$4,"EUR")</f>
        <v>0</v>
      </c>
      <c r="AW66" s="128">
        <f>_xll.Lucanet("stat",Input!$C$2,Input!$C$3,Input!$D$4,$A66,Input!$C$5,AW$4,"EUR")</f>
        <v>0</v>
      </c>
      <c r="AX66" s="128">
        <f>_xll.Lucanet("stat",Input!$C$2,Input!$C$3,Input!$D$4,$A66,Input!$C$5,AX$4,"EUR")</f>
        <v>0</v>
      </c>
      <c r="AY66" s="128">
        <f>_xll.Lucanet("stat",Input!$C$2,Input!$C$3,Input!$D$4,$A66,Input!$C$5,AY$4,"EUR")</f>
        <v>0</v>
      </c>
      <c r="AZ66" s="128">
        <f>_xll.Lucanet("stat",Input!$C$2,Input!$C$3,Input!$D$4,$A66,Input!$C$5,AZ$4,"EUR")</f>
        <v>0</v>
      </c>
      <c r="BA66" s="128">
        <f>_xll.Lucanet("stat",Input!$C$2,Input!$C$3,Input!$D$4,$A66,Input!$C$5,BA$4,"EUR")</f>
        <v>0</v>
      </c>
      <c r="BB66" s="128">
        <f>_xll.Lucanet("stat",Input!$C$2,Input!$C$3,Input!$D$4,$A66,Input!$C$5,BB$4,"EUR")</f>
        <v>0</v>
      </c>
      <c r="BC66" s="128">
        <f>_xll.Lucanet("stat",Input!$C$2,Input!$C$3,Input!$D$4,$A66,Input!$C$5,BC$4,"EUR")</f>
        <v>552</v>
      </c>
      <c r="BD66" s="128">
        <f>_xll.Lucanet("stat",Input!$C$2,Input!$C$3,Input!$D$4,$A66,Input!$C$5,BD$4,"EUR")</f>
        <v>580</v>
      </c>
      <c r="BE66" s="128">
        <f>_xll.Lucanet("stat",Input!$C$2,Input!$C$3,Input!$D$4,$A66,Input!$C$5,BE$4,"EUR")</f>
        <v>456</v>
      </c>
      <c r="BF66" s="128">
        <f>_xll.Lucanet("stat",Input!$C$2,Input!$C$3,Input!$D$4,$A66,Input!$C$5,BF$4,"EUR")</f>
        <v>0</v>
      </c>
      <c r="BG66" s="128">
        <f>_xll.Lucanet("stat",Input!$C$2,Input!$C$3,Input!$D$4,$A66,Input!$C$5,BG$4,"EUR")</f>
        <v>336</v>
      </c>
      <c r="BH66" s="128">
        <f>_xll.Lucanet("stat",Input!$C$2,Input!$C$3,Input!$D$4,$A66,Input!$C$5,BH$4,"EUR")</f>
        <v>368</v>
      </c>
      <c r="BI66" s="128">
        <f>_xll.Lucanet("stat",Input!$C$2,Input!$C$3,Input!$D$4,$A66,Input!$C$5,BI$4,"EUR")</f>
        <v>596</v>
      </c>
      <c r="BJ66" s="128">
        <f>_xll.Lucanet("stat",Input!$C$2,Input!$C$3,Input!$D$4,$A66,Input!$C$5,BJ$4,"EUR")</f>
        <v>492</v>
      </c>
      <c r="BK66" s="128">
        <f>_xll.Lucanet("stat",Input!$C$2,Input!$C$3,Input!$D$4,$A66,Input!$C$5,BK$4,"EUR")</f>
        <v>1012</v>
      </c>
      <c r="BL66" s="128">
        <f>_xll.Lucanet("stat",Input!$C$2,Input!$C$3,Input!$D$4,$A66,Input!$C$5,BL$4,"EUR")</f>
        <v>940</v>
      </c>
      <c r="BM66" s="128">
        <f>_xll.Lucanet("stat",Input!$C$2,Input!$C$3,Input!$D$4,$A66,Input!$C$5,BM$4,"EUR")</f>
        <v>936</v>
      </c>
      <c r="BN66" s="128">
        <f>_xll.Lucanet("stat",Input!$C$2,Input!$C$3,Input!$D$4,$A66,Input!$C$5,BN$4,"EUR")</f>
        <v>960</v>
      </c>
      <c r="BO66" s="128">
        <f>_xll.Lucanet("stat",Input!$C$2,Input!$C$3,Input!$D$4,$A66,Input!$C$5,BO$4,"EUR")</f>
        <v>856</v>
      </c>
      <c r="BP66" s="128">
        <f>_xll.Lucanet("stat",Input!$C$2,Input!$C$3,Input!$D$4,$A66,Input!$C$5,BP$4,"EUR")</f>
        <v>900</v>
      </c>
      <c r="BQ66" s="128">
        <f>_xll.Lucanet("stat",Input!$C$2,Input!$C$3,Input!$D$4,$A66,Input!$C$5,BQ$4,"EUR")</f>
        <v>1032</v>
      </c>
      <c r="BR66" s="128">
        <f>_xll.Lucanet("stat",Input!$C$2,Input!$C$3,Input!$D$4,$A66,Input!$C$5,BR$4,"EUR")</f>
        <v>916</v>
      </c>
      <c r="BS66" s="128">
        <f>_xll.Lucanet("stat",Input!$C$2,Input!$C$3,Input!$D$4,$A66,Input!$C$5,BS$4,"EUR")</f>
        <v>924</v>
      </c>
      <c r="BT66" s="128">
        <f>_xll.Lucanet("stat",Input!$C$2,Input!$C$3,Input!$D$4,$A66,Input!$C$5,BT$4,"EUR")</f>
        <v>964</v>
      </c>
      <c r="BU66" s="128">
        <f>_xll.Lucanet("stat",Input!$C$2,Input!$C$3,Input!$D$4,$A66,Input!$C$5,BU$4,"EUR")</f>
        <v>1000</v>
      </c>
      <c r="BV66" s="128">
        <f>_xll.Lucanet("stat",Input!$C$2,Input!$C$3,Input!$D$4,$A66,Input!$C$5,BV$4,"EUR")</f>
        <v>980</v>
      </c>
      <c r="BW66" s="128">
        <f>_xll.Lucanet("stat",Input!$C$2,Input!$C$3,Input!$D$4,$A66,Input!$C$5,BW$4,"EUR")</f>
        <v>988</v>
      </c>
      <c r="BX66" s="128">
        <f>_xll.Lucanet("stat",Input!$C$2,Input!$C$3,Input!$D$4,$A66,Input!$C$5,BX$4,"EUR")</f>
        <v>860</v>
      </c>
      <c r="BY66" s="128">
        <f>_xll.Lucanet("stat",Input!$C$2,Input!$C$3,Input!$D$4,$A66,Input!$C$5,BY$4,"EUR")</f>
        <v>864</v>
      </c>
      <c r="BZ66" s="128">
        <f>_xll.Lucanet("stat",Input!$C$2,Input!$C$3,Input!$D$4,$A66,Input!$C$5,BZ$4,"EUR")</f>
        <v>932</v>
      </c>
      <c r="CA66" s="128">
        <f>_xll.Lucanet("stat",Input!$C$2,Input!$C$3,Input!$D$4,$A66,Input!$C$5,CA$4,"EUR")</f>
        <v>764</v>
      </c>
      <c r="CB66" s="128">
        <f>_xll.Lucanet("stat",Input!$C$2,Input!$C$3,Input!$D$4,$A66,Input!$C$5,CB$4,"EUR")</f>
        <v>880</v>
      </c>
      <c r="CC66" s="128">
        <f>_xll.Lucanet("stat",Input!$C$2,Input!$C$3,Input!$D$4,$A66,Input!$C$5,CC$4,"EUR")</f>
        <v>1048</v>
      </c>
      <c r="CD66" s="128">
        <f>_xll.Lucanet("stat",Input!$C$2,Input!$C$3,Input!$D$4,$A66,Input!$C$5,CD$4,"EUR")</f>
        <v>856</v>
      </c>
      <c r="CE66" s="128">
        <f>_xll.Lucanet("stat",Input!$C$2,Input!$C$3,Input!$D$4,$A66,Input!$C$5,CE$4,"EUR")</f>
        <v>976</v>
      </c>
      <c r="CF66" s="128">
        <f>_xll.Lucanet("stat",Input!$C$2,Input!$C$3,Input!$D$4,$A66,Input!$C$5,CF$4,"EUR")</f>
        <v>960</v>
      </c>
      <c r="CG66" s="128">
        <f>_xll.Lucanet("stat",Input!$C$2,Input!$C$3,Input!$D$4,$A66,Input!$C$5,CG$4,"EUR")</f>
        <v>0</v>
      </c>
      <c r="CH66" s="128">
        <f>_xll.Lucanet("stat",Input!$C$2,Input!$C$3,Input!$D$4,$A66,Input!$C$5,CH$4,"EUR")</f>
        <v>0</v>
      </c>
      <c r="CI66" s="128">
        <f>_xll.Lucanet("stat",Input!$C$2,Input!$C$3,Input!$D$4,$A66,Input!$C$5,CI$4,"EUR")</f>
        <v>0</v>
      </c>
      <c r="CJ66" s="128">
        <f>_xll.Lucanet("stat",Input!$C$2,Input!$C$3,Input!$D$4,$A66,Input!$C$5,CJ$4,"EUR")</f>
        <v>0</v>
      </c>
      <c r="CK66" s="128">
        <f>_xll.Lucanet("stat",Input!$C$2,Input!$C$3,Input!$D$4,$A66,Input!$C$5,CK$4,"EUR")</f>
        <v>0</v>
      </c>
      <c r="CL66" s="128">
        <f>_xll.Lucanet("stat",Input!$C$2,Input!$C$3,Input!$D$4,$A66,Input!$C$5,CL$4,"EUR")</f>
        <v>0</v>
      </c>
    </row>
    <row r="67" spans="1:90">
      <c r="D67" s="77" t="s">
        <v>218</v>
      </c>
      <c r="E67" s="47">
        <f t="shared" si="319"/>
        <v>5484</v>
      </c>
      <c r="S67" s="63">
        <f>S66</f>
        <v>0</v>
      </c>
      <c r="T67" s="63">
        <f>SUM($S66:T66)</f>
        <v>0</v>
      </c>
      <c r="U67" s="63">
        <f>SUM($S66:U66)</f>
        <v>0</v>
      </c>
      <c r="V67" s="63">
        <f>SUM($S66:V66)</f>
        <v>0</v>
      </c>
      <c r="W67" s="63">
        <f>SUM($S66:W66)</f>
        <v>0</v>
      </c>
      <c r="X67" s="63">
        <f>SUM($S66:X66)</f>
        <v>0</v>
      </c>
      <c r="Y67" s="63">
        <f>SUM($S66:Y66)</f>
        <v>0</v>
      </c>
      <c r="Z67" s="63">
        <f>SUM($S66:Z66)</f>
        <v>0</v>
      </c>
      <c r="AA67" s="63">
        <f>SUM($S66:AA66)</f>
        <v>0</v>
      </c>
      <c r="AB67" s="63">
        <f>SUM($S66:AB66)</f>
        <v>0</v>
      </c>
      <c r="AC67" s="63">
        <f>SUM($S66:AC66)</f>
        <v>0</v>
      </c>
      <c r="AD67" s="63">
        <f>SUM($S66:AD66)</f>
        <v>0</v>
      </c>
      <c r="AE67" s="63">
        <f>AE66</f>
        <v>0</v>
      </c>
      <c r="AF67" s="63">
        <f>SUM($AE66:AF66)</f>
        <v>0</v>
      </c>
      <c r="AG67" s="63">
        <f>SUM($AE66:AG66)</f>
        <v>0</v>
      </c>
      <c r="AH67" s="63">
        <f>SUM($AE66:AH66)</f>
        <v>0</v>
      </c>
      <c r="AI67" s="63">
        <f>SUM($AE66:AI66)</f>
        <v>0</v>
      </c>
      <c r="AJ67" s="63">
        <f>SUM($AE66:AJ66)</f>
        <v>0</v>
      </c>
      <c r="AK67" s="63">
        <f>SUM($AE66:AK66)</f>
        <v>0</v>
      </c>
      <c r="AL67" s="63">
        <f>SUM($AE66:AL66)</f>
        <v>0</v>
      </c>
      <c r="AM67" s="63">
        <f>SUM($AE66:AM66)</f>
        <v>0</v>
      </c>
      <c r="AN67" s="63">
        <f>SUM($AE66:AN66)</f>
        <v>0</v>
      </c>
      <c r="AO67" s="63">
        <f>SUM($AE66:AO66)</f>
        <v>0</v>
      </c>
      <c r="AP67" s="63">
        <f>SUM($AE66:AP66)</f>
        <v>0</v>
      </c>
      <c r="AQ67" s="63">
        <f>AQ66</f>
        <v>0</v>
      </c>
      <c r="AR67" s="63">
        <f>AQ67+AR66</f>
        <v>0</v>
      </c>
      <c r="AS67" s="63">
        <f t="shared" ref="AS67" si="629">AR67+AS66</f>
        <v>0</v>
      </c>
      <c r="AT67" s="63">
        <f t="shared" ref="AT67" si="630">AS67+AT66</f>
        <v>0</v>
      </c>
      <c r="AU67" s="63">
        <f t="shared" ref="AU67" si="631">AT67+AU66</f>
        <v>0</v>
      </c>
      <c r="AV67" s="63">
        <f t="shared" ref="AV67" si="632">AU67+AV66</f>
        <v>0</v>
      </c>
      <c r="AW67" s="63">
        <f t="shared" ref="AW67" si="633">AV67+AW66</f>
        <v>0</v>
      </c>
      <c r="AX67" s="63">
        <f t="shared" ref="AX67" si="634">AW67+AX66</f>
        <v>0</v>
      </c>
      <c r="AY67" s="63">
        <f t="shared" ref="AY67" si="635">AX67+AY66</f>
        <v>0</v>
      </c>
      <c r="AZ67" s="63">
        <f t="shared" ref="AZ67" si="636">AY67+AZ66</f>
        <v>0</v>
      </c>
      <c r="BA67" s="63">
        <f t="shared" ref="BA67" si="637">AZ67+BA66</f>
        <v>0</v>
      </c>
      <c r="BB67" s="63">
        <f t="shared" ref="BB67" si="638">BA67+BB66</f>
        <v>0</v>
      </c>
      <c r="BC67" s="63">
        <f>BC66</f>
        <v>552</v>
      </c>
      <c r="BD67" s="63">
        <f t="shared" ref="BD67" si="639">BC67+BD66</f>
        <v>1132</v>
      </c>
      <c r="BE67" s="63">
        <f t="shared" ref="BE67" si="640">BD67+BE66</f>
        <v>1588</v>
      </c>
      <c r="BF67" s="63">
        <f t="shared" ref="BF67" si="641">BE67+BF66</f>
        <v>1588</v>
      </c>
      <c r="BG67" s="63">
        <f t="shared" ref="BG67" si="642">BF67+BG66</f>
        <v>1924</v>
      </c>
      <c r="BH67" s="63">
        <f t="shared" ref="BH67" si="643">BG67+BH66</f>
        <v>2292</v>
      </c>
      <c r="BI67" s="63">
        <f t="shared" ref="BI67" si="644">BH67+BI66</f>
        <v>2888</v>
      </c>
      <c r="BJ67" s="63">
        <f t="shared" ref="BJ67" si="645">BI67+BJ66</f>
        <v>3380</v>
      </c>
      <c r="BK67" s="63">
        <f t="shared" ref="BK67" si="646">BJ67+BK66</f>
        <v>4392</v>
      </c>
      <c r="BL67" s="63">
        <f t="shared" ref="BL67" si="647">BK67+BL66</f>
        <v>5332</v>
      </c>
      <c r="BM67" s="63">
        <f t="shared" ref="BM67" si="648">BL67+BM66</f>
        <v>6268</v>
      </c>
      <c r="BN67" s="63">
        <f t="shared" ref="BN67" si="649">BM67+BN66</f>
        <v>7228</v>
      </c>
      <c r="BO67" s="63">
        <f>BO66</f>
        <v>856</v>
      </c>
      <c r="BP67" s="63">
        <f t="shared" ref="BP67" si="650">BO67+BP66</f>
        <v>1756</v>
      </c>
      <c r="BQ67" s="63">
        <f t="shared" ref="BQ67" si="651">BP67+BQ66</f>
        <v>2788</v>
      </c>
      <c r="BR67" s="63">
        <f t="shared" ref="BR67" si="652">BQ67+BR66</f>
        <v>3704</v>
      </c>
      <c r="BS67" s="63">
        <f t="shared" ref="BS67" si="653">BR67+BS66</f>
        <v>4628</v>
      </c>
      <c r="BT67" s="63">
        <f t="shared" ref="BT67" si="654">BS67+BT66</f>
        <v>5592</v>
      </c>
      <c r="BU67" s="63">
        <f t="shared" ref="BU67" si="655">BT67+BU66</f>
        <v>6592</v>
      </c>
      <c r="BV67" s="63">
        <f t="shared" ref="BV67" si="656">BU67+BV66</f>
        <v>7572</v>
      </c>
      <c r="BW67" s="63">
        <f t="shared" ref="BW67" si="657">BV67+BW66</f>
        <v>8560</v>
      </c>
      <c r="BX67" s="63">
        <f t="shared" ref="BX67" si="658">BW67+BX66</f>
        <v>9420</v>
      </c>
      <c r="BY67" s="63">
        <f t="shared" ref="BY67" si="659">BX67+BY66</f>
        <v>10284</v>
      </c>
      <c r="BZ67" s="63">
        <f t="shared" ref="BZ67" si="660">BY67+BZ66</f>
        <v>11216</v>
      </c>
      <c r="CA67" s="63">
        <f>CA66</f>
        <v>764</v>
      </c>
      <c r="CB67" s="63">
        <f t="shared" ref="CB67" si="661">CA67+CB66</f>
        <v>1644</v>
      </c>
      <c r="CC67" s="63">
        <f t="shared" ref="CC67" si="662">CB67+CC66</f>
        <v>2692</v>
      </c>
      <c r="CD67" s="63">
        <f t="shared" ref="CD67" si="663">CC67+CD66</f>
        <v>3548</v>
      </c>
      <c r="CE67" s="63">
        <f t="shared" ref="CE67" si="664">CD67+CE66</f>
        <v>4524</v>
      </c>
      <c r="CF67" s="63">
        <f t="shared" ref="CF67" si="665">CE67+CF66</f>
        <v>5484</v>
      </c>
      <c r="CG67" s="63">
        <f t="shared" ref="CG67" si="666">CF67+CG66</f>
        <v>5484</v>
      </c>
      <c r="CH67" s="63">
        <f t="shared" ref="CH67" si="667">CG67+CH66</f>
        <v>5484</v>
      </c>
      <c r="CI67" s="63">
        <f t="shared" ref="CI67" si="668">CH67+CI66</f>
        <v>5484</v>
      </c>
      <c r="CJ67" s="63">
        <f t="shared" ref="CJ67" si="669">CI67+CJ66</f>
        <v>5484</v>
      </c>
      <c r="CK67" s="63">
        <f t="shared" ref="CK67" si="670">CJ67+CK66</f>
        <v>5484</v>
      </c>
      <c r="CL67" s="63">
        <f t="shared" ref="CL67" si="671">CK67+CL66</f>
        <v>5484</v>
      </c>
    </row>
    <row r="68" spans="1:90">
      <c r="D68" s="77" t="s">
        <v>219</v>
      </c>
      <c r="E68" s="47">
        <f t="shared" si="319"/>
        <v>10055.5</v>
      </c>
      <c r="S68" s="63">
        <f>S64+S66</f>
        <v>0</v>
      </c>
      <c r="T68" s="63">
        <f>T64+T66</f>
        <v>0</v>
      </c>
      <c r="U68" s="63">
        <f t="shared" ref="U68:AE68" si="672">U64+U66</f>
        <v>0</v>
      </c>
      <c r="V68" s="63">
        <f t="shared" si="672"/>
        <v>0</v>
      </c>
      <c r="W68" s="63">
        <f t="shared" si="672"/>
        <v>0</v>
      </c>
      <c r="X68" s="63">
        <f t="shared" si="672"/>
        <v>0</v>
      </c>
      <c r="Y68" s="63">
        <f t="shared" si="672"/>
        <v>0</v>
      </c>
      <c r="Z68" s="63">
        <f t="shared" si="672"/>
        <v>0</v>
      </c>
      <c r="AA68" s="63">
        <f t="shared" si="672"/>
        <v>0</v>
      </c>
      <c r="AB68" s="63">
        <f t="shared" si="672"/>
        <v>0</v>
      </c>
      <c r="AC68" s="63">
        <f t="shared" si="672"/>
        <v>0</v>
      </c>
      <c r="AD68" s="63">
        <f t="shared" si="672"/>
        <v>0</v>
      </c>
      <c r="AE68" s="63">
        <f t="shared" si="672"/>
        <v>0</v>
      </c>
      <c r="AF68" s="63">
        <f t="shared" ref="AF68:AO68" si="673">AF64+AF66</f>
        <v>0</v>
      </c>
      <c r="AG68" s="63">
        <f t="shared" si="673"/>
        <v>0</v>
      </c>
      <c r="AH68" s="63">
        <f t="shared" si="673"/>
        <v>0</v>
      </c>
      <c r="AI68" s="63">
        <f t="shared" si="673"/>
        <v>0</v>
      </c>
      <c r="AJ68" s="63">
        <f t="shared" si="673"/>
        <v>0</v>
      </c>
      <c r="AK68" s="63">
        <f t="shared" si="673"/>
        <v>0</v>
      </c>
      <c r="AL68" s="63">
        <f t="shared" si="673"/>
        <v>0</v>
      </c>
      <c r="AM68" s="63">
        <f t="shared" si="673"/>
        <v>0</v>
      </c>
      <c r="AN68" s="63">
        <f t="shared" si="673"/>
        <v>0</v>
      </c>
      <c r="AO68" s="63">
        <f t="shared" si="673"/>
        <v>0</v>
      </c>
      <c r="AP68" s="63">
        <f t="shared" ref="AP68:BB68" si="674">AP64+AP66</f>
        <v>0</v>
      </c>
      <c r="AQ68" s="63">
        <f>AQ64+AQ66</f>
        <v>0</v>
      </c>
      <c r="AR68" s="63">
        <f t="shared" si="674"/>
        <v>0</v>
      </c>
      <c r="AS68" s="63">
        <f t="shared" si="674"/>
        <v>0</v>
      </c>
      <c r="AT68" s="63">
        <f t="shared" si="674"/>
        <v>0</v>
      </c>
      <c r="AU68" s="63">
        <f t="shared" si="674"/>
        <v>0</v>
      </c>
      <c r="AV68" s="63">
        <f t="shared" si="674"/>
        <v>0</v>
      </c>
      <c r="AW68" s="63">
        <f t="shared" si="674"/>
        <v>0</v>
      </c>
      <c r="AX68" s="63">
        <f t="shared" si="674"/>
        <v>0</v>
      </c>
      <c r="AY68" s="63">
        <f t="shared" si="674"/>
        <v>0</v>
      </c>
      <c r="AZ68" s="63">
        <f t="shared" si="674"/>
        <v>0</v>
      </c>
      <c r="BA68" s="63">
        <f t="shared" si="674"/>
        <v>0</v>
      </c>
      <c r="BB68" s="63">
        <f t="shared" si="674"/>
        <v>0</v>
      </c>
      <c r="BC68" s="63">
        <f t="shared" ref="BC68:BN68" si="675">BC64+BC66</f>
        <v>6743</v>
      </c>
      <c r="BD68" s="63">
        <f t="shared" si="675"/>
        <v>7124</v>
      </c>
      <c r="BE68" s="63">
        <f t="shared" si="675"/>
        <v>5637</v>
      </c>
      <c r="BF68" s="63">
        <f t="shared" si="675"/>
        <v>0</v>
      </c>
      <c r="BG68" s="63">
        <f t="shared" si="675"/>
        <v>2837.2</v>
      </c>
      <c r="BH68" s="63">
        <f t="shared" si="675"/>
        <v>3237.8</v>
      </c>
      <c r="BI68" s="63">
        <f t="shared" si="675"/>
        <v>4662</v>
      </c>
      <c r="BJ68" s="63">
        <f t="shared" si="675"/>
        <v>1793.2</v>
      </c>
      <c r="BK68" s="63">
        <f t="shared" si="675"/>
        <v>6952.8</v>
      </c>
      <c r="BL68" s="63">
        <f t="shared" si="675"/>
        <v>7118</v>
      </c>
      <c r="BM68" s="63">
        <f t="shared" si="675"/>
        <v>6184</v>
      </c>
      <c r="BN68" s="63">
        <f t="shared" si="675"/>
        <v>7034</v>
      </c>
      <c r="BO68" s="63">
        <f t="shared" ref="BO68:BZ68" si="676">BO64+BO66</f>
        <v>5853</v>
      </c>
      <c r="BP68" s="63">
        <f t="shared" si="676"/>
        <v>6496</v>
      </c>
      <c r="BQ68" s="63">
        <f t="shared" si="676"/>
        <v>7484</v>
      </c>
      <c r="BR68" s="63">
        <f t="shared" si="676"/>
        <v>6257</v>
      </c>
      <c r="BS68" s="63">
        <f t="shared" si="676"/>
        <v>4252</v>
      </c>
      <c r="BT68" s="63">
        <f t="shared" si="676"/>
        <v>4938</v>
      </c>
      <c r="BU68" s="63">
        <f t="shared" si="676"/>
        <v>6989</v>
      </c>
      <c r="BV68" s="63">
        <f t="shared" si="676"/>
        <v>6843</v>
      </c>
      <c r="BW68" s="63">
        <f t="shared" si="676"/>
        <v>7005</v>
      </c>
      <c r="BX68" s="63">
        <f t="shared" si="676"/>
        <v>8173</v>
      </c>
      <c r="BY68" s="63">
        <f t="shared" si="676"/>
        <v>8652.5</v>
      </c>
      <c r="BZ68" s="63">
        <f t="shared" si="676"/>
        <v>8919</v>
      </c>
      <c r="CA68" s="63">
        <f t="shared" ref="CA68:CL68" si="677">CA64+CA66</f>
        <v>6139.5</v>
      </c>
      <c r="CB68" s="63">
        <f t="shared" si="677"/>
        <v>6605</v>
      </c>
      <c r="CC68" s="63">
        <f t="shared" si="677"/>
        <v>7979.8</v>
      </c>
      <c r="CD68" s="63">
        <f t="shared" si="677"/>
        <v>7491</v>
      </c>
      <c r="CE68" s="63">
        <f t="shared" si="677"/>
        <v>8088.5</v>
      </c>
      <c r="CF68" s="63">
        <f t="shared" si="677"/>
        <v>10055.5</v>
      </c>
      <c r="CG68" s="63">
        <f t="shared" si="677"/>
        <v>0</v>
      </c>
      <c r="CH68" s="63">
        <f t="shared" si="677"/>
        <v>0</v>
      </c>
      <c r="CI68" s="63">
        <f t="shared" si="677"/>
        <v>0</v>
      </c>
      <c r="CJ68" s="63">
        <f t="shared" si="677"/>
        <v>0</v>
      </c>
      <c r="CK68" s="63">
        <f t="shared" si="677"/>
        <v>0</v>
      </c>
      <c r="CL68" s="63">
        <f t="shared" si="677"/>
        <v>0</v>
      </c>
    </row>
    <row r="69" spans="1:90">
      <c r="C69" s="37">
        <v>22</v>
      </c>
      <c r="D69" s="77" t="s">
        <v>220</v>
      </c>
      <c r="E69" s="47">
        <f t="shared" si="319"/>
        <v>45.748407643312099</v>
      </c>
      <c r="S69" s="63" t="e">
        <f>S68/S32</f>
        <v>#DIV/0!</v>
      </c>
      <c r="T69" s="63" t="e">
        <f>T68/T32</f>
        <v>#DIV/0!</v>
      </c>
      <c r="U69" s="63" t="e">
        <f t="shared" ref="U69:AE69" si="678">U68/U32</f>
        <v>#DIV/0!</v>
      </c>
      <c r="V69" s="63" t="e">
        <f>V68/V32</f>
        <v>#DIV/0!</v>
      </c>
      <c r="W69" s="63" t="e">
        <f t="shared" si="678"/>
        <v>#DIV/0!</v>
      </c>
      <c r="X69" s="63" t="e">
        <f t="shared" si="678"/>
        <v>#DIV/0!</v>
      </c>
      <c r="Y69" s="63">
        <f t="shared" si="678"/>
        <v>0</v>
      </c>
      <c r="Z69" s="63">
        <f t="shared" si="678"/>
        <v>0</v>
      </c>
      <c r="AA69" s="63">
        <f t="shared" si="678"/>
        <v>0</v>
      </c>
      <c r="AB69" s="63">
        <f t="shared" si="678"/>
        <v>0</v>
      </c>
      <c r="AC69" s="63">
        <f t="shared" si="678"/>
        <v>0</v>
      </c>
      <c r="AD69" s="63">
        <f t="shared" si="678"/>
        <v>0</v>
      </c>
      <c r="AE69" s="63">
        <f t="shared" si="678"/>
        <v>0</v>
      </c>
      <c r="AF69" s="63">
        <f>AF68/AF32</f>
        <v>0</v>
      </c>
      <c r="AG69" s="63">
        <f t="shared" ref="AG69:AO69" si="679">AG68/AG32</f>
        <v>0</v>
      </c>
      <c r="AH69" s="63">
        <f t="shared" si="679"/>
        <v>0</v>
      </c>
      <c r="AI69" s="63">
        <f t="shared" si="679"/>
        <v>0</v>
      </c>
      <c r="AJ69" s="63">
        <f t="shared" si="679"/>
        <v>0</v>
      </c>
      <c r="AK69" s="63">
        <f t="shared" si="679"/>
        <v>0</v>
      </c>
      <c r="AL69" s="63">
        <f t="shared" si="679"/>
        <v>0</v>
      </c>
      <c r="AM69" s="63">
        <f t="shared" si="679"/>
        <v>0</v>
      </c>
      <c r="AN69" s="63">
        <f t="shared" si="679"/>
        <v>0</v>
      </c>
      <c r="AO69" s="63">
        <f t="shared" si="679"/>
        <v>0</v>
      </c>
      <c r="AP69" s="63">
        <f t="shared" ref="AP69:BB69" si="680">AP68/AP32</f>
        <v>0</v>
      </c>
      <c r="AQ69" s="63">
        <f t="shared" si="680"/>
        <v>0</v>
      </c>
      <c r="AR69" s="63">
        <f t="shared" si="680"/>
        <v>0</v>
      </c>
      <c r="AS69" s="63">
        <f t="shared" si="680"/>
        <v>0</v>
      </c>
      <c r="AT69" s="63">
        <f t="shared" si="680"/>
        <v>0</v>
      </c>
      <c r="AU69" s="63">
        <f t="shared" si="680"/>
        <v>0</v>
      </c>
      <c r="AV69" s="63">
        <f t="shared" si="680"/>
        <v>0</v>
      </c>
      <c r="AW69" s="63">
        <f t="shared" si="680"/>
        <v>0</v>
      </c>
      <c r="AX69" s="63">
        <f t="shared" si="680"/>
        <v>0</v>
      </c>
      <c r="AY69" s="63">
        <f t="shared" si="680"/>
        <v>0</v>
      </c>
      <c r="AZ69" s="63">
        <f t="shared" si="680"/>
        <v>0</v>
      </c>
      <c r="BA69" s="63">
        <f t="shared" si="680"/>
        <v>0</v>
      </c>
      <c r="BB69" s="63">
        <f t="shared" si="680"/>
        <v>0</v>
      </c>
      <c r="BC69" s="63">
        <f t="shared" ref="BC69:BN69" si="681">BC68/BC32</f>
        <v>418.81987577639745</v>
      </c>
      <c r="BD69" s="63">
        <f t="shared" si="681"/>
        <v>102.35632183908046</v>
      </c>
      <c r="BE69" s="63">
        <f t="shared" si="681"/>
        <v>430.30534351145042</v>
      </c>
      <c r="BF69" s="63" t="e">
        <f t="shared" si="681"/>
        <v>#DIV/0!</v>
      </c>
      <c r="BG69" s="63">
        <f t="shared" si="681"/>
        <v>51.212996389891693</v>
      </c>
      <c r="BH69" s="63">
        <f t="shared" si="681"/>
        <v>249.06153846153848</v>
      </c>
      <c r="BI69" s="63">
        <f t="shared" si="681"/>
        <v>686.59793814432987</v>
      </c>
      <c r="BJ69" s="63">
        <f t="shared" si="681"/>
        <v>358.64</v>
      </c>
      <c r="BK69" s="63">
        <f t="shared" si="681"/>
        <v>2474.3060498220639</v>
      </c>
      <c r="BL69" s="63">
        <f t="shared" si="681"/>
        <v>2551.2544802867383</v>
      </c>
      <c r="BM69" s="63">
        <f t="shared" si="681"/>
        <v>111.32313231323133</v>
      </c>
      <c r="BN69" s="63">
        <f t="shared" si="681"/>
        <v>66.799620132953464</v>
      </c>
      <c r="BO69" s="63">
        <f t="shared" ref="BO69:BZ69" si="682">BO68/BO32</f>
        <v>98.204697986577173</v>
      </c>
      <c r="BP69" s="63">
        <f t="shared" si="682"/>
        <v>131.36501516683518</v>
      </c>
      <c r="BQ69" s="63">
        <f t="shared" si="682"/>
        <v>60.919820919820921</v>
      </c>
      <c r="BR69" s="63">
        <f t="shared" si="682"/>
        <v>85.245231607629421</v>
      </c>
      <c r="BS69" s="63" t="e">
        <f t="shared" si="682"/>
        <v>#DIV/0!</v>
      </c>
      <c r="BT69" s="63">
        <f t="shared" si="682"/>
        <v>113.23091034166475</v>
      </c>
      <c r="BU69" s="63">
        <f t="shared" si="682"/>
        <v>77.149795783199025</v>
      </c>
      <c r="BV69" s="63">
        <f t="shared" si="682"/>
        <v>153.94825646794152</v>
      </c>
      <c r="BW69" s="63">
        <f t="shared" si="682"/>
        <v>61.963732861565681</v>
      </c>
      <c r="BX69" s="63">
        <f t="shared" si="682"/>
        <v>40.773260164629583</v>
      </c>
      <c r="BY69" s="63">
        <f t="shared" si="682"/>
        <v>67.413322945072068</v>
      </c>
      <c r="BZ69" s="63">
        <f t="shared" si="682"/>
        <v>57.17307692307692</v>
      </c>
      <c r="CA69" s="63">
        <f t="shared" ref="CA69:CL69" si="683">CA68/CA32</f>
        <v>101.54647700959312</v>
      </c>
      <c r="CB69" s="63">
        <f t="shared" si="683"/>
        <v>202.60736196319019</v>
      </c>
      <c r="CC69" s="63">
        <f t="shared" si="683"/>
        <v>153.16314779270635</v>
      </c>
      <c r="CD69" s="63">
        <f t="shared" si="683"/>
        <v>73.405193532582075</v>
      </c>
      <c r="CE69" s="63">
        <f t="shared" si="683"/>
        <v>183.82954545454547</v>
      </c>
      <c r="CF69" s="63">
        <f t="shared" si="683"/>
        <v>45.748407643312099</v>
      </c>
      <c r="CG69" s="63" t="e">
        <f t="shared" si="683"/>
        <v>#DIV/0!</v>
      </c>
      <c r="CH69" s="63" t="e">
        <f t="shared" si="683"/>
        <v>#DIV/0!</v>
      </c>
      <c r="CI69" s="63" t="e">
        <f t="shared" si="683"/>
        <v>#DIV/0!</v>
      </c>
      <c r="CJ69" s="63" t="e">
        <f t="shared" si="683"/>
        <v>#DIV/0!</v>
      </c>
      <c r="CK69" s="63" t="e">
        <f t="shared" si="683"/>
        <v>#DIV/0!</v>
      </c>
      <c r="CL69" s="63" t="e">
        <f t="shared" si="683"/>
        <v>#DIV/0!</v>
      </c>
    </row>
    <row r="70" spans="1:90">
      <c r="D70" s="77" t="s">
        <v>221</v>
      </c>
      <c r="E70" s="47">
        <f t="shared" si="319"/>
        <v>209.48958333333334</v>
      </c>
      <c r="S70" s="63" t="e">
        <f>S68/S40</f>
        <v>#DIV/0!</v>
      </c>
      <c r="T70" s="63" t="e">
        <f>T68/T40</f>
        <v>#DIV/0!</v>
      </c>
      <c r="U70" s="63" t="e">
        <f t="shared" ref="U70:AE70" si="684">U68/U40</f>
        <v>#DIV/0!</v>
      </c>
      <c r="V70" s="63" t="e">
        <f t="shared" si="684"/>
        <v>#DIV/0!</v>
      </c>
      <c r="W70" s="63" t="e">
        <f t="shared" si="684"/>
        <v>#DIV/0!</v>
      </c>
      <c r="X70" s="63" t="e">
        <f t="shared" si="684"/>
        <v>#DIV/0!</v>
      </c>
      <c r="Y70" s="63">
        <f t="shared" si="684"/>
        <v>0</v>
      </c>
      <c r="Z70" s="63">
        <f t="shared" si="684"/>
        <v>0</v>
      </c>
      <c r="AA70" s="63">
        <f t="shared" si="684"/>
        <v>0</v>
      </c>
      <c r="AB70" s="63">
        <f t="shared" si="684"/>
        <v>0</v>
      </c>
      <c r="AC70" s="63">
        <f t="shared" si="684"/>
        <v>0</v>
      </c>
      <c r="AD70" s="63">
        <f>AD68/AD40</f>
        <v>0</v>
      </c>
      <c r="AE70" s="63">
        <f t="shared" si="684"/>
        <v>0</v>
      </c>
      <c r="AF70" s="63">
        <f>AF68/AF40</f>
        <v>0</v>
      </c>
      <c r="AG70" s="63">
        <f t="shared" ref="AG70:AO70" si="685">AG68/AG40</f>
        <v>0</v>
      </c>
      <c r="AH70" s="63">
        <f t="shared" si="685"/>
        <v>0</v>
      </c>
      <c r="AI70" s="63">
        <f t="shared" si="685"/>
        <v>0</v>
      </c>
      <c r="AJ70" s="63">
        <f t="shared" si="685"/>
        <v>0</v>
      </c>
      <c r="AK70" s="63">
        <f t="shared" si="685"/>
        <v>0</v>
      </c>
      <c r="AL70" s="63">
        <f t="shared" si="685"/>
        <v>0</v>
      </c>
      <c r="AM70" s="63">
        <f t="shared" si="685"/>
        <v>0</v>
      </c>
      <c r="AN70" s="63">
        <f t="shared" si="685"/>
        <v>0</v>
      </c>
      <c r="AO70" s="63">
        <f t="shared" si="685"/>
        <v>0</v>
      </c>
      <c r="AP70" s="63">
        <f t="shared" ref="AP70:BB70" si="686">AP68/AP40</f>
        <v>0</v>
      </c>
      <c r="AQ70" s="63">
        <f t="shared" si="686"/>
        <v>0</v>
      </c>
      <c r="AR70" s="63">
        <f t="shared" si="686"/>
        <v>0</v>
      </c>
      <c r="AS70" s="63">
        <f t="shared" si="686"/>
        <v>0</v>
      </c>
      <c r="AT70" s="63">
        <f t="shared" si="686"/>
        <v>0</v>
      </c>
      <c r="AU70" s="63">
        <f t="shared" si="686"/>
        <v>0</v>
      </c>
      <c r="AV70" s="63">
        <f t="shared" si="686"/>
        <v>0</v>
      </c>
      <c r="AW70" s="63">
        <f t="shared" si="686"/>
        <v>0</v>
      </c>
      <c r="AX70" s="63">
        <f t="shared" si="686"/>
        <v>0</v>
      </c>
      <c r="AY70" s="63">
        <f t="shared" si="686"/>
        <v>0</v>
      </c>
      <c r="AZ70" s="63">
        <f t="shared" si="686"/>
        <v>0</v>
      </c>
      <c r="BA70" s="63">
        <f t="shared" si="686"/>
        <v>0</v>
      </c>
      <c r="BB70" s="63">
        <f t="shared" si="686"/>
        <v>0</v>
      </c>
      <c r="BC70" s="63">
        <f t="shared" ref="BC70:BN70" si="687">BC68/BC40</f>
        <v>449.53333333333336</v>
      </c>
      <c r="BD70" s="63">
        <f t="shared" si="687"/>
        <v>203.54285714285714</v>
      </c>
      <c r="BE70" s="63">
        <f t="shared" si="687"/>
        <v>433.61538461538464</v>
      </c>
      <c r="BF70" s="63" t="e">
        <f t="shared" si="687"/>
        <v>#DIV/0!</v>
      </c>
      <c r="BG70" s="63">
        <f t="shared" si="687"/>
        <v>60.365957446808508</v>
      </c>
      <c r="BH70" s="63">
        <f t="shared" si="687"/>
        <v>359.75555555555559</v>
      </c>
      <c r="BI70" s="63">
        <f t="shared" si="687"/>
        <v>518</v>
      </c>
      <c r="BJ70" s="63">
        <f t="shared" si="687"/>
        <v>597.73333333333335</v>
      </c>
      <c r="BK70" s="63">
        <f t="shared" si="687"/>
        <v>1390.56</v>
      </c>
      <c r="BL70" s="63">
        <f t="shared" si="687"/>
        <v>1423.6</v>
      </c>
      <c r="BM70" s="63">
        <f t="shared" si="687"/>
        <v>257.66666666666669</v>
      </c>
      <c r="BN70" s="63">
        <f t="shared" si="687"/>
        <v>149.65957446808511</v>
      </c>
      <c r="BO70" s="63">
        <f t="shared" ref="BO70:BZ70" si="688">BO68/BO40</f>
        <v>225.11538461538461</v>
      </c>
      <c r="BP70" s="63">
        <f t="shared" si="688"/>
        <v>282.43478260869563</v>
      </c>
      <c r="BQ70" s="63">
        <f t="shared" si="688"/>
        <v>110.05882352941177</v>
      </c>
      <c r="BR70" s="63">
        <f t="shared" si="688"/>
        <v>148.97619047619048</v>
      </c>
      <c r="BS70" s="63" t="e">
        <f t="shared" si="688"/>
        <v>#DIV/0!</v>
      </c>
      <c r="BT70" s="63">
        <f t="shared" si="688"/>
        <v>164.6</v>
      </c>
      <c r="BU70" s="63">
        <f t="shared" si="688"/>
        <v>166.4047619047619</v>
      </c>
      <c r="BV70" s="63">
        <f t="shared" si="688"/>
        <v>263.19230769230768</v>
      </c>
      <c r="BW70" s="63">
        <f t="shared" si="688"/>
        <v>98.661971830985919</v>
      </c>
      <c r="BX70" s="63">
        <f t="shared" si="688"/>
        <v>67.545454545454547</v>
      </c>
      <c r="BY70" s="63">
        <f t="shared" si="688"/>
        <v>109.5253164556962</v>
      </c>
      <c r="BZ70" s="63">
        <f t="shared" si="688"/>
        <v>93.884210526315783</v>
      </c>
      <c r="CA70" s="63">
        <f t="shared" ref="CA70:CL70" si="689">CA68/CA40</f>
        <v>120.38235294117646</v>
      </c>
      <c r="CB70" s="63">
        <f t="shared" si="689"/>
        <v>254.03846153846155</v>
      </c>
      <c r="CC70" s="63">
        <f t="shared" si="689"/>
        <v>215.67027027027027</v>
      </c>
      <c r="CD70" s="63">
        <f t="shared" si="689"/>
        <v>131.42105263157896</v>
      </c>
      <c r="CE70" s="63">
        <f t="shared" si="689"/>
        <v>898.72222222222217</v>
      </c>
      <c r="CF70" s="63">
        <f t="shared" si="689"/>
        <v>209.48958333333334</v>
      </c>
      <c r="CG70" s="63" t="e">
        <f t="shared" si="689"/>
        <v>#DIV/0!</v>
      </c>
      <c r="CH70" s="63" t="e">
        <f t="shared" si="689"/>
        <v>#DIV/0!</v>
      </c>
      <c r="CI70" s="63" t="e">
        <f t="shared" si="689"/>
        <v>#DIV/0!</v>
      </c>
      <c r="CJ70" s="63" t="e">
        <f t="shared" si="689"/>
        <v>#DIV/0!</v>
      </c>
      <c r="CK70" s="63" t="e">
        <f t="shared" si="689"/>
        <v>#DIV/0!</v>
      </c>
      <c r="CL70" s="63" t="e">
        <f t="shared" si="689"/>
        <v>#DIV/0!</v>
      </c>
    </row>
    <row r="71" spans="1:90">
      <c r="D71" s="83"/>
      <c r="E71" s="43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12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</row>
    <row r="72" spans="1:90" hidden="1" outlineLevel="1">
      <c r="C72" s="37">
        <v>3</v>
      </c>
      <c r="D72" s="78" t="s">
        <v>68</v>
      </c>
      <c r="E72" s="43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12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</row>
    <row r="73" spans="1:90" hidden="1" outlineLevel="1">
      <c r="D73" s="77" t="s">
        <v>2</v>
      </c>
      <c r="E73" s="58">
        <f>INDEX(S73:CK73,COUNT($S$1:$CK$1))</f>
        <v>0</v>
      </c>
      <c r="F73" s="55"/>
      <c r="G73" s="59">
        <v>0.1</v>
      </c>
      <c r="H73" s="59">
        <v>0.1</v>
      </c>
      <c r="I73" s="59">
        <v>0.1</v>
      </c>
      <c r="J73" s="59">
        <v>0.1</v>
      </c>
      <c r="K73" s="59">
        <v>0.1</v>
      </c>
      <c r="L73" s="59">
        <v>0.1</v>
      </c>
      <c r="M73" s="59">
        <v>0.1</v>
      </c>
      <c r="N73" s="59">
        <v>0.1</v>
      </c>
      <c r="O73" s="59">
        <v>0.1</v>
      </c>
      <c r="P73" s="59">
        <v>0.1</v>
      </c>
      <c r="Q73" s="59">
        <v>0.1</v>
      </c>
      <c r="R73" s="59">
        <v>0.1</v>
      </c>
      <c r="S73" s="59">
        <v>0.1</v>
      </c>
      <c r="T73" s="59">
        <v>0.1</v>
      </c>
      <c r="U73" s="59">
        <v>0.1</v>
      </c>
      <c r="V73" s="59">
        <v>0.1</v>
      </c>
      <c r="W73" s="59">
        <v>0.1</v>
      </c>
      <c r="X73" s="59">
        <v>0.1</v>
      </c>
      <c r="Y73" s="59">
        <v>0.1</v>
      </c>
      <c r="Z73" s="59">
        <v>0.1</v>
      </c>
      <c r="AA73" s="59">
        <v>0.1</v>
      </c>
      <c r="AB73" s="59">
        <v>0.1</v>
      </c>
      <c r="AC73" s="59">
        <v>0.1</v>
      </c>
      <c r="AD73" s="59">
        <v>0.1</v>
      </c>
      <c r="AE73" s="59">
        <v>0.1</v>
      </c>
      <c r="AF73" s="59">
        <v>0.1</v>
      </c>
      <c r="AG73" s="59">
        <v>0.1</v>
      </c>
      <c r="AH73" s="59">
        <v>0.1</v>
      </c>
      <c r="AI73" s="59">
        <v>0.1</v>
      </c>
      <c r="AJ73" s="59">
        <v>0.1</v>
      </c>
      <c r="AK73" s="59">
        <v>0.1</v>
      </c>
      <c r="AL73" s="59">
        <v>0.1</v>
      </c>
      <c r="AM73" s="59">
        <v>0.1</v>
      </c>
      <c r="AN73" s="59">
        <v>0.1</v>
      </c>
      <c r="AO73" s="59">
        <v>0.1</v>
      </c>
      <c r="AP73" s="59">
        <v>0.1</v>
      </c>
      <c r="AQ73" s="145">
        <v>0.1</v>
      </c>
      <c r="AR73" s="145">
        <v>0.1</v>
      </c>
      <c r="AS73" s="145">
        <v>0.1</v>
      </c>
      <c r="AT73" s="145">
        <v>0.1</v>
      </c>
      <c r="AU73" s="145">
        <v>0.1</v>
      </c>
      <c r="AV73" s="145">
        <v>0.1</v>
      </c>
      <c r="AW73" s="145">
        <v>0.1</v>
      </c>
      <c r="AX73" s="145">
        <v>0.1</v>
      </c>
      <c r="AY73" s="145">
        <v>0.1</v>
      </c>
      <c r="AZ73" s="145">
        <v>0.1</v>
      </c>
      <c r="BA73" s="145">
        <v>0.1</v>
      </c>
      <c r="BB73" s="145">
        <v>0.1</v>
      </c>
      <c r="BC73" s="145"/>
      <c r="BD73" s="145"/>
      <c r="BE73" s="145"/>
      <c r="BF73" s="145"/>
      <c r="BG73" s="145"/>
      <c r="BH73" s="145"/>
      <c r="BI73" s="145"/>
      <c r="BJ73" s="145"/>
      <c r="BK73" s="145"/>
      <c r="BL73" s="145"/>
      <c r="BM73" s="145"/>
      <c r="BN73" s="145"/>
      <c r="BO73" s="145"/>
      <c r="BP73" s="145"/>
      <c r="BQ73" s="145"/>
      <c r="BR73" s="145"/>
      <c r="BS73" s="145"/>
      <c r="BT73" s="145"/>
      <c r="BU73" s="145"/>
      <c r="BV73" s="145"/>
      <c r="BW73" s="145"/>
      <c r="BX73" s="145"/>
      <c r="BY73" s="145"/>
      <c r="BZ73" s="145"/>
      <c r="CA73" s="145"/>
      <c r="CB73" s="145"/>
      <c r="CC73" s="145"/>
      <c r="CD73" s="145"/>
      <c r="CE73" s="145"/>
      <c r="CF73" s="145"/>
      <c r="CG73" s="145"/>
      <c r="CH73" s="145"/>
      <c r="CI73" s="145"/>
      <c r="CJ73" s="145"/>
      <c r="CK73" s="145"/>
      <c r="CL73" s="145"/>
    </row>
    <row r="74" spans="1:90" s="54" customFormat="1" hidden="1" outlineLevel="1">
      <c r="D74" s="76" t="s">
        <v>9</v>
      </c>
      <c r="E74" s="58">
        <f>INDEX(S74:CK74,COUNT($S$1:$CK$1))</f>
        <v>0</v>
      </c>
      <c r="F74" s="55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29"/>
      <c r="T74" s="129"/>
      <c r="U74" s="129"/>
      <c r="V74" s="129"/>
      <c r="W74" s="58"/>
      <c r="X74" s="58"/>
      <c r="Y74" s="58"/>
      <c r="Z74" s="58"/>
      <c r="AA74" s="58"/>
      <c r="AB74" s="58"/>
      <c r="AC74" s="58"/>
      <c r="AD74" s="58"/>
      <c r="AE74" s="28"/>
      <c r="AF74" s="60"/>
      <c r="AQ74" s="147"/>
      <c r="AR74" s="147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</row>
    <row r="75" spans="1:90" hidden="1" outlineLevel="1">
      <c r="D75" s="77" t="s">
        <v>203</v>
      </c>
      <c r="E75" s="58">
        <f>INDEX(S75:CK75,COUNT($S$1:$CK$1))</f>
        <v>0</v>
      </c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9" t="e">
        <f>AVERAGE(G74:R74)</f>
        <v>#DIV/0!</v>
      </c>
      <c r="S75" s="59" t="e">
        <f>AVERAGE(H74:S74)</f>
        <v>#DIV/0!</v>
      </c>
      <c r="T75" s="59" t="e">
        <f>AVERAGE(I74:T74)</f>
        <v>#DIV/0!</v>
      </c>
      <c r="U75" s="59" t="e">
        <f>AVERAGE(J74:U74)</f>
        <v>#DIV/0!</v>
      </c>
      <c r="V75" s="59" t="e">
        <f>AVERAGE(K74:V74)</f>
        <v>#DIV/0!</v>
      </c>
      <c r="W75" s="43"/>
      <c r="X75" s="43"/>
      <c r="Y75" s="43"/>
      <c r="Z75" s="43"/>
      <c r="AA75" s="43"/>
      <c r="AB75" s="43"/>
      <c r="AC75" s="43"/>
      <c r="AD75" s="59"/>
      <c r="AE75" s="43"/>
      <c r="AF75" s="12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</row>
    <row r="76" spans="1:90" hidden="1" outlineLevel="1">
      <c r="D76" s="78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12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</row>
    <row r="77" spans="1:90" hidden="1" outlineLevel="1">
      <c r="C77" s="37">
        <v>4</v>
      </c>
      <c r="D77" s="78" t="s">
        <v>3</v>
      </c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60"/>
      <c r="AF77" s="127"/>
      <c r="AP77" s="37"/>
      <c r="AQ77" s="146"/>
      <c r="AR77" s="146"/>
      <c r="AS77" s="146"/>
      <c r="AT77" s="146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  <c r="CJ77" s="146"/>
      <c r="CK77" s="146"/>
      <c r="CL77" s="146"/>
    </row>
    <row r="78" spans="1:90" hidden="1" outlineLevel="1">
      <c r="D78" s="77" t="s">
        <v>2</v>
      </c>
      <c r="E78" s="58">
        <f>INDEX(S78:CK78,COUNT($S$1:$CK$1))</f>
        <v>0</v>
      </c>
      <c r="S78" s="59">
        <v>0.95</v>
      </c>
      <c r="T78" s="59">
        <v>0.95</v>
      </c>
      <c r="U78" s="59">
        <v>0.95</v>
      </c>
      <c r="V78" s="59">
        <v>0.95</v>
      </c>
      <c r="W78" s="59">
        <v>0.95</v>
      </c>
      <c r="X78" s="59">
        <v>0.95</v>
      </c>
      <c r="Y78" s="59">
        <v>0.95</v>
      </c>
      <c r="Z78" s="59">
        <v>0.95</v>
      </c>
      <c r="AA78" s="59">
        <v>0.95</v>
      </c>
      <c r="AB78" s="59">
        <v>0.95</v>
      </c>
      <c r="AC78" s="59">
        <v>0.95</v>
      </c>
      <c r="AD78" s="59">
        <v>0.95</v>
      </c>
      <c r="AP78" s="37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</row>
    <row r="79" spans="1:90" hidden="1" outlineLevel="1">
      <c r="D79" s="77" t="s">
        <v>9</v>
      </c>
      <c r="E79" s="58">
        <f>INDEX(S79:CK79,COUNT($S$1:$CK$1))</f>
        <v>0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</row>
    <row r="80" spans="1:90" hidden="1" outlineLevel="1">
      <c r="D80" s="77" t="s">
        <v>15</v>
      </c>
      <c r="E80" s="58">
        <f>INDEX(S80:CK80,COUNT($S$1:$CK$1))</f>
        <v>0</v>
      </c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 t="e">
        <f>AVERAGE(S79:AC79)</f>
        <v>#DIV/0!</v>
      </c>
      <c r="AD80" s="59" t="e">
        <f>AVERAGE(S79:AD79)</f>
        <v>#DIV/0!</v>
      </c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</row>
    <row r="81" spans="1:90" hidden="1" outlineLevel="1"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</row>
    <row r="82" spans="1:90" hidden="1" outlineLevel="1">
      <c r="C82" s="37">
        <v>5</v>
      </c>
      <c r="D82" s="78" t="s">
        <v>13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148"/>
      <c r="BF82" s="148"/>
      <c r="BG82" s="148"/>
      <c r="BH82" s="148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</row>
    <row r="83" spans="1:90" hidden="1" outlineLevel="1">
      <c r="D83" s="77" t="s">
        <v>2</v>
      </c>
      <c r="E83" s="49">
        <f>INDEX(S83:CK83,COUNT($S$1:$CK$1))</f>
        <v>0</v>
      </c>
      <c r="S83" s="49">
        <v>50</v>
      </c>
      <c r="T83" s="49">
        <v>50</v>
      </c>
      <c r="U83" s="49">
        <v>50</v>
      </c>
      <c r="V83" s="49">
        <v>50</v>
      </c>
      <c r="W83" s="49">
        <v>50</v>
      </c>
      <c r="X83" s="49">
        <v>50</v>
      </c>
      <c r="Y83" s="49">
        <v>50</v>
      </c>
      <c r="Z83" s="49">
        <v>50</v>
      </c>
      <c r="AA83" s="49">
        <v>50</v>
      </c>
      <c r="AB83" s="49">
        <v>50</v>
      </c>
      <c r="AC83" s="49">
        <v>50</v>
      </c>
      <c r="AD83" s="49">
        <v>50</v>
      </c>
      <c r="AE83" s="54">
        <v>50</v>
      </c>
      <c r="AP83" s="37"/>
      <c r="AQ83" s="146"/>
      <c r="AR83" s="146"/>
      <c r="AS83" s="146"/>
      <c r="AT83" s="146"/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  <c r="BE83" s="146"/>
      <c r="BF83" s="146"/>
      <c r="BG83" s="146"/>
      <c r="BH83" s="146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</row>
    <row r="84" spans="1:90" hidden="1" outlineLevel="1">
      <c r="D84" s="77" t="s">
        <v>9</v>
      </c>
      <c r="E84" s="49">
        <f>INDEX(S84:CK84,COUNT($S$1:$CK$1))</f>
        <v>0</v>
      </c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63"/>
      <c r="AP84" s="37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</row>
    <row r="85" spans="1:90" hidden="1" outlineLevel="1">
      <c r="D85" s="77" t="s">
        <v>49</v>
      </c>
      <c r="E85" s="49">
        <f>INDEX(S85:CK85,COUNT($S$1:$CK$1))</f>
        <v>0</v>
      </c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 t="e">
        <f>AVERAGE(S84:AD84)</f>
        <v>#DIV/0!</v>
      </c>
      <c r="AE85" s="49" t="e">
        <f>AVERAGE(T84:AE84)</f>
        <v>#DIV/0!</v>
      </c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  <c r="CG85" s="37"/>
      <c r="CH85" s="37"/>
      <c r="CI85" s="37"/>
      <c r="CJ85" s="37"/>
      <c r="CK85" s="37"/>
      <c r="CL85" s="37"/>
    </row>
    <row r="86" spans="1:90" hidden="1" outlineLevel="1">
      <c r="E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</row>
    <row r="87" spans="1:90" hidden="1" outlineLevel="1">
      <c r="C87" s="37">
        <v>6</v>
      </c>
      <c r="D87" s="78" t="s">
        <v>14</v>
      </c>
      <c r="E87" s="62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148"/>
      <c r="BF87" s="148"/>
      <c r="BG87" s="148"/>
      <c r="BH87" s="148"/>
      <c r="BI87" s="146"/>
      <c r="BJ87" s="146"/>
      <c r="BK87" s="146"/>
      <c r="BL87" s="146"/>
      <c r="BM87" s="146"/>
      <c r="BN87" s="146"/>
      <c r="BO87" s="146"/>
      <c r="BP87" s="146"/>
      <c r="BQ87" s="146"/>
      <c r="BR87" s="146"/>
      <c r="BS87" s="146"/>
      <c r="BT87" s="146"/>
      <c r="BU87" s="146"/>
      <c r="BV87" s="146"/>
      <c r="BW87" s="146"/>
      <c r="BX87" s="146"/>
      <c r="BY87" s="146"/>
      <c r="BZ87" s="146"/>
      <c r="CA87" s="146"/>
      <c r="CB87" s="146"/>
      <c r="CC87" s="146"/>
      <c r="CD87" s="146"/>
      <c r="CE87" s="146"/>
      <c r="CF87" s="146"/>
      <c r="CG87" s="146"/>
      <c r="CH87" s="146"/>
      <c r="CI87" s="146"/>
      <c r="CJ87" s="146"/>
      <c r="CK87" s="146"/>
      <c r="CL87" s="146"/>
    </row>
    <row r="88" spans="1:90" hidden="1" outlineLevel="1">
      <c r="D88" s="77" t="s">
        <v>2</v>
      </c>
      <c r="E88" s="49">
        <f>INDEX(S88:CK88,COUNT($S$1:$CK$1))</f>
        <v>0</v>
      </c>
      <c r="S88" s="49">
        <v>15</v>
      </c>
      <c r="T88" s="49">
        <v>15</v>
      </c>
      <c r="U88" s="49">
        <v>15</v>
      </c>
      <c r="V88" s="49">
        <v>15</v>
      </c>
      <c r="W88" s="49">
        <v>15</v>
      </c>
      <c r="X88" s="49">
        <v>15</v>
      </c>
      <c r="Y88" s="49">
        <v>15</v>
      </c>
      <c r="Z88" s="49">
        <v>15</v>
      </c>
      <c r="AA88" s="49">
        <v>15</v>
      </c>
      <c r="AB88" s="49">
        <v>15</v>
      </c>
      <c r="AC88" s="49">
        <v>15</v>
      </c>
      <c r="AD88" s="49">
        <v>15</v>
      </c>
      <c r="AP88" s="37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</row>
    <row r="89" spans="1:90" hidden="1" outlineLevel="1">
      <c r="D89" s="77" t="s">
        <v>9</v>
      </c>
      <c r="E89" s="49">
        <f>INDEX(S89:CK89,COUNT($S$1:$CK$1))</f>
        <v>0</v>
      </c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P89" s="37"/>
      <c r="AQ89" s="146"/>
      <c r="AR89" s="146"/>
      <c r="AS89" s="146"/>
      <c r="AT89" s="146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  <c r="CG89" s="37"/>
      <c r="CH89" s="37"/>
      <c r="CI89" s="37"/>
      <c r="CJ89" s="37"/>
      <c r="CK89" s="37"/>
      <c r="CL89" s="37"/>
    </row>
    <row r="90" spans="1:90" hidden="1" outlineLevel="1">
      <c r="D90" s="77" t="s">
        <v>49</v>
      </c>
      <c r="E90" s="49">
        <f>INDEX(S90:CK90,COUNT($S$1:$CK$1))</f>
        <v>0</v>
      </c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 t="e">
        <f>AVERAGE(S89:AD89)</f>
        <v>#DIV/0!</v>
      </c>
      <c r="AE90" s="49" t="e">
        <f>AVERAGE(T89:AE89)</f>
        <v>#DIV/0!</v>
      </c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</row>
    <row r="91" spans="1:90" hidden="1" outlineLevel="1"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  <c r="CE91" s="37"/>
      <c r="CF91" s="37"/>
      <c r="CG91" s="37"/>
      <c r="CH91" s="37"/>
      <c r="CI91" s="37"/>
      <c r="CJ91" s="37"/>
      <c r="CK91" s="37"/>
      <c r="CL91" s="37"/>
    </row>
    <row r="92" spans="1:90" collapsed="1"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  <c r="CG92" s="37"/>
      <c r="CH92" s="37"/>
      <c r="CI92" s="37"/>
      <c r="CJ92" s="37"/>
      <c r="CK92" s="37"/>
      <c r="CL92" s="37"/>
    </row>
    <row r="93" spans="1:90">
      <c r="D93" s="78" t="s">
        <v>20</v>
      </c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  <c r="CG93" s="37"/>
      <c r="CH93" s="37"/>
      <c r="CI93" s="37"/>
      <c r="CJ93" s="37"/>
      <c r="CK93" s="37"/>
      <c r="CL93" s="37"/>
    </row>
    <row r="94" spans="1:90">
      <c r="A94" s="27" t="s">
        <v>154</v>
      </c>
      <c r="B94" s="27" t="s">
        <v>181</v>
      </c>
      <c r="D94" s="77" t="s">
        <v>17</v>
      </c>
      <c r="E94" s="122">
        <f t="shared" ref="E94:E105" si="690">INDEX(S94:CK94,COUNT($S$1:$CK$1))</f>
        <v>-1139.4463700000001</v>
      </c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122">
        <v>0</v>
      </c>
      <c r="T94" s="122">
        <v>0</v>
      </c>
      <c r="U94" s="122">
        <v>0</v>
      </c>
      <c r="V94" s="122">
        <v>0</v>
      </c>
      <c r="W94" s="122">
        <v>0</v>
      </c>
      <c r="X94" s="122">
        <v>0</v>
      </c>
      <c r="Y94" s="122">
        <v>0</v>
      </c>
      <c r="Z94" s="122">
        <v>0</v>
      </c>
      <c r="AA94" s="122">
        <v>0</v>
      </c>
      <c r="AB94" s="122">
        <v>0</v>
      </c>
      <c r="AC94" s="122">
        <v>0</v>
      </c>
      <c r="AD94" s="122">
        <v>0</v>
      </c>
      <c r="AE94" s="122">
        <v>-390.25436999999999</v>
      </c>
      <c r="AF94" s="122">
        <v>-202.00375</v>
      </c>
      <c r="AG94" s="122">
        <v>-202.00375</v>
      </c>
      <c r="AH94" s="122">
        <v>-272.00375000000003</v>
      </c>
      <c r="AI94" s="122">
        <v>-514.09124999999995</v>
      </c>
      <c r="AJ94" s="122">
        <v>-553.67124999999999</v>
      </c>
      <c r="AK94" s="122">
        <v>-553.67124999999999</v>
      </c>
      <c r="AL94" s="122">
        <v>-553.67124999999999</v>
      </c>
      <c r="AM94" s="122">
        <v>-547.15501000000006</v>
      </c>
      <c r="AN94" s="122">
        <v>-547.15499999999997</v>
      </c>
      <c r="AO94" s="122">
        <v>-547.15499999999997</v>
      </c>
      <c r="AP94" s="122">
        <v>-553.24625000000003</v>
      </c>
      <c r="AQ94" s="122">
        <f>_xll.Lucanet("stat",Input!$F$2,Input!$C$3,Input!$D$4,$A94,Input!$C$5,AQ$4,"EUR")/1000</f>
        <v>-759.15296000000001</v>
      </c>
      <c r="AR94" s="122">
        <f>_xll.Lucanet("stat",Input!$F$2,Input!$C$3,Input!$D$4,$A94,Input!$C$5,AR$4,"EUR")/1000</f>
        <v>-1216.1722500000001</v>
      </c>
      <c r="AS94" s="122">
        <f>_xll.Lucanet("stat",Input!$F$2,Input!$C$3,Input!$D$4,$A94,Input!$C$5,AS$4,"EUR")/1000</f>
        <v>-796.32656000000009</v>
      </c>
      <c r="AT94" s="122">
        <f>_xll.Lucanet("stat",Input!$F$2,Input!$C$3,Input!$D$4,$A94,Input!$C$5,AT$4,"EUR")/1000</f>
        <v>-527.84368999999992</v>
      </c>
      <c r="AU94" s="122">
        <f>_xll.Lucanet("stat",Input!$F$2,Input!$C$3,Input!$D$4,$A94,Input!$C$5,AU$4,"EUR")/1000</f>
        <v>-766.21422999999993</v>
      </c>
      <c r="AV94" s="122">
        <f>_xll.Lucanet("stat",Input!$F$2,Input!$C$3,Input!$D$4,$A94,Input!$C$5,AV$4,"EUR")/1000</f>
        <v>-858.64868000000001</v>
      </c>
      <c r="AW94" s="122">
        <f>_xll.Lucanet("stat",Input!$F$2,Input!$C$3,Input!$D$4,$A94,Input!$C$5,AW$4,"EUR")/1000</f>
        <v>-806.64148</v>
      </c>
      <c r="AX94" s="122">
        <f>_xll.Lucanet("stat",Input!$F$2,Input!$C$3,Input!$D$4,$A94,Input!$C$5,AX$4,"EUR")/1000</f>
        <v>-823.73087999999996</v>
      </c>
      <c r="AY94" s="122">
        <f>_xll.Lucanet("stat",Input!$F$2,Input!$C$3,Input!$D$4,$A94,Input!$C$5,AY$4,"EUR")/1000</f>
        <v>-849.83070999999995</v>
      </c>
      <c r="AZ94" s="122">
        <f>_xll.Lucanet("stat",Input!$F$2,Input!$C$3,Input!$D$4,$A94,Input!$C$5,AZ$4,"EUR")/1000</f>
        <v>-824.28569999999991</v>
      </c>
      <c r="BA94" s="122">
        <f>_xll.Lucanet("stat",Input!$F$2,Input!$C$3,Input!$D$4,$A94,Input!$C$5,BA$4,"EUR")/1000</f>
        <v>-834.59609999999998</v>
      </c>
      <c r="BB94" s="122">
        <f>_xll.Lucanet("stat",Input!$F$2,Input!$C$3,Input!$D$4,$A94,Input!$C$5,BB$4,"EUR")/1000</f>
        <v>-875.7921</v>
      </c>
      <c r="BC94" s="122">
        <f>_xll.Lucanet("stat",Input!$G$2,Input!$C$3,Input!$D$4,$A94,Input!$C$5,BC$4,"EUR")/1000</f>
        <v>-973.57108999999991</v>
      </c>
      <c r="BD94" s="122">
        <f>_xll.Lucanet("stat",Input!$G$2,Input!$C$3,Input!$D$4,$A94,Input!$C$5,BD$4,"EUR")/1000</f>
        <v>-1104.4542200000001</v>
      </c>
      <c r="BE94" s="122">
        <f>_xll.Lucanet("stat",Input!$G$2,Input!$C$3,Input!$D$4,$A94,Input!$C$5,BE$4,"EUR")/1000</f>
        <v>-1408.5554999999999</v>
      </c>
      <c r="BF94" s="122">
        <f>_xll.Lucanet("stat",Input!$G$2,Input!$C$3,Input!$D$4,$A94,Input!$C$5,BF$4,"EUR")/1000</f>
        <v>-1210.6237800000001</v>
      </c>
      <c r="BG94" s="122">
        <f>_xll.Lucanet("stat",Input!$G$2,Input!$C$3,Input!$D$4,$A94,Input!$C$5,BG$4,"EUR")/1000</f>
        <v>-1472.53206</v>
      </c>
      <c r="BH94" s="122">
        <f>_xll.Lucanet("stat",Input!$G$2,Input!$C$3,Input!$D$4,$A94,Input!$C$5,BH$4,"EUR")/1000</f>
        <v>-1404.79693</v>
      </c>
      <c r="BI94" s="122">
        <f>_xll.Lucanet("stat",Input!$G$2,Input!$C$3,Input!$D$4,$A94,Input!$C$5,BI$4,"EUR")/1000</f>
        <v>-1460.4931999999999</v>
      </c>
      <c r="BJ94" s="122">
        <f>_xll.Lucanet("stat",Input!$G$2,Input!$C$3,Input!$D$4,$A94,Input!$C$5,BJ$4,"EUR")/1000</f>
        <v>-1349.2036699999999</v>
      </c>
      <c r="BK94" s="122">
        <f>_xll.Lucanet("stat",Input!$G$2,Input!$C$3,Input!$D$4,$A94,Input!$C$5,BK$4,"EUR")/1000</f>
        <v>-1421.0913500000001</v>
      </c>
      <c r="BL94" s="122">
        <f>_xll.Lucanet("stat",Input!$G$2,Input!$C$3,Input!$D$4,$A94,Input!$C$5,BL$4,"EUR")/1000</f>
        <v>-1314.7486799999999</v>
      </c>
      <c r="BM94" s="122">
        <f>_xll.Lucanet("stat",Input!$G$2,Input!$C$3,Input!$D$4,$A94,Input!$C$5,BM$4,"EUR")/1000</f>
        <v>-1300.82465</v>
      </c>
      <c r="BN94" s="122">
        <f>_xll.Lucanet("stat",Input!$G$2,Input!$C$3,Input!$D$4,$A94,Input!$C$5,BN$4,"EUR")/1000</f>
        <v>-1148.2567900000001</v>
      </c>
      <c r="BO94" s="122">
        <f>_xll.Lucanet("stat",Input!$H$2,Input!$C$3,Input!$D$4,$A94,Input!$C$5,BO$4,"EUR")/1000</f>
        <v>-633.24185</v>
      </c>
      <c r="BP94" s="122">
        <f>_xll.Lucanet("stat",Input!$H$2,Input!$C$3,Input!$D$4,$A94,Input!$C$5,BP$4,"EUR")/1000</f>
        <v>-1332.67309</v>
      </c>
      <c r="BQ94" s="122">
        <f>_xll.Lucanet("stat",Input!$H$2,Input!$C$3,Input!$D$4,$A94,Input!$C$5,BQ$4,"EUR")/1000</f>
        <v>-1136.5535500000001</v>
      </c>
      <c r="BR94" s="122">
        <f>_xll.Lucanet("stat",Input!$H$2,Input!$C$3,Input!$D$4,$A94,Input!$C$5,BR$4,"EUR")/1000</f>
        <v>-904.65664000000004</v>
      </c>
      <c r="BS94" s="122">
        <f>_xll.Lucanet("stat",Input!$H$2,Input!$C$3,Input!$D$4,$A94,Input!$C$5,BS$4,"EUR")/1000</f>
        <v>-747.37350000000004</v>
      </c>
      <c r="BT94" s="122">
        <f>_xll.Lucanet("stat",Input!$H$2,Input!$C$3,Input!$D$4,$A94,Input!$C$5,BT$4,"EUR")/1000</f>
        <v>-650.14410999999996</v>
      </c>
      <c r="BU94" s="122">
        <f>_xll.Lucanet("stat",Input!$H$2,Input!$C$3,Input!$D$4,$A94,Input!$C$5,BU$4,"EUR")/1000</f>
        <v>-656.86505</v>
      </c>
      <c r="BV94" s="122">
        <f>_xll.Lucanet("stat",Input!$H$2,Input!$C$3,Input!$D$4,$A94,Input!$C$5,BV$4,"EUR")/1000</f>
        <v>-838.01174000000003</v>
      </c>
      <c r="BW94" s="122">
        <f>_xll.Lucanet("stat",Input!$H$2,Input!$C$3,Input!$D$4,$A94,Input!$C$5,BW$4,"EUR")/1000</f>
        <v>-789.77572999999995</v>
      </c>
      <c r="BX94" s="122">
        <f>_xll.Lucanet("stat",Input!$H$2,Input!$C$3,Input!$D$4,$A94,Input!$C$5,BX$4,"EUR")/1000</f>
        <v>-1142.1889199999998</v>
      </c>
      <c r="BY94" s="122">
        <f>_xll.Lucanet("stat",Input!$H$2,Input!$C$3,Input!$D$4,$A94,Input!$C$5,BY$4,"EUR")/1000</f>
        <v>-1024.7839000000001</v>
      </c>
      <c r="BZ94" s="122">
        <f>_xll.Lucanet("stat",Input!$H$2,Input!$C$3,Input!$D$4,$A94,Input!$C$5,BZ$4,"EUR")/1000</f>
        <v>-604.89805000000001</v>
      </c>
      <c r="CA94" s="122">
        <f>_xll.Lucanet("stat",Input!$I$2,Input!$C$3,Input!$D$4,$A94,Input!$C$5,CA$4,"EUR")/1000</f>
        <v>-615.59318999999994</v>
      </c>
      <c r="CB94" s="122">
        <f>_xll.Lucanet("stat",Input!$I$2,Input!$C$3,Input!$D$4,$A94,Input!$C$5,CB$4,"EUR")/1000</f>
        <v>-746.36337000000003</v>
      </c>
      <c r="CC94" s="122">
        <f>_xll.Lucanet("stat",Input!$I$2,Input!$C$3,Input!$D$4,$A94,Input!$C$5,CC$4,"EUR")/1000</f>
        <v>-1530.1324</v>
      </c>
      <c r="CD94" s="122">
        <f>_xll.Lucanet("stat",Input!$I$2,Input!$C$3,Input!$D$4,$A94,Input!$C$5,CD$4,"EUR")/1000</f>
        <v>-1290.47406</v>
      </c>
      <c r="CE94" s="122">
        <f>_xll.Lucanet("stat",Input!$I$2,Input!$C$3,Input!$D$4,$A94,Input!$C$5,CE$4,"EUR")/1000</f>
        <v>-1197.19472</v>
      </c>
      <c r="CF94" s="122">
        <f>_xll.Lucanet("stat",Input!$I$2,Input!$C$3,Input!$D$4,$A94,Input!$C$5,CF$4,"EUR")/1000</f>
        <v>-1139.4463700000001</v>
      </c>
      <c r="CG94" s="122">
        <f>_xll.Lucanet("stat",Input!$I$2,Input!$C$3,Input!$D$4,$A94,Input!$C$5,CG$4,"EUR")/1000</f>
        <v>-1049.0978400000001</v>
      </c>
      <c r="CH94" s="122">
        <f>_xll.Lucanet("stat",Input!$I$2,Input!$C$3,Input!$D$4,$A94,Input!$C$5,CH$4,"EUR")/1000</f>
        <v>-988.77641000000006</v>
      </c>
      <c r="CI94" s="122">
        <f>_xll.Lucanet("stat",Input!$I$2,Input!$C$3,Input!$D$4,$A94,Input!$C$5,CI$4,"EUR")/1000</f>
        <v>-1053.0521999999999</v>
      </c>
      <c r="CJ94" s="122">
        <f>_xll.Lucanet("stat",Input!$I$2,Input!$C$3,Input!$D$4,$A94,Input!$C$5,CJ$4,"EUR")/1000</f>
        <v>-989.53179</v>
      </c>
      <c r="CK94" s="122">
        <f>_xll.Lucanet("stat",Input!$I$2,Input!$C$3,Input!$D$4,$A94,Input!$C$5,CK$4,"EUR")/1000</f>
        <v>-1045.1959300000001</v>
      </c>
      <c r="CL94" s="122">
        <f>_xll.Lucanet("stat",Input!$I$2,Input!$C$3,Input!$D$4,$A94,Input!$C$5,CL$4,"EUR")/1000</f>
        <v>-1231.8485900000001</v>
      </c>
    </row>
    <row r="95" spans="1:90">
      <c r="A95" s="27" t="s">
        <v>154</v>
      </c>
      <c r="B95" s="27" t="s">
        <v>181</v>
      </c>
      <c r="D95" s="77" t="s">
        <v>9</v>
      </c>
      <c r="E95" s="122">
        <f t="shared" si="690"/>
        <v>-1278.8879299999999</v>
      </c>
      <c r="F95" s="44"/>
      <c r="G95" s="106">
        <f>_xll.Lucanet("stat",Input!$C$2,Input!$C$3,Input!$D$4,$A95,Input!$C$5,G$4,"EUR")/1000</f>
        <v>0</v>
      </c>
      <c r="H95" s="106">
        <f>_xll.Lucanet("stat",Input!$C$2,Input!$C$3,Input!$D$4,$A95,Input!$C$5,H$4,"EUR")/1000</f>
        <v>0</v>
      </c>
      <c r="I95" s="106">
        <f>_xll.Lucanet("stat",Input!$C$2,Input!$C$3,Input!$D$4,$A95,Input!$C$5,I$4,"EUR")/1000</f>
        <v>0</v>
      </c>
      <c r="J95" s="106">
        <f>_xll.Lucanet("stat",Input!$C$2,Input!$C$3,Input!$D$4,$A95,Input!$C$5,J$4,"EUR")/1000</f>
        <v>0</v>
      </c>
      <c r="K95" s="106">
        <f>_xll.Lucanet("stat",Input!$C$2,Input!$C$3,Input!$D$4,$A95,Input!$C$5,K$4,"EUR")/1000</f>
        <v>0</v>
      </c>
      <c r="L95" s="106">
        <f>_xll.Lucanet("stat",Input!$C$2,Input!$C$3,Input!$D$4,$A95,Input!$C$5,L$4,"EUR")/1000</f>
        <v>0</v>
      </c>
      <c r="M95" s="106">
        <f>_xll.Lucanet("stat",Input!$C$2,Input!$C$3,Input!$D$4,$A95,Input!$C$5,M$4,"EUR")/1000</f>
        <v>0</v>
      </c>
      <c r="N95" s="106">
        <f>_xll.Lucanet("stat",Input!$C$2,Input!$C$3,Input!$D$4,$A95,Input!$C$5,N$4,"EUR")/1000</f>
        <v>0</v>
      </c>
      <c r="O95" s="106">
        <f>_xll.Lucanet("stat",Input!$C$2,Input!$C$3,Input!$D$4,$A95,Input!$C$5,O$4,"EUR")/1000</f>
        <v>0</v>
      </c>
      <c r="P95" s="106">
        <f>_xll.Lucanet("stat",Input!$C$2,Input!$C$3,Input!$D$4,$A95,Input!$C$5,P$4,"EUR")/1000</f>
        <v>0</v>
      </c>
      <c r="Q95" s="106">
        <f>_xll.Lucanet("stat",Input!$C$2,Input!$C$3,Input!$D$4,$A95,Input!$C$5,Q$4,"EUR")/1000</f>
        <v>0</v>
      </c>
      <c r="R95" s="106">
        <f>_xll.Lucanet("stat",Input!$C$2,Input!$C$3,Input!$D$4,$A95,Input!$C$5,R$4,"EUR")/1000</f>
        <v>0</v>
      </c>
      <c r="S95" s="122">
        <f>_xll.Lucanet("stat",Input!$C$2,Input!$C$3,Input!$D$4,$A95,Input!$C$5,S$4,"EUR")/1000</f>
        <v>0</v>
      </c>
      <c r="T95" s="122">
        <f>_xll.Lucanet("stat",Input!$C$2,Input!$C$3,Input!$D$4,$A95,Input!$C$5,T$4,"EUR")/1000</f>
        <v>0</v>
      </c>
      <c r="U95" s="122">
        <f>_xll.Lucanet("stat",Input!$C$2,Input!$C$3,Input!$D$4,$A95,Input!$C$5,U$4,"EUR")/1000</f>
        <v>0</v>
      </c>
      <c r="V95" s="122">
        <f>_xll.Lucanet("stat",Input!$C$2,Input!$C$3,Input!$D$4,$A95,Input!$C$5,V$4,"EUR")/1000</f>
        <v>0</v>
      </c>
      <c r="W95" s="122">
        <f>_xll.Lucanet("stat",Input!$C$2,Input!$C$3,Input!$D$4,$A95,Input!$C$5,W$4,"EUR")/1000</f>
        <v>0</v>
      </c>
      <c r="X95" s="122">
        <f>_xll.Lucanet("stat",Input!$C$2,Input!$C$3,Input!$D$4,$A95,Input!$C$5,X$4,"EUR")/1000</f>
        <v>0</v>
      </c>
      <c r="Y95" s="122">
        <f>_xll.Lucanet("stat",Input!$C$2,Input!$C$3,Input!$D$4,$A95,Input!$C$5,Y$4,"EUR")/1000</f>
        <v>-46.903750000000002</v>
      </c>
      <c r="Z95" s="122">
        <f>_xll.Lucanet("stat",Input!$C$2,Input!$C$3,Input!$D$4,$A95,Input!$C$5,Z$4,"EUR")/1000</f>
        <v>-192.21111999999999</v>
      </c>
      <c r="AA95" s="122">
        <f>_xll.Lucanet("stat",Input!$C$2,Input!$C$3,Input!$D$4,$A95,Input!$C$5,AA$4,"EUR")/1000</f>
        <v>-88.122550000000004</v>
      </c>
      <c r="AB95" s="122">
        <f>_xll.Lucanet("stat",Input!$C$2,Input!$C$3,Input!$D$4,$A95,Input!$C$5,AB$4,"EUR")/1000</f>
        <v>-93.741500000000002</v>
      </c>
      <c r="AC95" s="122">
        <f>_xll.Lucanet("stat",Input!$C$2,Input!$C$3,Input!$D$4,$A95,Input!$C$5,AC$4,"EUR")/1000</f>
        <v>67.824449999999999</v>
      </c>
      <c r="AD95" s="122">
        <f>_xll.Lucanet("stat",Input!$C$2,Input!$C$3,Input!$D$4,$A95,Input!$C$5,AD$4,"EUR")/1000</f>
        <v>-54.204800000000006</v>
      </c>
      <c r="AE95" s="122">
        <f>_xll.Lucanet("stat",Input!$C$2,Input!$C$3,Input!$D$4,$A95,Input!$C$5,AE$4,"EUR")/1000</f>
        <v>-108.95538000000001</v>
      </c>
      <c r="AF95" s="122">
        <f>_xll.Lucanet("stat",Input!$C$2,Input!$C$3,Input!$D$4,$A95,Input!$C$5,AF$4,"EUR")/1000</f>
        <v>-809.05993999999998</v>
      </c>
      <c r="AG95" s="122">
        <f>_xll.Lucanet("stat",Input!$C$2,Input!$C$3,Input!$D$4,$A95,Input!$C$5,AG$4,"EUR")/1000</f>
        <v>-337.23328000000004</v>
      </c>
      <c r="AH95" s="122">
        <f>_xll.Lucanet("stat",Input!$C$2,Input!$C$3,Input!$D$4,$A95,Input!$C$5,AH$4,"EUR")/1000</f>
        <v>-204.88735</v>
      </c>
      <c r="AI95" s="122">
        <f>_xll.Lucanet("stat",Input!$C$2,Input!$C$3,Input!$D$4,$A95,Input!$C$5,AI$4,"EUR")/1000</f>
        <v>-345.84765000000004</v>
      </c>
      <c r="AJ95" s="122">
        <f>_xll.Lucanet("stat",Input!$C$2,Input!$C$3,Input!$D$4,$A95,Input!$C$5,AJ$4,"EUR")/1000</f>
        <v>-754.21768999999995</v>
      </c>
      <c r="AK95" s="122">
        <f>_xll.Lucanet("stat",Input!$C$2,Input!$C$3,Input!$D$4,$A95,Input!$C$5,AK$4,"EUR")/1000</f>
        <v>12.417479999999999</v>
      </c>
      <c r="AL95" s="122">
        <f>_xll.Lucanet("stat",Input!$C$2,Input!$C$3,Input!$D$4,$A95,Input!$C$5,AL$4,"EUR")/1000</f>
        <v>-238.62866</v>
      </c>
      <c r="AM95" s="122">
        <f>_xll.Lucanet("stat",Input!$C$2,Input!$C$3,Input!$D$4,$A95,Input!$C$5,AM$4,"EUR")/1000</f>
        <v>-727.19424000000004</v>
      </c>
      <c r="AN95" s="122">
        <f>_xll.Lucanet("stat",Input!$C$2,Input!$C$3,Input!$D$4,$A95,Input!$C$5,AN$4,"EUR")/1000</f>
        <v>-345.20517999999998</v>
      </c>
      <c r="AO95" s="122">
        <f>_xll.Lucanet("stat",Input!$C$2,Input!$C$3,Input!$D$4,$A95,Input!$C$5,AO$4,"EUR")/1000</f>
        <v>-892.90968999999996</v>
      </c>
      <c r="AP95" s="122">
        <f>_xll.Lucanet("stat",Input!$C$2,Input!$C$3,Input!$D$4,$A95,Input!$C$5,AP$4,"EUR")/1000</f>
        <v>-519.25181999999995</v>
      </c>
      <c r="AQ95" s="122">
        <f>_xll.Lucanet("stat",Input!$C$2,Input!$C$3,Input!$D$4,$A95,Input!$C$5,AQ$4,"EUR")/1000</f>
        <v>-797.53607999999997</v>
      </c>
      <c r="AR95" s="122">
        <f>_xll.Lucanet("stat",Input!$C$2,Input!$C$3,Input!$D$4,$A95,Input!$C$5,AR$4,"EUR")/1000</f>
        <v>-586.32533000000001</v>
      </c>
      <c r="AS95" s="122">
        <f>_xll.Lucanet("stat",Input!$C$2,Input!$C$3,Input!$D$4,$A95,Input!$C$5,AS$4,"EUR")/1000</f>
        <v>-724.42145999999991</v>
      </c>
      <c r="AT95" s="122">
        <f>_xll.Lucanet("stat",Input!$C$2,Input!$C$3,Input!$D$4,$A95,Input!$C$5,AT$4,"EUR")/1000</f>
        <v>-609.1694</v>
      </c>
      <c r="AU95" s="122">
        <f>_xll.Lucanet("stat",Input!$C$2,Input!$C$3,Input!$D$4,$A95,Input!$C$5,AU$4,"EUR")/1000</f>
        <v>-618.02979000000005</v>
      </c>
      <c r="AV95" s="122">
        <f>_xll.Lucanet("stat",Input!$C$2,Input!$C$3,Input!$D$4,$A95,Input!$C$5,AV$4,"EUR")/1000</f>
        <v>-390.40934000000004</v>
      </c>
      <c r="AW95" s="122">
        <f>_xll.Lucanet("stat",Input!$C$2,Input!$C$3,Input!$D$4,$A95,Input!$C$5,AW$4,"EUR")/1000</f>
        <v>-610.61785999999995</v>
      </c>
      <c r="AX95" s="122">
        <f>_xll.Lucanet("stat",Input!$C$2,Input!$C$3,Input!$D$4,$A95,Input!$C$5,AX$4,"EUR")/1000</f>
        <v>-1210.2845</v>
      </c>
      <c r="AY95" s="122">
        <f>_xll.Lucanet("stat",Input!$C$2,Input!$C$3,Input!$D$4,$A95,Input!$C$5,AY$4,"EUR")/1000</f>
        <v>-1245.5954999999999</v>
      </c>
      <c r="AZ95" s="122">
        <f>_xll.Lucanet("stat",Input!$C$2,Input!$C$3,Input!$D$4,$A95,Input!$C$5,AZ$4,"EUR")/1000</f>
        <v>-1486.8737599999999</v>
      </c>
      <c r="BA95" s="122">
        <f>_xll.Lucanet("stat",Input!$C$2,Input!$C$3,Input!$D$4,$A95,Input!$C$5,BA$4,"EUR")/1000</f>
        <v>-647.77142000000003</v>
      </c>
      <c r="BB95" s="122">
        <f>_xll.Lucanet("stat",Input!$C$2,Input!$C$3,Input!$D$4,$A95,Input!$C$5,BB$4,"EUR")/1000</f>
        <v>-1257.8781799999999</v>
      </c>
      <c r="BC95" s="122">
        <f>_xll.Lucanet("stat",Input!$C$2,Input!$C$3,Input!$D$4,$A95,Input!$C$5,BC$4,"EUR")/1000</f>
        <v>-953.76065000000006</v>
      </c>
      <c r="BD95" s="122">
        <f>_xll.Lucanet("stat",Input!$C$2,Input!$C$3,Input!$D$4,$A95,Input!$C$5,BD$4,"EUR")/1000</f>
        <v>-324.50754999999998</v>
      </c>
      <c r="BE95" s="122">
        <f>_xll.Lucanet("stat",Input!$C$2,Input!$C$3,Input!$D$4,$A95,Input!$C$5,BE$4,"EUR")/1000</f>
        <v>-335.28</v>
      </c>
      <c r="BF95" s="122">
        <f>_xll.Lucanet("stat",Input!$C$2,Input!$C$3,Input!$D$4,$A95,Input!$C$5,BF$4,"EUR")/1000</f>
        <v>-1.3658299999999999</v>
      </c>
      <c r="BG95" s="122">
        <f>_xll.Lucanet("stat",Input!$C$2,Input!$C$3,Input!$D$4,$A95,Input!$C$5,BG$4,"EUR")/1000</f>
        <v>-102.76656</v>
      </c>
      <c r="BH95" s="122">
        <f>_xll.Lucanet("stat",Input!$C$2,Input!$C$3,Input!$D$4,$A95,Input!$C$5,BH$4,"EUR")/1000</f>
        <v>-220.49857</v>
      </c>
      <c r="BI95" s="122">
        <f>_xll.Lucanet("stat",Input!$C$2,Input!$C$3,Input!$D$4,$A95,Input!$C$5,BI$4,"EUR")/1000</f>
        <v>-479.79906</v>
      </c>
      <c r="BJ95" s="122">
        <f>_xll.Lucanet("stat",Input!$C$2,Input!$C$3,Input!$D$4,$A95,Input!$C$5,BJ$4,"EUR")/1000</f>
        <v>-43.474029999999999</v>
      </c>
      <c r="BK95" s="122">
        <f>_xll.Lucanet("stat",Input!$C$2,Input!$C$3,Input!$D$4,$A95,Input!$C$5,BK$4,"EUR")/1000</f>
        <v>-57.433999999999997</v>
      </c>
      <c r="BL95" s="122">
        <f>_xll.Lucanet("stat",Input!$C$2,Input!$C$3,Input!$D$4,$A95,Input!$C$5,BL$4,"EUR")/1000</f>
        <v>-477.85086000000001</v>
      </c>
      <c r="BM95" s="122">
        <f>_xll.Lucanet("stat",Input!$C$2,Input!$C$3,Input!$D$4,$A95,Input!$C$5,BM$4,"EUR")/1000</f>
        <v>-167.50501</v>
      </c>
      <c r="BN95" s="122">
        <f>_xll.Lucanet("stat",Input!$C$2,Input!$C$3,Input!$D$4,$A95,Input!$C$5,BN$4,"EUR")/1000</f>
        <v>-440.88168000000002</v>
      </c>
      <c r="BO95" s="122">
        <f>_xll.Lucanet("stat",Input!$C$2,Input!$C$3,Input!$D$4,$A95,Input!$C$5,BO$4,"EUR")/1000</f>
        <v>-602.51407999999992</v>
      </c>
      <c r="BP95" s="122">
        <f>_xll.Lucanet("stat",Input!$C$2,Input!$C$3,Input!$D$4,$A95,Input!$C$5,BP$4,"EUR")/1000</f>
        <v>-758.28913999999997</v>
      </c>
      <c r="BQ95" s="122">
        <f>_xll.Lucanet("stat",Input!$C$2,Input!$C$3,Input!$D$4,$A95,Input!$C$5,BQ$4,"EUR")/1000</f>
        <v>-518.02981</v>
      </c>
      <c r="BR95" s="122">
        <f>_xll.Lucanet("stat",Input!$C$2,Input!$C$3,Input!$D$4,$A95,Input!$C$5,BR$4,"EUR")/1000</f>
        <v>-567.43949999999995</v>
      </c>
      <c r="BS95" s="122">
        <f>_xll.Lucanet("stat",Input!$C$2,Input!$C$3,Input!$D$4,$A95,Input!$C$5,BS$4,"EUR")/1000</f>
        <v>-408.49412000000001</v>
      </c>
      <c r="BT95" s="122">
        <f>_xll.Lucanet("stat",Input!$C$2,Input!$C$3,Input!$D$4,$A95,Input!$C$5,BT$4,"EUR")/1000</f>
        <v>-224.46951999999999</v>
      </c>
      <c r="BU95" s="122">
        <f>_xll.Lucanet("stat",Input!$C$2,Input!$C$3,Input!$D$4,$A95,Input!$C$5,BU$4,"EUR")/1000</f>
        <v>-791.22005000000001</v>
      </c>
      <c r="BV95" s="122">
        <f>_xll.Lucanet("stat",Input!$C$2,Input!$C$3,Input!$D$4,$A95,Input!$C$5,BV$4,"EUR")/1000</f>
        <v>-217.88763</v>
      </c>
      <c r="BW95" s="122">
        <f>_xll.Lucanet("stat",Input!$C$2,Input!$C$3,Input!$D$4,$A95,Input!$C$5,BW$4,"EUR")/1000</f>
        <v>-826.60205000000008</v>
      </c>
      <c r="BX95" s="122">
        <f>_xll.Lucanet("stat",Input!$C$2,Input!$C$3,Input!$D$4,$A95,Input!$C$5,BX$4,"EUR")/1000</f>
        <v>-1459.41579</v>
      </c>
      <c r="BY95" s="122">
        <f>_xll.Lucanet("stat",Input!$C$2,Input!$C$3,Input!$D$4,$A95,Input!$C$5,BY$4,"EUR")/1000</f>
        <v>-2973.1307099999999</v>
      </c>
      <c r="BZ95" s="122">
        <f>_xll.Lucanet("stat",Input!$C$2,Input!$C$3,Input!$D$4,$A95,Input!$C$5,BZ$4,"EUR")/1000</f>
        <v>-2370.5243100000002</v>
      </c>
      <c r="CA95" s="122">
        <f>_xll.Lucanet("stat",Input!$C$2,Input!$C$3,Input!$D$4,$A95,Input!$C$5,CA$4,"EUR")/1000</f>
        <v>-855.81137000000001</v>
      </c>
      <c r="CB95" s="122">
        <f>_xll.Lucanet("stat",Input!$C$2,Input!$C$3,Input!$D$4,$A95,Input!$C$5,CB$4,"EUR")/1000</f>
        <v>-92.907830000000004</v>
      </c>
      <c r="CC95" s="122">
        <f>_xll.Lucanet("stat",Input!$C$2,Input!$C$3,Input!$D$4,$A95,Input!$C$5,CC$4,"EUR")/1000</f>
        <v>-354.29710999999998</v>
      </c>
      <c r="CD95" s="122">
        <f>_xll.Lucanet("stat",Input!$C$2,Input!$C$3,Input!$D$4,$A95,Input!$C$5,CD$4,"EUR")/1000</f>
        <v>-434.22246000000001</v>
      </c>
      <c r="CE95" s="122">
        <f>_xll.Lucanet("stat",Input!$C$2,Input!$C$3,Input!$D$4,$A95,Input!$C$5,CE$4,"EUR")/1000</f>
        <v>-1119.8394499999999</v>
      </c>
      <c r="CF95" s="122">
        <f>_xll.Lucanet("stat",Input!$C$2,Input!$C$3,Input!$D$4,$A95,Input!$C$5,CF$4,"EUR")/1000</f>
        <v>-1278.8879299999999</v>
      </c>
      <c r="CG95" s="122">
        <f>_xll.Lucanet("stat",Input!$C$2,Input!$C$3,Input!$D$4,$A95,Input!$C$5,CG$4,"EUR")/1000</f>
        <v>-299.64542999999998</v>
      </c>
      <c r="CH95" s="122">
        <f>_xll.Lucanet("stat",Input!$C$2,Input!$C$3,Input!$D$4,$A95,Input!$C$5,CH$4,"EUR")/1000</f>
        <v>0</v>
      </c>
      <c r="CI95" s="122">
        <f>_xll.Lucanet("stat",Input!$C$2,Input!$C$3,Input!$D$4,$A95,Input!$C$5,CI$4,"EUR")/1000</f>
        <v>0</v>
      </c>
      <c r="CJ95" s="122">
        <f>_xll.Lucanet("stat",Input!$C$2,Input!$C$3,Input!$D$4,$A95,Input!$C$5,CJ$4,"EUR")/1000</f>
        <v>0</v>
      </c>
      <c r="CK95" s="122">
        <f>_xll.Lucanet("stat",Input!$C$2,Input!$C$3,Input!$D$4,$A95,Input!$C$5,CK$4,"EUR")/1000</f>
        <v>0</v>
      </c>
      <c r="CL95" s="122">
        <f>_xll.Lucanet("stat",Input!$C$2,Input!$C$3,Input!$D$4,$A95,Input!$C$5,CL$4,"EUR")/1000</f>
        <v>0</v>
      </c>
    </row>
    <row r="96" spans="1:90">
      <c r="D96" s="77" t="s">
        <v>19</v>
      </c>
      <c r="E96" s="122">
        <f t="shared" si="690"/>
        <v>-6519.2041099999988</v>
      </c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122">
        <f>SUM(S94)</f>
        <v>0</v>
      </c>
      <c r="T96" s="122">
        <f>SUM($S94:T94)</f>
        <v>0</v>
      </c>
      <c r="U96" s="122">
        <f>SUM($S94:U94)</f>
        <v>0</v>
      </c>
      <c r="V96" s="122">
        <f>SUM($S94:V94)</f>
        <v>0</v>
      </c>
      <c r="W96" s="122">
        <f>SUM($S94:W94)</f>
        <v>0</v>
      </c>
      <c r="X96" s="122">
        <f>SUM($S94:X94)</f>
        <v>0</v>
      </c>
      <c r="Y96" s="122">
        <f>SUM($S94:Y94)</f>
        <v>0</v>
      </c>
      <c r="Z96" s="122">
        <f>SUM($S94:Z94)</f>
        <v>0</v>
      </c>
      <c r="AA96" s="122">
        <f>SUM($S94:AA94)</f>
        <v>0</v>
      </c>
      <c r="AB96" s="122">
        <f>SUM($S94:AB94)</f>
        <v>0</v>
      </c>
      <c r="AC96" s="122">
        <f>SUM($S94:AC94)</f>
        <v>0</v>
      </c>
      <c r="AD96" s="122">
        <f>SUM($S94:AD94)</f>
        <v>0</v>
      </c>
      <c r="AE96" s="44">
        <f>AE94</f>
        <v>-390.25436999999999</v>
      </c>
      <c r="AF96" s="122">
        <f>AE96+AF94</f>
        <v>-592.25811999999996</v>
      </c>
      <c r="AG96" s="122">
        <f t="shared" ref="AG96:AO96" si="691">AF96+AG94</f>
        <v>-794.26186999999993</v>
      </c>
      <c r="AH96" s="122">
        <f t="shared" si="691"/>
        <v>-1066.2656199999999</v>
      </c>
      <c r="AI96" s="122">
        <f t="shared" si="691"/>
        <v>-1580.3568699999998</v>
      </c>
      <c r="AJ96" s="122">
        <f t="shared" si="691"/>
        <v>-2134.0281199999999</v>
      </c>
      <c r="AK96" s="122">
        <f t="shared" si="691"/>
        <v>-2687.6993699999998</v>
      </c>
      <c r="AL96" s="122">
        <f t="shared" si="691"/>
        <v>-3241.3706199999997</v>
      </c>
      <c r="AM96" s="122">
        <f t="shared" si="691"/>
        <v>-3788.5256299999996</v>
      </c>
      <c r="AN96" s="122">
        <f t="shared" si="691"/>
        <v>-4335.6806299999998</v>
      </c>
      <c r="AO96" s="122">
        <f t="shared" si="691"/>
        <v>-4882.8356299999996</v>
      </c>
      <c r="AP96" s="122">
        <f t="shared" ref="AP96:AP97" si="692">AO96+AP94</f>
        <v>-5436.0818799999997</v>
      </c>
      <c r="AQ96" s="122">
        <f>AQ94</f>
        <v>-759.15296000000001</v>
      </c>
      <c r="AR96" s="122">
        <f t="shared" ref="AR96:AR97" si="693">AQ96+AR94</f>
        <v>-1975.32521</v>
      </c>
      <c r="AS96" s="122">
        <f t="shared" ref="AS96:AS97" si="694">AR96+AS94</f>
        <v>-2771.6517699999999</v>
      </c>
      <c r="AT96" s="122">
        <f t="shared" ref="AT96:AT97" si="695">AS96+AT94</f>
        <v>-3299.4954600000001</v>
      </c>
      <c r="AU96" s="122">
        <f t="shared" ref="AU96:AU97" si="696">AT96+AU94</f>
        <v>-4065.7096900000001</v>
      </c>
      <c r="AV96" s="122">
        <f t="shared" ref="AV96:AV97" si="697">AU96+AV94</f>
        <v>-4924.3583699999999</v>
      </c>
      <c r="AW96" s="122">
        <f t="shared" ref="AW96:AW97" si="698">AV96+AW94</f>
        <v>-5730.9998500000002</v>
      </c>
      <c r="AX96" s="122">
        <f t="shared" ref="AX96:AX97" si="699">AW96+AX94</f>
        <v>-6554.7307300000002</v>
      </c>
      <c r="AY96" s="122">
        <f t="shared" ref="AY96:AY97" si="700">AX96+AY94</f>
        <v>-7404.5614400000004</v>
      </c>
      <c r="AZ96" s="122">
        <f t="shared" ref="AZ96:AZ97" si="701">AY96+AZ94</f>
        <v>-8228.8471399999999</v>
      </c>
      <c r="BA96" s="122">
        <f t="shared" ref="BA96:BA97" si="702">AZ96+BA94</f>
        <v>-9063.4432400000005</v>
      </c>
      <c r="BB96" s="122">
        <f t="shared" ref="BB96:BB97" si="703">BA96+BB94</f>
        <v>-9939.2353400000011</v>
      </c>
      <c r="BC96" s="122">
        <f>BC94</f>
        <v>-973.57108999999991</v>
      </c>
      <c r="BD96" s="122">
        <f t="shared" ref="BD96:BD97" si="704">BC96+BD94</f>
        <v>-2078.02531</v>
      </c>
      <c r="BE96" s="122">
        <f t="shared" ref="BE96:BE97" si="705">BD96+BE94</f>
        <v>-3486.5808099999999</v>
      </c>
      <c r="BF96" s="122">
        <f t="shared" ref="BF96:BF97" si="706">BE96+BF94</f>
        <v>-4697.2045900000003</v>
      </c>
      <c r="BG96" s="122">
        <f t="shared" ref="BG96:BG97" si="707">BF96+BG94</f>
        <v>-6169.7366500000007</v>
      </c>
      <c r="BH96" s="122">
        <f t="shared" ref="BH96:BH97" si="708">BG96+BH94</f>
        <v>-7574.5335800000012</v>
      </c>
      <c r="BI96" s="122">
        <f t="shared" ref="BI96:BI97" si="709">BH96+BI94</f>
        <v>-9035.0267800000001</v>
      </c>
      <c r="BJ96" s="122">
        <f t="shared" ref="BJ96:BJ97" si="710">BI96+BJ94</f>
        <v>-10384.230449999999</v>
      </c>
      <c r="BK96" s="122">
        <f t="shared" ref="BK96:BK97" si="711">BJ96+BK94</f>
        <v>-11805.3218</v>
      </c>
      <c r="BL96" s="122">
        <f t="shared" ref="BL96:BL97" si="712">BK96+BL94</f>
        <v>-13120.07048</v>
      </c>
      <c r="BM96" s="122">
        <f t="shared" ref="BM96:BM97" si="713">BL96+BM94</f>
        <v>-14420.895130000001</v>
      </c>
      <c r="BN96" s="122">
        <f t="shared" ref="BN96:BN97" si="714">BM96+BN94</f>
        <v>-15569.15192</v>
      </c>
      <c r="BO96" s="122">
        <f>BO94</f>
        <v>-633.24185</v>
      </c>
      <c r="BP96" s="122">
        <f t="shared" ref="BP96:BP97" si="715">BO96+BP94</f>
        <v>-1965.9149400000001</v>
      </c>
      <c r="BQ96" s="122">
        <f t="shared" ref="BQ96:BQ97" si="716">BP96+BQ94</f>
        <v>-3102.4684900000002</v>
      </c>
      <c r="BR96" s="122">
        <f t="shared" ref="BR96:BR97" si="717">BQ96+BR94</f>
        <v>-4007.1251300000004</v>
      </c>
      <c r="BS96" s="122">
        <f t="shared" ref="BS96:BS97" si="718">BR96+BS94</f>
        <v>-4754.49863</v>
      </c>
      <c r="BT96" s="122">
        <f t="shared" ref="BT96:BT97" si="719">BS96+BT94</f>
        <v>-5404.6427400000002</v>
      </c>
      <c r="BU96" s="122">
        <f t="shared" ref="BU96:BU97" si="720">BT96+BU94</f>
        <v>-6061.5077900000006</v>
      </c>
      <c r="BV96" s="122">
        <f t="shared" ref="BV96:BV97" si="721">BU96+BV94</f>
        <v>-6899.5195300000005</v>
      </c>
      <c r="BW96" s="122">
        <f t="shared" ref="BW96:BW97" si="722">BV96+BW94</f>
        <v>-7689.2952600000008</v>
      </c>
      <c r="BX96" s="122">
        <f t="shared" ref="BX96:BX97" si="723">BW96+BX94</f>
        <v>-8831.4841800000013</v>
      </c>
      <c r="BY96" s="122">
        <f t="shared" ref="BY96:BY97" si="724">BX96+BY94</f>
        <v>-9856.2680800000016</v>
      </c>
      <c r="BZ96" s="122">
        <f t="shared" ref="BZ96:BZ97" si="725">BY96+BZ94</f>
        <v>-10461.166130000001</v>
      </c>
      <c r="CA96" s="122">
        <f>CA94</f>
        <v>-615.59318999999994</v>
      </c>
      <c r="CB96" s="122">
        <f t="shared" ref="CB96:CB97" si="726">CA96+CB94</f>
        <v>-1361.9565600000001</v>
      </c>
      <c r="CC96" s="122">
        <f t="shared" ref="CC96:CC97" si="727">CB96+CC94</f>
        <v>-2892.08896</v>
      </c>
      <c r="CD96" s="122">
        <f t="shared" ref="CD96:CD97" si="728">CC96+CD94</f>
        <v>-4182.5630199999996</v>
      </c>
      <c r="CE96" s="122">
        <f t="shared" ref="CE96:CE97" si="729">CD96+CE94</f>
        <v>-5379.7577399999991</v>
      </c>
      <c r="CF96" s="122">
        <f t="shared" ref="CF96:CF97" si="730">CE96+CF94</f>
        <v>-6519.2041099999988</v>
      </c>
      <c r="CG96" s="122">
        <f t="shared" ref="CG96:CG97" si="731">CF96+CG94</f>
        <v>-7568.3019499999991</v>
      </c>
      <c r="CH96" s="122">
        <f t="shared" ref="CH96:CH97" si="732">CG96+CH94</f>
        <v>-8557.0783599999995</v>
      </c>
      <c r="CI96" s="122">
        <f t="shared" ref="CI96:CI97" si="733">CH96+CI94</f>
        <v>-9610.1305599999996</v>
      </c>
      <c r="CJ96" s="122">
        <f t="shared" ref="CJ96:CJ97" si="734">CI96+CJ94</f>
        <v>-10599.662349999999</v>
      </c>
      <c r="CK96" s="122">
        <f t="shared" ref="CK96:CK97" si="735">CJ96+CK94</f>
        <v>-11644.858279999999</v>
      </c>
      <c r="CL96" s="122">
        <f t="shared" ref="CL96:CL97" si="736">CK96+CL94</f>
        <v>-12876.706869999998</v>
      </c>
    </row>
    <row r="97" spans="1:90">
      <c r="D97" s="77" t="s">
        <v>18</v>
      </c>
      <c r="E97" s="122">
        <f t="shared" si="690"/>
        <v>-4135.9661500000002</v>
      </c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122">
        <f>SUM(S95)</f>
        <v>0</v>
      </c>
      <c r="T97" s="122">
        <f>SUM($S95:T95)</f>
        <v>0</v>
      </c>
      <c r="U97" s="122">
        <f>SUM($S95:U95)</f>
        <v>0</v>
      </c>
      <c r="V97" s="122">
        <f>SUM($S95:V95)</f>
        <v>0</v>
      </c>
      <c r="W97" s="122">
        <f>SUM($S95:W95)</f>
        <v>0</v>
      </c>
      <c r="X97" s="122">
        <f>SUM($S95:X95)</f>
        <v>0</v>
      </c>
      <c r="Y97" s="122">
        <f>SUM($S95:Y95)</f>
        <v>-46.903750000000002</v>
      </c>
      <c r="Z97" s="122">
        <f>SUM($S95:Z95)</f>
        <v>-239.11487</v>
      </c>
      <c r="AA97" s="122">
        <f>SUM($S95:AA95)</f>
        <v>-327.23741999999999</v>
      </c>
      <c r="AB97" s="122">
        <f>SUM($S95:AB95)</f>
        <v>-420.97892000000002</v>
      </c>
      <c r="AC97" s="122">
        <f>SUM($S95:AC95)</f>
        <v>-353.15447</v>
      </c>
      <c r="AD97" s="122">
        <f>IF(AD95="","",SUM($S95:AD95))</f>
        <v>-407.35927000000004</v>
      </c>
      <c r="AE97" s="44">
        <f>AE95</f>
        <v>-108.95538000000001</v>
      </c>
      <c r="AF97" s="122">
        <f>AE97+AF95</f>
        <v>-918.01531999999997</v>
      </c>
      <c r="AG97" s="122">
        <f>AF97+AG95</f>
        <v>-1255.2485999999999</v>
      </c>
      <c r="AH97" s="122">
        <f>AG97+AH95</f>
        <v>-1460.1359499999999</v>
      </c>
      <c r="AI97" s="122">
        <f>AH97+AI95</f>
        <v>-1805.9836</v>
      </c>
      <c r="AJ97" s="122">
        <f t="shared" ref="AJ97:AO97" si="737">AI97+AJ95</f>
        <v>-2560.20129</v>
      </c>
      <c r="AK97" s="122">
        <f t="shared" si="737"/>
        <v>-2547.7838099999999</v>
      </c>
      <c r="AL97" s="122">
        <f t="shared" si="737"/>
        <v>-2786.4124699999998</v>
      </c>
      <c r="AM97" s="122">
        <f t="shared" si="737"/>
        <v>-3513.60671</v>
      </c>
      <c r="AN97" s="122">
        <f t="shared" si="737"/>
        <v>-3858.8118899999999</v>
      </c>
      <c r="AO97" s="122">
        <f t="shared" si="737"/>
        <v>-4751.7215799999994</v>
      </c>
      <c r="AP97" s="122">
        <f t="shared" si="692"/>
        <v>-5270.9733999999989</v>
      </c>
      <c r="AQ97" s="122">
        <f>AQ95</f>
        <v>-797.53607999999997</v>
      </c>
      <c r="AR97" s="122">
        <f t="shared" si="693"/>
        <v>-1383.86141</v>
      </c>
      <c r="AS97" s="122">
        <f t="shared" si="694"/>
        <v>-2108.28287</v>
      </c>
      <c r="AT97" s="122">
        <f t="shared" si="695"/>
        <v>-2717.4522699999998</v>
      </c>
      <c r="AU97" s="122">
        <f t="shared" si="696"/>
        <v>-3335.4820599999998</v>
      </c>
      <c r="AV97" s="122">
        <f t="shared" si="697"/>
        <v>-3725.8914</v>
      </c>
      <c r="AW97" s="122">
        <f t="shared" si="698"/>
        <v>-4336.5092599999998</v>
      </c>
      <c r="AX97" s="122">
        <f t="shared" si="699"/>
        <v>-5546.7937599999996</v>
      </c>
      <c r="AY97" s="122">
        <f t="shared" si="700"/>
        <v>-6792.3892599999999</v>
      </c>
      <c r="AZ97" s="122">
        <f t="shared" si="701"/>
        <v>-8279.2630200000003</v>
      </c>
      <c r="BA97" s="122">
        <f t="shared" si="702"/>
        <v>-8927.0344399999994</v>
      </c>
      <c r="BB97" s="122">
        <f t="shared" si="703"/>
        <v>-10184.912619999999</v>
      </c>
      <c r="BC97" s="122">
        <f>BC95</f>
        <v>-953.76065000000006</v>
      </c>
      <c r="BD97" s="122">
        <f t="shared" si="704"/>
        <v>-1278.2682</v>
      </c>
      <c r="BE97" s="122">
        <f t="shared" si="705"/>
        <v>-1613.5482</v>
      </c>
      <c r="BF97" s="122">
        <f t="shared" si="706"/>
        <v>-1614.9140299999999</v>
      </c>
      <c r="BG97" s="122">
        <f t="shared" si="707"/>
        <v>-1717.6805899999999</v>
      </c>
      <c r="BH97" s="122">
        <f t="shared" si="708"/>
        <v>-1938.1791599999999</v>
      </c>
      <c r="BI97" s="122">
        <f t="shared" si="709"/>
        <v>-2417.97822</v>
      </c>
      <c r="BJ97" s="122">
        <f t="shared" si="710"/>
        <v>-2461.4522499999998</v>
      </c>
      <c r="BK97" s="122">
        <f t="shared" si="711"/>
        <v>-2518.88625</v>
      </c>
      <c r="BL97" s="122">
        <f t="shared" si="712"/>
        <v>-2996.73711</v>
      </c>
      <c r="BM97" s="122">
        <f t="shared" si="713"/>
        <v>-3164.2421199999999</v>
      </c>
      <c r="BN97" s="122">
        <f t="shared" si="714"/>
        <v>-3605.1237999999998</v>
      </c>
      <c r="BO97" s="122">
        <f>BO95</f>
        <v>-602.51407999999992</v>
      </c>
      <c r="BP97" s="122">
        <f t="shared" si="715"/>
        <v>-1360.8032199999998</v>
      </c>
      <c r="BQ97" s="122">
        <f t="shared" si="716"/>
        <v>-1878.8330299999998</v>
      </c>
      <c r="BR97" s="122">
        <f t="shared" si="717"/>
        <v>-2446.2725299999997</v>
      </c>
      <c r="BS97" s="122">
        <f t="shared" si="718"/>
        <v>-2854.7666499999996</v>
      </c>
      <c r="BT97" s="122">
        <f t="shared" si="719"/>
        <v>-3079.2361699999997</v>
      </c>
      <c r="BU97" s="122">
        <f t="shared" si="720"/>
        <v>-3870.4562199999996</v>
      </c>
      <c r="BV97" s="122">
        <f t="shared" si="721"/>
        <v>-4088.3438499999997</v>
      </c>
      <c r="BW97" s="122">
        <f t="shared" si="722"/>
        <v>-4914.9458999999997</v>
      </c>
      <c r="BX97" s="122">
        <f t="shared" si="723"/>
        <v>-6374.3616899999997</v>
      </c>
      <c r="BY97" s="122">
        <f t="shared" si="724"/>
        <v>-9347.4923999999992</v>
      </c>
      <c r="BZ97" s="122">
        <f t="shared" si="725"/>
        <v>-11718.01671</v>
      </c>
      <c r="CA97" s="122">
        <f>CA95</f>
        <v>-855.81137000000001</v>
      </c>
      <c r="CB97" s="122">
        <f t="shared" si="726"/>
        <v>-948.7192</v>
      </c>
      <c r="CC97" s="122">
        <f t="shared" si="727"/>
        <v>-1303.01631</v>
      </c>
      <c r="CD97" s="122">
        <f t="shared" si="728"/>
        <v>-1737.2387699999999</v>
      </c>
      <c r="CE97" s="122">
        <f t="shared" si="729"/>
        <v>-2857.0782199999999</v>
      </c>
      <c r="CF97" s="122">
        <f t="shared" si="730"/>
        <v>-4135.9661500000002</v>
      </c>
      <c r="CG97" s="122">
        <f t="shared" si="731"/>
        <v>-4435.6115799999998</v>
      </c>
      <c r="CH97" s="122">
        <f t="shared" si="732"/>
        <v>-4435.6115799999998</v>
      </c>
      <c r="CI97" s="122">
        <f t="shared" si="733"/>
        <v>-4435.6115799999998</v>
      </c>
      <c r="CJ97" s="122">
        <f t="shared" si="734"/>
        <v>-4435.6115799999998</v>
      </c>
      <c r="CK97" s="122">
        <f t="shared" si="735"/>
        <v>-4435.6115799999998</v>
      </c>
      <c r="CL97" s="122">
        <f t="shared" si="736"/>
        <v>-4435.6115799999998</v>
      </c>
    </row>
    <row r="98" spans="1:90">
      <c r="D98" s="77" t="s">
        <v>15</v>
      </c>
      <c r="E98" s="122">
        <f t="shared" si="690"/>
        <v>-1064.5622241666667</v>
      </c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122">
        <f t="shared" ref="S98:AC98" si="738">AVERAGE(H95:S95)</f>
        <v>0</v>
      </c>
      <c r="T98" s="122">
        <f t="shared" si="738"/>
        <v>0</v>
      </c>
      <c r="U98" s="122">
        <f t="shared" si="738"/>
        <v>0</v>
      </c>
      <c r="V98" s="122">
        <f t="shared" si="738"/>
        <v>0</v>
      </c>
      <c r="W98" s="122">
        <f t="shared" si="738"/>
        <v>0</v>
      </c>
      <c r="X98" s="122">
        <f t="shared" si="738"/>
        <v>0</v>
      </c>
      <c r="Y98" s="122">
        <f t="shared" si="738"/>
        <v>-3.9086458333333334</v>
      </c>
      <c r="Z98" s="122">
        <f t="shared" si="738"/>
        <v>-19.926239166666665</v>
      </c>
      <c r="AA98" s="122">
        <f t="shared" si="738"/>
        <v>-27.269784999999999</v>
      </c>
      <c r="AB98" s="122">
        <f t="shared" si="738"/>
        <v>-35.08157666666667</v>
      </c>
      <c r="AC98" s="122">
        <f t="shared" si="738"/>
        <v>-29.429539166666668</v>
      </c>
      <c r="AD98" s="122">
        <f>AVERAGE(S95:AD95)</f>
        <v>-33.946605833333336</v>
      </c>
      <c r="AE98" s="122">
        <f>AVERAGE(T95:AE95)</f>
        <v>-43.026220833333333</v>
      </c>
      <c r="AF98" s="122">
        <f t="shared" ref="AF98:AO98" si="739">AVERAGE(U95:AF95)</f>
        <v>-110.44788249999999</v>
      </c>
      <c r="AG98" s="122">
        <f t="shared" si="739"/>
        <v>-138.55065583333331</v>
      </c>
      <c r="AH98" s="122">
        <f t="shared" si="739"/>
        <v>-155.62460166666665</v>
      </c>
      <c r="AI98" s="122">
        <f>AVERAGE(X95:AI95)</f>
        <v>-184.44523916666665</v>
      </c>
      <c r="AJ98" s="122">
        <f t="shared" si="739"/>
        <v>-247.29671333333332</v>
      </c>
      <c r="AK98" s="122">
        <f t="shared" si="739"/>
        <v>-242.35327749999999</v>
      </c>
      <c r="AL98" s="122">
        <f t="shared" si="739"/>
        <v>-246.22140583333331</v>
      </c>
      <c r="AM98" s="122">
        <f t="shared" si="739"/>
        <v>-299.47737999999998</v>
      </c>
      <c r="AN98" s="122">
        <f t="shared" si="739"/>
        <v>-320.4326866666666</v>
      </c>
      <c r="AO98" s="122">
        <f t="shared" si="739"/>
        <v>-400.49386499999991</v>
      </c>
      <c r="AP98" s="122">
        <f t="shared" ref="AP98" si="740">AVERAGE(AE95:AP95)</f>
        <v>-439.24778333333325</v>
      </c>
      <c r="AQ98" s="122">
        <f t="shared" ref="AQ98" si="741">AVERAGE(AF95:AQ95)</f>
        <v>-496.62950833333326</v>
      </c>
      <c r="AR98" s="122">
        <f t="shared" ref="AR98" si="742">AVERAGE(AG95:AR95)</f>
        <v>-478.06829083333332</v>
      </c>
      <c r="AS98" s="122">
        <f t="shared" ref="AS98" si="743">AVERAGE(AH95:AS95)</f>
        <v>-510.3339724999999</v>
      </c>
      <c r="AT98" s="122">
        <f t="shared" ref="AT98" si="744">AVERAGE(AI95:AT95)</f>
        <v>-544.0241433333332</v>
      </c>
      <c r="AU98" s="122">
        <f t="shared" ref="AU98" si="745">AVERAGE(AJ95:AU95)</f>
        <v>-566.70598833333327</v>
      </c>
      <c r="AV98" s="122">
        <f t="shared" ref="AV98" si="746">AVERAGE(AK95:AV95)</f>
        <v>-536.38862583333332</v>
      </c>
      <c r="AW98" s="122">
        <f t="shared" ref="AW98" si="747">AVERAGE(AL95:AW95)</f>
        <v>-588.3082374999999</v>
      </c>
      <c r="AX98" s="122">
        <f t="shared" ref="AX98" si="748">AVERAGE(AM95:AX95)</f>
        <v>-669.27955750000001</v>
      </c>
      <c r="AY98" s="122">
        <f t="shared" ref="AY98" si="749">AVERAGE(AN95:AY95)</f>
        <v>-712.4796624999999</v>
      </c>
      <c r="AZ98" s="122">
        <f t="shared" ref="AZ98" si="750">AVERAGE(AO95:AZ95)</f>
        <v>-807.61871083333335</v>
      </c>
      <c r="BA98" s="122">
        <f t="shared" ref="BA98" si="751">AVERAGE(AP95:BA95)</f>
        <v>-787.19052166666677</v>
      </c>
      <c r="BB98" s="122">
        <f t="shared" ref="BB98:BC98" si="752">AVERAGE(AQ95:BB95)</f>
        <v>-848.7427183333333</v>
      </c>
      <c r="BC98" s="122">
        <f t="shared" si="752"/>
        <v>-861.76143250000007</v>
      </c>
      <c r="BD98" s="122">
        <f t="shared" ref="BD98" si="753">AVERAGE(AS95:BD95)</f>
        <v>-839.94328416666679</v>
      </c>
      <c r="BE98" s="122">
        <f t="shared" ref="BE98" si="754">AVERAGE(AT95:BE95)</f>
        <v>-807.51482916666657</v>
      </c>
      <c r="BF98" s="122">
        <f t="shared" ref="BF98" si="755">AVERAGE(AU95:BF95)</f>
        <v>-756.86453166666672</v>
      </c>
      <c r="BG98" s="122">
        <f t="shared" ref="BG98" si="756">AVERAGE(AV95:BG95)</f>
        <v>-713.92592916666672</v>
      </c>
      <c r="BH98" s="122">
        <f t="shared" ref="BH98" si="757">AVERAGE(AW95:BH95)</f>
        <v>-699.76669833333335</v>
      </c>
      <c r="BI98" s="122">
        <f t="shared" ref="BI98" si="758">AVERAGE(AX95:BI95)</f>
        <v>-688.86513166666657</v>
      </c>
      <c r="BJ98" s="122">
        <f t="shared" ref="BJ98" si="759">AVERAGE(AY95:BJ95)</f>
        <v>-591.63092583333332</v>
      </c>
      <c r="BK98" s="122">
        <f t="shared" ref="BK98" si="760">AVERAGE(AZ95:BK95)</f>
        <v>-492.61746750000003</v>
      </c>
      <c r="BL98" s="122">
        <f t="shared" ref="BL98" si="761">AVERAGE(BA95:BL95)</f>
        <v>-408.53222583333337</v>
      </c>
      <c r="BM98" s="122">
        <f t="shared" ref="BM98" si="762">AVERAGE(BB95:BM95)</f>
        <v>-368.51002499999998</v>
      </c>
      <c r="BN98" s="122">
        <f t="shared" ref="BN98" si="763">AVERAGE(BC95:BN95)</f>
        <v>-300.42698333333334</v>
      </c>
      <c r="BO98" s="122">
        <f t="shared" ref="BO98" si="764">AVERAGE(BD95:BO95)</f>
        <v>-271.15643583333332</v>
      </c>
      <c r="BP98" s="122">
        <f t="shared" ref="BP98" si="765">AVERAGE(BE95:BP95)</f>
        <v>-307.30490166666669</v>
      </c>
      <c r="BQ98" s="122">
        <f t="shared" ref="BQ98" si="766">AVERAGE(BF95:BQ95)</f>
        <v>-322.53405249999997</v>
      </c>
      <c r="BR98" s="122">
        <f t="shared" ref="BR98" si="767">AVERAGE(BG95:BR95)</f>
        <v>-369.70685833333329</v>
      </c>
      <c r="BS98" s="122">
        <f t="shared" ref="BS98" si="768">AVERAGE(BH95:BS95)</f>
        <v>-395.18415499999998</v>
      </c>
      <c r="BT98" s="122">
        <f t="shared" ref="BT98" si="769">AVERAGE(BI95:BT95)</f>
        <v>-395.51506749999999</v>
      </c>
      <c r="BU98" s="122">
        <f t="shared" ref="BU98" si="770">AVERAGE(BJ95:BU95)</f>
        <v>-421.4668166666666</v>
      </c>
      <c r="BV98" s="122">
        <f t="shared" ref="BV98" si="771">AVERAGE(BK95:BV95)</f>
        <v>-436.00128333333328</v>
      </c>
      <c r="BW98" s="122">
        <f t="shared" ref="BW98" si="772">AVERAGE(BL95:BW95)</f>
        <v>-500.09862083333337</v>
      </c>
      <c r="BX98" s="122">
        <f t="shared" ref="BX98" si="773">AVERAGE(BM95:BX95)</f>
        <v>-581.89569833333337</v>
      </c>
      <c r="BY98" s="122">
        <f t="shared" ref="BY98" si="774">AVERAGE(BN95:BY95)</f>
        <v>-815.69783999999993</v>
      </c>
      <c r="BZ98" s="122">
        <f t="shared" ref="BZ98" si="775">AVERAGE(BO95:BZ95)</f>
        <v>-976.50139249999995</v>
      </c>
      <c r="CA98" s="122">
        <f t="shared" ref="CA98" si="776">AVERAGE(BP95:CA95)</f>
        <v>-997.60950000000003</v>
      </c>
      <c r="CB98" s="122">
        <f t="shared" ref="CB98" si="777">AVERAGE(BQ95:CB95)</f>
        <v>-942.16105749999997</v>
      </c>
      <c r="CC98" s="122">
        <f t="shared" ref="CC98" si="778">AVERAGE(BR95:CC95)</f>
        <v>-928.51666583333326</v>
      </c>
      <c r="CD98" s="122">
        <f t="shared" ref="CD98" si="779">AVERAGE(BS95:CD95)</f>
        <v>-917.4152458333333</v>
      </c>
      <c r="CE98" s="122">
        <f t="shared" ref="CE98" si="780">AVERAGE(BT95:CE95)</f>
        <v>-976.69402333333335</v>
      </c>
      <c r="CF98" s="122">
        <f t="shared" ref="CF98" si="781">AVERAGE(BU95:CF95)</f>
        <v>-1064.5622241666667</v>
      </c>
      <c r="CG98" s="122">
        <f t="shared" ref="CG98" si="782">AVERAGE(BV95:CG95)</f>
        <v>-1023.5976725</v>
      </c>
      <c r="CH98" s="122">
        <f t="shared" ref="CH98" si="783">AVERAGE(BW95:CH95)</f>
        <v>-1005.4403699999999</v>
      </c>
      <c r="CI98" s="122">
        <f t="shared" ref="CI98" si="784">AVERAGE(BX95:CI95)</f>
        <v>-936.55686583333352</v>
      </c>
      <c r="CJ98" s="122">
        <f t="shared" ref="CJ98" si="785">AVERAGE(BY95:CJ95)</f>
        <v>-814.93888333333359</v>
      </c>
      <c r="CK98" s="122">
        <f t="shared" ref="CK98" si="786">AVERAGE(BZ95:CK95)</f>
        <v>-567.1779908333333</v>
      </c>
      <c r="CL98" s="122">
        <f t="shared" ref="CL98" si="787">AVERAGE(CA95:CL95)</f>
        <v>-369.63429833333333</v>
      </c>
    </row>
    <row r="99" spans="1:90">
      <c r="A99" s="27" t="s">
        <v>155</v>
      </c>
      <c r="B99" s="27" t="s">
        <v>182</v>
      </c>
      <c r="D99" s="77" t="s">
        <v>236</v>
      </c>
      <c r="E99" s="122">
        <f t="shared" si="690"/>
        <v>0</v>
      </c>
      <c r="F99" s="44"/>
      <c r="G99" s="106">
        <f>-_xll.Lucanet("stat",Input!$C$2,Input!$C$3,Input!$D$4,$A99,Input!$C$5,G$4,"EUR")/1000</f>
        <v>0</v>
      </c>
      <c r="H99" s="106">
        <f>-_xll.Lucanet("stat",Input!$C$2,Input!$C$3,Input!$D$4,$A99,Input!$C$5,H$4,"EUR")/1000</f>
        <v>0</v>
      </c>
      <c r="I99" s="106">
        <f>-_xll.Lucanet("stat",Input!$C$2,Input!$C$3,Input!$D$4,$A99,Input!$C$5,I$4,"EUR")/1000</f>
        <v>0</v>
      </c>
      <c r="J99" s="106">
        <f>-_xll.Lucanet("stat",Input!$C$2,Input!$C$3,Input!$D$4,$A99,Input!$C$5,J$4,"EUR")/1000</f>
        <v>0</v>
      </c>
      <c r="K99" s="106">
        <f>-_xll.Lucanet("stat",Input!$C$2,Input!$C$3,Input!$D$4,$A99,Input!$C$5,K$4,"EUR")/1000</f>
        <v>0</v>
      </c>
      <c r="L99" s="106">
        <f>-_xll.Lucanet("stat",Input!$C$2,Input!$C$3,Input!$D$4,$A99,Input!$C$5,L$4,"EUR")/1000</f>
        <v>0</v>
      </c>
      <c r="M99" s="106">
        <f>-_xll.Lucanet("stat",Input!$C$2,Input!$C$3,Input!$D$4,$A99,Input!$C$5,M$4,"EUR")/1000</f>
        <v>0</v>
      </c>
      <c r="N99" s="106">
        <f>-_xll.Lucanet("stat",Input!$C$2,Input!$C$3,Input!$D$4,$A99,Input!$C$5,N$4,"EUR")/1000</f>
        <v>0</v>
      </c>
      <c r="O99" s="106">
        <f>-_xll.Lucanet("stat",Input!$C$2,Input!$C$3,Input!$D$4,$A99,Input!$C$5,O$4,"EUR")/1000</f>
        <v>0</v>
      </c>
      <c r="P99" s="106">
        <f>-_xll.Lucanet("stat",Input!$C$2,Input!$C$3,Input!$D$4,$A99,Input!$C$5,P$4,"EUR")/1000</f>
        <v>0</v>
      </c>
      <c r="Q99" s="106">
        <f>-_xll.Lucanet("stat",Input!$C$2,Input!$C$3,Input!$D$4,$A99,Input!$C$5,Q$4,"EUR")/1000</f>
        <v>0</v>
      </c>
      <c r="R99" s="106">
        <f>-_xll.Lucanet("stat",Input!$C$2,Input!$C$3,Input!$D$4,$A99,Input!$C$5,R$4,"EUR")/1000</f>
        <v>0</v>
      </c>
      <c r="S99" s="122">
        <v>0</v>
      </c>
      <c r="T99" s="122">
        <v>0</v>
      </c>
      <c r="U99" s="122">
        <v>0</v>
      </c>
      <c r="V99" s="122">
        <v>0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0</v>
      </c>
      <c r="AE99" s="122">
        <v>0.42069000000000001</v>
      </c>
      <c r="AF99" s="122">
        <v>0.42499999999999999</v>
      </c>
      <c r="AG99" s="122">
        <v>0.42499999999999999</v>
      </c>
      <c r="AH99" s="122">
        <v>0.47499999999999998</v>
      </c>
      <c r="AI99" s="122">
        <v>0.5</v>
      </c>
      <c r="AJ99" s="122">
        <v>0.75</v>
      </c>
      <c r="AK99" s="122">
        <v>0.75</v>
      </c>
      <c r="AL99" s="122">
        <v>0.75</v>
      </c>
      <c r="AM99" s="122">
        <v>0.75</v>
      </c>
      <c r="AN99" s="122">
        <v>0.75</v>
      </c>
      <c r="AO99" s="122">
        <v>0.75</v>
      </c>
      <c r="AP99" s="122">
        <v>0.75</v>
      </c>
      <c r="AQ99" s="122">
        <f>-_xll.Lucanet("stat",Input!$F$2,Input!$C$3,Input!$D$4,$A99,Input!$C$5,AQ$4,"EUR")/1000</f>
        <v>0</v>
      </c>
      <c r="AR99" s="122">
        <f>-_xll.Lucanet("stat",Input!$F$2,Input!$C$3,Input!$D$4,$A99,Input!$C$5,AR$4,"EUR")/1000</f>
        <v>0</v>
      </c>
      <c r="AS99" s="122">
        <f>-_xll.Lucanet("stat",Input!$F$2,Input!$C$3,Input!$D$4,$A99,Input!$C$5,AS$4,"EUR")/1000</f>
        <v>0</v>
      </c>
      <c r="AT99" s="122">
        <f>-_xll.Lucanet("stat",Input!$F$2,Input!$C$3,Input!$D$4,$A99,Input!$C$5,AT$4,"EUR")/1000</f>
        <v>0</v>
      </c>
      <c r="AU99" s="122">
        <f>-_xll.Lucanet("stat",Input!$F$2,Input!$C$3,Input!$D$4,$A99,Input!$C$5,AU$4,"EUR")/1000</f>
        <v>0</v>
      </c>
      <c r="AV99" s="122">
        <f>-_xll.Lucanet("stat",Input!$F$2,Input!$C$3,Input!$D$4,$A99,Input!$C$5,AV$4,"EUR")/1000</f>
        <v>0</v>
      </c>
      <c r="AW99" s="122">
        <f>-_xll.Lucanet("stat",Input!$F$2,Input!$C$3,Input!$D$4,$A99,Input!$C$5,AW$4,"EUR")/1000</f>
        <v>0</v>
      </c>
      <c r="AX99" s="122">
        <f>-_xll.Lucanet("stat",Input!$F$2,Input!$C$3,Input!$D$4,$A99,Input!$C$5,AX$4,"EUR")/1000</f>
        <v>0</v>
      </c>
      <c r="AY99" s="122">
        <f>-_xll.Lucanet("stat",Input!$F$2,Input!$C$3,Input!$D$4,$A99,Input!$C$5,AY$4,"EUR")/1000</f>
        <v>0</v>
      </c>
      <c r="AZ99" s="122">
        <f>-_xll.Lucanet("stat",Input!$F$2,Input!$C$3,Input!$D$4,$A99,Input!$C$5,AZ$4,"EUR")/1000</f>
        <v>0</v>
      </c>
      <c r="BA99" s="122">
        <f>-_xll.Lucanet("stat",Input!$F$2,Input!$C$3,Input!$D$4,$A99,Input!$C$5,BA$4,"EUR")/1000</f>
        <v>0</v>
      </c>
      <c r="BB99" s="122">
        <f>-_xll.Lucanet("stat",Input!$F$2,Input!$C$3,Input!$D$4,$A99,Input!$C$5,BB$4,"EUR")/1000</f>
        <v>0</v>
      </c>
      <c r="BC99" s="122">
        <f>-_xll.Lucanet("stat",Input!$G$2,Input!$C$3,Input!$D$4,$A99,Input!$C$5,BC$4,"EUR")/1000</f>
        <v>0</v>
      </c>
      <c r="BD99" s="122">
        <f>-_xll.Lucanet("stat",Input!$G$2,Input!$C$3,Input!$D$4,$A99,Input!$C$5,BD$4,"EUR")/1000</f>
        <v>0</v>
      </c>
      <c r="BE99" s="122">
        <f>-_xll.Lucanet("stat",Input!$G$2,Input!$C$3,Input!$D$4,$A99,Input!$C$5,BE$4,"EUR")/1000</f>
        <v>0</v>
      </c>
      <c r="BF99" s="122">
        <f>-_xll.Lucanet("stat",Input!$G$2,Input!$C$3,Input!$D$4,$A99,Input!$C$5,BF$4,"EUR")/1000</f>
        <v>0</v>
      </c>
      <c r="BG99" s="122">
        <f>-_xll.Lucanet("stat",Input!$G$2,Input!$C$3,Input!$D$4,$A99,Input!$C$5,BG$4,"EUR")/1000</f>
        <v>0</v>
      </c>
      <c r="BH99" s="122">
        <f>-_xll.Lucanet("stat",Input!$G$2,Input!$C$3,Input!$D$4,$A99,Input!$C$5,BH$4,"EUR")/1000</f>
        <v>0</v>
      </c>
      <c r="BI99" s="122">
        <f>-_xll.Lucanet("stat",Input!$G$2,Input!$C$3,Input!$D$4,$A99,Input!$C$5,BI$4,"EUR")/1000</f>
        <v>0</v>
      </c>
      <c r="BJ99" s="122">
        <f>-_xll.Lucanet("stat",Input!$G$2,Input!$C$3,Input!$D$4,$A99,Input!$C$5,BJ$4,"EUR")/1000</f>
        <v>0</v>
      </c>
      <c r="BK99" s="122">
        <f>-_xll.Lucanet("stat",Input!$G$2,Input!$C$3,Input!$D$4,$A99,Input!$C$5,BK$4,"EUR")/1000</f>
        <v>0</v>
      </c>
      <c r="BL99" s="122">
        <f>-_xll.Lucanet("stat",Input!$G$2,Input!$C$3,Input!$D$4,$A99,Input!$C$5,BL$4,"EUR")/1000</f>
        <v>0</v>
      </c>
      <c r="BM99" s="122">
        <f>-_xll.Lucanet("stat",Input!$G$2,Input!$C$3,Input!$D$4,$A99,Input!$C$5,BM$4,"EUR")/1000</f>
        <v>0</v>
      </c>
      <c r="BN99" s="122">
        <f>-_xll.Lucanet("stat",Input!$G$2,Input!$C$3,Input!$D$4,$A99,Input!$C$5,BN$4,"EUR")/1000</f>
        <v>0</v>
      </c>
      <c r="BO99" s="122">
        <f>-_xll.Lucanet("stat",Input!$H$2,Input!$C$3,Input!$D$4,$A99,Input!$C$5,BO$4,"EUR")/1000</f>
        <v>0</v>
      </c>
      <c r="BP99" s="122">
        <f>-_xll.Lucanet("stat",Input!$H$2,Input!$C$3,Input!$D$4,$A99,Input!$C$5,BP$4,"EUR")/1000</f>
        <v>0</v>
      </c>
      <c r="BQ99" s="122">
        <f>-_xll.Lucanet("stat",Input!$H$2,Input!$C$3,Input!$D$4,$A99,Input!$C$5,BQ$4,"EUR")/1000</f>
        <v>0</v>
      </c>
      <c r="BR99" s="122">
        <f>-_xll.Lucanet("stat",Input!$H$2,Input!$C$3,Input!$D$4,$A99,Input!$C$5,BR$4,"EUR")/1000</f>
        <v>0</v>
      </c>
      <c r="BS99" s="122">
        <f>-_xll.Lucanet("stat",Input!$H$2,Input!$C$3,Input!$D$4,$A99,Input!$C$5,BS$4,"EUR")/1000</f>
        <v>0</v>
      </c>
      <c r="BT99" s="122">
        <f>-_xll.Lucanet("stat",Input!$H$2,Input!$C$3,Input!$D$4,$A99,Input!$C$5,BT$4,"EUR")/1000</f>
        <v>0</v>
      </c>
      <c r="BU99" s="122">
        <f>-_xll.Lucanet("stat",Input!$H$2,Input!$C$3,Input!$D$4,$A99,Input!$C$5,BU$4,"EUR")/1000</f>
        <v>0</v>
      </c>
      <c r="BV99" s="122">
        <f>-_xll.Lucanet("stat",Input!$H$2,Input!$C$3,Input!$D$4,$A99,Input!$C$5,BV$4,"EUR")/1000</f>
        <v>0</v>
      </c>
      <c r="BW99" s="122">
        <f>-_xll.Lucanet("stat",Input!$H$2,Input!$C$3,Input!$D$4,$A99,Input!$C$5,BW$4,"EUR")/1000</f>
        <v>0</v>
      </c>
      <c r="BX99" s="122">
        <f>-_xll.Lucanet("stat",Input!$H$2,Input!$C$3,Input!$D$4,$A99,Input!$C$5,BX$4,"EUR")/1000</f>
        <v>0</v>
      </c>
      <c r="BY99" s="122">
        <f>-_xll.Lucanet("stat",Input!$H$2,Input!$C$3,Input!$D$4,$A99,Input!$C$5,BY$4,"EUR")/1000</f>
        <v>0</v>
      </c>
      <c r="BZ99" s="122">
        <f>-_xll.Lucanet("stat",Input!$H$2,Input!$C$3,Input!$D$4,$A99,Input!$C$5,BZ$4,"EUR")/1000</f>
        <v>0</v>
      </c>
      <c r="CA99" s="122">
        <f>-_xll.Lucanet("stat",Input!$I$2,Input!$C$3,Input!$D$4,$A99,Input!$C$5,CA$4,"EUR")/1000</f>
        <v>0</v>
      </c>
      <c r="CB99" s="122">
        <f>-_xll.Lucanet("stat",Input!$I$2,Input!$C$3,Input!$D$4,$A99,Input!$C$5,CB$4,"EUR")/1000</f>
        <v>0</v>
      </c>
      <c r="CC99" s="122">
        <f>-_xll.Lucanet("stat",Input!$I$2,Input!$C$3,Input!$D$4,$A99,Input!$C$5,CC$4,"EUR")/1000</f>
        <v>0</v>
      </c>
      <c r="CD99" s="122">
        <f>-_xll.Lucanet("stat",Input!$I$2,Input!$C$3,Input!$D$4,$A99,Input!$C$5,CD$4,"EUR")/1000</f>
        <v>0</v>
      </c>
      <c r="CE99" s="122">
        <f>-_xll.Lucanet("stat",Input!$I$2,Input!$C$3,Input!$D$4,$A99,Input!$C$5,CE$4,"EUR")/1000</f>
        <v>0</v>
      </c>
      <c r="CF99" s="122">
        <f>-_xll.Lucanet("stat",Input!$I$2,Input!$C$3,Input!$D$4,$A99,Input!$C$5,CF$4,"EUR")/1000</f>
        <v>0</v>
      </c>
      <c r="CG99" s="122">
        <f>-_xll.Lucanet("stat",Input!$I$2,Input!$C$3,Input!$D$4,$A99,Input!$C$5,CG$4,"EUR")/1000</f>
        <v>0</v>
      </c>
      <c r="CH99" s="122">
        <f>-_xll.Lucanet("stat",Input!$I$2,Input!$C$3,Input!$D$4,$A99,Input!$C$5,CH$4,"EUR")/1000</f>
        <v>0</v>
      </c>
      <c r="CI99" s="122">
        <f>-_xll.Lucanet("stat",Input!$I$2,Input!$C$3,Input!$D$4,$A99,Input!$C$5,CI$4,"EUR")/1000</f>
        <v>0</v>
      </c>
      <c r="CJ99" s="122">
        <f>-_xll.Lucanet("stat",Input!$I$2,Input!$C$3,Input!$D$4,$A99,Input!$C$5,CJ$4,"EUR")/1000</f>
        <v>0</v>
      </c>
      <c r="CK99" s="122">
        <f>-_xll.Lucanet("stat",Input!$I$2,Input!$C$3,Input!$D$4,$A99,Input!$C$5,CK$4,"EUR")/1000</f>
        <v>0</v>
      </c>
      <c r="CL99" s="122">
        <f>-_xll.Lucanet("stat",Input!$I$2,Input!$C$3,Input!$D$4,$A99,Input!$C$5,CL$4,"EUR")/1000</f>
        <v>0</v>
      </c>
    </row>
    <row r="100" spans="1:90">
      <c r="A100" s="27" t="s">
        <v>155</v>
      </c>
      <c r="B100" s="27" t="s">
        <v>182</v>
      </c>
      <c r="D100" s="77" t="s">
        <v>237</v>
      </c>
      <c r="E100" s="122">
        <f t="shared" si="690"/>
        <v>0</v>
      </c>
      <c r="F100" s="44"/>
      <c r="G100" s="106">
        <f>(-_xll.Lucanet("stat",Input!$C$2,Input!$C$3,Input!$D$4,$A100,Input!$C$5,G$4,"EUR")+-_xll.Lucanet("stat",Input!$C$2,Input!$C$3,Input!$D$4,$A101,Input!$C$5,G$4,"EUR"))/1000</f>
        <v>0</v>
      </c>
      <c r="H100" s="106">
        <f>(-_xll.Lucanet("stat",Input!$C$2,Input!$C$3,Input!$D$4,$A100,Input!$C$5,H$4,"EUR")+-_xll.Lucanet("stat",Input!$C$2,Input!$C$3,Input!$D$4,$A101,Input!$C$5,H$4,"EUR"))/1000</f>
        <v>0</v>
      </c>
      <c r="I100" s="106">
        <f>(-_xll.Lucanet("stat",Input!$C$2,Input!$C$3,Input!$D$4,$A100,Input!$C$5,I$4,"EUR")+-_xll.Lucanet("stat",Input!$C$2,Input!$C$3,Input!$D$4,$A101,Input!$C$5,I$4,"EUR"))/1000</f>
        <v>0</v>
      </c>
      <c r="J100" s="106">
        <f>(-_xll.Lucanet("stat",Input!$C$2,Input!$C$3,Input!$D$4,$A100,Input!$C$5,J$4,"EUR")+-_xll.Lucanet("stat",Input!$C$2,Input!$C$3,Input!$D$4,$A101,Input!$C$5,J$4,"EUR"))/1000</f>
        <v>0</v>
      </c>
      <c r="K100" s="106">
        <f>(-_xll.Lucanet("stat",Input!$C$2,Input!$C$3,Input!$D$4,$A100,Input!$C$5,K$4,"EUR")+-_xll.Lucanet("stat",Input!$C$2,Input!$C$3,Input!$D$4,$A101,Input!$C$5,K$4,"EUR"))/1000</f>
        <v>0</v>
      </c>
      <c r="L100" s="106">
        <f>(-_xll.Lucanet("stat",Input!$C$2,Input!$C$3,Input!$D$4,$A100,Input!$C$5,L$4,"EUR")+-_xll.Lucanet("stat",Input!$C$2,Input!$C$3,Input!$D$4,$A101,Input!$C$5,L$4,"EUR"))/1000</f>
        <v>0</v>
      </c>
      <c r="M100" s="106">
        <f>(-_xll.Lucanet("stat",Input!$C$2,Input!$C$3,Input!$D$4,$A100,Input!$C$5,M$4,"EUR")+-_xll.Lucanet("stat",Input!$C$2,Input!$C$3,Input!$D$4,$A101,Input!$C$5,M$4,"EUR"))/1000</f>
        <v>0</v>
      </c>
      <c r="N100" s="106">
        <f>(-_xll.Lucanet("stat",Input!$C$2,Input!$C$3,Input!$D$4,$A100,Input!$C$5,N$4,"EUR")+-_xll.Lucanet("stat",Input!$C$2,Input!$C$3,Input!$D$4,$A101,Input!$C$5,N$4,"EUR"))/1000</f>
        <v>0</v>
      </c>
      <c r="O100" s="106">
        <f>(-_xll.Lucanet("stat",Input!$C$2,Input!$C$3,Input!$D$4,$A100,Input!$C$5,O$4,"EUR")+-_xll.Lucanet("stat",Input!$C$2,Input!$C$3,Input!$D$4,$A101,Input!$C$5,O$4,"EUR"))/1000</f>
        <v>0</v>
      </c>
      <c r="P100" s="106">
        <f>(-_xll.Lucanet("stat",Input!$C$2,Input!$C$3,Input!$D$4,$A100,Input!$C$5,P$4,"EUR")+-_xll.Lucanet("stat",Input!$C$2,Input!$C$3,Input!$D$4,$A101,Input!$C$5,P$4,"EUR"))/1000</f>
        <v>0</v>
      </c>
      <c r="Q100" s="106">
        <f>(-_xll.Lucanet("stat",Input!$C$2,Input!$C$3,Input!$D$4,$A100,Input!$C$5,Q$4,"EUR")+-_xll.Lucanet("stat",Input!$C$2,Input!$C$3,Input!$D$4,$A101,Input!$C$5,Q$4,"EUR"))/1000</f>
        <v>0</v>
      </c>
      <c r="R100" s="106">
        <f>(-_xll.Lucanet("stat",Input!$C$2,Input!$C$3,Input!$D$4,$A100,Input!$C$5,R$4,"EUR")+-_xll.Lucanet("stat",Input!$C$2,Input!$C$3,Input!$D$4,$A101,Input!$C$5,R$4,"EUR"))/1000</f>
        <v>0</v>
      </c>
      <c r="S100" s="122">
        <f>(-_xll.Lucanet("stat",Input!$C$2,Input!$C$3,Input!$D$4,$A100,Input!$C$5,S$4,"EUR")+-_xll.Lucanet("stat",Input!$C$2,Input!$C$3,Input!$D$4,$A101,Input!$C$5,S$4,"EUR"))/1000</f>
        <v>0</v>
      </c>
      <c r="T100" s="122">
        <f>(-_xll.Lucanet("stat",Input!$C$2,Input!$C$3,Input!$D$4,$A100,Input!$C$5,T$4,"EUR")+-_xll.Lucanet("stat",Input!$C$2,Input!$C$3,Input!$D$4,$A101,Input!$C$5,T$4,"EUR"))/1000</f>
        <v>0</v>
      </c>
      <c r="U100" s="122">
        <f>(-_xll.Lucanet("stat",Input!$C$2,Input!$C$3,Input!$D$4,$A100,Input!$C$5,U$4,"EUR")+-_xll.Lucanet("stat",Input!$C$2,Input!$C$3,Input!$D$4,$A101,Input!$C$5,U$4,"EUR"))/1000</f>
        <v>0</v>
      </c>
      <c r="V100" s="122">
        <f>(-_xll.Lucanet("stat",Input!$C$2,Input!$C$3,Input!$D$4,$A100,Input!$C$5,V$4,"EUR")+-_xll.Lucanet("stat",Input!$C$2,Input!$C$3,Input!$D$4,$A101,Input!$C$5,V$4,"EUR"))/1000</f>
        <v>0</v>
      </c>
      <c r="W100" s="122">
        <f>(-_xll.Lucanet("stat",Input!$C$2,Input!$C$3,Input!$D$4,$A100,Input!$C$5,W$4,"EUR")+-_xll.Lucanet("stat",Input!$C$2,Input!$C$3,Input!$D$4,$A101,Input!$C$5,W$4,"EUR"))/1000</f>
        <v>0</v>
      </c>
      <c r="X100" s="122">
        <f>(-_xll.Lucanet("stat",Input!$C$2,Input!$C$3,Input!$D$4,$A100,Input!$C$5,X$4,"EUR")+-_xll.Lucanet("stat",Input!$C$2,Input!$C$3,Input!$D$4,$A101,Input!$C$5,X$4,"EUR"))/1000</f>
        <v>0</v>
      </c>
      <c r="Y100" s="122">
        <f>(-_xll.Lucanet("stat",Input!$C$2,Input!$C$3,Input!$D$4,$A100,Input!$C$5,Y$4,"EUR")+-_xll.Lucanet("stat",Input!$C$2,Input!$C$3,Input!$D$4,$A101,Input!$C$5,Y$4,"EUR"))/1000</f>
        <v>0</v>
      </c>
      <c r="Z100" s="122">
        <f>(-_xll.Lucanet("stat",Input!$C$2,Input!$C$3,Input!$D$4,$A100,Input!$C$5,Z$4,"EUR")+-_xll.Lucanet("stat",Input!$C$2,Input!$C$3,Input!$D$4,$A101,Input!$C$5,Z$4,"EUR"))/1000</f>
        <v>0</v>
      </c>
      <c r="AA100" s="122">
        <f>(-_xll.Lucanet("stat",Input!$C$2,Input!$C$3,Input!$D$4,$A100,Input!$C$5,AA$4,"EUR")+-_xll.Lucanet("stat",Input!$C$2,Input!$C$3,Input!$D$4,$A101,Input!$C$5,AA$4,"EUR"))/1000</f>
        <v>0</v>
      </c>
      <c r="AB100" s="122">
        <f>(-_xll.Lucanet("stat",Input!$C$2,Input!$C$3,Input!$D$4,$A100,Input!$C$5,AB$4,"EUR")+-_xll.Lucanet("stat",Input!$C$2,Input!$C$3,Input!$D$4,$A101,Input!$C$5,AB$4,"EUR"))/1000</f>
        <v>0</v>
      </c>
      <c r="AC100" s="122">
        <f>(-_xll.Lucanet("stat",Input!$C$2,Input!$C$3,Input!$D$4,$A100,Input!$C$5,AC$4,"EUR")+-_xll.Lucanet("stat",Input!$C$2,Input!$C$3,Input!$D$4,$A101,Input!$C$5,AC$4,"EUR"))/1000</f>
        <v>0</v>
      </c>
      <c r="AD100" s="122">
        <f>(-_xll.Lucanet("stat",Input!$C$2,Input!$C$3,Input!$D$4,$A100,Input!$C$5,AD$4,"EUR")+-_xll.Lucanet("stat",Input!$C$2,Input!$C$3,Input!$D$4,$A101,Input!$C$5,AD$4,"EUR"))/1000</f>
        <v>4.7329999999999997E-2</v>
      </c>
      <c r="AE100" s="122">
        <f>(-_xll.Lucanet("stat",Input!$C$2,Input!$C$3,Input!$D$4,$A100,Input!$C$5,AE$4,"EUR")+-_xll.Lucanet("stat",Input!$C$2,Input!$C$3,Input!$D$4,$A101,Input!$C$5,AE$4,"EUR"))/1000</f>
        <v>0</v>
      </c>
      <c r="AF100" s="122">
        <f>(-_xll.Lucanet("stat",Input!$C$2,Input!$C$3,Input!$D$4,$A100,Input!$C$5,AF$4,"EUR")+-_xll.Lucanet("stat",Input!$C$2,Input!$C$3,Input!$D$4,$A101,Input!$C$5,AF$4,"EUR"))/1000</f>
        <v>0</v>
      </c>
      <c r="AG100" s="122">
        <f>(-_xll.Lucanet("stat",Input!$C$2,Input!$C$3,Input!$D$4,$A100,Input!$C$5,AG$4,"EUR")+-_xll.Lucanet("stat",Input!$C$2,Input!$C$3,Input!$D$4,$A101,Input!$C$5,AG$4,"EUR"))/1000</f>
        <v>6.3188000000000004</v>
      </c>
      <c r="AH100" s="122">
        <f>(-_xll.Lucanet("stat",Input!$C$2,Input!$C$3,Input!$D$4,$A100,Input!$C$5,AH$4,"EUR")+-_xll.Lucanet("stat",Input!$C$2,Input!$C$3,Input!$D$4,$A101,Input!$C$5,AH$4,"EUR"))/1000</f>
        <v>46.353679999999997</v>
      </c>
      <c r="AI100" s="122">
        <f>(-_xll.Lucanet("stat",Input!$C$2,Input!$C$3,Input!$D$4,$A100,Input!$C$5,AI$4,"EUR")+-_xll.Lucanet("stat",Input!$C$2,Input!$C$3,Input!$D$4,$A101,Input!$C$5,AI$4,"EUR"))/1000</f>
        <v>63.708669999999998</v>
      </c>
      <c r="AJ100" s="122">
        <f>(-_xll.Lucanet("stat",Input!$C$2,Input!$C$3,Input!$D$4,$A100,Input!$C$5,AJ$4,"EUR")+-_xll.Lucanet("stat",Input!$C$2,Input!$C$3,Input!$D$4,$A101,Input!$C$5,AJ$4,"EUR"))/1000</f>
        <v>-109.95527</v>
      </c>
      <c r="AK100" s="122">
        <f>(-_xll.Lucanet("stat",Input!$C$2,Input!$C$3,Input!$D$4,$A100,Input!$C$5,AK$4,"EUR")+-_xll.Lucanet("stat",Input!$C$2,Input!$C$3,Input!$D$4,$A101,Input!$C$5,AK$4,"EUR"))/1000</f>
        <v>45.091230000000003</v>
      </c>
      <c r="AL100" s="122">
        <f>(-_xll.Lucanet("stat",Input!$C$2,Input!$C$3,Input!$D$4,$A100,Input!$C$5,AL$4,"EUR")+-_xll.Lucanet("stat",Input!$C$2,Input!$C$3,Input!$D$4,$A101,Input!$C$5,AL$4,"EUR"))/1000</f>
        <v>-46.485529999999997</v>
      </c>
      <c r="AM100" s="122">
        <f>(-_xll.Lucanet("stat",Input!$C$2,Input!$C$3,Input!$D$4,$A100,Input!$C$5,AM$4,"EUR")+-_xll.Lucanet("stat",Input!$C$2,Input!$C$3,Input!$D$4,$A101,Input!$C$5,AM$4,"EUR"))/1000</f>
        <v>0</v>
      </c>
      <c r="AN100" s="122">
        <f>(-_xll.Lucanet("stat",Input!$C$2,Input!$C$3,Input!$D$4,$A100,Input!$C$5,AN$4,"EUR")+-_xll.Lucanet("stat",Input!$C$2,Input!$C$3,Input!$D$4,$A101,Input!$C$5,AN$4,"EUR"))/1000</f>
        <v>0</v>
      </c>
      <c r="AO100" s="122">
        <f>(-_xll.Lucanet("stat",Input!$C$2,Input!$C$3,Input!$D$4,$A100,Input!$C$5,AO$4,"EUR")+-_xll.Lucanet("stat",Input!$C$2,Input!$C$3,Input!$D$4,$A101,Input!$C$5,AO$4,"EUR"))/1000</f>
        <v>0</v>
      </c>
      <c r="AP100" s="122">
        <f>(-_xll.Lucanet("stat",Input!$C$2,Input!$C$3,Input!$D$4,$A100,Input!$C$5,AP$4,"EUR")+-_xll.Lucanet("stat",Input!$C$2,Input!$C$3,Input!$D$4,$A101,Input!$C$5,AP$4,"EUR"))/1000</f>
        <v>0</v>
      </c>
      <c r="AQ100" s="122">
        <f>(-_xll.Lucanet("stat",Input!$C$2,Input!$C$3,Input!$D$4,$A100,Input!$C$5,AQ$4,"EUR")+-_xll.Lucanet("stat",Input!$C$2,Input!$C$3,Input!$D$4,$A101,Input!$C$5,AQ$4,"EUR"))/1000</f>
        <v>0</v>
      </c>
      <c r="AR100" s="122">
        <f>(-_xll.Lucanet("stat",Input!$C$2,Input!$C$3,Input!$D$4,$A100,Input!$C$5,AR$4,"EUR")+-_xll.Lucanet("stat",Input!$C$2,Input!$C$3,Input!$D$4,$A101,Input!$C$5,AR$4,"EUR"))/1000</f>
        <v>0</v>
      </c>
      <c r="AS100" s="122">
        <f>(-_xll.Lucanet("stat",Input!$C$2,Input!$C$3,Input!$D$4,$A100,Input!$C$5,AS$4,"EUR")+-_xll.Lucanet("stat",Input!$C$2,Input!$C$3,Input!$D$4,$A101,Input!$C$5,AS$4,"EUR"))/1000</f>
        <v>0</v>
      </c>
      <c r="AT100" s="122">
        <f>(-_xll.Lucanet("stat",Input!$C$2,Input!$C$3,Input!$D$4,$A100,Input!$C$5,AT$4,"EUR")+-_xll.Lucanet("stat",Input!$C$2,Input!$C$3,Input!$D$4,$A101,Input!$C$5,AT$4,"EUR"))/1000</f>
        <v>0</v>
      </c>
      <c r="AU100" s="122">
        <f>(-_xll.Lucanet("stat",Input!$C$2,Input!$C$3,Input!$D$4,$A100,Input!$C$5,AU$4,"EUR")+-_xll.Lucanet("stat",Input!$C$2,Input!$C$3,Input!$D$4,$A101,Input!$C$5,AU$4,"EUR"))/1000</f>
        <v>0</v>
      </c>
      <c r="AV100" s="122">
        <f>(-_xll.Lucanet("stat",Input!$C$2,Input!$C$3,Input!$D$4,$A100,Input!$C$5,AV$4,"EUR")+-_xll.Lucanet("stat",Input!$C$2,Input!$C$3,Input!$D$4,$A101,Input!$C$5,AV$4,"EUR"))/1000</f>
        <v>0</v>
      </c>
      <c r="AW100" s="122">
        <f>(-_xll.Lucanet("stat",Input!$C$2,Input!$C$3,Input!$D$4,$A100,Input!$C$5,AW$4,"EUR")+-_xll.Lucanet("stat",Input!$C$2,Input!$C$3,Input!$D$4,$A101,Input!$C$5,AW$4,"EUR"))/1000</f>
        <v>0</v>
      </c>
      <c r="AX100" s="122">
        <f>(-_xll.Lucanet("stat",Input!$C$2,Input!$C$3,Input!$D$4,$A100,Input!$C$5,AX$4,"EUR")+-_xll.Lucanet("stat",Input!$C$2,Input!$C$3,Input!$D$4,$A101,Input!$C$5,AX$4,"EUR"))/1000</f>
        <v>0</v>
      </c>
      <c r="AY100" s="122">
        <f>(-_xll.Lucanet("stat",Input!$C$2,Input!$C$3,Input!$D$4,$A100,Input!$C$5,AY$4,"EUR")+-_xll.Lucanet("stat",Input!$C$2,Input!$C$3,Input!$D$4,$A101,Input!$C$5,AY$4,"EUR"))/1000</f>
        <v>0</v>
      </c>
      <c r="AZ100" s="122">
        <f>(-_xll.Lucanet("stat",Input!$C$2,Input!$C$3,Input!$D$4,$A100,Input!$C$5,AZ$4,"EUR")+-_xll.Lucanet("stat",Input!$C$2,Input!$C$3,Input!$D$4,$A101,Input!$C$5,AZ$4,"EUR"))/1000</f>
        <v>0</v>
      </c>
      <c r="BA100" s="122">
        <f>(-_xll.Lucanet("stat",Input!$C$2,Input!$C$3,Input!$D$4,$A100,Input!$C$5,BA$4,"EUR")+-_xll.Lucanet("stat",Input!$C$2,Input!$C$3,Input!$D$4,$A101,Input!$C$5,BA$4,"EUR"))/1000</f>
        <v>0</v>
      </c>
      <c r="BB100" s="122">
        <f>(-_xll.Lucanet("stat",Input!$C$2,Input!$C$3,Input!$D$4,$A100,Input!$C$5,BB$4,"EUR")+-_xll.Lucanet("stat",Input!$C$2,Input!$C$3,Input!$D$4,$A101,Input!$C$5,BB$4,"EUR"))/1000</f>
        <v>0</v>
      </c>
      <c r="BC100" s="122">
        <f>(-_xll.Lucanet("stat",Input!$C$2,Input!$C$3,Input!$D$4,$A100,Input!$C$5,BC$4,"EUR")+-_xll.Lucanet("stat",Input!$C$2,Input!$C$3,Input!$D$4,$A101,Input!$C$5,BC$4,"EUR"))/1000</f>
        <v>0</v>
      </c>
      <c r="BD100" s="122">
        <f>(-_xll.Lucanet("stat",Input!$C$2,Input!$C$3,Input!$D$4,$A100,Input!$C$5,BD$4,"EUR")+-_xll.Lucanet("stat",Input!$C$2,Input!$C$3,Input!$D$4,$A101,Input!$C$5,BD$4,"EUR"))/1000</f>
        <v>0</v>
      </c>
      <c r="BE100" s="122">
        <f>(-_xll.Lucanet("stat",Input!$C$2,Input!$C$3,Input!$D$4,$A100,Input!$C$5,BE$4,"EUR")+-_xll.Lucanet("stat",Input!$C$2,Input!$C$3,Input!$D$4,$A101,Input!$C$5,BE$4,"EUR"))/1000</f>
        <v>0</v>
      </c>
      <c r="BF100" s="122">
        <f>(-_xll.Lucanet("stat",Input!$C$2,Input!$C$3,Input!$D$4,$A100,Input!$C$5,BF$4,"EUR")+-_xll.Lucanet("stat",Input!$C$2,Input!$C$3,Input!$D$4,$A101,Input!$C$5,BF$4,"EUR"))/1000</f>
        <v>0</v>
      </c>
      <c r="BG100" s="122">
        <f>(-_xll.Lucanet("stat",Input!$C$2,Input!$C$3,Input!$D$4,$A100,Input!$C$5,BG$4,"EUR")+-_xll.Lucanet("stat",Input!$C$2,Input!$C$3,Input!$D$4,$A101,Input!$C$5,BG$4,"EUR"))/1000</f>
        <v>0</v>
      </c>
      <c r="BH100" s="122">
        <f>(-_xll.Lucanet("stat",Input!$C$2,Input!$C$3,Input!$D$4,$A100,Input!$C$5,BH$4,"EUR")+-_xll.Lucanet("stat",Input!$C$2,Input!$C$3,Input!$D$4,$A101,Input!$C$5,BH$4,"EUR"))/1000</f>
        <v>0</v>
      </c>
      <c r="BI100" s="122">
        <f>(-_xll.Lucanet("stat",Input!$C$2,Input!$C$3,Input!$D$4,$A100,Input!$C$5,BI$4,"EUR")+-_xll.Lucanet("stat",Input!$C$2,Input!$C$3,Input!$D$4,$A101,Input!$C$5,BI$4,"EUR"))/1000</f>
        <v>0</v>
      </c>
      <c r="BJ100" s="122">
        <f>(-_xll.Lucanet("stat",Input!$C$2,Input!$C$3,Input!$D$4,$A100,Input!$C$5,BJ$4,"EUR")+-_xll.Lucanet("stat",Input!$C$2,Input!$C$3,Input!$D$4,$A101,Input!$C$5,BJ$4,"EUR"))/1000</f>
        <v>0</v>
      </c>
      <c r="BK100" s="122">
        <f>(-_xll.Lucanet("stat",Input!$C$2,Input!$C$3,Input!$D$4,$A100,Input!$C$5,BK$4,"EUR")+-_xll.Lucanet("stat",Input!$C$2,Input!$C$3,Input!$D$4,$A101,Input!$C$5,BK$4,"EUR"))/1000</f>
        <v>0</v>
      </c>
      <c r="BL100" s="122">
        <f>(-_xll.Lucanet("stat",Input!$C$2,Input!$C$3,Input!$D$4,$A100,Input!$C$5,BL$4,"EUR")+-_xll.Lucanet("stat",Input!$C$2,Input!$C$3,Input!$D$4,$A101,Input!$C$5,BL$4,"EUR"))/1000</f>
        <v>0</v>
      </c>
      <c r="BM100" s="122">
        <f>(-_xll.Lucanet("stat",Input!$C$2,Input!$C$3,Input!$D$4,$A100,Input!$C$5,BM$4,"EUR")+-_xll.Lucanet("stat",Input!$C$2,Input!$C$3,Input!$D$4,$A101,Input!$C$5,BM$4,"EUR"))/1000</f>
        <v>0</v>
      </c>
      <c r="BN100" s="122">
        <f>(-_xll.Lucanet("stat",Input!$C$2,Input!$C$3,Input!$D$4,$A100,Input!$C$5,BN$4,"EUR")+-_xll.Lucanet("stat",Input!$C$2,Input!$C$3,Input!$D$4,$A101,Input!$C$5,BN$4,"EUR"))/1000</f>
        <v>0</v>
      </c>
      <c r="BO100" s="122">
        <f>(-_xll.Lucanet("stat",Input!$C$2,Input!$C$3,Input!$D$4,$A100,Input!$C$5,BO$4,"EUR")+-_xll.Lucanet("stat",Input!$C$2,Input!$C$3,Input!$D$4,$A101,Input!$C$5,BO$4,"EUR"))/1000</f>
        <v>0</v>
      </c>
      <c r="BP100" s="122">
        <f>(-_xll.Lucanet("stat",Input!$C$2,Input!$C$3,Input!$D$4,$A100,Input!$C$5,BP$4,"EUR")+-_xll.Lucanet("stat",Input!$C$2,Input!$C$3,Input!$D$4,$A101,Input!$C$5,BP$4,"EUR"))/1000</f>
        <v>0</v>
      </c>
      <c r="BQ100" s="122">
        <f>(-_xll.Lucanet("stat",Input!$C$2,Input!$C$3,Input!$D$4,$A100,Input!$C$5,BQ$4,"EUR")+-_xll.Lucanet("stat",Input!$C$2,Input!$C$3,Input!$D$4,$A101,Input!$C$5,BQ$4,"EUR"))/1000</f>
        <v>0</v>
      </c>
      <c r="BR100" s="122">
        <f>(-_xll.Lucanet("stat",Input!$C$2,Input!$C$3,Input!$D$4,$A100,Input!$C$5,BR$4,"EUR")+-_xll.Lucanet("stat",Input!$C$2,Input!$C$3,Input!$D$4,$A101,Input!$C$5,BR$4,"EUR"))/1000</f>
        <v>0</v>
      </c>
      <c r="BS100" s="122">
        <f>(-_xll.Lucanet("stat",Input!$C$2,Input!$C$3,Input!$D$4,$A100,Input!$C$5,BS$4,"EUR")+-_xll.Lucanet("stat",Input!$C$2,Input!$C$3,Input!$D$4,$A101,Input!$C$5,BS$4,"EUR"))/1000</f>
        <v>0</v>
      </c>
      <c r="BT100" s="122">
        <f>(-_xll.Lucanet("stat",Input!$C$2,Input!$C$3,Input!$D$4,$A100,Input!$C$5,BT$4,"EUR")+-_xll.Lucanet("stat",Input!$C$2,Input!$C$3,Input!$D$4,$A101,Input!$C$5,BT$4,"EUR"))/1000</f>
        <v>0</v>
      </c>
      <c r="BU100" s="122">
        <f>(-_xll.Lucanet("stat",Input!$C$2,Input!$C$3,Input!$D$4,$A100,Input!$C$5,BU$4,"EUR")+-_xll.Lucanet("stat",Input!$C$2,Input!$C$3,Input!$D$4,$A101,Input!$C$5,BU$4,"EUR"))/1000</f>
        <v>0</v>
      </c>
      <c r="BV100" s="122">
        <f>(-_xll.Lucanet("stat",Input!$C$2,Input!$C$3,Input!$D$4,$A100,Input!$C$5,BV$4,"EUR")+-_xll.Lucanet("stat",Input!$C$2,Input!$C$3,Input!$D$4,$A101,Input!$C$5,BV$4,"EUR"))/1000</f>
        <v>0</v>
      </c>
      <c r="BW100" s="122">
        <f>(-_xll.Lucanet("stat",Input!$C$2,Input!$C$3,Input!$D$4,$A100,Input!$C$5,BW$4,"EUR")+-_xll.Lucanet("stat",Input!$C$2,Input!$C$3,Input!$D$4,$A101,Input!$C$5,BW$4,"EUR"))/1000</f>
        <v>0</v>
      </c>
      <c r="BX100" s="122">
        <f>(-_xll.Lucanet("stat",Input!$C$2,Input!$C$3,Input!$D$4,$A100,Input!$C$5,BX$4,"EUR")+-_xll.Lucanet("stat",Input!$C$2,Input!$C$3,Input!$D$4,$A101,Input!$C$5,BX$4,"EUR"))/1000</f>
        <v>0</v>
      </c>
      <c r="BY100" s="122">
        <f>(-_xll.Lucanet("stat",Input!$C$2,Input!$C$3,Input!$D$4,$A100,Input!$C$5,BY$4,"EUR")+-_xll.Lucanet("stat",Input!$C$2,Input!$C$3,Input!$D$4,$A101,Input!$C$5,BY$4,"EUR"))/1000</f>
        <v>0</v>
      </c>
      <c r="BZ100" s="122">
        <f>(-_xll.Lucanet("stat",Input!$C$2,Input!$C$3,Input!$D$4,$A100,Input!$C$5,BZ$4,"EUR")+-_xll.Lucanet("stat",Input!$C$2,Input!$C$3,Input!$D$4,$A101,Input!$C$5,BZ$4,"EUR"))/1000</f>
        <v>0</v>
      </c>
      <c r="CA100" s="122">
        <f>(-_xll.Lucanet("stat",Input!$C$2,Input!$C$3,Input!$D$4,$A100,Input!$C$5,CA$4,"EUR")+-_xll.Lucanet("stat",Input!$C$2,Input!$C$3,Input!$D$4,$A101,Input!$C$5,CA$4,"EUR"))/1000</f>
        <v>0</v>
      </c>
      <c r="CB100" s="122">
        <f>(-_xll.Lucanet("stat",Input!$C$2,Input!$C$3,Input!$D$4,$A100,Input!$C$5,CB$4,"EUR")+-_xll.Lucanet("stat",Input!$C$2,Input!$C$3,Input!$D$4,$A101,Input!$C$5,CB$4,"EUR"))/1000</f>
        <v>0</v>
      </c>
      <c r="CC100" s="122">
        <f>(-_xll.Lucanet("stat",Input!$C$2,Input!$C$3,Input!$D$4,$A100,Input!$C$5,CC$4,"EUR")+-_xll.Lucanet("stat",Input!$C$2,Input!$C$3,Input!$D$4,$A101,Input!$C$5,CC$4,"EUR"))/1000</f>
        <v>0</v>
      </c>
      <c r="CD100" s="122">
        <f>(-_xll.Lucanet("stat",Input!$C$2,Input!$C$3,Input!$D$4,$A100,Input!$C$5,CD$4,"EUR")+-_xll.Lucanet("stat",Input!$C$2,Input!$C$3,Input!$D$4,$A101,Input!$C$5,CD$4,"EUR"))/1000</f>
        <v>0</v>
      </c>
      <c r="CE100" s="122">
        <f>(-_xll.Lucanet("stat",Input!$C$2,Input!$C$3,Input!$D$4,$A100,Input!$C$5,CE$4,"EUR")+-_xll.Lucanet("stat",Input!$C$2,Input!$C$3,Input!$D$4,$A101,Input!$C$5,CE$4,"EUR"))/1000</f>
        <v>0</v>
      </c>
      <c r="CF100" s="122">
        <f>(-_xll.Lucanet("stat",Input!$C$2,Input!$C$3,Input!$D$4,$A100,Input!$C$5,CF$4,"EUR")+-_xll.Lucanet("stat",Input!$C$2,Input!$C$3,Input!$D$4,$A101,Input!$C$5,CF$4,"EUR"))/1000</f>
        <v>0</v>
      </c>
      <c r="CG100" s="122">
        <f>(-_xll.Lucanet("stat",Input!$C$2,Input!$C$3,Input!$D$4,$A100,Input!$C$5,CG$4,"EUR")+-_xll.Lucanet("stat",Input!$C$2,Input!$C$3,Input!$D$4,$A101,Input!$C$5,CG$4,"EUR"))/1000</f>
        <v>0</v>
      </c>
      <c r="CH100" s="122">
        <f>(-_xll.Lucanet("stat",Input!$C$2,Input!$C$3,Input!$D$4,$A100,Input!$C$5,CH$4,"EUR")+-_xll.Lucanet("stat",Input!$C$2,Input!$C$3,Input!$D$4,$A101,Input!$C$5,CH$4,"EUR"))/1000</f>
        <v>0</v>
      </c>
      <c r="CI100" s="122">
        <f>(-_xll.Lucanet("stat",Input!$C$2,Input!$C$3,Input!$D$4,$A100,Input!$C$5,CI$4,"EUR")+-_xll.Lucanet("stat",Input!$C$2,Input!$C$3,Input!$D$4,$A101,Input!$C$5,CI$4,"EUR"))/1000</f>
        <v>0</v>
      </c>
      <c r="CJ100" s="122">
        <f>(-_xll.Lucanet("stat",Input!$C$2,Input!$C$3,Input!$D$4,$A100,Input!$C$5,CJ$4,"EUR")+-_xll.Lucanet("stat",Input!$C$2,Input!$C$3,Input!$D$4,$A101,Input!$C$5,CJ$4,"EUR"))/1000</f>
        <v>0</v>
      </c>
      <c r="CK100" s="122">
        <f>(-_xll.Lucanet("stat",Input!$C$2,Input!$C$3,Input!$D$4,$A100,Input!$C$5,CK$4,"EUR")+-_xll.Lucanet("stat",Input!$C$2,Input!$C$3,Input!$D$4,$A101,Input!$C$5,CK$4,"EUR"))/1000</f>
        <v>0</v>
      </c>
      <c r="CL100" s="122">
        <f>(-_xll.Lucanet("stat",Input!$C$2,Input!$C$3,Input!$D$4,$A100,Input!$C$5,CL$4,"EUR")+-_xll.Lucanet("stat",Input!$C$2,Input!$C$3,Input!$D$4,$A101,Input!$C$5,CL$4,"EUR"))/1000</f>
        <v>0</v>
      </c>
    </row>
    <row r="101" spans="1:90">
      <c r="A101" s="27" t="s">
        <v>224</v>
      </c>
      <c r="B101" s="27" t="s">
        <v>225</v>
      </c>
      <c r="D101" s="77" t="s">
        <v>238</v>
      </c>
      <c r="E101" s="48">
        <f t="shared" si="690"/>
        <v>-1139.4463700000001</v>
      </c>
      <c r="F101" s="44"/>
      <c r="G101" s="44">
        <f>G93+G98</f>
        <v>0</v>
      </c>
      <c r="H101" s="44">
        <f t="shared" ref="H101:R101" si="788">H93+H98</f>
        <v>0</v>
      </c>
      <c r="I101" s="44">
        <f t="shared" si="788"/>
        <v>0</v>
      </c>
      <c r="J101" s="44">
        <f t="shared" si="788"/>
        <v>0</v>
      </c>
      <c r="K101" s="44">
        <f t="shared" si="788"/>
        <v>0</v>
      </c>
      <c r="L101" s="44">
        <f t="shared" si="788"/>
        <v>0</v>
      </c>
      <c r="M101" s="44">
        <f t="shared" si="788"/>
        <v>0</v>
      </c>
      <c r="N101" s="44">
        <f t="shared" si="788"/>
        <v>0</v>
      </c>
      <c r="O101" s="44">
        <f t="shared" si="788"/>
        <v>0</v>
      </c>
      <c r="P101" s="44">
        <f t="shared" si="788"/>
        <v>0</v>
      </c>
      <c r="Q101" s="44">
        <f t="shared" si="788"/>
        <v>0</v>
      </c>
      <c r="R101" s="44">
        <f t="shared" si="788"/>
        <v>0</v>
      </c>
      <c r="S101" s="122">
        <f>S94+S99</f>
        <v>0</v>
      </c>
      <c r="T101" s="122">
        <f>T94+T99</f>
        <v>0</v>
      </c>
      <c r="U101" s="122">
        <f t="shared" ref="U101:AO101" si="789">U94+U99</f>
        <v>0</v>
      </c>
      <c r="V101" s="122">
        <f t="shared" si="789"/>
        <v>0</v>
      </c>
      <c r="W101" s="122">
        <f t="shared" si="789"/>
        <v>0</v>
      </c>
      <c r="X101" s="122">
        <f t="shared" si="789"/>
        <v>0</v>
      </c>
      <c r="Y101" s="122">
        <f t="shared" si="789"/>
        <v>0</v>
      </c>
      <c r="Z101" s="122">
        <f t="shared" si="789"/>
        <v>0</v>
      </c>
      <c r="AA101" s="122">
        <f t="shared" si="789"/>
        <v>0</v>
      </c>
      <c r="AB101" s="122">
        <f t="shared" si="789"/>
        <v>0</v>
      </c>
      <c r="AC101" s="122">
        <f t="shared" si="789"/>
        <v>0</v>
      </c>
      <c r="AD101" s="122">
        <f t="shared" si="789"/>
        <v>0</v>
      </c>
      <c r="AE101" s="122">
        <f t="shared" si="789"/>
        <v>-389.83368000000002</v>
      </c>
      <c r="AF101" s="122">
        <f t="shared" si="789"/>
        <v>-201.57874999999999</v>
      </c>
      <c r="AG101" s="122">
        <f t="shared" si="789"/>
        <v>-201.57874999999999</v>
      </c>
      <c r="AH101" s="122">
        <f t="shared" si="789"/>
        <v>-271.52875</v>
      </c>
      <c r="AI101" s="122">
        <f t="shared" si="789"/>
        <v>-513.59124999999995</v>
      </c>
      <c r="AJ101" s="122">
        <f t="shared" si="789"/>
        <v>-552.92124999999999</v>
      </c>
      <c r="AK101" s="122">
        <f t="shared" si="789"/>
        <v>-552.92124999999999</v>
      </c>
      <c r="AL101" s="122">
        <f t="shared" si="789"/>
        <v>-552.92124999999999</v>
      </c>
      <c r="AM101" s="122">
        <f t="shared" si="789"/>
        <v>-546.40501000000006</v>
      </c>
      <c r="AN101" s="122">
        <f t="shared" si="789"/>
        <v>-546.40499999999997</v>
      </c>
      <c r="AO101" s="122">
        <f t="shared" si="789"/>
        <v>-546.40499999999997</v>
      </c>
      <c r="AP101" s="122">
        <f t="shared" ref="AP101:BB101" si="790">AP94+AP99</f>
        <v>-552.49625000000003</v>
      </c>
      <c r="AQ101" s="122">
        <f>AQ94+AQ99</f>
        <v>-759.15296000000001</v>
      </c>
      <c r="AR101" s="122">
        <f t="shared" si="790"/>
        <v>-1216.1722500000001</v>
      </c>
      <c r="AS101" s="122">
        <f t="shared" si="790"/>
        <v>-796.32656000000009</v>
      </c>
      <c r="AT101" s="122">
        <f t="shared" si="790"/>
        <v>-527.84368999999992</v>
      </c>
      <c r="AU101" s="122">
        <f t="shared" si="790"/>
        <v>-766.21422999999993</v>
      </c>
      <c r="AV101" s="122">
        <f t="shared" si="790"/>
        <v>-858.64868000000001</v>
      </c>
      <c r="AW101" s="122">
        <f t="shared" si="790"/>
        <v>-806.64148</v>
      </c>
      <c r="AX101" s="122">
        <f t="shared" si="790"/>
        <v>-823.73087999999996</v>
      </c>
      <c r="AY101" s="122">
        <f t="shared" si="790"/>
        <v>-849.83070999999995</v>
      </c>
      <c r="AZ101" s="122">
        <f t="shared" si="790"/>
        <v>-824.28569999999991</v>
      </c>
      <c r="BA101" s="122">
        <f t="shared" si="790"/>
        <v>-834.59609999999998</v>
      </c>
      <c r="BB101" s="122">
        <f t="shared" si="790"/>
        <v>-875.7921</v>
      </c>
      <c r="BC101" s="122">
        <f t="shared" ref="BC101:BN101" si="791">BC94+BC99</f>
        <v>-973.57108999999991</v>
      </c>
      <c r="BD101" s="122">
        <f t="shared" si="791"/>
        <v>-1104.4542200000001</v>
      </c>
      <c r="BE101" s="122">
        <f t="shared" si="791"/>
        <v>-1408.5554999999999</v>
      </c>
      <c r="BF101" s="122">
        <f t="shared" si="791"/>
        <v>-1210.6237800000001</v>
      </c>
      <c r="BG101" s="122">
        <f t="shared" si="791"/>
        <v>-1472.53206</v>
      </c>
      <c r="BH101" s="122">
        <f t="shared" si="791"/>
        <v>-1404.79693</v>
      </c>
      <c r="BI101" s="122">
        <f t="shared" si="791"/>
        <v>-1460.4931999999999</v>
      </c>
      <c r="BJ101" s="122">
        <f t="shared" si="791"/>
        <v>-1349.2036699999999</v>
      </c>
      <c r="BK101" s="122">
        <f t="shared" si="791"/>
        <v>-1421.0913500000001</v>
      </c>
      <c r="BL101" s="122">
        <f t="shared" si="791"/>
        <v>-1314.7486799999999</v>
      </c>
      <c r="BM101" s="122">
        <f t="shared" si="791"/>
        <v>-1300.82465</v>
      </c>
      <c r="BN101" s="122">
        <f t="shared" si="791"/>
        <v>-1148.2567900000001</v>
      </c>
      <c r="BO101" s="122">
        <f t="shared" ref="BO101:BZ101" si="792">BO94+BO99</f>
        <v>-633.24185</v>
      </c>
      <c r="BP101" s="122">
        <f t="shared" si="792"/>
        <v>-1332.67309</v>
      </c>
      <c r="BQ101" s="122">
        <f t="shared" si="792"/>
        <v>-1136.5535500000001</v>
      </c>
      <c r="BR101" s="122">
        <f t="shared" si="792"/>
        <v>-904.65664000000004</v>
      </c>
      <c r="BS101" s="122">
        <f t="shared" si="792"/>
        <v>-747.37350000000004</v>
      </c>
      <c r="BT101" s="122">
        <f t="shared" si="792"/>
        <v>-650.14410999999996</v>
      </c>
      <c r="BU101" s="122">
        <f t="shared" si="792"/>
        <v>-656.86505</v>
      </c>
      <c r="BV101" s="122">
        <f t="shared" si="792"/>
        <v>-838.01174000000003</v>
      </c>
      <c r="BW101" s="122">
        <f t="shared" si="792"/>
        <v>-789.77572999999995</v>
      </c>
      <c r="BX101" s="122">
        <f t="shared" si="792"/>
        <v>-1142.1889199999998</v>
      </c>
      <c r="BY101" s="122">
        <f t="shared" si="792"/>
        <v>-1024.7839000000001</v>
      </c>
      <c r="BZ101" s="122">
        <f t="shared" si="792"/>
        <v>-604.89805000000001</v>
      </c>
      <c r="CA101" s="122">
        <f t="shared" ref="CA101:CL101" si="793">CA94+CA99</f>
        <v>-615.59318999999994</v>
      </c>
      <c r="CB101" s="122">
        <f t="shared" si="793"/>
        <v>-746.36337000000003</v>
      </c>
      <c r="CC101" s="122">
        <f t="shared" si="793"/>
        <v>-1530.1324</v>
      </c>
      <c r="CD101" s="122">
        <f t="shared" si="793"/>
        <v>-1290.47406</v>
      </c>
      <c r="CE101" s="122">
        <f t="shared" si="793"/>
        <v>-1197.19472</v>
      </c>
      <c r="CF101" s="122">
        <f t="shared" si="793"/>
        <v>-1139.4463700000001</v>
      </c>
      <c r="CG101" s="122">
        <f t="shared" si="793"/>
        <v>-1049.0978400000001</v>
      </c>
      <c r="CH101" s="122">
        <f t="shared" si="793"/>
        <v>-988.77641000000006</v>
      </c>
      <c r="CI101" s="122">
        <f t="shared" si="793"/>
        <v>-1053.0521999999999</v>
      </c>
      <c r="CJ101" s="122">
        <f t="shared" si="793"/>
        <v>-989.53179</v>
      </c>
      <c r="CK101" s="122">
        <f t="shared" si="793"/>
        <v>-1045.1959300000001</v>
      </c>
      <c r="CL101" s="122">
        <f t="shared" si="793"/>
        <v>-1231.8485900000001</v>
      </c>
    </row>
    <row r="102" spans="1:90">
      <c r="D102" s="77" t="s">
        <v>239</v>
      </c>
      <c r="E102" s="48">
        <f t="shared" si="690"/>
        <v>-6519.2041099999988</v>
      </c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122">
        <f>SUM(S101)</f>
        <v>0</v>
      </c>
      <c r="T102" s="122">
        <f>SUM($S101:T101)</f>
        <v>0</v>
      </c>
      <c r="U102" s="122">
        <f>SUM($S101:U101)</f>
        <v>0</v>
      </c>
      <c r="V102" s="122">
        <f>SUM($S101:V101)</f>
        <v>0</v>
      </c>
      <c r="W102" s="122">
        <f>SUM($S101:W101)</f>
        <v>0</v>
      </c>
      <c r="X102" s="122">
        <f>SUM($S101:X101)</f>
        <v>0</v>
      </c>
      <c r="Y102" s="122">
        <f>SUM($S101:Y101)</f>
        <v>0</v>
      </c>
      <c r="Z102" s="122">
        <f>SUM($S101:Z101)</f>
        <v>0</v>
      </c>
      <c r="AA102" s="122">
        <f>SUM($S101:AA101)</f>
        <v>0</v>
      </c>
      <c r="AB102" s="122">
        <f>SUM($S101:AB101)</f>
        <v>0</v>
      </c>
      <c r="AC102" s="122">
        <f>SUM($S101:AC101)</f>
        <v>0</v>
      </c>
      <c r="AD102" s="122">
        <f>SUM($S101:AD101)</f>
        <v>0</v>
      </c>
      <c r="AE102" s="122">
        <f>AE101</f>
        <v>-389.83368000000002</v>
      </c>
      <c r="AF102" s="128">
        <f>AE102+AF101</f>
        <v>-591.41242999999997</v>
      </c>
      <c r="AG102" s="128">
        <f t="shared" ref="AG102" si="794">AF102+AG101</f>
        <v>-792.99117999999999</v>
      </c>
      <c r="AH102" s="128">
        <f t="shared" ref="AH102" si="795">AG102+AH101</f>
        <v>-1064.5199299999999</v>
      </c>
      <c r="AI102" s="128">
        <f t="shared" ref="AI102" si="796">AH102+AI101</f>
        <v>-1578.1111799999999</v>
      </c>
      <c r="AJ102" s="128">
        <f t="shared" ref="AJ102" si="797">AI102+AJ101</f>
        <v>-2131.0324299999997</v>
      </c>
      <c r="AK102" s="128">
        <f t="shared" ref="AK102" si="798">AJ102+AK101</f>
        <v>-2683.9536799999996</v>
      </c>
      <c r="AL102" s="128">
        <f t="shared" ref="AL102" si="799">AK102+AL101</f>
        <v>-3236.8749299999995</v>
      </c>
      <c r="AM102" s="128">
        <f t="shared" ref="AM102" si="800">AL102+AM101</f>
        <v>-3783.2799399999994</v>
      </c>
      <c r="AN102" s="128">
        <f t="shared" ref="AN102" si="801">AM102+AN101</f>
        <v>-4329.6849399999992</v>
      </c>
      <c r="AO102" s="128">
        <f t="shared" ref="AO102" si="802">AN102+AO101</f>
        <v>-4876.0899399999989</v>
      </c>
      <c r="AP102" s="128">
        <f t="shared" ref="AP102" si="803">AO102+AP101</f>
        <v>-5428.5861899999991</v>
      </c>
      <c r="AQ102" s="128">
        <f>AQ101</f>
        <v>-759.15296000000001</v>
      </c>
      <c r="AR102" s="128">
        <f t="shared" ref="AR102" si="804">AQ102+AR101</f>
        <v>-1975.32521</v>
      </c>
      <c r="AS102" s="128">
        <f t="shared" ref="AS102" si="805">AR102+AS101</f>
        <v>-2771.6517699999999</v>
      </c>
      <c r="AT102" s="128">
        <f t="shared" ref="AT102" si="806">AS102+AT101</f>
        <v>-3299.4954600000001</v>
      </c>
      <c r="AU102" s="128">
        <f t="shared" ref="AU102" si="807">AT102+AU101</f>
        <v>-4065.7096900000001</v>
      </c>
      <c r="AV102" s="128">
        <f t="shared" ref="AV102" si="808">AU102+AV101</f>
        <v>-4924.3583699999999</v>
      </c>
      <c r="AW102" s="128">
        <f t="shared" ref="AW102" si="809">AV102+AW101</f>
        <v>-5730.9998500000002</v>
      </c>
      <c r="AX102" s="128">
        <f t="shared" ref="AX102" si="810">AW102+AX101</f>
        <v>-6554.7307300000002</v>
      </c>
      <c r="AY102" s="128">
        <f t="shared" ref="AY102" si="811">AX102+AY101</f>
        <v>-7404.5614400000004</v>
      </c>
      <c r="AZ102" s="128">
        <f t="shared" ref="AZ102" si="812">AY102+AZ101</f>
        <v>-8228.8471399999999</v>
      </c>
      <c r="BA102" s="128">
        <f t="shared" ref="BA102" si="813">AZ102+BA101</f>
        <v>-9063.4432400000005</v>
      </c>
      <c r="BB102" s="128">
        <f t="shared" ref="BB102" si="814">BA102+BB101</f>
        <v>-9939.2353400000011</v>
      </c>
      <c r="BC102" s="128">
        <f>BC101</f>
        <v>-973.57108999999991</v>
      </c>
      <c r="BD102" s="128">
        <f t="shared" ref="BD102" si="815">BC102+BD101</f>
        <v>-2078.02531</v>
      </c>
      <c r="BE102" s="128">
        <f t="shared" ref="BE102" si="816">BD102+BE101</f>
        <v>-3486.5808099999999</v>
      </c>
      <c r="BF102" s="128">
        <f t="shared" ref="BF102" si="817">BE102+BF101</f>
        <v>-4697.2045900000003</v>
      </c>
      <c r="BG102" s="128">
        <f t="shared" ref="BG102" si="818">BF102+BG101</f>
        <v>-6169.7366500000007</v>
      </c>
      <c r="BH102" s="128">
        <f t="shared" ref="BH102" si="819">BG102+BH101</f>
        <v>-7574.5335800000012</v>
      </c>
      <c r="BI102" s="128">
        <f t="shared" ref="BI102" si="820">BH102+BI101</f>
        <v>-9035.0267800000001</v>
      </c>
      <c r="BJ102" s="128">
        <f t="shared" ref="BJ102" si="821">BI102+BJ101</f>
        <v>-10384.230449999999</v>
      </c>
      <c r="BK102" s="128">
        <f t="shared" ref="BK102" si="822">BJ102+BK101</f>
        <v>-11805.3218</v>
      </c>
      <c r="BL102" s="128">
        <f t="shared" ref="BL102" si="823">BK102+BL101</f>
        <v>-13120.07048</v>
      </c>
      <c r="BM102" s="128">
        <f t="shared" ref="BM102" si="824">BL102+BM101</f>
        <v>-14420.895130000001</v>
      </c>
      <c r="BN102" s="128">
        <f t="shared" ref="BN102" si="825">BM102+BN101</f>
        <v>-15569.15192</v>
      </c>
      <c r="BO102" s="128">
        <f>BO101</f>
        <v>-633.24185</v>
      </c>
      <c r="BP102" s="128">
        <f t="shared" ref="BP102" si="826">BO102+BP101</f>
        <v>-1965.9149400000001</v>
      </c>
      <c r="BQ102" s="128">
        <f t="shared" ref="BQ102" si="827">BP102+BQ101</f>
        <v>-3102.4684900000002</v>
      </c>
      <c r="BR102" s="128">
        <f t="shared" ref="BR102" si="828">BQ102+BR101</f>
        <v>-4007.1251300000004</v>
      </c>
      <c r="BS102" s="128">
        <f t="shared" ref="BS102" si="829">BR102+BS101</f>
        <v>-4754.49863</v>
      </c>
      <c r="BT102" s="128">
        <f t="shared" ref="BT102" si="830">BS102+BT101</f>
        <v>-5404.6427400000002</v>
      </c>
      <c r="BU102" s="128">
        <f t="shared" ref="BU102" si="831">BT102+BU101</f>
        <v>-6061.5077900000006</v>
      </c>
      <c r="BV102" s="128">
        <f t="shared" ref="BV102" si="832">BU102+BV101</f>
        <v>-6899.5195300000005</v>
      </c>
      <c r="BW102" s="128">
        <f t="shared" ref="BW102" si="833">BV102+BW101</f>
        <v>-7689.2952600000008</v>
      </c>
      <c r="BX102" s="128">
        <f t="shared" ref="BX102" si="834">BW102+BX101</f>
        <v>-8831.4841800000013</v>
      </c>
      <c r="BY102" s="128">
        <f t="shared" ref="BY102" si="835">BX102+BY101</f>
        <v>-9856.2680800000016</v>
      </c>
      <c r="BZ102" s="128">
        <f t="shared" ref="BZ102" si="836">BY102+BZ101</f>
        <v>-10461.166130000001</v>
      </c>
      <c r="CA102" s="128">
        <f>CA101</f>
        <v>-615.59318999999994</v>
      </c>
      <c r="CB102" s="128">
        <f t="shared" ref="CB102" si="837">CA102+CB101</f>
        <v>-1361.9565600000001</v>
      </c>
      <c r="CC102" s="128">
        <f t="shared" ref="CC102" si="838">CB102+CC101</f>
        <v>-2892.08896</v>
      </c>
      <c r="CD102" s="128">
        <f t="shared" ref="CD102" si="839">CC102+CD101</f>
        <v>-4182.5630199999996</v>
      </c>
      <c r="CE102" s="128">
        <f t="shared" ref="CE102" si="840">CD102+CE101</f>
        <v>-5379.7577399999991</v>
      </c>
      <c r="CF102" s="128">
        <f t="shared" ref="CF102" si="841">CE102+CF101</f>
        <v>-6519.2041099999988</v>
      </c>
      <c r="CG102" s="128">
        <f t="shared" ref="CG102" si="842">CF102+CG101</f>
        <v>-7568.3019499999991</v>
      </c>
      <c r="CH102" s="128">
        <f t="shared" ref="CH102" si="843">CG102+CH101</f>
        <v>-8557.0783599999995</v>
      </c>
      <c r="CI102" s="128">
        <f t="shared" ref="CI102" si="844">CH102+CI101</f>
        <v>-9610.1305599999996</v>
      </c>
      <c r="CJ102" s="128">
        <f t="shared" ref="CJ102" si="845">CI102+CJ101</f>
        <v>-10599.662349999999</v>
      </c>
      <c r="CK102" s="128">
        <f t="shared" ref="CK102" si="846">CJ102+CK101</f>
        <v>-11644.858279999999</v>
      </c>
      <c r="CL102" s="128">
        <f t="shared" ref="CL102" si="847">CK102+CL101</f>
        <v>-12876.706869999998</v>
      </c>
    </row>
    <row r="103" spans="1:90">
      <c r="D103" s="77" t="s">
        <v>240</v>
      </c>
      <c r="E103" s="48">
        <f t="shared" si="690"/>
        <v>-1278.8879299999999</v>
      </c>
      <c r="F103" s="44"/>
      <c r="G103" s="44">
        <f>G95+G100</f>
        <v>0</v>
      </c>
      <c r="H103" s="44">
        <f t="shared" ref="H103:R103" si="848">H95+H100</f>
        <v>0</v>
      </c>
      <c r="I103" s="44">
        <f t="shared" si="848"/>
        <v>0</v>
      </c>
      <c r="J103" s="44">
        <f t="shared" si="848"/>
        <v>0</v>
      </c>
      <c r="K103" s="44">
        <f t="shared" si="848"/>
        <v>0</v>
      </c>
      <c r="L103" s="44">
        <f t="shared" si="848"/>
        <v>0</v>
      </c>
      <c r="M103" s="44">
        <f t="shared" si="848"/>
        <v>0</v>
      </c>
      <c r="N103" s="44">
        <f t="shared" si="848"/>
        <v>0</v>
      </c>
      <c r="O103" s="44">
        <f t="shared" si="848"/>
        <v>0</v>
      </c>
      <c r="P103" s="44">
        <f t="shared" si="848"/>
        <v>0</v>
      </c>
      <c r="Q103" s="44">
        <f t="shared" si="848"/>
        <v>0</v>
      </c>
      <c r="R103" s="44">
        <f t="shared" si="848"/>
        <v>0</v>
      </c>
      <c r="S103" s="122">
        <f>S95+S100</f>
        <v>0</v>
      </c>
      <c r="T103" s="122">
        <f t="shared" ref="T103:AD103" si="849">T95+T100</f>
        <v>0</v>
      </c>
      <c r="U103" s="122">
        <f t="shared" si="849"/>
        <v>0</v>
      </c>
      <c r="V103" s="122">
        <f t="shared" si="849"/>
        <v>0</v>
      </c>
      <c r="W103" s="122">
        <f t="shared" si="849"/>
        <v>0</v>
      </c>
      <c r="X103" s="122">
        <f t="shared" si="849"/>
        <v>0</v>
      </c>
      <c r="Y103" s="122">
        <f t="shared" si="849"/>
        <v>-46.903750000000002</v>
      </c>
      <c r="Z103" s="122">
        <f t="shared" si="849"/>
        <v>-192.21111999999999</v>
      </c>
      <c r="AA103" s="122">
        <f t="shared" si="849"/>
        <v>-88.122550000000004</v>
      </c>
      <c r="AB103" s="122">
        <f t="shared" si="849"/>
        <v>-93.741500000000002</v>
      </c>
      <c r="AC103" s="122">
        <f t="shared" si="849"/>
        <v>67.824449999999999</v>
      </c>
      <c r="AD103" s="122">
        <f t="shared" si="849"/>
        <v>-54.157470000000004</v>
      </c>
      <c r="AE103" s="122">
        <f t="shared" ref="AE103:AO103" si="850">AE95+AE100</f>
        <v>-108.95538000000001</v>
      </c>
      <c r="AF103" s="122">
        <f t="shared" si="850"/>
        <v>-809.05993999999998</v>
      </c>
      <c r="AG103" s="122">
        <f t="shared" si="850"/>
        <v>-330.91448000000003</v>
      </c>
      <c r="AH103" s="122">
        <f t="shared" si="850"/>
        <v>-158.53367</v>
      </c>
      <c r="AI103" s="122">
        <f t="shared" si="850"/>
        <v>-282.13898000000006</v>
      </c>
      <c r="AJ103" s="122">
        <f t="shared" si="850"/>
        <v>-864.17295999999999</v>
      </c>
      <c r="AK103" s="122">
        <f>AK95+AK100</f>
        <v>57.508710000000001</v>
      </c>
      <c r="AL103" s="122">
        <f t="shared" si="850"/>
        <v>-285.11419000000001</v>
      </c>
      <c r="AM103" s="122">
        <f t="shared" si="850"/>
        <v>-727.19424000000004</v>
      </c>
      <c r="AN103" s="122">
        <f t="shared" si="850"/>
        <v>-345.20517999999998</v>
      </c>
      <c r="AO103" s="122">
        <f t="shared" si="850"/>
        <v>-892.90968999999996</v>
      </c>
      <c r="AP103" s="122">
        <f t="shared" ref="AP103:BB103" si="851">AP95+AP100</f>
        <v>-519.25181999999995</v>
      </c>
      <c r="AQ103" s="122">
        <f t="shared" si="851"/>
        <v>-797.53607999999997</v>
      </c>
      <c r="AR103" s="122">
        <f t="shared" si="851"/>
        <v>-586.32533000000001</v>
      </c>
      <c r="AS103" s="122">
        <f t="shared" si="851"/>
        <v>-724.42145999999991</v>
      </c>
      <c r="AT103" s="122">
        <f t="shared" si="851"/>
        <v>-609.1694</v>
      </c>
      <c r="AU103" s="122">
        <f t="shared" si="851"/>
        <v>-618.02979000000005</v>
      </c>
      <c r="AV103" s="122">
        <f t="shared" si="851"/>
        <v>-390.40934000000004</v>
      </c>
      <c r="AW103" s="122">
        <f t="shared" si="851"/>
        <v>-610.61785999999995</v>
      </c>
      <c r="AX103" s="122">
        <f t="shared" si="851"/>
        <v>-1210.2845</v>
      </c>
      <c r="AY103" s="122">
        <f t="shared" si="851"/>
        <v>-1245.5954999999999</v>
      </c>
      <c r="AZ103" s="122">
        <f t="shared" si="851"/>
        <v>-1486.8737599999999</v>
      </c>
      <c r="BA103" s="122">
        <f t="shared" si="851"/>
        <v>-647.77142000000003</v>
      </c>
      <c r="BB103" s="122">
        <f t="shared" si="851"/>
        <v>-1257.8781799999999</v>
      </c>
      <c r="BC103" s="122">
        <f t="shared" ref="BC103:BN103" si="852">BC95+BC100</f>
        <v>-953.76065000000006</v>
      </c>
      <c r="BD103" s="122">
        <f t="shared" si="852"/>
        <v>-324.50754999999998</v>
      </c>
      <c r="BE103" s="122">
        <f t="shared" si="852"/>
        <v>-335.28</v>
      </c>
      <c r="BF103" s="122">
        <f t="shared" si="852"/>
        <v>-1.3658299999999999</v>
      </c>
      <c r="BG103" s="122">
        <f t="shared" si="852"/>
        <v>-102.76656</v>
      </c>
      <c r="BH103" s="122">
        <f t="shared" si="852"/>
        <v>-220.49857</v>
      </c>
      <c r="BI103" s="122">
        <f t="shared" si="852"/>
        <v>-479.79906</v>
      </c>
      <c r="BJ103" s="122">
        <f t="shared" si="852"/>
        <v>-43.474029999999999</v>
      </c>
      <c r="BK103" s="122">
        <f t="shared" si="852"/>
        <v>-57.433999999999997</v>
      </c>
      <c r="BL103" s="122">
        <f t="shared" si="852"/>
        <v>-477.85086000000001</v>
      </c>
      <c r="BM103" s="122">
        <f t="shared" si="852"/>
        <v>-167.50501</v>
      </c>
      <c r="BN103" s="122">
        <f t="shared" si="852"/>
        <v>-440.88168000000002</v>
      </c>
      <c r="BO103" s="122">
        <f t="shared" ref="BO103:BZ103" si="853">BO95+BO100</f>
        <v>-602.51407999999992</v>
      </c>
      <c r="BP103" s="122">
        <f t="shared" si="853"/>
        <v>-758.28913999999997</v>
      </c>
      <c r="BQ103" s="122">
        <f t="shared" si="853"/>
        <v>-518.02981</v>
      </c>
      <c r="BR103" s="122">
        <f t="shared" si="853"/>
        <v>-567.43949999999995</v>
      </c>
      <c r="BS103" s="122">
        <f t="shared" si="853"/>
        <v>-408.49412000000001</v>
      </c>
      <c r="BT103" s="122">
        <f t="shared" si="853"/>
        <v>-224.46951999999999</v>
      </c>
      <c r="BU103" s="122">
        <f t="shared" si="853"/>
        <v>-791.22005000000001</v>
      </c>
      <c r="BV103" s="122">
        <f t="shared" si="853"/>
        <v>-217.88763</v>
      </c>
      <c r="BW103" s="122">
        <f t="shared" si="853"/>
        <v>-826.60205000000008</v>
      </c>
      <c r="BX103" s="122">
        <f t="shared" si="853"/>
        <v>-1459.41579</v>
      </c>
      <c r="BY103" s="122">
        <f t="shared" si="853"/>
        <v>-2973.1307099999999</v>
      </c>
      <c r="BZ103" s="122">
        <f t="shared" si="853"/>
        <v>-2370.5243100000002</v>
      </c>
      <c r="CA103" s="122">
        <f t="shared" ref="CA103:CL103" si="854">CA95+CA100</f>
        <v>-855.81137000000001</v>
      </c>
      <c r="CB103" s="122">
        <f t="shared" si="854"/>
        <v>-92.907830000000004</v>
      </c>
      <c r="CC103" s="122">
        <f t="shared" si="854"/>
        <v>-354.29710999999998</v>
      </c>
      <c r="CD103" s="122">
        <f t="shared" si="854"/>
        <v>-434.22246000000001</v>
      </c>
      <c r="CE103" s="122">
        <f t="shared" si="854"/>
        <v>-1119.8394499999999</v>
      </c>
      <c r="CF103" s="122">
        <f t="shared" si="854"/>
        <v>-1278.8879299999999</v>
      </c>
      <c r="CG103" s="122">
        <f t="shared" si="854"/>
        <v>-299.64542999999998</v>
      </c>
      <c r="CH103" s="122">
        <f t="shared" si="854"/>
        <v>0</v>
      </c>
      <c r="CI103" s="122">
        <f t="shared" si="854"/>
        <v>0</v>
      </c>
      <c r="CJ103" s="122">
        <f t="shared" si="854"/>
        <v>0</v>
      </c>
      <c r="CK103" s="122">
        <f t="shared" si="854"/>
        <v>0</v>
      </c>
      <c r="CL103" s="122">
        <f t="shared" si="854"/>
        <v>0</v>
      </c>
    </row>
    <row r="104" spans="1:90">
      <c r="D104" s="77" t="s">
        <v>241</v>
      </c>
      <c r="E104" s="48">
        <f t="shared" si="690"/>
        <v>-4135.9661500000002</v>
      </c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122">
        <f>SUM(S103)</f>
        <v>0</v>
      </c>
      <c r="T104" s="122">
        <f>SUM($S103:T103)</f>
        <v>0</v>
      </c>
      <c r="U104" s="122">
        <f>SUM($S103:U103)</f>
        <v>0</v>
      </c>
      <c r="V104" s="122">
        <f>SUM($S103:V103)</f>
        <v>0</v>
      </c>
      <c r="W104" s="122">
        <f>SUM($S103:W103)</f>
        <v>0</v>
      </c>
      <c r="X104" s="122">
        <f>SUM($S103:X103)</f>
        <v>0</v>
      </c>
      <c r="Y104" s="122">
        <f>SUM($S103:Y103)</f>
        <v>-46.903750000000002</v>
      </c>
      <c r="Z104" s="122">
        <f>SUM($S103:Z103)</f>
        <v>-239.11487</v>
      </c>
      <c r="AA104" s="122">
        <f>SUM($S103:AA103)</f>
        <v>-327.23741999999999</v>
      </c>
      <c r="AB104" s="122">
        <f>SUM($S103:AB103)</f>
        <v>-420.97892000000002</v>
      </c>
      <c r="AC104" s="122">
        <f>SUM($S103:AC103)</f>
        <v>-353.15447</v>
      </c>
      <c r="AD104" s="122">
        <f>SUM($S103:AD103)</f>
        <v>-407.31193999999999</v>
      </c>
      <c r="AE104" s="122">
        <f>AE103</f>
        <v>-108.95538000000001</v>
      </c>
      <c r="AF104" s="128">
        <f>AE104+AF103</f>
        <v>-918.01531999999997</v>
      </c>
      <c r="AG104" s="128">
        <f t="shared" ref="AG104:AO104" si="855">AF104+AG103</f>
        <v>-1248.9297999999999</v>
      </c>
      <c r="AH104" s="128">
        <f t="shared" si="855"/>
        <v>-1407.4634699999999</v>
      </c>
      <c r="AI104" s="128">
        <f t="shared" si="855"/>
        <v>-1689.6024499999999</v>
      </c>
      <c r="AJ104" s="128">
        <f t="shared" si="855"/>
        <v>-2553.7754099999997</v>
      </c>
      <c r="AK104" s="128">
        <f t="shared" si="855"/>
        <v>-2496.2666999999997</v>
      </c>
      <c r="AL104" s="128">
        <f t="shared" si="855"/>
        <v>-2781.3808899999995</v>
      </c>
      <c r="AM104" s="128">
        <f t="shared" si="855"/>
        <v>-3508.5751299999993</v>
      </c>
      <c r="AN104" s="128">
        <f t="shared" si="855"/>
        <v>-3853.7803099999992</v>
      </c>
      <c r="AO104" s="128">
        <f t="shared" si="855"/>
        <v>-4746.6899999999987</v>
      </c>
      <c r="AP104" s="128">
        <f t="shared" ref="AP104" si="856">AO104+AP103</f>
        <v>-5265.9418199999982</v>
      </c>
      <c r="AQ104" s="128">
        <f>AQ103</f>
        <v>-797.53607999999997</v>
      </c>
      <c r="AR104" s="128">
        <f t="shared" ref="AR104" si="857">AQ104+AR103</f>
        <v>-1383.86141</v>
      </c>
      <c r="AS104" s="128">
        <f t="shared" ref="AS104" si="858">AR104+AS103</f>
        <v>-2108.28287</v>
      </c>
      <c r="AT104" s="128">
        <f t="shared" ref="AT104" si="859">AS104+AT103</f>
        <v>-2717.4522699999998</v>
      </c>
      <c r="AU104" s="128">
        <f t="shared" ref="AU104" si="860">AT104+AU103</f>
        <v>-3335.4820599999998</v>
      </c>
      <c r="AV104" s="128">
        <f t="shared" ref="AV104" si="861">AU104+AV103</f>
        <v>-3725.8914</v>
      </c>
      <c r="AW104" s="128">
        <f t="shared" ref="AW104" si="862">AV104+AW103</f>
        <v>-4336.5092599999998</v>
      </c>
      <c r="AX104" s="128">
        <f t="shared" ref="AX104" si="863">AW104+AX103</f>
        <v>-5546.7937599999996</v>
      </c>
      <c r="AY104" s="128">
        <f t="shared" ref="AY104" si="864">AX104+AY103</f>
        <v>-6792.3892599999999</v>
      </c>
      <c r="AZ104" s="128">
        <f t="shared" ref="AZ104" si="865">AY104+AZ103</f>
        <v>-8279.2630200000003</v>
      </c>
      <c r="BA104" s="128">
        <f t="shared" ref="BA104" si="866">AZ104+BA103</f>
        <v>-8927.0344399999994</v>
      </c>
      <c r="BB104" s="128">
        <f t="shared" ref="BB104" si="867">BA104+BB103</f>
        <v>-10184.912619999999</v>
      </c>
      <c r="BC104" s="128">
        <f>BC103</f>
        <v>-953.76065000000006</v>
      </c>
      <c r="BD104" s="128">
        <f t="shared" ref="BD104" si="868">BC104+BD103</f>
        <v>-1278.2682</v>
      </c>
      <c r="BE104" s="128">
        <f t="shared" ref="BE104" si="869">BD104+BE103</f>
        <v>-1613.5482</v>
      </c>
      <c r="BF104" s="128">
        <f t="shared" ref="BF104" si="870">BE104+BF103</f>
        <v>-1614.9140299999999</v>
      </c>
      <c r="BG104" s="128">
        <f t="shared" ref="BG104" si="871">BF104+BG103</f>
        <v>-1717.6805899999999</v>
      </c>
      <c r="BH104" s="128">
        <f t="shared" ref="BH104" si="872">BG104+BH103</f>
        <v>-1938.1791599999999</v>
      </c>
      <c r="BI104" s="128">
        <f t="shared" ref="BI104" si="873">BH104+BI103</f>
        <v>-2417.97822</v>
      </c>
      <c r="BJ104" s="128">
        <f t="shared" ref="BJ104" si="874">BI104+BJ103</f>
        <v>-2461.4522499999998</v>
      </c>
      <c r="BK104" s="128">
        <f t="shared" ref="BK104" si="875">BJ104+BK103</f>
        <v>-2518.88625</v>
      </c>
      <c r="BL104" s="128">
        <f t="shared" ref="BL104" si="876">BK104+BL103</f>
        <v>-2996.73711</v>
      </c>
      <c r="BM104" s="128">
        <f t="shared" ref="BM104" si="877">BL104+BM103</f>
        <v>-3164.2421199999999</v>
      </c>
      <c r="BN104" s="128">
        <f t="shared" ref="BN104" si="878">BM104+BN103</f>
        <v>-3605.1237999999998</v>
      </c>
      <c r="BO104" s="128">
        <f>BO103</f>
        <v>-602.51407999999992</v>
      </c>
      <c r="BP104" s="128">
        <f t="shared" ref="BP104" si="879">BO104+BP103</f>
        <v>-1360.8032199999998</v>
      </c>
      <c r="BQ104" s="128">
        <f t="shared" ref="BQ104" si="880">BP104+BQ103</f>
        <v>-1878.8330299999998</v>
      </c>
      <c r="BR104" s="128">
        <f t="shared" ref="BR104" si="881">BQ104+BR103</f>
        <v>-2446.2725299999997</v>
      </c>
      <c r="BS104" s="128">
        <f t="shared" ref="BS104" si="882">BR104+BS103</f>
        <v>-2854.7666499999996</v>
      </c>
      <c r="BT104" s="128">
        <f t="shared" ref="BT104" si="883">BS104+BT103</f>
        <v>-3079.2361699999997</v>
      </c>
      <c r="BU104" s="128">
        <f t="shared" ref="BU104" si="884">BT104+BU103</f>
        <v>-3870.4562199999996</v>
      </c>
      <c r="BV104" s="128">
        <f t="shared" ref="BV104" si="885">BU104+BV103</f>
        <v>-4088.3438499999997</v>
      </c>
      <c r="BW104" s="128">
        <f t="shared" ref="BW104" si="886">BV104+BW103</f>
        <v>-4914.9458999999997</v>
      </c>
      <c r="BX104" s="128">
        <f t="shared" ref="BX104" si="887">BW104+BX103</f>
        <v>-6374.3616899999997</v>
      </c>
      <c r="BY104" s="128">
        <f t="shared" ref="BY104" si="888">BX104+BY103</f>
        <v>-9347.4923999999992</v>
      </c>
      <c r="BZ104" s="128">
        <f t="shared" ref="BZ104" si="889">BY104+BZ103</f>
        <v>-11718.01671</v>
      </c>
      <c r="CA104" s="128">
        <f>CA103</f>
        <v>-855.81137000000001</v>
      </c>
      <c r="CB104" s="128">
        <f t="shared" ref="CB104" si="890">CA104+CB103</f>
        <v>-948.7192</v>
      </c>
      <c r="CC104" s="128">
        <f t="shared" ref="CC104" si="891">CB104+CC103</f>
        <v>-1303.01631</v>
      </c>
      <c r="CD104" s="128">
        <f t="shared" ref="CD104" si="892">CC104+CD103</f>
        <v>-1737.2387699999999</v>
      </c>
      <c r="CE104" s="128">
        <f t="shared" ref="CE104" si="893">CD104+CE103</f>
        <v>-2857.0782199999999</v>
      </c>
      <c r="CF104" s="128">
        <f t="shared" ref="CF104" si="894">CE104+CF103</f>
        <v>-4135.9661500000002</v>
      </c>
      <c r="CG104" s="128">
        <f t="shared" ref="CG104" si="895">CF104+CG103</f>
        <v>-4435.6115799999998</v>
      </c>
      <c r="CH104" s="128">
        <f t="shared" ref="CH104" si="896">CG104+CH103</f>
        <v>-4435.6115799999998</v>
      </c>
      <c r="CI104" s="128">
        <f t="shared" ref="CI104" si="897">CH104+CI103</f>
        <v>-4435.6115799999998</v>
      </c>
      <c r="CJ104" s="128">
        <f t="shared" ref="CJ104" si="898">CI104+CJ103</f>
        <v>-4435.6115799999998</v>
      </c>
      <c r="CK104" s="128">
        <f t="shared" ref="CK104" si="899">CJ104+CK103</f>
        <v>-4435.6115799999998</v>
      </c>
      <c r="CL104" s="128">
        <f t="shared" ref="CL104" si="900">CK104+CL103</f>
        <v>-4435.6115799999998</v>
      </c>
    </row>
    <row r="105" spans="1:90">
      <c r="D105" s="77" t="s">
        <v>242</v>
      </c>
      <c r="E105" s="48">
        <f t="shared" si="690"/>
        <v>-1064.5622241666667</v>
      </c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122">
        <f>AVERAGE(H103:S103)</f>
        <v>0</v>
      </c>
      <c r="T105" s="122">
        <f t="shared" ref="T105:AE105" si="901">AVERAGE(I103:T103)</f>
        <v>0</v>
      </c>
      <c r="U105" s="122">
        <f t="shared" si="901"/>
        <v>0</v>
      </c>
      <c r="V105" s="122">
        <f t="shared" si="901"/>
        <v>0</v>
      </c>
      <c r="W105" s="122">
        <f t="shared" si="901"/>
        <v>0</v>
      </c>
      <c r="X105" s="122">
        <f t="shared" si="901"/>
        <v>0</v>
      </c>
      <c r="Y105" s="122">
        <f t="shared" si="901"/>
        <v>-3.9086458333333334</v>
      </c>
      <c r="Z105" s="122">
        <f t="shared" si="901"/>
        <v>-19.926239166666665</v>
      </c>
      <c r="AA105" s="122">
        <f t="shared" si="901"/>
        <v>-27.269784999999999</v>
      </c>
      <c r="AB105" s="122">
        <f t="shared" si="901"/>
        <v>-35.08157666666667</v>
      </c>
      <c r="AC105" s="122">
        <f t="shared" si="901"/>
        <v>-29.429539166666668</v>
      </c>
      <c r="AD105" s="122">
        <f t="shared" si="901"/>
        <v>-33.942661666666666</v>
      </c>
      <c r="AE105" s="122">
        <f t="shared" si="901"/>
        <v>-43.02227666666667</v>
      </c>
      <c r="AF105" s="122">
        <f t="shared" ref="AF105" si="902">AVERAGE(U103:AF103)</f>
        <v>-110.44393833333334</v>
      </c>
      <c r="AG105" s="122">
        <f t="shared" ref="AG105" si="903">AVERAGE(V103:AG103)</f>
        <v>-138.02014499999999</v>
      </c>
      <c r="AH105" s="122">
        <f t="shared" ref="AH105" si="904">AVERAGE(W103:AH103)</f>
        <v>-151.23128416666665</v>
      </c>
      <c r="AI105" s="122">
        <f t="shared" ref="AI105" si="905">AVERAGE(X103:AI103)</f>
        <v>-174.74286583333333</v>
      </c>
      <c r="AJ105" s="122">
        <f t="shared" ref="AJ105" si="906">AVERAGE(Y103:AJ103)</f>
        <v>-246.75727916666665</v>
      </c>
      <c r="AK105" s="122">
        <f t="shared" ref="AK105" si="907">AVERAGE(Z103:AK103)</f>
        <v>-238.05624083333331</v>
      </c>
      <c r="AL105" s="122">
        <f t="shared" ref="AL105" si="908">AVERAGE(AA103:AL103)</f>
        <v>-245.79816333333329</v>
      </c>
      <c r="AM105" s="122">
        <f t="shared" ref="AM105" si="909">AVERAGE(AB103:AM103)</f>
        <v>-299.05413749999997</v>
      </c>
      <c r="AN105" s="122">
        <f t="shared" ref="AN105" si="910">AVERAGE(AC103:AN103)</f>
        <v>-320.00944416666658</v>
      </c>
      <c r="AO105" s="122">
        <f t="shared" ref="AO105" si="911">AVERAGE(AD103:AO103)</f>
        <v>-400.0706224999999</v>
      </c>
      <c r="AP105" s="122">
        <f t="shared" ref="AP105" si="912">AVERAGE(AE103:AP103)</f>
        <v>-438.82848499999983</v>
      </c>
      <c r="AQ105" s="122">
        <f t="shared" ref="AQ105" si="913">AVERAGE(AF103:AQ103)</f>
        <v>-496.2102099999999</v>
      </c>
      <c r="AR105" s="122">
        <f t="shared" ref="AR105" si="914">AVERAGE(AG103:AR103)</f>
        <v>-477.64899249999991</v>
      </c>
      <c r="AS105" s="122">
        <f t="shared" ref="AS105" si="915">AVERAGE(AH103:AS103)</f>
        <v>-510.44124083333327</v>
      </c>
      <c r="AT105" s="122">
        <f t="shared" ref="AT105" si="916">AVERAGE(AI103:AT103)</f>
        <v>-547.99421833333327</v>
      </c>
      <c r="AU105" s="122">
        <f t="shared" ref="AU105" si="917">AVERAGE(AJ103:AU103)</f>
        <v>-575.98511916666666</v>
      </c>
      <c r="AV105" s="122">
        <f t="shared" ref="AV105" si="918">AVERAGE(AK103:AV103)</f>
        <v>-536.50481749999983</v>
      </c>
      <c r="AW105" s="122">
        <f t="shared" ref="AW105" si="919">AVERAGE(AL103:AW103)</f>
        <v>-592.1820316666666</v>
      </c>
      <c r="AX105" s="122">
        <f t="shared" ref="AX105" si="920">AVERAGE(AM103:AX103)</f>
        <v>-669.27955750000001</v>
      </c>
      <c r="AY105" s="122">
        <f t="shared" ref="AY105" si="921">AVERAGE(AN103:AY103)</f>
        <v>-712.4796624999999</v>
      </c>
      <c r="AZ105" s="122">
        <f t="shared" ref="AZ105" si="922">AVERAGE(AO103:AZ103)</f>
        <v>-807.61871083333335</v>
      </c>
      <c r="BA105" s="122">
        <f t="shared" ref="BA105" si="923">AVERAGE(AP103:BA103)</f>
        <v>-787.19052166666677</v>
      </c>
      <c r="BB105" s="122">
        <f t="shared" ref="BB105:BC105" si="924">AVERAGE(AQ103:BB103)</f>
        <v>-848.7427183333333</v>
      </c>
      <c r="BC105" s="122">
        <f t="shared" si="924"/>
        <v>-861.76143250000007</v>
      </c>
      <c r="BD105" s="122">
        <f t="shared" ref="BD105" si="925">AVERAGE(AS103:BD103)</f>
        <v>-839.94328416666679</v>
      </c>
      <c r="BE105" s="122">
        <f t="shared" ref="BE105" si="926">AVERAGE(AT103:BE103)</f>
        <v>-807.51482916666657</v>
      </c>
      <c r="BF105" s="122">
        <f t="shared" ref="BF105" si="927">AVERAGE(AU103:BF103)</f>
        <v>-756.86453166666672</v>
      </c>
      <c r="BG105" s="122">
        <f t="shared" ref="BG105" si="928">AVERAGE(AV103:BG103)</f>
        <v>-713.92592916666672</v>
      </c>
      <c r="BH105" s="122">
        <f t="shared" ref="BH105" si="929">AVERAGE(AW103:BH103)</f>
        <v>-699.76669833333335</v>
      </c>
      <c r="BI105" s="122">
        <f t="shared" ref="BI105" si="930">AVERAGE(AX103:BI103)</f>
        <v>-688.86513166666657</v>
      </c>
      <c r="BJ105" s="122">
        <f t="shared" ref="BJ105" si="931">AVERAGE(AY103:BJ103)</f>
        <v>-591.63092583333332</v>
      </c>
      <c r="BK105" s="122">
        <f t="shared" ref="BK105" si="932">AVERAGE(AZ103:BK103)</f>
        <v>-492.61746750000003</v>
      </c>
      <c r="BL105" s="122">
        <f t="shared" ref="BL105" si="933">AVERAGE(BA103:BL103)</f>
        <v>-408.53222583333337</v>
      </c>
      <c r="BM105" s="122">
        <f t="shared" ref="BM105" si="934">AVERAGE(BB103:BM103)</f>
        <v>-368.51002499999998</v>
      </c>
      <c r="BN105" s="122">
        <f t="shared" ref="BN105" si="935">AVERAGE(BC103:BN103)</f>
        <v>-300.42698333333334</v>
      </c>
      <c r="BO105" s="122">
        <f t="shared" ref="BO105" si="936">AVERAGE(BD103:BO103)</f>
        <v>-271.15643583333332</v>
      </c>
      <c r="BP105" s="122">
        <f t="shared" ref="BP105" si="937">AVERAGE(BE103:BP103)</f>
        <v>-307.30490166666669</v>
      </c>
      <c r="BQ105" s="122">
        <f t="shared" ref="BQ105" si="938">AVERAGE(BF103:BQ103)</f>
        <v>-322.53405249999997</v>
      </c>
      <c r="BR105" s="122">
        <f t="shared" ref="BR105" si="939">AVERAGE(BG103:BR103)</f>
        <v>-369.70685833333329</v>
      </c>
      <c r="BS105" s="122">
        <f t="shared" ref="BS105" si="940">AVERAGE(BH103:BS103)</f>
        <v>-395.18415499999998</v>
      </c>
      <c r="BT105" s="122">
        <f t="shared" ref="BT105" si="941">AVERAGE(BI103:BT103)</f>
        <v>-395.51506749999999</v>
      </c>
      <c r="BU105" s="122">
        <f t="shared" ref="BU105" si="942">AVERAGE(BJ103:BU103)</f>
        <v>-421.4668166666666</v>
      </c>
      <c r="BV105" s="122">
        <f t="shared" ref="BV105" si="943">AVERAGE(BK103:BV103)</f>
        <v>-436.00128333333328</v>
      </c>
      <c r="BW105" s="122">
        <f t="shared" ref="BW105" si="944">AVERAGE(BL103:BW103)</f>
        <v>-500.09862083333337</v>
      </c>
      <c r="BX105" s="122">
        <f t="shared" ref="BX105" si="945">AVERAGE(BM103:BX103)</f>
        <v>-581.89569833333337</v>
      </c>
      <c r="BY105" s="122">
        <f t="shared" ref="BY105" si="946">AVERAGE(BN103:BY103)</f>
        <v>-815.69783999999993</v>
      </c>
      <c r="BZ105" s="122">
        <f t="shared" ref="BZ105" si="947">AVERAGE(BO103:BZ103)</f>
        <v>-976.50139249999995</v>
      </c>
      <c r="CA105" s="122">
        <f t="shared" ref="CA105" si="948">AVERAGE(BP103:CA103)</f>
        <v>-997.60950000000003</v>
      </c>
      <c r="CB105" s="122">
        <f t="shared" ref="CB105" si="949">AVERAGE(BQ103:CB103)</f>
        <v>-942.16105749999997</v>
      </c>
      <c r="CC105" s="122">
        <f t="shared" ref="CC105" si="950">AVERAGE(BR103:CC103)</f>
        <v>-928.51666583333326</v>
      </c>
      <c r="CD105" s="122">
        <f t="shared" ref="CD105" si="951">AVERAGE(BS103:CD103)</f>
        <v>-917.4152458333333</v>
      </c>
      <c r="CE105" s="122">
        <f t="shared" ref="CE105" si="952">AVERAGE(BT103:CE103)</f>
        <v>-976.69402333333335</v>
      </c>
      <c r="CF105" s="122">
        <f t="shared" ref="CF105" si="953">AVERAGE(BU103:CF103)</f>
        <v>-1064.5622241666667</v>
      </c>
      <c r="CG105" s="122">
        <f t="shared" ref="CG105" si="954">AVERAGE(BV103:CG103)</f>
        <v>-1023.5976725</v>
      </c>
      <c r="CH105" s="122">
        <f t="shared" ref="CH105" si="955">AVERAGE(BW103:CH103)</f>
        <v>-1005.4403699999999</v>
      </c>
      <c r="CI105" s="122">
        <f t="shared" ref="CI105" si="956">AVERAGE(BX103:CI103)</f>
        <v>-936.55686583333352</v>
      </c>
      <c r="CJ105" s="122">
        <f t="shared" ref="CJ105" si="957">AVERAGE(BY103:CJ103)</f>
        <v>-814.93888333333359</v>
      </c>
      <c r="CK105" s="122">
        <f t="shared" ref="CK105" si="958">AVERAGE(BZ103:CK103)</f>
        <v>-567.1779908333333</v>
      </c>
      <c r="CL105" s="122">
        <f t="shared" ref="CL105" si="959">AVERAGE(CA103:CL103)</f>
        <v>-369.63429833333333</v>
      </c>
    </row>
    <row r="106" spans="1:90"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</row>
    <row r="107" spans="1:90">
      <c r="C107" s="37">
        <v>7</v>
      </c>
      <c r="D107" s="78" t="s">
        <v>228</v>
      </c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</row>
    <row r="108" spans="1:90">
      <c r="D108" s="77" t="s">
        <v>17</v>
      </c>
      <c r="E108" s="58">
        <f t="shared" ref="E108:E115" si="960">INDEX(S108:CK108,COUNT($S$1:$CK$1))</f>
        <v>0.75931774032451405</v>
      </c>
      <c r="F108" s="59"/>
      <c r="G108" s="58" t="e">
        <f t="shared" ref="G108:AO108" si="961">-G94/G138</f>
        <v>#DIV/0!</v>
      </c>
      <c r="H108" s="58" t="e">
        <f t="shared" si="961"/>
        <v>#DIV/0!</v>
      </c>
      <c r="I108" s="58" t="e">
        <f t="shared" si="961"/>
        <v>#DIV/0!</v>
      </c>
      <c r="J108" s="58" t="e">
        <f t="shared" si="961"/>
        <v>#DIV/0!</v>
      </c>
      <c r="K108" s="58" t="e">
        <f t="shared" si="961"/>
        <v>#DIV/0!</v>
      </c>
      <c r="L108" s="58" t="e">
        <f t="shared" si="961"/>
        <v>#DIV/0!</v>
      </c>
      <c r="M108" s="58" t="e">
        <f t="shared" si="961"/>
        <v>#DIV/0!</v>
      </c>
      <c r="N108" s="58" t="e">
        <f t="shared" si="961"/>
        <v>#DIV/0!</v>
      </c>
      <c r="O108" s="58" t="e">
        <f t="shared" si="961"/>
        <v>#DIV/0!</v>
      </c>
      <c r="P108" s="58" t="e">
        <f t="shared" si="961"/>
        <v>#DIV/0!</v>
      </c>
      <c r="Q108" s="58" t="e">
        <f t="shared" si="961"/>
        <v>#DIV/0!</v>
      </c>
      <c r="R108" s="58" t="e">
        <f t="shared" si="961"/>
        <v>#DIV/0!</v>
      </c>
      <c r="S108" s="58" t="e">
        <f t="shared" si="961"/>
        <v>#DIV/0!</v>
      </c>
      <c r="T108" s="58" t="e">
        <f t="shared" si="961"/>
        <v>#DIV/0!</v>
      </c>
      <c r="U108" s="58" t="e">
        <f t="shared" si="961"/>
        <v>#DIV/0!</v>
      </c>
      <c r="V108" s="58" t="e">
        <f t="shared" si="961"/>
        <v>#DIV/0!</v>
      </c>
      <c r="W108" s="58" t="e">
        <f t="shared" si="961"/>
        <v>#DIV/0!</v>
      </c>
      <c r="X108" s="58" t="e">
        <f t="shared" si="961"/>
        <v>#DIV/0!</v>
      </c>
      <c r="Y108" s="58" t="e">
        <f t="shared" si="961"/>
        <v>#DIV/0!</v>
      </c>
      <c r="Z108" s="58" t="e">
        <f t="shared" si="961"/>
        <v>#DIV/0!</v>
      </c>
      <c r="AA108" s="58" t="e">
        <f t="shared" si="961"/>
        <v>#DIV/0!</v>
      </c>
      <c r="AB108" s="58" t="e">
        <f t="shared" si="961"/>
        <v>#DIV/0!</v>
      </c>
      <c r="AC108" s="58" t="e">
        <f t="shared" si="961"/>
        <v>#DIV/0!</v>
      </c>
      <c r="AD108" s="58" t="e">
        <f t="shared" si="961"/>
        <v>#DIV/0!</v>
      </c>
      <c r="AE108" s="58">
        <f t="shared" si="961"/>
        <v>0.72842626224918339</v>
      </c>
      <c r="AF108" s="58">
        <f t="shared" si="961"/>
        <v>0.62</v>
      </c>
      <c r="AG108" s="58">
        <f t="shared" si="961"/>
        <v>0.62</v>
      </c>
      <c r="AH108" s="58">
        <f t="shared" si="961"/>
        <v>0.6581067594132769</v>
      </c>
      <c r="AI108" s="58">
        <f t="shared" si="961"/>
        <v>0.7843931187061336</v>
      </c>
      <c r="AJ108" s="58">
        <f t="shared" si="961"/>
        <v>0.68924592306734722</v>
      </c>
      <c r="AK108" s="58">
        <f t="shared" si="961"/>
        <v>0.68923519800824706</v>
      </c>
      <c r="AL108" s="58">
        <f t="shared" si="961"/>
        <v>0.68923519800824706</v>
      </c>
      <c r="AM108" s="58">
        <f t="shared" si="961"/>
        <v>0.68112348556757185</v>
      </c>
      <c r="AN108" s="58">
        <f t="shared" si="961"/>
        <v>0.68112347311911614</v>
      </c>
      <c r="AO108" s="58">
        <f t="shared" si="961"/>
        <v>0.68112347311911614</v>
      </c>
      <c r="AP108" s="58">
        <f t="shared" ref="AP108:BB108" si="962">-AP94/AP138</f>
        <v>0.68544238125474288</v>
      </c>
      <c r="AQ108" s="58">
        <f t="shared" si="962"/>
        <v>0.702163528369118</v>
      </c>
      <c r="AR108" s="58">
        <f t="shared" si="962"/>
        <v>0.7076748418611476</v>
      </c>
      <c r="AS108" s="58">
        <f t="shared" si="962"/>
        <v>0.78610760916222833</v>
      </c>
      <c r="AT108" s="58">
        <f t="shared" si="962"/>
        <v>0.77655956681037253</v>
      </c>
      <c r="AU108" s="58">
        <f t="shared" si="962"/>
        <v>0.813534384928569</v>
      </c>
      <c r="AV108" s="58">
        <f t="shared" si="962"/>
        <v>0.78422334379063485</v>
      </c>
      <c r="AW108" s="58">
        <f t="shared" si="962"/>
        <v>0.73860919184743379</v>
      </c>
      <c r="AX108" s="58">
        <f t="shared" si="962"/>
        <v>0.73994042575529972</v>
      </c>
      <c r="AY108" s="58">
        <f t="shared" si="962"/>
        <v>0.74671333892788683</v>
      </c>
      <c r="AZ108" s="58">
        <f t="shared" si="962"/>
        <v>0.77048774898552397</v>
      </c>
      <c r="BA108" s="58">
        <f t="shared" si="962"/>
        <v>0.76956893343582133</v>
      </c>
      <c r="BB108" s="58">
        <f t="shared" si="962"/>
        <v>0.77463194589556572</v>
      </c>
      <c r="BC108" s="58">
        <f t="shared" ref="BC108:BN108" si="963">-BC94/BC138</f>
        <v>0.80139430451350913</v>
      </c>
      <c r="BD108" s="58">
        <f t="shared" si="963"/>
        <v>0.79856164446109335</v>
      </c>
      <c r="BE108" s="58">
        <f t="shared" si="963"/>
        <v>0.821380995353715</v>
      </c>
      <c r="BF108" s="58">
        <f t="shared" si="963"/>
        <v>0.78800174078181062</v>
      </c>
      <c r="BG108" s="58">
        <f t="shared" si="963"/>
        <v>0.79098898963001363</v>
      </c>
      <c r="BH108" s="58">
        <f t="shared" si="963"/>
        <v>0.78518032503719493</v>
      </c>
      <c r="BI108" s="58">
        <f t="shared" si="963"/>
        <v>0.78534280765700382</v>
      </c>
      <c r="BJ108" s="58">
        <f t="shared" si="963"/>
        <v>0.77401632986434743</v>
      </c>
      <c r="BK108" s="58">
        <f t="shared" si="963"/>
        <v>0.78082760889603187</v>
      </c>
      <c r="BL108" s="58">
        <f t="shared" si="963"/>
        <v>0.79061498331603763</v>
      </c>
      <c r="BM108" s="58">
        <f t="shared" si="963"/>
        <v>0.79939182110087725</v>
      </c>
      <c r="BN108" s="58">
        <f t="shared" si="963"/>
        <v>0.7739542026320706</v>
      </c>
      <c r="BO108" s="58">
        <f t="shared" ref="BO108:BZ108" si="964">-BO94/BO138</f>
        <v>0.79944586105675575</v>
      </c>
      <c r="BP108" s="58">
        <f t="shared" si="964"/>
        <v>0.85809528772998245</v>
      </c>
      <c r="BQ108" s="58">
        <f t="shared" si="964"/>
        <v>0.72974938459952443</v>
      </c>
      <c r="BR108" s="58">
        <f t="shared" si="964"/>
        <v>0.76198076348977184</v>
      </c>
      <c r="BS108" s="58">
        <f t="shared" si="964"/>
        <v>0.7459961747225714</v>
      </c>
      <c r="BT108" s="58">
        <f t="shared" si="964"/>
        <v>0.75228104405266494</v>
      </c>
      <c r="BU108" s="58">
        <f t="shared" si="964"/>
        <v>0.79446710155481937</v>
      </c>
      <c r="BV108" s="58">
        <f t="shared" si="964"/>
        <v>0.82252674457809594</v>
      </c>
      <c r="BW108" s="58">
        <f t="shared" si="964"/>
        <v>0.75820485327843623</v>
      </c>
      <c r="BX108" s="58">
        <f t="shared" si="964"/>
        <v>0.86150734564703901</v>
      </c>
      <c r="BY108" s="58">
        <f t="shared" si="964"/>
        <v>0.75209676872120146</v>
      </c>
      <c r="BZ108" s="58">
        <f t="shared" si="964"/>
        <v>0.63123808122080682</v>
      </c>
      <c r="CA108" s="58">
        <f t="shared" ref="CA108:CL108" si="965">-CA94/CA138</f>
        <v>0.82599161652171638</v>
      </c>
      <c r="CB108" s="58">
        <f t="shared" si="965"/>
        <v>0.83102239721956372</v>
      </c>
      <c r="CC108" s="58">
        <f t="shared" si="965"/>
        <v>0.80129282909423694</v>
      </c>
      <c r="CD108" s="58">
        <f t="shared" si="965"/>
        <v>0.7744120591073409</v>
      </c>
      <c r="CE108" s="58">
        <f t="shared" si="965"/>
        <v>0.78853146143095276</v>
      </c>
      <c r="CF108" s="58">
        <f t="shared" si="965"/>
        <v>0.75931774032451405</v>
      </c>
      <c r="CG108" s="58">
        <f t="shared" si="965"/>
        <v>0.78239061881065275</v>
      </c>
      <c r="CH108" s="58">
        <f t="shared" si="965"/>
        <v>0.76905367577499273</v>
      </c>
      <c r="CI108" s="58">
        <f t="shared" si="965"/>
        <v>0.79915363428442887</v>
      </c>
      <c r="CJ108" s="58">
        <f t="shared" si="965"/>
        <v>0.78386041044004839</v>
      </c>
      <c r="CK108" s="58">
        <f t="shared" si="965"/>
        <v>0.7911512806054285</v>
      </c>
      <c r="CL108" s="58">
        <f t="shared" si="965"/>
        <v>0.78656704643304998</v>
      </c>
    </row>
    <row r="109" spans="1:90">
      <c r="D109" s="77" t="s">
        <v>124</v>
      </c>
      <c r="E109" s="58">
        <f t="shared" si="960"/>
        <v>0.75931774032451405</v>
      </c>
      <c r="F109" s="59"/>
      <c r="G109" s="58" t="e">
        <f t="shared" ref="G109:R109" si="966">-G95/G139</f>
        <v>#DIV/0!</v>
      </c>
      <c r="H109" s="58" t="e">
        <f t="shared" si="966"/>
        <v>#DIV/0!</v>
      </c>
      <c r="I109" s="58" t="e">
        <f t="shared" si="966"/>
        <v>#DIV/0!</v>
      </c>
      <c r="J109" s="58" t="e">
        <f t="shared" si="966"/>
        <v>#DIV/0!</v>
      </c>
      <c r="K109" s="58" t="e">
        <f t="shared" si="966"/>
        <v>#DIV/0!</v>
      </c>
      <c r="L109" s="58" t="e">
        <f t="shared" si="966"/>
        <v>#DIV/0!</v>
      </c>
      <c r="M109" s="58" t="e">
        <f t="shared" si="966"/>
        <v>#DIV/0!</v>
      </c>
      <c r="N109" s="58" t="e">
        <f t="shared" si="966"/>
        <v>#DIV/0!</v>
      </c>
      <c r="O109" s="58" t="e">
        <f t="shared" si="966"/>
        <v>#DIV/0!</v>
      </c>
      <c r="P109" s="58" t="e">
        <f t="shared" si="966"/>
        <v>#DIV/0!</v>
      </c>
      <c r="Q109" s="58" t="e">
        <f t="shared" si="966"/>
        <v>#DIV/0!</v>
      </c>
      <c r="R109" s="58" t="e">
        <f t="shared" si="966"/>
        <v>#DIV/0!</v>
      </c>
      <c r="S109" s="58" t="e">
        <f>-S101/S138</f>
        <v>#DIV/0!</v>
      </c>
      <c r="T109" s="58" t="e">
        <f t="shared" ref="T109:AO109" si="967">-T101/T138</f>
        <v>#DIV/0!</v>
      </c>
      <c r="U109" s="58" t="e">
        <f>-U101/U138</f>
        <v>#DIV/0!</v>
      </c>
      <c r="V109" s="58" t="e">
        <f t="shared" si="967"/>
        <v>#DIV/0!</v>
      </c>
      <c r="W109" s="58" t="e">
        <f t="shared" si="967"/>
        <v>#DIV/0!</v>
      </c>
      <c r="X109" s="58" t="e">
        <f t="shared" si="967"/>
        <v>#DIV/0!</v>
      </c>
      <c r="Y109" s="58" t="e">
        <f t="shared" si="967"/>
        <v>#DIV/0!</v>
      </c>
      <c r="Z109" s="58" t="e">
        <f t="shared" si="967"/>
        <v>#DIV/0!</v>
      </c>
      <c r="AA109" s="58" t="e">
        <f t="shared" si="967"/>
        <v>#DIV/0!</v>
      </c>
      <c r="AB109" s="58" t="e">
        <f t="shared" si="967"/>
        <v>#DIV/0!</v>
      </c>
      <c r="AC109" s="58" t="e">
        <f t="shared" si="967"/>
        <v>#DIV/0!</v>
      </c>
      <c r="AD109" s="58" t="e">
        <f t="shared" si="967"/>
        <v>#DIV/0!</v>
      </c>
      <c r="AE109" s="58">
        <f t="shared" si="967"/>
        <v>0.72764102659822683</v>
      </c>
      <c r="AF109" s="58">
        <f t="shared" si="967"/>
        <v>0.61869556877038168</v>
      </c>
      <c r="AG109" s="58">
        <f t="shared" si="967"/>
        <v>0.61869556877038168</v>
      </c>
      <c r="AH109" s="58">
        <f t="shared" si="967"/>
        <v>0.65695750793890817</v>
      </c>
      <c r="AI109" s="58">
        <f t="shared" si="967"/>
        <v>0.78363022581629538</v>
      </c>
      <c r="AJ109" s="58">
        <f t="shared" si="967"/>
        <v>0.68831227436823106</v>
      </c>
      <c r="AK109" s="58">
        <f t="shared" si="967"/>
        <v>0.6883015638372364</v>
      </c>
      <c r="AL109" s="58">
        <f t="shared" si="967"/>
        <v>0.6883015638372364</v>
      </c>
      <c r="AM109" s="58">
        <f t="shared" si="967"/>
        <v>0.68018985139656118</v>
      </c>
      <c r="AN109" s="58">
        <f t="shared" si="967"/>
        <v>0.68018983894810547</v>
      </c>
      <c r="AO109" s="58">
        <f t="shared" si="967"/>
        <v>0.68018983894810547</v>
      </c>
      <c r="AP109" s="58">
        <f t="shared" ref="AP109:BB109" si="968">-AP101/AP138</f>
        <v>0.68451317154759872</v>
      </c>
      <c r="AQ109" s="58">
        <f t="shared" si="968"/>
        <v>0.702163528369118</v>
      </c>
      <c r="AR109" s="58">
        <f t="shared" si="968"/>
        <v>0.7076748418611476</v>
      </c>
      <c r="AS109" s="58">
        <f t="shared" si="968"/>
        <v>0.78610760916222833</v>
      </c>
      <c r="AT109" s="58">
        <f t="shared" si="968"/>
        <v>0.77655956681037253</v>
      </c>
      <c r="AU109" s="58">
        <f t="shared" si="968"/>
        <v>0.813534384928569</v>
      </c>
      <c r="AV109" s="58">
        <f t="shared" si="968"/>
        <v>0.78422334379063485</v>
      </c>
      <c r="AW109" s="58">
        <f t="shared" si="968"/>
        <v>0.73860919184743379</v>
      </c>
      <c r="AX109" s="58">
        <f t="shared" si="968"/>
        <v>0.73994042575529972</v>
      </c>
      <c r="AY109" s="58">
        <f t="shared" si="968"/>
        <v>0.74671333892788683</v>
      </c>
      <c r="AZ109" s="58">
        <f t="shared" si="968"/>
        <v>0.77048774898552397</v>
      </c>
      <c r="BA109" s="58">
        <f t="shared" si="968"/>
        <v>0.76956893343582133</v>
      </c>
      <c r="BB109" s="58">
        <f t="shared" si="968"/>
        <v>0.77463194589556572</v>
      </c>
      <c r="BC109" s="58">
        <f t="shared" ref="BC109:BN109" si="969">-BC101/BC138</f>
        <v>0.80139430451350913</v>
      </c>
      <c r="BD109" s="58">
        <f t="shared" si="969"/>
        <v>0.79856164446109335</v>
      </c>
      <c r="BE109" s="58">
        <f t="shared" si="969"/>
        <v>0.821380995353715</v>
      </c>
      <c r="BF109" s="58">
        <f t="shared" si="969"/>
        <v>0.78800174078181062</v>
      </c>
      <c r="BG109" s="58">
        <f t="shared" si="969"/>
        <v>0.79098898963001363</v>
      </c>
      <c r="BH109" s="58">
        <f t="shared" si="969"/>
        <v>0.78518032503719493</v>
      </c>
      <c r="BI109" s="58">
        <f t="shared" si="969"/>
        <v>0.78534280765700382</v>
      </c>
      <c r="BJ109" s="58">
        <f t="shared" si="969"/>
        <v>0.77401632986434743</v>
      </c>
      <c r="BK109" s="58">
        <f t="shared" si="969"/>
        <v>0.78082760889603187</v>
      </c>
      <c r="BL109" s="58">
        <f t="shared" si="969"/>
        <v>0.79061498331603763</v>
      </c>
      <c r="BM109" s="58">
        <f t="shared" si="969"/>
        <v>0.79939182110087725</v>
      </c>
      <c r="BN109" s="58">
        <f t="shared" si="969"/>
        <v>0.7739542026320706</v>
      </c>
      <c r="BO109" s="58">
        <f t="shared" ref="BO109:BZ109" si="970">-BO101/BO138</f>
        <v>0.79944586105675575</v>
      </c>
      <c r="BP109" s="58">
        <f t="shared" si="970"/>
        <v>0.85809528772998245</v>
      </c>
      <c r="BQ109" s="58">
        <f t="shared" si="970"/>
        <v>0.72974938459952443</v>
      </c>
      <c r="BR109" s="58">
        <f t="shared" si="970"/>
        <v>0.76198076348977184</v>
      </c>
      <c r="BS109" s="58">
        <f t="shared" si="970"/>
        <v>0.7459961747225714</v>
      </c>
      <c r="BT109" s="58">
        <f t="shared" si="970"/>
        <v>0.75228104405266494</v>
      </c>
      <c r="BU109" s="58">
        <f t="shared" si="970"/>
        <v>0.79446710155481937</v>
      </c>
      <c r="BV109" s="58">
        <f t="shared" si="970"/>
        <v>0.82252674457809594</v>
      </c>
      <c r="BW109" s="58">
        <f t="shared" si="970"/>
        <v>0.75820485327843623</v>
      </c>
      <c r="BX109" s="58">
        <f t="shared" si="970"/>
        <v>0.86150734564703901</v>
      </c>
      <c r="BY109" s="58">
        <f t="shared" si="970"/>
        <v>0.75209676872120146</v>
      </c>
      <c r="BZ109" s="58">
        <f t="shared" si="970"/>
        <v>0.63123808122080682</v>
      </c>
      <c r="CA109" s="58">
        <f t="shared" ref="CA109:CL109" si="971">-CA101/CA138</f>
        <v>0.82599161652171638</v>
      </c>
      <c r="CB109" s="58">
        <f t="shared" si="971"/>
        <v>0.83102239721956372</v>
      </c>
      <c r="CC109" s="58">
        <f t="shared" si="971"/>
        <v>0.80129282909423694</v>
      </c>
      <c r="CD109" s="58">
        <f t="shared" si="971"/>
        <v>0.7744120591073409</v>
      </c>
      <c r="CE109" s="58">
        <f t="shared" si="971"/>
        <v>0.78853146143095276</v>
      </c>
      <c r="CF109" s="58">
        <f t="shared" si="971"/>
        <v>0.75931774032451405</v>
      </c>
      <c r="CG109" s="58">
        <f t="shared" si="971"/>
        <v>0.78239061881065275</v>
      </c>
      <c r="CH109" s="58">
        <f t="shared" si="971"/>
        <v>0.76905367577499273</v>
      </c>
      <c r="CI109" s="58">
        <f t="shared" si="971"/>
        <v>0.79915363428442887</v>
      </c>
      <c r="CJ109" s="58">
        <f t="shared" si="971"/>
        <v>0.78386041044004839</v>
      </c>
      <c r="CK109" s="58">
        <f t="shared" si="971"/>
        <v>0.7911512806054285</v>
      </c>
      <c r="CL109" s="58">
        <f t="shared" si="971"/>
        <v>0.78656704643304998</v>
      </c>
    </row>
    <row r="110" spans="1:90">
      <c r="D110" s="77" t="s">
        <v>126</v>
      </c>
      <c r="E110" s="58">
        <f t="shared" si="960"/>
        <v>0.69480883422266504</v>
      </c>
      <c r="F110" s="59"/>
      <c r="G110" s="58" t="e">
        <f>-G103/G139</f>
        <v>#DIV/0!</v>
      </c>
      <c r="H110" s="58" t="e">
        <f t="shared" ref="H110:R110" si="972">-H103/H139</f>
        <v>#DIV/0!</v>
      </c>
      <c r="I110" s="58" t="e">
        <f t="shared" si="972"/>
        <v>#DIV/0!</v>
      </c>
      <c r="J110" s="58" t="e">
        <f t="shared" si="972"/>
        <v>#DIV/0!</v>
      </c>
      <c r="K110" s="58" t="e">
        <f t="shared" si="972"/>
        <v>#DIV/0!</v>
      </c>
      <c r="L110" s="58" t="e">
        <f t="shared" si="972"/>
        <v>#DIV/0!</v>
      </c>
      <c r="M110" s="58" t="e">
        <f t="shared" si="972"/>
        <v>#DIV/0!</v>
      </c>
      <c r="N110" s="58" t="e">
        <f t="shared" si="972"/>
        <v>#DIV/0!</v>
      </c>
      <c r="O110" s="58" t="e">
        <f t="shared" si="972"/>
        <v>#DIV/0!</v>
      </c>
      <c r="P110" s="58" t="e">
        <f t="shared" si="972"/>
        <v>#DIV/0!</v>
      </c>
      <c r="Q110" s="58" t="e">
        <f t="shared" si="972"/>
        <v>#DIV/0!</v>
      </c>
      <c r="R110" s="58" t="e">
        <f t="shared" si="972"/>
        <v>#DIV/0!</v>
      </c>
      <c r="S110" s="58" t="e">
        <f t="shared" ref="S110:AD110" si="973">-S103/S139</f>
        <v>#DIV/0!</v>
      </c>
      <c r="T110" s="58" t="e">
        <f t="shared" si="973"/>
        <v>#DIV/0!</v>
      </c>
      <c r="U110" s="58" t="e">
        <f t="shared" si="973"/>
        <v>#DIV/0!</v>
      </c>
      <c r="V110" s="58" t="e">
        <f t="shared" si="973"/>
        <v>#DIV/0!</v>
      </c>
      <c r="W110" s="58" t="e">
        <f t="shared" si="973"/>
        <v>#DIV/0!</v>
      </c>
      <c r="X110" s="58" t="e">
        <f t="shared" si="973"/>
        <v>#DIV/0!</v>
      </c>
      <c r="Y110" s="58">
        <f t="shared" si="973"/>
        <v>0.86783053975298974</v>
      </c>
      <c r="Z110" s="58">
        <f t="shared" si="973"/>
        <v>1.2070555031921377</v>
      </c>
      <c r="AA110" s="58">
        <f>-AA103/AA139</f>
        <v>0.72228703292138541</v>
      </c>
      <c r="AB110" s="58">
        <f t="shared" si="973"/>
        <v>1.1159623997879062</v>
      </c>
      <c r="AC110" s="58">
        <f t="shared" si="973"/>
        <v>-1.2623777303036767</v>
      </c>
      <c r="AD110" s="58">
        <f t="shared" si="973"/>
        <v>0.69974561973147442</v>
      </c>
      <c r="AE110" s="58">
        <f t="shared" ref="AE110:AP110" si="974">-AE103/AE139</f>
        <v>0.60285138220162959</v>
      </c>
      <c r="AF110" s="58">
        <f t="shared" si="974"/>
        <v>0.73957056291748524</v>
      </c>
      <c r="AG110" s="58">
        <f t="shared" si="974"/>
        <v>0.54912122461452217</v>
      </c>
      <c r="AH110" s="58">
        <f t="shared" si="974"/>
        <v>0.44268661805222115</v>
      </c>
      <c r="AI110" s="58">
        <f t="shared" si="974"/>
        <v>0.53997384522135594</v>
      </c>
      <c r="AJ110" s="58">
        <f>-AJ103/AJ139</f>
        <v>0.91557223296344559</v>
      </c>
      <c r="AK110" s="58">
        <f>-AK103/AK139</f>
        <v>-0.25259581957059329</v>
      </c>
      <c r="AL110" s="58">
        <f t="shared" si="974"/>
        <v>1.0552429771264242</v>
      </c>
      <c r="AM110" s="58">
        <f t="shared" si="974"/>
        <v>0.64366356090637677</v>
      </c>
      <c r="AN110" s="58">
        <f>-AN103/AN139</f>
        <v>0.59496924854856903</v>
      </c>
      <c r="AO110" s="58">
        <f t="shared" si="974"/>
        <v>0.99546075268836975</v>
      </c>
      <c r="AP110" s="58">
        <f t="shared" si="974"/>
        <v>0.90842092486425685</v>
      </c>
      <c r="AQ110" s="58">
        <f t="shared" ref="AQ110:BB110" si="975">-AQ103/AQ139</f>
        <v>0.74947423823994919</v>
      </c>
      <c r="AR110" s="58">
        <f t="shared" si="975"/>
        <v>0.73051071519354027</v>
      </c>
      <c r="AS110" s="58">
        <f t="shared" si="975"/>
        <v>1.106632559440631</v>
      </c>
      <c r="AT110" s="58">
        <f t="shared" si="975"/>
        <v>0.70924370855432683</v>
      </c>
      <c r="AU110" s="58">
        <f t="shared" si="975"/>
        <v>0.87516219103201387</v>
      </c>
      <c r="AV110" s="58">
        <f t="shared" si="975"/>
        <v>0.74366083355146739</v>
      </c>
      <c r="AW110" s="58">
        <f t="shared" si="975"/>
        <v>0.65558351372715329</v>
      </c>
      <c r="AX110" s="58">
        <f t="shared" si="975"/>
        <v>0.65780072763377551</v>
      </c>
      <c r="AY110" s="58">
        <f t="shared" si="975"/>
        <v>0.81763815988318167</v>
      </c>
      <c r="AZ110" s="58">
        <f t="shared" si="975"/>
        <v>1.0804307117962308</v>
      </c>
      <c r="BA110" s="58">
        <f t="shared" si="975"/>
        <v>0.71608882135036422</v>
      </c>
      <c r="BB110" s="58">
        <f t="shared" si="975"/>
        <v>0.72618607701697457</v>
      </c>
      <c r="BC110" s="58">
        <f t="shared" ref="BC110:BN110" si="976">-BC103/BC139</f>
        <v>0.95532925286674453</v>
      </c>
      <c r="BD110" s="58">
        <f t="shared" si="976"/>
        <v>0.86594145245877219</v>
      </c>
      <c r="BE110" s="58">
        <f t="shared" si="976"/>
        <v>1.0098194459817524</v>
      </c>
      <c r="BF110" s="58" t="e">
        <f t="shared" si="976"/>
        <v>#DIV/0!</v>
      </c>
      <c r="BG110" s="58">
        <f t="shared" si="976"/>
        <v>0.4239913972702572</v>
      </c>
      <c r="BH110" s="58">
        <f t="shared" si="976"/>
        <v>0.94037381487608518</v>
      </c>
      <c r="BI110" s="58">
        <f t="shared" si="976"/>
        <v>0.96517604610211238</v>
      </c>
      <c r="BJ110" s="58">
        <f t="shared" si="976"/>
        <v>0.51854741460028309</v>
      </c>
      <c r="BK110" s="58">
        <f t="shared" si="976"/>
        <v>2.443072671990036</v>
      </c>
      <c r="BL110" s="58">
        <f t="shared" si="976"/>
        <v>1.1097093600129415</v>
      </c>
      <c r="BM110" s="58">
        <f t="shared" si="976"/>
        <v>0.55025559018320835</v>
      </c>
      <c r="BN110" s="58">
        <f t="shared" si="976"/>
        <v>0.78972889194802376</v>
      </c>
      <c r="BO110" s="58">
        <f t="shared" ref="BO110:BZ110" si="977">-BO103/BO139</f>
        <v>0.84627973657423305</v>
      </c>
      <c r="BP110" s="58">
        <f t="shared" si="977"/>
        <v>0.94577957499951115</v>
      </c>
      <c r="BQ110" s="58">
        <f t="shared" si="977"/>
        <v>0.62770446141688174</v>
      </c>
      <c r="BR110" s="58">
        <f t="shared" si="977"/>
        <v>0.82511375460344405</v>
      </c>
      <c r="BS110" s="58">
        <f t="shared" si="977"/>
        <v>0.93196396311550667</v>
      </c>
      <c r="BT110" s="58">
        <f t="shared" si="977"/>
        <v>0.72319950822199397</v>
      </c>
      <c r="BU110" s="58">
        <f t="shared" si="977"/>
        <v>0.81866518637430896</v>
      </c>
      <c r="BV110" s="58">
        <f t="shared" si="977"/>
        <v>0.80548064768165328</v>
      </c>
      <c r="BW110" s="58">
        <f t="shared" si="977"/>
        <v>0.87864296577257273</v>
      </c>
      <c r="BX110" s="58">
        <f t="shared" si="977"/>
        <v>0.88481319760815158</v>
      </c>
      <c r="BY110" s="58">
        <f t="shared" si="977"/>
        <v>0.967913313288566</v>
      </c>
      <c r="BZ110" s="58">
        <f t="shared" si="977"/>
        <v>0.96007504959908263</v>
      </c>
      <c r="CA110" s="58">
        <f t="shared" ref="CA110:CL110" si="978">-CA103/CA139</f>
        <v>0.90939215560970077</v>
      </c>
      <c r="CB110" s="58">
        <f t="shared" si="978"/>
        <v>0.52190290772601744</v>
      </c>
      <c r="CC110" s="58">
        <f t="shared" si="978"/>
        <v>0.74322368719152698</v>
      </c>
      <c r="CD110" s="58">
        <f t="shared" si="978"/>
        <v>0.79746970185101473</v>
      </c>
      <c r="CE110" s="58">
        <f t="shared" si="978"/>
        <v>0.88471801902260006</v>
      </c>
      <c r="CF110" s="58">
        <f t="shared" si="978"/>
        <v>0.69480883422266504</v>
      </c>
      <c r="CG110" s="58">
        <f t="shared" si="978"/>
        <v>0.29810854036341261</v>
      </c>
      <c r="CH110" s="58" t="e">
        <f t="shared" si="978"/>
        <v>#DIV/0!</v>
      </c>
      <c r="CI110" s="58" t="e">
        <f t="shared" si="978"/>
        <v>#DIV/0!</v>
      </c>
      <c r="CJ110" s="58" t="e">
        <f t="shared" si="978"/>
        <v>#DIV/0!</v>
      </c>
      <c r="CK110" s="58" t="e">
        <f t="shared" si="978"/>
        <v>#DIV/0!</v>
      </c>
      <c r="CL110" s="58" t="e">
        <f t="shared" si="978"/>
        <v>#DIV/0!</v>
      </c>
    </row>
    <row r="111" spans="1:90">
      <c r="D111" s="77" t="s">
        <v>19</v>
      </c>
      <c r="E111" s="58">
        <f t="shared" si="960"/>
        <v>0.7913332927017428</v>
      </c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8" t="e">
        <f t="shared" ref="S111:AO111" si="979">-S96/S140</f>
        <v>#DIV/0!</v>
      </c>
      <c r="T111" s="58" t="e">
        <f t="shared" si="979"/>
        <v>#DIV/0!</v>
      </c>
      <c r="U111" s="58" t="e">
        <f t="shared" si="979"/>
        <v>#DIV/0!</v>
      </c>
      <c r="V111" s="58" t="e">
        <f t="shared" si="979"/>
        <v>#DIV/0!</v>
      </c>
      <c r="W111" s="58" t="e">
        <f t="shared" si="979"/>
        <v>#DIV/0!</v>
      </c>
      <c r="X111" s="58" t="e">
        <f t="shared" si="979"/>
        <v>#DIV/0!</v>
      </c>
      <c r="Y111" s="58" t="e">
        <f t="shared" si="979"/>
        <v>#DIV/0!</v>
      </c>
      <c r="Z111" s="58" t="e">
        <f t="shared" si="979"/>
        <v>#DIV/0!</v>
      </c>
      <c r="AA111" s="58" t="e">
        <f t="shared" si="979"/>
        <v>#DIV/0!</v>
      </c>
      <c r="AB111" s="58" t="e">
        <f t="shared" si="979"/>
        <v>#DIV/0!</v>
      </c>
      <c r="AC111" s="58" t="e">
        <f t="shared" si="979"/>
        <v>#DIV/0!</v>
      </c>
      <c r="AD111" s="58" t="e">
        <f t="shared" si="979"/>
        <v>#DIV/0!</v>
      </c>
      <c r="AE111" s="58">
        <f t="shared" si="979"/>
        <v>0.72842626224918339</v>
      </c>
      <c r="AF111" s="58">
        <f t="shared" si="979"/>
        <v>0.68742328037722156</v>
      </c>
      <c r="AG111" s="58">
        <f t="shared" si="979"/>
        <v>0.66892251394883662</v>
      </c>
      <c r="AH111" s="58">
        <f t="shared" si="979"/>
        <v>0.66612978485806873</v>
      </c>
      <c r="AI111" s="58">
        <f t="shared" si="979"/>
        <v>0.70048562832780192</v>
      </c>
      <c r="AJ111" s="58">
        <f t="shared" si="979"/>
        <v>0.6975344313199946</v>
      </c>
      <c r="AK111" s="58">
        <f t="shared" si="979"/>
        <v>0.69580846816993291</v>
      </c>
      <c r="AL111" s="58">
        <f t="shared" si="979"/>
        <v>0.69467679737248877</v>
      </c>
      <c r="AM111" s="58">
        <f t="shared" si="979"/>
        <v>0.692686141342853</v>
      </c>
      <c r="AN111" s="58">
        <f t="shared" si="979"/>
        <v>0.6912053550041749</v>
      </c>
      <c r="AO111" s="58">
        <f t="shared" si="979"/>
        <v>0.69006078759742506</v>
      </c>
      <c r="AP111" s="58">
        <f t="shared" ref="AP111:BB111" si="980">-AP96/AP140</f>
        <v>0.68958791590224011</v>
      </c>
      <c r="AQ111" s="58">
        <f t="shared" si="980"/>
        <v>0.702163528369118</v>
      </c>
      <c r="AR111" s="58">
        <f t="shared" si="980"/>
        <v>0.70554654013543472</v>
      </c>
      <c r="AS111" s="58">
        <f t="shared" si="980"/>
        <v>0.72695082847306824</v>
      </c>
      <c r="AT111" s="58">
        <f t="shared" si="980"/>
        <v>0.73445680960965454</v>
      </c>
      <c r="AU111" s="58">
        <f t="shared" si="980"/>
        <v>0.74816205955008008</v>
      </c>
      <c r="AV111" s="58">
        <f t="shared" si="980"/>
        <v>0.75420932701789545</v>
      </c>
      <c r="AW111" s="58">
        <f t="shared" si="980"/>
        <v>0.75197386880371797</v>
      </c>
      <c r="AX111" s="58">
        <f t="shared" si="980"/>
        <v>0.75044017127669316</v>
      </c>
      <c r="AY111" s="58">
        <f t="shared" si="980"/>
        <v>0.75001054938896139</v>
      </c>
      <c r="AZ111" s="58">
        <f t="shared" si="980"/>
        <v>0.75201257070347172</v>
      </c>
      <c r="BA111" s="58">
        <f t="shared" si="980"/>
        <v>0.75359567141713568</v>
      </c>
      <c r="BB111" s="58">
        <f t="shared" si="980"/>
        <v>0.75540326308759054</v>
      </c>
      <c r="BC111" s="58">
        <f t="shared" ref="BC111:BN111" si="981">-BC96/BC140</f>
        <v>0.80139430451350913</v>
      </c>
      <c r="BD111" s="58">
        <f t="shared" si="981"/>
        <v>0.7998862704912354</v>
      </c>
      <c r="BE111" s="58">
        <f t="shared" si="981"/>
        <v>0.80843311023198927</v>
      </c>
      <c r="BF111" s="58">
        <f t="shared" si="981"/>
        <v>0.80306660459199719</v>
      </c>
      <c r="BG111" s="58">
        <f t="shared" si="981"/>
        <v>0.80015065080612391</v>
      </c>
      <c r="BH111" s="58">
        <f t="shared" si="981"/>
        <v>0.79733124053574034</v>
      </c>
      <c r="BI111" s="58">
        <f t="shared" si="981"/>
        <v>0.79536859586279318</v>
      </c>
      <c r="BJ111" s="58">
        <f t="shared" si="981"/>
        <v>0.79252798560545901</v>
      </c>
      <c r="BK111" s="58">
        <f t="shared" si="981"/>
        <v>0.79110099609378115</v>
      </c>
      <c r="BL111" s="58">
        <f t="shared" si="981"/>
        <v>0.79105226631931647</v>
      </c>
      <c r="BM111" s="58">
        <f t="shared" si="981"/>
        <v>0.79179738210840389</v>
      </c>
      <c r="BN111" s="58">
        <f t="shared" si="981"/>
        <v>0.79045335726878629</v>
      </c>
      <c r="BO111" s="58">
        <f t="shared" ref="BO111:BZ111" si="982">-BO96/BO140</f>
        <v>0.79944586105675575</v>
      </c>
      <c r="BP111" s="58">
        <f t="shared" si="982"/>
        <v>0.83828586848045816</v>
      </c>
      <c r="BQ111" s="58">
        <f t="shared" si="982"/>
        <v>0.79497111157103029</v>
      </c>
      <c r="BR111" s="58">
        <f t="shared" si="982"/>
        <v>0.78727589730730796</v>
      </c>
      <c r="BS111" s="58">
        <f t="shared" si="982"/>
        <v>0.78048700663176929</v>
      </c>
      <c r="BT111" s="58">
        <f t="shared" si="982"/>
        <v>0.77698259801181813</v>
      </c>
      <c r="BU111" s="58">
        <f t="shared" si="982"/>
        <v>0.77884006523560623</v>
      </c>
      <c r="BV111" s="58">
        <f t="shared" si="982"/>
        <v>0.78389702241589432</v>
      </c>
      <c r="BW111" s="58">
        <f t="shared" si="982"/>
        <v>0.7811781954357454</v>
      </c>
      <c r="BX111" s="58">
        <f t="shared" si="982"/>
        <v>0.79071356711213026</v>
      </c>
      <c r="BY111" s="58">
        <f t="shared" si="982"/>
        <v>0.78651472844309467</v>
      </c>
      <c r="BZ111" s="58">
        <f t="shared" si="982"/>
        <v>0.77548440849122935</v>
      </c>
      <c r="CA111" s="58">
        <f t="shared" ref="CA111:CL111" si="983">-CA96/CA140</f>
        <v>0.82599161652171638</v>
      </c>
      <c r="CB111" s="58">
        <f t="shared" si="983"/>
        <v>0.82874095696577865</v>
      </c>
      <c r="CC111" s="58">
        <f t="shared" si="983"/>
        <v>0.81398874193629212</v>
      </c>
      <c r="CD111" s="58">
        <f t="shared" si="983"/>
        <v>0.80135308052668774</v>
      </c>
      <c r="CE111" s="58">
        <f t="shared" si="983"/>
        <v>0.79846385674602249</v>
      </c>
      <c r="CF111" s="58">
        <f t="shared" si="983"/>
        <v>0.7913332927017428</v>
      </c>
      <c r="CG111" s="58">
        <f t="shared" si="983"/>
        <v>0.79008149775770331</v>
      </c>
      <c r="CH111" s="58">
        <f t="shared" si="983"/>
        <v>0.78759314381752243</v>
      </c>
      <c r="CI111" s="58">
        <f t="shared" si="983"/>
        <v>0.78884356833929992</v>
      </c>
      <c r="CJ111" s="58">
        <f t="shared" si="983"/>
        <v>0.78837568577676842</v>
      </c>
      <c r="CK111" s="58">
        <f t="shared" si="983"/>
        <v>0.78862401626100331</v>
      </c>
      <c r="CL111" s="58">
        <f t="shared" si="983"/>
        <v>0.78842677123614802</v>
      </c>
    </row>
    <row r="112" spans="1:90">
      <c r="D112" s="77" t="s">
        <v>243</v>
      </c>
      <c r="E112" s="58">
        <f t="shared" si="960"/>
        <v>0.7913332927017428</v>
      </c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8" t="e">
        <f>-S102/S140</f>
        <v>#DIV/0!</v>
      </c>
      <c r="T112" s="58" t="e">
        <f t="shared" ref="T112:AO112" si="984">-T102/T140</f>
        <v>#DIV/0!</v>
      </c>
      <c r="U112" s="58" t="e">
        <f>-U102/U140</f>
        <v>#DIV/0!</v>
      </c>
      <c r="V112" s="58" t="e">
        <f t="shared" si="984"/>
        <v>#DIV/0!</v>
      </c>
      <c r="W112" s="58" t="e">
        <f t="shared" si="984"/>
        <v>#DIV/0!</v>
      </c>
      <c r="X112" s="58" t="e">
        <f t="shared" si="984"/>
        <v>#DIV/0!</v>
      </c>
      <c r="Y112" s="58" t="e">
        <f t="shared" si="984"/>
        <v>#DIV/0!</v>
      </c>
      <c r="Z112" s="58" t="e">
        <f t="shared" si="984"/>
        <v>#DIV/0!</v>
      </c>
      <c r="AA112" s="58" t="e">
        <f t="shared" si="984"/>
        <v>#DIV/0!</v>
      </c>
      <c r="AB112" s="58" t="e">
        <f t="shared" si="984"/>
        <v>#DIV/0!</v>
      </c>
      <c r="AC112" s="58" t="e">
        <f t="shared" si="984"/>
        <v>#DIV/0!</v>
      </c>
      <c r="AD112" s="58" t="e">
        <f t="shared" si="984"/>
        <v>#DIV/0!</v>
      </c>
      <c r="AE112" s="58">
        <f t="shared" si="984"/>
        <v>0.72764102659822683</v>
      </c>
      <c r="AF112" s="58">
        <f t="shared" si="984"/>
        <v>0.6864417033006891</v>
      </c>
      <c r="AG112" s="58">
        <f t="shared" si="984"/>
        <v>0.66785234656279602</v>
      </c>
      <c r="AH112" s="58">
        <f t="shared" si="984"/>
        <v>0.66503919721994453</v>
      </c>
      <c r="AI112" s="58">
        <f t="shared" si="984"/>
        <v>0.69949023696997559</v>
      </c>
      <c r="AJ112" s="58">
        <f t="shared" si="984"/>
        <v>0.69655525166393595</v>
      </c>
      <c r="AK112" s="58">
        <f t="shared" si="984"/>
        <v>0.69483876045253312</v>
      </c>
      <c r="AL112" s="58">
        <f t="shared" si="984"/>
        <v>0.69371330016796995</v>
      </c>
      <c r="AM112" s="58">
        <f t="shared" si="984"/>
        <v>0.69172703030081406</v>
      </c>
      <c r="AN112" s="58">
        <f t="shared" si="984"/>
        <v>0.69024950668678042</v>
      </c>
      <c r="AO112" s="58">
        <f t="shared" si="984"/>
        <v>0.68910746118895683</v>
      </c>
      <c r="AP112" s="58">
        <f t="shared" ref="AP112:BB112" si="985">-AP102/AP140</f>
        <v>0.68863705876663162</v>
      </c>
      <c r="AQ112" s="58">
        <f t="shared" si="985"/>
        <v>0.702163528369118</v>
      </c>
      <c r="AR112" s="58">
        <f t="shared" si="985"/>
        <v>0.70554654013543472</v>
      </c>
      <c r="AS112" s="58">
        <f t="shared" si="985"/>
        <v>0.72695082847306824</v>
      </c>
      <c r="AT112" s="58">
        <f t="shared" si="985"/>
        <v>0.73445680960965454</v>
      </c>
      <c r="AU112" s="58">
        <f t="shared" si="985"/>
        <v>0.74816205955008008</v>
      </c>
      <c r="AV112" s="58">
        <f t="shared" si="985"/>
        <v>0.75420932701789545</v>
      </c>
      <c r="AW112" s="58">
        <f t="shared" si="985"/>
        <v>0.75197386880371797</v>
      </c>
      <c r="AX112" s="58">
        <f t="shared" si="985"/>
        <v>0.75044017127669316</v>
      </c>
      <c r="AY112" s="58">
        <f t="shared" si="985"/>
        <v>0.75001054938896139</v>
      </c>
      <c r="AZ112" s="58">
        <f t="shared" si="985"/>
        <v>0.75201257070347172</v>
      </c>
      <c r="BA112" s="58">
        <f t="shared" si="985"/>
        <v>0.75359567141713568</v>
      </c>
      <c r="BB112" s="58">
        <f t="shared" si="985"/>
        <v>0.75540326308759054</v>
      </c>
      <c r="BC112" s="58">
        <f t="shared" ref="BC112:BN112" si="986">-BC102/BC140</f>
        <v>0.80139430451350913</v>
      </c>
      <c r="BD112" s="58">
        <f t="shared" si="986"/>
        <v>0.7998862704912354</v>
      </c>
      <c r="BE112" s="58">
        <f t="shared" si="986"/>
        <v>0.80843311023198927</v>
      </c>
      <c r="BF112" s="58">
        <f t="shared" si="986"/>
        <v>0.80306660459199719</v>
      </c>
      <c r="BG112" s="58">
        <f t="shared" si="986"/>
        <v>0.80015065080612391</v>
      </c>
      <c r="BH112" s="58">
        <f t="shared" si="986"/>
        <v>0.79733124053574034</v>
      </c>
      <c r="BI112" s="58">
        <f t="shared" si="986"/>
        <v>0.79536859586279318</v>
      </c>
      <c r="BJ112" s="58">
        <f t="shared" si="986"/>
        <v>0.79252798560545901</v>
      </c>
      <c r="BK112" s="58">
        <f t="shared" si="986"/>
        <v>0.79110099609378115</v>
      </c>
      <c r="BL112" s="58">
        <f t="shared" si="986"/>
        <v>0.79105226631931647</v>
      </c>
      <c r="BM112" s="58">
        <f t="shared" si="986"/>
        <v>0.79179738210840389</v>
      </c>
      <c r="BN112" s="58">
        <f t="shared" si="986"/>
        <v>0.79045335726878629</v>
      </c>
      <c r="BO112" s="58">
        <f t="shared" ref="BO112:BZ112" si="987">-BO102/BO140</f>
        <v>0.79944586105675575</v>
      </c>
      <c r="BP112" s="58">
        <f t="shared" si="987"/>
        <v>0.83828586848045816</v>
      </c>
      <c r="BQ112" s="58">
        <f t="shared" si="987"/>
        <v>0.79497111157103029</v>
      </c>
      <c r="BR112" s="58">
        <f t="shared" si="987"/>
        <v>0.78727589730730796</v>
      </c>
      <c r="BS112" s="58">
        <f t="shared" si="987"/>
        <v>0.78048700663176929</v>
      </c>
      <c r="BT112" s="58">
        <f t="shared" si="987"/>
        <v>0.77698259801181813</v>
      </c>
      <c r="BU112" s="58">
        <f t="shared" si="987"/>
        <v>0.77884006523560623</v>
      </c>
      <c r="BV112" s="58">
        <f t="shared" si="987"/>
        <v>0.78389702241589432</v>
      </c>
      <c r="BW112" s="58">
        <f t="shared" si="987"/>
        <v>0.7811781954357454</v>
      </c>
      <c r="BX112" s="58">
        <f t="shared" si="987"/>
        <v>0.79071356711213026</v>
      </c>
      <c r="BY112" s="58">
        <f t="shared" si="987"/>
        <v>0.78651472844309467</v>
      </c>
      <c r="BZ112" s="58">
        <f t="shared" si="987"/>
        <v>0.77548440849122935</v>
      </c>
      <c r="CA112" s="58">
        <f t="shared" ref="CA112:CL112" si="988">-CA102/CA140</f>
        <v>0.82599161652171638</v>
      </c>
      <c r="CB112" s="58">
        <f t="shared" si="988"/>
        <v>0.82874095696577865</v>
      </c>
      <c r="CC112" s="58">
        <f t="shared" si="988"/>
        <v>0.81398874193629212</v>
      </c>
      <c r="CD112" s="58">
        <f t="shared" si="988"/>
        <v>0.80135308052668774</v>
      </c>
      <c r="CE112" s="58">
        <f t="shared" si="988"/>
        <v>0.79846385674602249</v>
      </c>
      <c r="CF112" s="58">
        <f t="shared" si="988"/>
        <v>0.7913332927017428</v>
      </c>
      <c r="CG112" s="58">
        <f t="shared" si="988"/>
        <v>0.79008149775770331</v>
      </c>
      <c r="CH112" s="58">
        <f t="shared" si="988"/>
        <v>0.78759314381752243</v>
      </c>
      <c r="CI112" s="58">
        <f t="shared" si="988"/>
        <v>0.78884356833929992</v>
      </c>
      <c r="CJ112" s="58">
        <f t="shared" si="988"/>
        <v>0.78837568577676842</v>
      </c>
      <c r="CK112" s="58">
        <f t="shared" si="988"/>
        <v>0.78862401626100331</v>
      </c>
      <c r="CL112" s="58">
        <f t="shared" si="988"/>
        <v>0.78842677123614802</v>
      </c>
    </row>
    <row r="113" spans="1:90">
      <c r="D113" s="77" t="s">
        <v>244</v>
      </c>
      <c r="E113" s="58">
        <f t="shared" si="960"/>
        <v>0.78829963138361558</v>
      </c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8" t="e">
        <f t="shared" ref="S113:AD113" si="989">-S104/S141</f>
        <v>#DIV/0!</v>
      </c>
      <c r="T113" s="58" t="e">
        <f t="shared" si="989"/>
        <v>#DIV/0!</v>
      </c>
      <c r="U113" s="58" t="e">
        <f t="shared" si="989"/>
        <v>#DIV/0!</v>
      </c>
      <c r="V113" s="58" t="e">
        <f t="shared" si="989"/>
        <v>#DIV/0!</v>
      </c>
      <c r="W113" s="58" t="e">
        <f t="shared" si="989"/>
        <v>#DIV/0!</v>
      </c>
      <c r="X113" s="58" t="e">
        <f t="shared" si="989"/>
        <v>#DIV/0!</v>
      </c>
      <c r="Y113" s="58">
        <f t="shared" si="989"/>
        <v>0.86783053975298974</v>
      </c>
      <c r="Z113" s="58">
        <f t="shared" si="989"/>
        <v>1.1210954920792096</v>
      </c>
      <c r="AA113" s="58">
        <f t="shared" si="989"/>
        <v>0.97597831905705734</v>
      </c>
      <c r="AB113" s="58">
        <f t="shared" si="989"/>
        <v>1.0040225877757636</v>
      </c>
      <c r="AC113" s="58">
        <f t="shared" si="989"/>
        <v>0.74659550206585423</v>
      </c>
      <c r="AD113" s="58">
        <f t="shared" si="989"/>
        <v>0.74000777157979636</v>
      </c>
      <c r="AE113" s="58">
        <f t="shared" ref="AE113:AO113" si="990">-AE104/AE141</f>
        <v>0.60285138220162959</v>
      </c>
      <c r="AF113" s="58">
        <f t="shared" si="990"/>
        <v>0.72018571318326341</v>
      </c>
      <c r="AG113" s="58">
        <f t="shared" si="990"/>
        <v>0.66527342378279164</v>
      </c>
      <c r="AH113" s="58">
        <f t="shared" si="990"/>
        <v>0.62961497443368053</v>
      </c>
      <c r="AI113" s="58">
        <f t="shared" si="990"/>
        <v>0.61263203509253883</v>
      </c>
      <c r="AJ113" s="58">
        <f t="shared" si="990"/>
        <v>0.68987374532461709</v>
      </c>
      <c r="AK113" s="58">
        <f t="shared" si="990"/>
        <v>0.63526771535717774</v>
      </c>
      <c r="AL113" s="58">
        <f t="shared" si="990"/>
        <v>0.66228712899745346</v>
      </c>
      <c r="AM113" s="58">
        <f t="shared" si="990"/>
        <v>0.65833916386179236</v>
      </c>
      <c r="AN113" s="58">
        <f t="shared" si="990"/>
        <v>0.65211752456486438</v>
      </c>
      <c r="AO113" s="58">
        <f t="shared" si="990"/>
        <v>0.6973635298406341</v>
      </c>
      <c r="AP113" s="58">
        <f t="shared" ref="AP113:BB113" si="991">-AP104/AP141</f>
        <v>0.71371436163967938</v>
      </c>
      <c r="AQ113" s="58">
        <f t="shared" si="991"/>
        <v>0.74947423823994919</v>
      </c>
      <c r="AR113" s="58">
        <f t="shared" si="991"/>
        <v>0.74132072774751623</v>
      </c>
      <c r="AS113" s="58">
        <f t="shared" si="991"/>
        <v>0.83616588630030653</v>
      </c>
      <c r="AT113" s="58">
        <f t="shared" si="991"/>
        <v>0.80391595270378946</v>
      </c>
      <c r="AU113" s="58">
        <f t="shared" si="991"/>
        <v>0.81622815561167239</v>
      </c>
      <c r="AV113" s="58">
        <f t="shared" si="991"/>
        <v>0.8079668302557329</v>
      </c>
      <c r="AW113" s="58">
        <f t="shared" si="991"/>
        <v>0.7823606030100434</v>
      </c>
      <c r="AX113" s="58">
        <f t="shared" si="991"/>
        <v>0.75131834792066654</v>
      </c>
      <c r="AY113" s="58">
        <f t="shared" si="991"/>
        <v>0.76266241914692168</v>
      </c>
      <c r="AZ113" s="58">
        <f t="shared" si="991"/>
        <v>0.80519245553521857</v>
      </c>
      <c r="BA113" s="58">
        <f t="shared" si="991"/>
        <v>0.79798737044822898</v>
      </c>
      <c r="BB113" s="58">
        <f t="shared" si="991"/>
        <v>0.78836038273389686</v>
      </c>
      <c r="BC113" s="58">
        <f t="shared" ref="BC113:BN113" si="992">-BC104/BC141</f>
        <v>0.95532925286674453</v>
      </c>
      <c r="BD113" s="58">
        <f t="shared" si="992"/>
        <v>0.93093366557924684</v>
      </c>
      <c r="BE113" s="58">
        <f t="shared" si="992"/>
        <v>0.94629421990670626</v>
      </c>
      <c r="BF113" s="58">
        <f t="shared" si="992"/>
        <v>0.94709523535475748</v>
      </c>
      <c r="BG113" s="58">
        <f t="shared" si="992"/>
        <v>0.88199167235793163</v>
      </c>
      <c r="BH113" s="58">
        <f t="shared" si="992"/>
        <v>0.88826552284408422</v>
      </c>
      <c r="BI113" s="58">
        <f t="shared" si="992"/>
        <v>0.90253640994567352</v>
      </c>
      <c r="BJ113" s="58">
        <f t="shared" si="992"/>
        <v>0.89088468342302629</v>
      </c>
      <c r="BK113" s="58">
        <f t="shared" si="992"/>
        <v>0.90398034454855736</v>
      </c>
      <c r="BL113" s="58">
        <f t="shared" si="992"/>
        <v>0.93151762848937103</v>
      </c>
      <c r="BM113" s="58">
        <f t="shared" si="992"/>
        <v>0.89855939067113988</v>
      </c>
      <c r="BN113" s="58">
        <f t="shared" si="992"/>
        <v>0.88366704455433009</v>
      </c>
      <c r="BO113" s="58">
        <f t="shared" ref="BO113:BZ113" si="993">-BO104/BO141</f>
        <v>0.84627973657423305</v>
      </c>
      <c r="BP113" s="58">
        <f t="shared" si="993"/>
        <v>0.89898118547419736</v>
      </c>
      <c r="BQ113" s="58">
        <f t="shared" si="993"/>
        <v>0.80326552306206678</v>
      </c>
      <c r="BR113" s="58">
        <f t="shared" si="993"/>
        <v>0.80822975453000712</v>
      </c>
      <c r="BS113" s="58">
        <f t="shared" si="993"/>
        <v>0.82388178782462507</v>
      </c>
      <c r="BT113" s="58">
        <f t="shared" si="993"/>
        <v>0.81560448391574369</v>
      </c>
      <c r="BU113" s="58">
        <f t="shared" si="993"/>
        <v>0.81622830717988115</v>
      </c>
      <c r="BV113" s="58">
        <f t="shared" si="993"/>
        <v>0.81564828196444206</v>
      </c>
      <c r="BW113" s="58">
        <f t="shared" si="993"/>
        <v>0.82560326680043361</v>
      </c>
      <c r="BX113" s="58">
        <f t="shared" si="993"/>
        <v>0.83844909172717386</v>
      </c>
      <c r="BY113" s="58">
        <f t="shared" si="993"/>
        <v>0.87570453918610625</v>
      </c>
      <c r="BZ113" s="58">
        <f t="shared" si="993"/>
        <v>0.89155433268649131</v>
      </c>
      <c r="CA113" s="58">
        <f t="shared" ref="CA113:CL113" si="994">-CA104/CA141</f>
        <v>0.90939215560970077</v>
      </c>
      <c r="CB113" s="58">
        <f t="shared" si="994"/>
        <v>0.84775336768504261</v>
      </c>
      <c r="CC113" s="58">
        <f t="shared" si="994"/>
        <v>0.81652790586737944</v>
      </c>
      <c r="CD113" s="58">
        <f t="shared" si="994"/>
        <v>0.81167943164346013</v>
      </c>
      <c r="CE113" s="58">
        <f t="shared" si="994"/>
        <v>0.83882199979560546</v>
      </c>
      <c r="CF113" s="58">
        <f t="shared" si="994"/>
        <v>0.78829963138361558</v>
      </c>
      <c r="CG113" s="58">
        <f t="shared" si="994"/>
        <v>0.70948801916417525</v>
      </c>
      <c r="CH113" s="58">
        <f t="shared" si="994"/>
        <v>0.70948801916417525</v>
      </c>
      <c r="CI113" s="58">
        <f t="shared" si="994"/>
        <v>0.70948801916417525</v>
      </c>
      <c r="CJ113" s="58">
        <f t="shared" si="994"/>
        <v>0.70948801916417525</v>
      </c>
      <c r="CK113" s="58">
        <f t="shared" si="994"/>
        <v>0.70948801916417525</v>
      </c>
      <c r="CL113" s="58">
        <f t="shared" si="994"/>
        <v>0.70948801916417525</v>
      </c>
    </row>
    <row r="114" spans="1:90">
      <c r="D114" s="77" t="s">
        <v>15</v>
      </c>
      <c r="E114" s="58">
        <f t="shared" si="960"/>
        <v>0.87410578300064934</v>
      </c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8" t="e">
        <f t="shared" ref="S114:AD114" si="995">-S98/S142</f>
        <v>#DIV/0!</v>
      </c>
      <c r="T114" s="58" t="e">
        <f t="shared" si="995"/>
        <v>#DIV/0!</v>
      </c>
      <c r="U114" s="58" t="e">
        <f t="shared" si="995"/>
        <v>#DIV/0!</v>
      </c>
      <c r="V114" s="58" t="e">
        <f t="shared" si="995"/>
        <v>#DIV/0!</v>
      </c>
      <c r="W114" s="58" t="e">
        <f t="shared" si="995"/>
        <v>#DIV/0!</v>
      </c>
      <c r="X114" s="58" t="e">
        <f t="shared" si="995"/>
        <v>#DIV/0!</v>
      </c>
      <c r="Y114" s="58">
        <f t="shared" si="995"/>
        <v>0.86783053975298974</v>
      </c>
      <c r="Z114" s="58">
        <f t="shared" si="995"/>
        <v>1.1210954920792096</v>
      </c>
      <c r="AA114" s="58">
        <f t="shared" si="995"/>
        <v>0.97597831905705745</v>
      </c>
      <c r="AB114" s="58">
        <f t="shared" si="995"/>
        <v>1.0040225877757636</v>
      </c>
      <c r="AC114" s="58">
        <f>-AC98/AC142</f>
        <v>0.74659550206585434</v>
      </c>
      <c r="AD114" s="58">
        <f t="shared" si="995"/>
        <v>0.74009376112340985</v>
      </c>
      <c r="AE114" s="58">
        <f t="shared" ref="AE114:AO114" si="996">-AE98/AE142</f>
        <v>0.70616869750626543</v>
      </c>
      <c r="AF114" s="58">
        <f t="shared" si="996"/>
        <v>0.72618957807023221</v>
      </c>
      <c r="AG114" s="58">
        <f t="shared" si="996"/>
        <v>0.68483944574153877</v>
      </c>
      <c r="AH114" s="58">
        <f t="shared" si="996"/>
        <v>0.67035001280308981</v>
      </c>
      <c r="AI114" s="58">
        <f t="shared" si="996"/>
        <v>0.66901596150849363</v>
      </c>
      <c r="AJ114" s="58">
        <f t="shared" si="996"/>
        <v>0.69788551166777379</v>
      </c>
      <c r="AK114" s="58">
        <f t="shared" si="996"/>
        <v>0.65710439510335461</v>
      </c>
      <c r="AL114" s="58">
        <f t="shared" si="996"/>
        <v>0.6512660765819368</v>
      </c>
      <c r="AM114" s="58">
        <f t="shared" si="996"/>
        <v>0.64815419157805987</v>
      </c>
      <c r="AN114" s="58">
        <f t="shared" si="996"/>
        <v>0.6365406893672434</v>
      </c>
      <c r="AO114" s="58">
        <f t="shared" si="996"/>
        <v>0.69812809409235088</v>
      </c>
      <c r="AP114" s="58">
        <f t="shared" ref="AP114:BB114" si="997">-AP98/AP142</f>
        <v>0.71439631199737241</v>
      </c>
      <c r="AQ114" s="58">
        <f t="shared" si="997"/>
        <v>0.72135467083379401</v>
      </c>
      <c r="AR114" s="58">
        <f t="shared" si="997"/>
        <v>0.71977648506743885</v>
      </c>
      <c r="AS114" s="58">
        <f t="shared" si="997"/>
        <v>0.76337577307983007</v>
      </c>
      <c r="AT114" s="58">
        <f t="shared" si="997"/>
        <v>0.76595660583538672</v>
      </c>
      <c r="AU114" s="58">
        <f t="shared" si="997"/>
        <v>0.7810584951972307</v>
      </c>
      <c r="AV114" s="58">
        <f t="shared" si="997"/>
        <v>0.77663755370392495</v>
      </c>
      <c r="AW114" s="58">
        <f t="shared" si="997"/>
        <v>0.78514372918718034</v>
      </c>
      <c r="AX114" s="58">
        <f t="shared" si="997"/>
        <v>0.76045077462892496</v>
      </c>
      <c r="AY114" s="58">
        <f t="shared" si="997"/>
        <v>0.78044748581674883</v>
      </c>
      <c r="AZ114" s="58">
        <f t="shared" si="997"/>
        <v>0.82473750544861579</v>
      </c>
      <c r="BA114" s="58">
        <f t="shared" si="997"/>
        <v>0.80335569449149236</v>
      </c>
      <c r="BB114" s="58">
        <f t="shared" si="997"/>
        <v>0.78836038273389697</v>
      </c>
      <c r="BC114" s="58">
        <f t="shared" ref="BC114:BN114" si="998">-BC98/BC142</f>
        <v>0.80454874748200145</v>
      </c>
      <c r="BD114" s="58">
        <f t="shared" si="998"/>
        <v>0.81118281372954215</v>
      </c>
      <c r="BE114" s="58">
        <f t="shared" si="998"/>
        <v>0.80065180006523784</v>
      </c>
      <c r="BF114" s="58">
        <f t="shared" si="998"/>
        <v>0.80775572299487919</v>
      </c>
      <c r="BG114" s="58">
        <f t="shared" si="998"/>
        <v>0.79471155919765313</v>
      </c>
      <c r="BH114" s="58">
        <f t="shared" si="998"/>
        <v>0.80052258415466104</v>
      </c>
      <c r="BI114" s="58">
        <f t="shared" si="998"/>
        <v>0.82208810749123917</v>
      </c>
      <c r="BJ114" s="58">
        <f t="shared" si="998"/>
        <v>0.8554431660115589</v>
      </c>
      <c r="BK114" s="58">
        <f t="shared" si="998"/>
        <v>0.86940262760743547</v>
      </c>
      <c r="BL114" s="58">
        <f t="shared" si="998"/>
        <v>0.83746863806061189</v>
      </c>
      <c r="BM114" s="58">
        <f t="shared" si="998"/>
        <v>0.84172632871037967</v>
      </c>
      <c r="BN114" s="58">
        <f t="shared" si="998"/>
        <v>0.88366704455433021</v>
      </c>
      <c r="BO114" s="58">
        <f t="shared" ref="BO114:BZ114" si="999">-BO98/BO142</f>
        <v>0.85778933527169754</v>
      </c>
      <c r="BP114" s="58">
        <f t="shared" si="999"/>
        <v>0.87378143453861568</v>
      </c>
      <c r="BQ114" s="58">
        <f t="shared" si="999"/>
        <v>0.82111493841101157</v>
      </c>
      <c r="BR114" s="58">
        <f t="shared" si="999"/>
        <v>0.82137120917669748</v>
      </c>
      <c r="BS114" s="58">
        <f t="shared" si="999"/>
        <v>0.84723945013098423</v>
      </c>
      <c r="BT114" s="58">
        <f t="shared" si="999"/>
        <v>0.83660371966460445</v>
      </c>
      <c r="BU114" s="58">
        <f t="shared" si="999"/>
        <v>0.82337595276457154</v>
      </c>
      <c r="BV114" s="58">
        <f t="shared" si="999"/>
        <v>0.82664895662862503</v>
      </c>
      <c r="BW114" s="58">
        <f t="shared" si="999"/>
        <v>0.82815508659039982</v>
      </c>
      <c r="BX114" s="58">
        <f t="shared" si="999"/>
        <v>0.82487253464528654</v>
      </c>
      <c r="BY114" s="58">
        <f t="shared" si="999"/>
        <v>0.87143144810060102</v>
      </c>
      <c r="BZ114" s="58">
        <f t="shared" si="999"/>
        <v>0.8915543326864912</v>
      </c>
      <c r="CA114" s="58">
        <f t="shared" ref="CA114:CL114" si="1000">-CA98/CA142</f>
        <v>0.89522009651267942</v>
      </c>
      <c r="CB114" s="58">
        <f t="shared" si="1000"/>
        <v>0.88682761127929066</v>
      </c>
      <c r="CC114" s="58">
        <f t="shared" si="1000"/>
        <v>0.89855260297883843</v>
      </c>
      <c r="CD114" s="58">
        <f t="shared" si="1000"/>
        <v>0.89818260980961073</v>
      </c>
      <c r="CE114" s="58">
        <f t="shared" si="1000"/>
        <v>0.89574842754678918</v>
      </c>
      <c r="CF114" s="58">
        <f t="shared" si="1000"/>
        <v>0.87410578300064934</v>
      </c>
      <c r="CG114" s="58">
        <f t="shared" si="1000"/>
        <v>0.83825147984288595</v>
      </c>
      <c r="CH114" s="58">
        <f t="shared" si="1000"/>
        <v>0.83886782062367382</v>
      </c>
      <c r="CI114" s="58">
        <f t="shared" si="1000"/>
        <v>0.83608406975638438</v>
      </c>
      <c r="CJ114" s="58">
        <f t="shared" si="1000"/>
        <v>0.82926845636497482</v>
      </c>
      <c r="CK114" s="58">
        <f t="shared" si="1000"/>
        <v>0.78043500411174738</v>
      </c>
      <c r="CL114" s="58">
        <f t="shared" si="1000"/>
        <v>0.70948801916417525</v>
      </c>
    </row>
    <row r="115" spans="1:90">
      <c r="D115" s="77" t="s">
        <v>245</v>
      </c>
      <c r="E115" s="58">
        <f t="shared" si="960"/>
        <v>0.87410578300064934</v>
      </c>
      <c r="S115" s="58" t="e">
        <f t="shared" ref="S115:AD115" si="1001">-S105/S142</f>
        <v>#DIV/0!</v>
      </c>
      <c r="T115" s="58" t="e">
        <f t="shared" si="1001"/>
        <v>#DIV/0!</v>
      </c>
      <c r="U115" s="58" t="e">
        <f t="shared" si="1001"/>
        <v>#DIV/0!</v>
      </c>
      <c r="V115" s="58" t="e">
        <f t="shared" si="1001"/>
        <v>#DIV/0!</v>
      </c>
      <c r="W115" s="58" t="e">
        <f t="shared" si="1001"/>
        <v>#DIV/0!</v>
      </c>
      <c r="X115" s="58" t="e">
        <f t="shared" si="1001"/>
        <v>#DIV/0!</v>
      </c>
      <c r="Y115" s="58">
        <f t="shared" si="1001"/>
        <v>0.86783053975298974</v>
      </c>
      <c r="Z115" s="58">
        <f t="shared" si="1001"/>
        <v>1.1210954920792096</v>
      </c>
      <c r="AA115" s="58">
        <f t="shared" si="1001"/>
        <v>0.97597831905705745</v>
      </c>
      <c r="AB115" s="58">
        <f t="shared" si="1001"/>
        <v>1.0040225877757636</v>
      </c>
      <c r="AC115" s="58">
        <f t="shared" si="1001"/>
        <v>0.74659550206585434</v>
      </c>
      <c r="AD115" s="58">
        <f t="shared" si="1001"/>
        <v>0.74000777157979636</v>
      </c>
      <c r="AE115" s="58">
        <f t="shared" ref="AE115:AO115" si="1002">-AE105/AE142</f>
        <v>0.70610396379310636</v>
      </c>
      <c r="AF115" s="58">
        <f t="shared" si="1002"/>
        <v>0.72616364536185729</v>
      </c>
      <c r="AG115" s="58">
        <f t="shared" si="1002"/>
        <v>0.68221719366431355</v>
      </c>
      <c r="AH115" s="58">
        <f t="shared" si="1002"/>
        <v>0.65142588120157674</v>
      </c>
      <c r="AI115" s="58">
        <f t="shared" si="1002"/>
        <v>0.63382371337109933</v>
      </c>
      <c r="AJ115" s="58">
        <f t="shared" si="1002"/>
        <v>0.69636319750378484</v>
      </c>
      <c r="AK115" s="58">
        <f t="shared" si="1002"/>
        <v>0.64545362764225878</v>
      </c>
      <c r="AL115" s="58">
        <f t="shared" si="1002"/>
        <v>0.65014658219238597</v>
      </c>
      <c r="AM115" s="58">
        <f t="shared" si="1002"/>
        <v>0.64723817448044474</v>
      </c>
      <c r="AN115" s="58">
        <f t="shared" si="1002"/>
        <v>0.63569991661237224</v>
      </c>
      <c r="AO115" s="58">
        <f t="shared" si="1002"/>
        <v>0.69739031130543128</v>
      </c>
      <c r="AP115" s="58">
        <f t="shared" ref="AP115:BB115" si="1003">-AP105/AP142</f>
        <v>0.71371436163967938</v>
      </c>
      <c r="AQ115" s="58">
        <f t="shared" si="1003"/>
        <v>0.72074563974291517</v>
      </c>
      <c r="AR115" s="58">
        <f t="shared" si="1003"/>
        <v>0.71914519224516182</v>
      </c>
      <c r="AS115" s="58">
        <f t="shared" si="1003"/>
        <v>0.76353622888190853</v>
      </c>
      <c r="AT115" s="58">
        <f t="shared" si="1003"/>
        <v>0.77154625697344059</v>
      </c>
      <c r="AU115" s="58">
        <f t="shared" si="1003"/>
        <v>0.79384739122908032</v>
      </c>
      <c r="AV115" s="58">
        <f t="shared" si="1003"/>
        <v>0.77680578771824704</v>
      </c>
      <c r="AW115" s="58">
        <f t="shared" si="1003"/>
        <v>0.79031361293901248</v>
      </c>
      <c r="AX115" s="58">
        <f t="shared" si="1003"/>
        <v>0.76045077462892496</v>
      </c>
      <c r="AY115" s="58">
        <f t="shared" si="1003"/>
        <v>0.78044748581674883</v>
      </c>
      <c r="AZ115" s="58">
        <f t="shared" si="1003"/>
        <v>0.82473750544861579</v>
      </c>
      <c r="BA115" s="58">
        <f t="shared" si="1003"/>
        <v>0.80335569449149236</v>
      </c>
      <c r="BB115" s="58">
        <f t="shared" si="1003"/>
        <v>0.78836038273389697</v>
      </c>
      <c r="BC115" s="58">
        <f t="shared" ref="BC115:BN115" si="1004">-BC105/BC142</f>
        <v>0.80454874748200145</v>
      </c>
      <c r="BD115" s="58">
        <f t="shared" si="1004"/>
        <v>0.81118281372954215</v>
      </c>
      <c r="BE115" s="58">
        <f t="shared" si="1004"/>
        <v>0.80065180006523784</v>
      </c>
      <c r="BF115" s="58">
        <f t="shared" si="1004"/>
        <v>0.80775572299487919</v>
      </c>
      <c r="BG115" s="58">
        <f t="shared" si="1004"/>
        <v>0.79471155919765313</v>
      </c>
      <c r="BH115" s="58">
        <f t="shared" si="1004"/>
        <v>0.80052258415466104</v>
      </c>
      <c r="BI115" s="58">
        <f t="shared" si="1004"/>
        <v>0.82208810749123917</v>
      </c>
      <c r="BJ115" s="58">
        <f t="shared" si="1004"/>
        <v>0.8554431660115589</v>
      </c>
      <c r="BK115" s="58">
        <f t="shared" si="1004"/>
        <v>0.86940262760743547</v>
      </c>
      <c r="BL115" s="58">
        <f t="shared" si="1004"/>
        <v>0.83746863806061189</v>
      </c>
      <c r="BM115" s="58">
        <f t="shared" si="1004"/>
        <v>0.84172632871037967</v>
      </c>
      <c r="BN115" s="58">
        <f t="shared" si="1004"/>
        <v>0.88366704455433021</v>
      </c>
      <c r="BO115" s="58">
        <f t="shared" ref="BO115:BZ115" si="1005">-BO105/BO142</f>
        <v>0.85778933527169754</v>
      </c>
      <c r="BP115" s="58">
        <f t="shared" si="1005"/>
        <v>0.87378143453861568</v>
      </c>
      <c r="BQ115" s="58">
        <f t="shared" si="1005"/>
        <v>0.82111493841101157</v>
      </c>
      <c r="BR115" s="58">
        <f t="shared" si="1005"/>
        <v>0.82137120917669748</v>
      </c>
      <c r="BS115" s="58">
        <f t="shared" si="1005"/>
        <v>0.84723945013098423</v>
      </c>
      <c r="BT115" s="58">
        <f t="shared" si="1005"/>
        <v>0.83660371966460445</v>
      </c>
      <c r="BU115" s="58">
        <f t="shared" si="1005"/>
        <v>0.82337595276457154</v>
      </c>
      <c r="BV115" s="58">
        <f t="shared" si="1005"/>
        <v>0.82664895662862503</v>
      </c>
      <c r="BW115" s="58">
        <f t="shared" si="1005"/>
        <v>0.82815508659039982</v>
      </c>
      <c r="BX115" s="58">
        <f t="shared" si="1005"/>
        <v>0.82487253464528654</v>
      </c>
      <c r="BY115" s="58">
        <f t="shared" si="1005"/>
        <v>0.87143144810060102</v>
      </c>
      <c r="BZ115" s="58">
        <f t="shared" si="1005"/>
        <v>0.8915543326864912</v>
      </c>
      <c r="CA115" s="58">
        <f t="shared" ref="CA115:CL115" si="1006">-CA105/CA142</f>
        <v>0.89522009651267942</v>
      </c>
      <c r="CB115" s="58">
        <f t="shared" si="1006"/>
        <v>0.88682761127929066</v>
      </c>
      <c r="CC115" s="58">
        <f t="shared" si="1006"/>
        <v>0.89855260297883843</v>
      </c>
      <c r="CD115" s="58">
        <f t="shared" si="1006"/>
        <v>0.89818260980961073</v>
      </c>
      <c r="CE115" s="58">
        <f t="shared" si="1006"/>
        <v>0.89574842754678918</v>
      </c>
      <c r="CF115" s="58">
        <f t="shared" si="1006"/>
        <v>0.87410578300064934</v>
      </c>
      <c r="CG115" s="58">
        <f t="shared" si="1006"/>
        <v>0.83825147984288595</v>
      </c>
      <c r="CH115" s="58">
        <f t="shared" si="1006"/>
        <v>0.83886782062367382</v>
      </c>
      <c r="CI115" s="58">
        <f t="shared" si="1006"/>
        <v>0.83608406975638438</v>
      </c>
      <c r="CJ115" s="58">
        <f t="shared" si="1006"/>
        <v>0.82926845636497482</v>
      </c>
      <c r="CK115" s="58">
        <f t="shared" si="1006"/>
        <v>0.78043500411174738</v>
      </c>
      <c r="CL115" s="58">
        <f t="shared" si="1006"/>
        <v>0.70948801916417525</v>
      </c>
    </row>
    <row r="116" spans="1:90"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</row>
    <row r="117" spans="1:90">
      <c r="C117" s="37">
        <v>8</v>
      </c>
      <c r="D117" s="78" t="s">
        <v>21</v>
      </c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</row>
    <row r="118" spans="1:90" s="37" customFormat="1">
      <c r="A118" s="37" t="s">
        <v>156</v>
      </c>
      <c r="B118" s="37" t="s">
        <v>183</v>
      </c>
      <c r="D118" s="77" t="s">
        <v>17</v>
      </c>
      <c r="E118" s="122">
        <f t="shared" ref="E118:E127" si="1007">INDEX(S118:CK118,COUNT($S$1:$CK$1))</f>
        <v>33.320300000000003</v>
      </c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122">
        <v>0</v>
      </c>
      <c r="T118" s="122">
        <v>0</v>
      </c>
      <c r="U118" s="122">
        <v>0</v>
      </c>
      <c r="V118" s="122">
        <v>0</v>
      </c>
      <c r="W118" s="122">
        <v>0</v>
      </c>
      <c r="X118" s="122">
        <v>0</v>
      </c>
      <c r="Y118" s="122">
        <v>0</v>
      </c>
      <c r="Z118" s="122">
        <v>0</v>
      </c>
      <c r="AA118" s="122">
        <v>0</v>
      </c>
      <c r="AB118" s="122">
        <v>0</v>
      </c>
      <c r="AC118" s="122">
        <v>0</v>
      </c>
      <c r="AD118" s="122">
        <v>0</v>
      </c>
      <c r="AE118" s="122">
        <v>26.25</v>
      </c>
      <c r="AF118" s="122">
        <v>23.824999999999999</v>
      </c>
      <c r="AG118" s="122">
        <v>26.25</v>
      </c>
      <c r="AH118" s="122">
        <v>31.25</v>
      </c>
      <c r="AI118" s="122">
        <v>31.25</v>
      </c>
      <c r="AJ118" s="122">
        <v>41.25</v>
      </c>
      <c r="AK118" s="122">
        <v>41.25</v>
      </c>
      <c r="AL118" s="122">
        <v>41.25</v>
      </c>
      <c r="AM118" s="122">
        <v>41.25</v>
      </c>
      <c r="AN118" s="122">
        <v>41.25</v>
      </c>
      <c r="AO118" s="122">
        <v>41.25</v>
      </c>
      <c r="AP118" s="122">
        <v>42.674999999999997</v>
      </c>
      <c r="AQ118" s="122">
        <f>-_xll.Lucanet("stat",Input!$F$2,Input!$C$3,Input!$D$4,$A118,Input!$C$5,AQ$4,"EUR")/1000</f>
        <v>23.322800000000001</v>
      </c>
      <c r="AR118" s="122">
        <f>-_xll.Lucanet("stat",Input!$F$2,Input!$C$3,Input!$D$4,$A118,Input!$C$5,AR$4,"EUR")/1000</f>
        <v>23.322800000000001</v>
      </c>
      <c r="AS118" s="122">
        <f>-_xll.Lucanet("stat",Input!$F$2,Input!$C$3,Input!$D$4,$A118,Input!$C$5,AS$4,"EUR")/1000</f>
        <v>23.322800000000001</v>
      </c>
      <c r="AT118" s="122">
        <f>-_xll.Lucanet("stat",Input!$F$2,Input!$C$3,Input!$D$4,$A118,Input!$C$5,AT$4,"EUR")/1000</f>
        <v>23.322800000000001</v>
      </c>
      <c r="AU118" s="122">
        <f>-_xll.Lucanet("stat",Input!$F$2,Input!$C$3,Input!$D$4,$A118,Input!$C$5,AU$4,"EUR")/1000</f>
        <v>23.322800000000001</v>
      </c>
      <c r="AV118" s="122">
        <f>-_xll.Lucanet("stat",Input!$F$2,Input!$C$3,Input!$D$4,$A118,Input!$C$5,AV$4,"EUR")/1000</f>
        <v>23.322800000000001</v>
      </c>
      <c r="AW118" s="122">
        <f>-_xll.Lucanet("stat",Input!$F$2,Input!$C$3,Input!$D$4,$A118,Input!$C$5,AW$4,"EUR")/1000</f>
        <v>25.39528</v>
      </c>
      <c r="AX118" s="122">
        <f>-_xll.Lucanet("stat",Input!$F$2,Input!$C$3,Input!$D$4,$A118,Input!$C$5,AX$4,"EUR")/1000</f>
        <v>25.39528</v>
      </c>
      <c r="AY118" s="122">
        <f>-_xll.Lucanet("stat",Input!$F$2,Input!$C$3,Input!$D$4,$A118,Input!$C$5,AY$4,"EUR")/1000</f>
        <v>25.39528</v>
      </c>
      <c r="AZ118" s="122">
        <f>-_xll.Lucanet("stat",Input!$F$2,Input!$C$3,Input!$D$4,$A118,Input!$C$5,AZ$4,"EUR")/1000</f>
        <v>25.39528</v>
      </c>
      <c r="BA118" s="122">
        <f>-_xll.Lucanet("stat",Input!$F$2,Input!$C$3,Input!$D$4,$A118,Input!$C$5,BA$4,"EUR")/1000</f>
        <v>25.39528</v>
      </c>
      <c r="BB118" s="122">
        <f>-_xll.Lucanet("stat",Input!$F$2,Input!$C$3,Input!$D$4,$A118,Input!$C$5,BB$4,"EUR")/1000</f>
        <v>25.39528</v>
      </c>
      <c r="BC118" s="122">
        <f>-_xll.Lucanet("stat",Input!$G$2,Input!$C$3,Input!$D$4,$A118,Input!$C$5,BC$4,"EUR")/1000</f>
        <v>36.807130000000001</v>
      </c>
      <c r="BD118" s="122">
        <f>-_xll.Lucanet("stat",Input!$G$2,Input!$C$3,Input!$D$4,$A118,Input!$C$5,BD$4,"EUR")/1000</f>
        <v>25.096340000000001</v>
      </c>
      <c r="BE118" s="122">
        <f>-_xll.Lucanet("stat",Input!$G$2,Input!$C$3,Input!$D$4,$A118,Input!$C$5,BE$4,"EUR")/1000</f>
        <v>49.083779999999997</v>
      </c>
      <c r="BF118" s="122">
        <f>-_xll.Lucanet("stat",Input!$G$2,Input!$C$3,Input!$D$4,$A118,Input!$C$5,BF$4,"EUR")/1000</f>
        <v>25.202509999999997</v>
      </c>
      <c r="BG118" s="122">
        <f>-_xll.Lucanet("stat",Input!$G$2,Input!$C$3,Input!$D$4,$A118,Input!$C$5,BG$4,"EUR")/1000</f>
        <v>25.464419999999997</v>
      </c>
      <c r="BH118" s="122">
        <f>-_xll.Lucanet("stat",Input!$G$2,Input!$C$3,Input!$D$4,$A118,Input!$C$5,BH$4,"EUR")/1000</f>
        <v>31.195409999999999</v>
      </c>
      <c r="BI118" s="122">
        <f>-_xll.Lucanet("stat",Input!$G$2,Input!$C$3,Input!$D$4,$A118,Input!$C$5,BI$4,"EUR")/1000</f>
        <v>29.261470000000003</v>
      </c>
      <c r="BJ118" s="122">
        <f>-_xll.Lucanet("stat",Input!$G$2,Input!$C$3,Input!$D$4,$A118,Input!$C$5,BJ$4,"EUR")/1000</f>
        <v>27.709419999999998</v>
      </c>
      <c r="BK118" s="122">
        <f>-_xll.Lucanet("stat",Input!$G$2,Input!$C$3,Input!$D$4,$A118,Input!$C$5,BK$4,"EUR")/1000</f>
        <v>27.781320000000001</v>
      </c>
      <c r="BL118" s="122">
        <f>-_xll.Lucanet("stat",Input!$G$2,Input!$C$3,Input!$D$4,$A118,Input!$C$5,BL$4,"EUR")/1000</f>
        <v>27.674970000000002</v>
      </c>
      <c r="BM118" s="122">
        <f>-_xll.Lucanet("stat",Input!$G$2,Input!$C$3,Input!$D$4,$A118,Input!$C$5,BM$4,"EUR")/1000</f>
        <v>27.66104</v>
      </c>
      <c r="BN118" s="122">
        <f>-_xll.Lucanet("stat",Input!$G$2,Input!$C$3,Input!$D$4,$A118,Input!$C$5,BN$4,"EUR")/1000</f>
        <v>27.508479999999999</v>
      </c>
      <c r="BO118" s="122">
        <f>-_xll.Lucanet("stat",Input!$H$2,Input!$C$3,Input!$D$4,$A118,Input!$C$5,BO$4,"EUR")/1000</f>
        <v>24.811439999999997</v>
      </c>
      <c r="BP118" s="122">
        <f>-_xll.Lucanet("stat",Input!$H$2,Input!$C$3,Input!$D$4,$A118,Input!$C$5,BP$4,"EUR")/1000</f>
        <v>24.811439999999997</v>
      </c>
      <c r="BQ118" s="122">
        <f>-_xll.Lucanet("stat",Input!$H$2,Input!$C$3,Input!$D$4,$A118,Input!$C$5,BQ$4,"EUR")/1000</f>
        <v>24.811439999999997</v>
      </c>
      <c r="BR118" s="122">
        <f>-_xll.Lucanet("stat",Input!$H$2,Input!$C$3,Input!$D$4,$A118,Input!$C$5,BR$4,"EUR")/1000</f>
        <v>24.844669999999997</v>
      </c>
      <c r="BS118" s="122">
        <f>-_xll.Lucanet("stat",Input!$H$2,Input!$C$3,Input!$D$4,$A118,Input!$C$5,BS$4,"EUR")/1000</f>
        <v>24.844669999999997</v>
      </c>
      <c r="BT118" s="122">
        <f>-_xll.Lucanet("stat",Input!$H$2,Input!$C$3,Input!$D$4,$A118,Input!$C$5,BT$4,"EUR")/1000</f>
        <v>26.895610000000001</v>
      </c>
      <c r="BU118" s="122">
        <f>-_xll.Lucanet("stat",Input!$H$2,Input!$C$3,Input!$D$4,$A118,Input!$C$5,BU$4,"EUR")/1000</f>
        <v>27.291430000000002</v>
      </c>
      <c r="BV118" s="122">
        <f>-_xll.Lucanet("stat",Input!$H$2,Input!$C$3,Input!$D$4,$A118,Input!$C$5,BV$4,"EUR")/1000</f>
        <v>27.291430000000002</v>
      </c>
      <c r="BW118" s="122">
        <f>-_xll.Lucanet("stat",Input!$H$2,Input!$C$3,Input!$D$4,$A118,Input!$C$5,BW$4,"EUR")/1000</f>
        <v>27.291430000000002</v>
      </c>
      <c r="BX118" s="122">
        <f>-_xll.Lucanet("stat",Input!$H$2,Input!$C$3,Input!$D$4,$A118,Input!$C$5,BX$4,"EUR")/1000</f>
        <v>27.291430000000002</v>
      </c>
      <c r="BY118" s="122">
        <f>-_xll.Lucanet("stat",Input!$H$2,Input!$C$3,Input!$D$4,$A118,Input!$C$5,BY$4,"EUR")/1000</f>
        <v>27.291430000000002</v>
      </c>
      <c r="BZ118" s="122">
        <f>-_xll.Lucanet("stat",Input!$H$2,Input!$C$3,Input!$D$4,$A118,Input!$C$5,BZ$4,"EUR")/1000</f>
        <v>27.291430000000002</v>
      </c>
      <c r="CA118" s="122">
        <f>-_xll.Lucanet("stat",Input!$I$2,Input!$C$3,Input!$D$4,$A118,Input!$C$5,CA$4,"EUR")/1000</f>
        <v>32.564189999999996</v>
      </c>
      <c r="CB118" s="122">
        <f>-_xll.Lucanet("stat",Input!$I$2,Input!$C$3,Input!$D$4,$A118,Input!$C$5,CB$4,"EUR")/1000</f>
        <v>32.632629999999999</v>
      </c>
      <c r="CC118" s="122">
        <f>-_xll.Lucanet("stat",Input!$I$2,Input!$C$3,Input!$D$4,$A118,Input!$C$5,CC$4,"EUR")/1000</f>
        <v>33.193580000000004</v>
      </c>
      <c r="CD118" s="122">
        <f>-_xll.Lucanet("stat",Input!$I$2,Input!$C$3,Input!$D$4,$A118,Input!$C$5,CD$4,"EUR")/1000</f>
        <v>33.393470000000001</v>
      </c>
      <c r="CE118" s="122">
        <f>-_xll.Lucanet("stat",Input!$I$2,Input!$C$3,Input!$D$4,$A118,Input!$C$5,CE$4,"EUR")/1000</f>
        <v>33.327800000000003</v>
      </c>
      <c r="CF118" s="122">
        <f>-_xll.Lucanet("stat",Input!$I$2,Input!$C$3,Input!$D$4,$A118,Input!$C$5,CF$4,"EUR")/1000</f>
        <v>33.320300000000003</v>
      </c>
      <c r="CG118" s="122">
        <f>-_xll.Lucanet("stat",Input!$I$2,Input!$C$3,Input!$D$4,$A118,Input!$C$5,CG$4,"EUR")/1000</f>
        <v>36.306599999999996</v>
      </c>
      <c r="CH118" s="122">
        <f>-_xll.Lucanet("stat",Input!$I$2,Input!$C$3,Input!$D$4,$A118,Input!$C$5,CH$4,"EUR")/1000</f>
        <v>36.292989999999996</v>
      </c>
      <c r="CI118" s="122">
        <f>-_xll.Lucanet("stat",Input!$I$2,Input!$C$3,Input!$D$4,$A118,Input!$C$5,CI$4,"EUR")/1000</f>
        <v>36.30274</v>
      </c>
      <c r="CJ118" s="122">
        <f>-_xll.Lucanet("stat",Input!$I$2,Input!$C$3,Input!$D$4,$A118,Input!$C$5,CJ$4,"EUR")/1000</f>
        <v>36.224400000000003</v>
      </c>
      <c r="CK118" s="122">
        <f>-_xll.Lucanet("stat",Input!$I$2,Input!$C$3,Input!$D$4,$A118,Input!$C$5,CK$4,"EUR")/1000</f>
        <v>36.263100000000001</v>
      </c>
      <c r="CL118" s="122">
        <f>-_xll.Lucanet("stat",Input!$I$2,Input!$C$3,Input!$D$4,$A118,Input!$C$5,CL$4,"EUR")/1000</f>
        <v>36.419350000000001</v>
      </c>
    </row>
    <row r="119" spans="1:90" s="37" customFormat="1">
      <c r="A119" s="37" t="s">
        <v>156</v>
      </c>
      <c r="B119" s="37" t="s">
        <v>183</v>
      </c>
      <c r="D119" s="77" t="s">
        <v>9</v>
      </c>
      <c r="E119" s="122">
        <f t="shared" si="1007"/>
        <v>37.061699999999995</v>
      </c>
      <c r="F119" s="44"/>
      <c r="G119" s="122">
        <f>-_xll.Lucanet("stat",Input!$C$2,Input!$C$3,Input!$D$4,$A119,Input!$C$5,G$4,"EUR")/1000</f>
        <v>0</v>
      </c>
      <c r="H119" s="122">
        <f>-_xll.Lucanet("stat",Input!$C$2,Input!$C$3,Input!$D$4,$A119,Input!$C$5,H$4,"EUR")/1000</f>
        <v>0</v>
      </c>
      <c r="I119" s="122">
        <f>-_xll.Lucanet("stat",Input!$C$2,Input!$C$3,Input!$D$4,$A119,Input!$C$5,I$4,"EUR")/1000</f>
        <v>0</v>
      </c>
      <c r="J119" s="122">
        <f>-_xll.Lucanet("stat",Input!$C$2,Input!$C$3,Input!$D$4,$A119,Input!$C$5,J$4,"EUR")/1000</f>
        <v>0</v>
      </c>
      <c r="K119" s="122">
        <f>-_xll.Lucanet("stat",Input!$C$2,Input!$C$3,Input!$D$4,$A119,Input!$C$5,K$4,"EUR")/1000</f>
        <v>0</v>
      </c>
      <c r="L119" s="122">
        <f>-_xll.Lucanet("stat",Input!$C$2,Input!$C$3,Input!$D$4,$A119,Input!$C$5,L$4,"EUR")/1000</f>
        <v>0</v>
      </c>
      <c r="M119" s="122">
        <f>-_xll.Lucanet("stat",Input!$C$2,Input!$C$3,Input!$D$4,$A119,Input!$C$5,M$4,"EUR")/1000</f>
        <v>0</v>
      </c>
      <c r="N119" s="122">
        <f>-_xll.Lucanet("stat",Input!$C$2,Input!$C$3,Input!$D$4,$A119,Input!$C$5,N$4,"EUR")/1000</f>
        <v>0</v>
      </c>
      <c r="O119" s="122">
        <f>-_xll.Lucanet("stat",Input!$C$2,Input!$C$3,Input!$D$4,$A119,Input!$C$5,O$4,"EUR")/1000</f>
        <v>0</v>
      </c>
      <c r="P119" s="122">
        <f>-_xll.Lucanet("stat",Input!$C$2,Input!$C$3,Input!$D$4,$A119,Input!$C$5,P$4,"EUR")/1000</f>
        <v>0</v>
      </c>
      <c r="Q119" s="122">
        <f>-_xll.Lucanet("stat",Input!$C$2,Input!$C$3,Input!$D$4,$A119,Input!$C$5,Q$4,"EUR")/1000</f>
        <v>0</v>
      </c>
      <c r="R119" s="122">
        <f>-_xll.Lucanet("stat",Input!$C$2,Input!$C$3,Input!$D$4,$A119,Input!$C$5,R$4,"EUR")/1000</f>
        <v>0</v>
      </c>
      <c r="S119" s="122">
        <f>-_xll.Lucanet("stat",Input!$C$2,Input!$C$3,Input!$D$4,$A119,Input!$C$5,S$4,"EUR")/1000</f>
        <v>0</v>
      </c>
      <c r="T119" s="122">
        <f>-_xll.Lucanet("stat",Input!$C$2,Input!$C$3,Input!$D$4,$A119,Input!$C$5,T$4,"EUR")/1000</f>
        <v>0</v>
      </c>
      <c r="U119" s="122">
        <f>-_xll.Lucanet("stat",Input!$C$2,Input!$C$3,Input!$D$4,$A119,Input!$C$5,U$4,"EUR")/1000</f>
        <v>0</v>
      </c>
      <c r="V119" s="122">
        <f>-_xll.Lucanet("stat",Input!$C$2,Input!$C$3,Input!$D$4,$A119,Input!$C$5,V$4,"EUR")/1000</f>
        <v>0</v>
      </c>
      <c r="W119" s="122">
        <f>-_xll.Lucanet("stat",Input!$C$2,Input!$C$3,Input!$D$4,$A119,Input!$C$5,W$4,"EUR")/1000</f>
        <v>0</v>
      </c>
      <c r="X119" s="122">
        <f>-_xll.Lucanet("stat",Input!$C$2,Input!$C$3,Input!$D$4,$A119,Input!$C$5,X$4,"EUR")/1000</f>
        <v>0</v>
      </c>
      <c r="Y119" s="122">
        <f>-_xll.Lucanet("stat",Input!$C$2,Input!$C$3,Input!$D$4,$A119,Input!$C$5,Y$4,"EUR")/1000</f>
        <v>0</v>
      </c>
      <c r="Z119" s="122">
        <f>-_xll.Lucanet("stat",Input!$C$2,Input!$C$3,Input!$D$4,$A119,Input!$C$5,Z$4,"EUR")/1000</f>
        <v>12.082139999999999</v>
      </c>
      <c r="AA119" s="122">
        <f>-_xll.Lucanet("stat",Input!$C$2,Input!$C$3,Input!$D$4,$A119,Input!$C$5,AA$4,"EUR")/1000</f>
        <v>12.0556</v>
      </c>
      <c r="AB119" s="122">
        <f>-_xll.Lucanet("stat",Input!$C$2,Input!$C$3,Input!$D$4,$A119,Input!$C$5,AB$4,"EUR")/1000</f>
        <v>13.27059</v>
      </c>
      <c r="AC119" s="122">
        <f>-_xll.Lucanet("stat",Input!$C$2,Input!$C$3,Input!$D$4,$A119,Input!$C$5,AC$4,"EUR")/1000</f>
        <v>12.219479999999999</v>
      </c>
      <c r="AD119" s="122">
        <f>-_xll.Lucanet("stat",Input!$C$2,Input!$C$3,Input!$D$4,$A119,Input!$C$5,AD$4,"EUR")/1000</f>
        <v>12.52619</v>
      </c>
      <c r="AE119" s="122">
        <f>-_xll.Lucanet("stat",Input!$C$2,Input!$C$3,Input!$D$4,$A119,Input!$C$5,AE$4,"EUR")/1000</f>
        <v>18.93094</v>
      </c>
      <c r="AF119" s="122">
        <f>-_xll.Lucanet("stat",Input!$C$2,Input!$C$3,Input!$D$4,$A119,Input!$C$5,AF$4,"EUR")/1000</f>
        <v>8.1620500000000007</v>
      </c>
      <c r="AG119" s="122">
        <f>-_xll.Lucanet("stat",Input!$C$2,Input!$C$3,Input!$D$4,$A119,Input!$C$5,AG$4,"EUR")/1000</f>
        <v>22.013339999999999</v>
      </c>
      <c r="AH119" s="122">
        <f>-_xll.Lucanet("stat",Input!$C$2,Input!$C$3,Input!$D$4,$A119,Input!$C$5,AH$4,"EUR")/1000</f>
        <v>12.74601</v>
      </c>
      <c r="AI119" s="122">
        <f>-_xll.Lucanet("stat",Input!$C$2,Input!$C$3,Input!$D$4,$A119,Input!$C$5,AI$4,"EUR")/1000</f>
        <v>12.90226</v>
      </c>
      <c r="AJ119" s="122">
        <f>-_xll.Lucanet("stat",Input!$C$2,Input!$C$3,Input!$D$4,$A119,Input!$C$5,AJ$4,"EUR")/1000</f>
        <v>17.969159999999999</v>
      </c>
      <c r="AK119" s="122">
        <f>-_xll.Lucanet("stat",Input!$C$2,Input!$C$3,Input!$D$4,$A119,Input!$C$5,AK$4,"EUR")/1000</f>
        <v>24.30198</v>
      </c>
      <c r="AL119" s="122">
        <f>-_xll.Lucanet("stat",Input!$C$2,Input!$C$3,Input!$D$4,$A119,Input!$C$5,AL$4,"EUR")/1000</f>
        <v>23.98911</v>
      </c>
      <c r="AM119" s="122">
        <f>-_xll.Lucanet("stat",Input!$C$2,Input!$C$3,Input!$D$4,$A119,Input!$C$5,AM$4,"EUR")/1000</f>
        <v>23.031779999999998</v>
      </c>
      <c r="AN119" s="122">
        <f>-_xll.Lucanet("stat",Input!$C$2,Input!$C$3,Input!$D$4,$A119,Input!$C$5,AN$4,"EUR")/1000</f>
        <v>21.876540000000002</v>
      </c>
      <c r="AO119" s="122">
        <f>-_xll.Lucanet("stat",Input!$C$2,Input!$C$3,Input!$D$4,$A119,Input!$C$5,AO$4,"EUR")/1000</f>
        <v>20.835630000000002</v>
      </c>
      <c r="AP119" s="122">
        <f>-_xll.Lucanet("stat",Input!$C$2,Input!$C$3,Input!$D$4,$A119,Input!$C$5,AP$4,"EUR")/1000</f>
        <v>41.176559999999995</v>
      </c>
      <c r="AQ119" s="122">
        <f>-_xll.Lucanet("stat",Input!$C$2,Input!$C$3,Input!$D$4,$A119,Input!$C$5,AQ$4,"EUR")/1000</f>
        <v>20.29936</v>
      </c>
      <c r="AR119" s="122">
        <f>-_xll.Lucanet("stat",Input!$C$2,Input!$C$3,Input!$D$4,$A119,Input!$C$5,AR$4,"EUR")/1000</f>
        <v>21.369900000000001</v>
      </c>
      <c r="AS119" s="122">
        <f>-_xll.Lucanet("stat",Input!$C$2,Input!$C$3,Input!$D$4,$A119,Input!$C$5,AS$4,"EUR")/1000</f>
        <v>34.847149999999999</v>
      </c>
      <c r="AT119" s="122">
        <f>-_xll.Lucanet("stat",Input!$C$2,Input!$C$3,Input!$D$4,$A119,Input!$C$5,AT$4,"EUR")/1000</f>
        <v>22.227990000000002</v>
      </c>
      <c r="AU119" s="122">
        <f>-_xll.Lucanet("stat",Input!$C$2,Input!$C$3,Input!$D$4,$A119,Input!$C$5,AU$4,"EUR")/1000</f>
        <v>22.900459999999999</v>
      </c>
      <c r="AV119" s="122">
        <f>-_xll.Lucanet("stat",Input!$C$2,Input!$C$3,Input!$D$4,$A119,Input!$C$5,AV$4,"EUR")/1000</f>
        <v>31.793290000000002</v>
      </c>
      <c r="AW119" s="122">
        <f>-_xll.Lucanet("stat",Input!$C$2,Input!$C$3,Input!$D$4,$A119,Input!$C$5,AW$4,"EUR")/1000</f>
        <v>29.898599999999998</v>
      </c>
      <c r="AX119" s="122">
        <f>-_xll.Lucanet("stat",Input!$C$2,Input!$C$3,Input!$D$4,$A119,Input!$C$5,AX$4,"EUR")/1000</f>
        <v>25.146189999999997</v>
      </c>
      <c r="AY119" s="122">
        <f>-_xll.Lucanet("stat",Input!$C$2,Input!$C$3,Input!$D$4,$A119,Input!$C$5,AY$4,"EUR")/1000</f>
        <v>62.48086</v>
      </c>
      <c r="AZ119" s="122">
        <f>-_xll.Lucanet("stat",Input!$C$2,Input!$C$3,Input!$D$4,$A119,Input!$C$5,AZ$4,"EUR")/1000</f>
        <v>26.697020000000002</v>
      </c>
      <c r="BA119" s="122">
        <f>-_xll.Lucanet("stat",Input!$C$2,Input!$C$3,Input!$D$4,$A119,Input!$C$5,BA$4,"EUR")/1000</f>
        <v>30.313800000000001</v>
      </c>
      <c r="BB119" s="122">
        <f>-_xll.Lucanet("stat",Input!$C$2,Input!$C$3,Input!$D$4,$A119,Input!$C$5,BB$4,"EUR")/1000</f>
        <v>28.493230000000001</v>
      </c>
      <c r="BC119" s="122">
        <f>-_xll.Lucanet("stat",Input!$C$2,Input!$C$3,Input!$D$4,$A119,Input!$C$5,BC$4,"EUR")/1000</f>
        <v>21.909179999999999</v>
      </c>
      <c r="BD119" s="122">
        <f>-_xll.Lucanet("stat",Input!$C$2,Input!$C$3,Input!$D$4,$A119,Input!$C$5,BD$4,"EUR")/1000</f>
        <v>28.01971</v>
      </c>
      <c r="BE119" s="122">
        <f>-_xll.Lucanet("stat",Input!$C$2,Input!$C$3,Input!$D$4,$A119,Input!$C$5,BE$4,"EUR")/1000</f>
        <v>27.184619999999999</v>
      </c>
      <c r="BF119" s="122">
        <f>-_xll.Lucanet("stat",Input!$C$2,Input!$C$3,Input!$D$4,$A119,Input!$C$5,BF$4,"EUR")/1000</f>
        <v>23.473700000000001</v>
      </c>
      <c r="BG119" s="122">
        <f>-_xll.Lucanet("stat",Input!$C$2,Input!$C$3,Input!$D$4,$A119,Input!$C$5,BG$4,"EUR")/1000</f>
        <v>6.05342</v>
      </c>
      <c r="BH119" s="122">
        <f>-_xll.Lucanet("stat",Input!$C$2,Input!$C$3,Input!$D$4,$A119,Input!$C$5,BH$4,"EUR")/1000</f>
        <v>22.154509999999998</v>
      </c>
      <c r="BI119" s="122">
        <f>-_xll.Lucanet("stat",Input!$C$2,Input!$C$3,Input!$D$4,$A119,Input!$C$5,BI$4,"EUR")/1000</f>
        <v>28.156389999999998</v>
      </c>
      <c r="BJ119" s="122">
        <f>-_xll.Lucanet("stat",Input!$C$2,Input!$C$3,Input!$D$4,$A119,Input!$C$5,BJ$4,"EUR")/1000</f>
        <v>23.809840000000001</v>
      </c>
      <c r="BK119" s="122">
        <f>-_xll.Lucanet("stat",Input!$C$2,Input!$C$3,Input!$D$4,$A119,Input!$C$5,BK$4,"EUR")/1000</f>
        <v>31.056470000000001</v>
      </c>
      <c r="BL119" s="122">
        <f>-_xll.Lucanet("stat",Input!$C$2,Input!$C$3,Input!$D$4,$A119,Input!$C$5,BL$4,"EUR")/1000</f>
        <v>27.007369999999998</v>
      </c>
      <c r="BM119" s="122">
        <f>-_xll.Lucanet("stat",Input!$C$2,Input!$C$3,Input!$D$4,$A119,Input!$C$5,BM$4,"EUR")/1000</f>
        <v>25.99802</v>
      </c>
      <c r="BN119" s="122">
        <f>-_xll.Lucanet("stat",Input!$C$2,Input!$C$3,Input!$D$4,$A119,Input!$C$5,BN$4,"EUR")/1000</f>
        <v>13.494350000000001</v>
      </c>
      <c r="BO119" s="122">
        <f>-_xll.Lucanet("stat",Input!$C$2,Input!$C$3,Input!$D$4,$A119,Input!$C$5,BO$4,"EUR")/1000</f>
        <v>24.71658</v>
      </c>
      <c r="BP119" s="122">
        <f>-_xll.Lucanet("stat",Input!$C$2,Input!$C$3,Input!$D$4,$A119,Input!$C$5,BP$4,"EUR")/1000</f>
        <v>25.566080000000003</v>
      </c>
      <c r="BQ119" s="122">
        <f>-_xll.Lucanet("stat",Input!$C$2,Input!$C$3,Input!$D$4,$A119,Input!$C$5,BQ$4,"EUR")/1000</f>
        <v>21.765180000000001</v>
      </c>
      <c r="BR119" s="122">
        <f>-_xll.Lucanet("stat",Input!$C$2,Input!$C$3,Input!$D$4,$A119,Input!$C$5,BR$4,"EUR")/1000</f>
        <v>35.989809999999999</v>
      </c>
      <c r="BS119" s="122">
        <f>-_xll.Lucanet("stat",Input!$C$2,Input!$C$3,Input!$D$4,$A119,Input!$C$5,BS$4,"EUR")/1000</f>
        <v>27.825479999999999</v>
      </c>
      <c r="BT119" s="122">
        <f>-_xll.Lucanet("stat",Input!$C$2,Input!$C$3,Input!$D$4,$A119,Input!$C$5,BT$4,"EUR")/1000</f>
        <v>29.765630000000002</v>
      </c>
      <c r="BU119" s="122">
        <f>-_xll.Lucanet("stat",Input!$C$2,Input!$C$3,Input!$D$4,$A119,Input!$C$5,BU$4,"EUR")/1000</f>
        <v>32.07891</v>
      </c>
      <c r="BV119" s="122">
        <f>-_xll.Lucanet("stat",Input!$C$2,Input!$C$3,Input!$D$4,$A119,Input!$C$5,BV$4,"EUR")/1000</f>
        <v>31.64256</v>
      </c>
      <c r="BW119" s="122">
        <f>-_xll.Lucanet("stat",Input!$C$2,Input!$C$3,Input!$D$4,$A119,Input!$C$5,BW$4,"EUR")/1000</f>
        <v>31.87189</v>
      </c>
      <c r="BX119" s="122">
        <f>-_xll.Lucanet("stat",Input!$C$2,Input!$C$3,Input!$D$4,$A119,Input!$C$5,BX$4,"EUR")/1000</f>
        <v>31.700020000000002</v>
      </c>
      <c r="BY119" s="122">
        <f>-_xll.Lucanet("stat",Input!$C$2,Input!$C$3,Input!$D$4,$A119,Input!$C$5,BY$4,"EUR")/1000</f>
        <v>39.344269999999995</v>
      </c>
      <c r="BZ119" s="122">
        <f>-_xll.Lucanet("stat",Input!$C$2,Input!$C$3,Input!$D$4,$A119,Input!$C$5,BZ$4,"EUR")/1000</f>
        <v>48.45093</v>
      </c>
      <c r="CA119" s="122">
        <f>-_xll.Lucanet("stat",Input!$C$2,Input!$C$3,Input!$D$4,$A119,Input!$C$5,CA$4,"EUR")/1000</f>
        <v>32.915990000000001</v>
      </c>
      <c r="CB119" s="122">
        <f>-_xll.Lucanet("stat",Input!$C$2,Input!$C$3,Input!$D$4,$A119,Input!$C$5,CB$4,"EUR")/1000</f>
        <v>33.551169999999999</v>
      </c>
      <c r="CC119" s="122">
        <f>-_xll.Lucanet("stat",Input!$C$2,Input!$C$3,Input!$D$4,$A119,Input!$C$5,CC$4,"EUR")/1000</f>
        <v>29.726939999999999</v>
      </c>
      <c r="CD119" s="122">
        <f>-_xll.Lucanet("stat",Input!$C$2,Input!$C$3,Input!$D$4,$A119,Input!$C$5,CD$4,"EUR")/1000</f>
        <v>34.571339999999999</v>
      </c>
      <c r="CE119" s="122">
        <f>-_xll.Lucanet("stat",Input!$C$2,Input!$C$3,Input!$D$4,$A119,Input!$C$5,CE$4,"EUR")/1000</f>
        <v>34.845669999999998</v>
      </c>
      <c r="CF119" s="122">
        <f>-_xll.Lucanet("stat",Input!$C$2,Input!$C$3,Input!$D$4,$A119,Input!$C$5,CF$4,"EUR")/1000</f>
        <v>37.061699999999995</v>
      </c>
      <c r="CG119" s="122">
        <f>-_xll.Lucanet("stat",Input!$C$2,Input!$C$3,Input!$D$4,$A119,Input!$C$5,CG$4,"EUR")/1000</f>
        <v>0.14657000000000001</v>
      </c>
      <c r="CH119" s="122">
        <f>-_xll.Lucanet("stat",Input!$C$2,Input!$C$3,Input!$D$4,$A119,Input!$C$5,CH$4,"EUR")/1000</f>
        <v>0</v>
      </c>
      <c r="CI119" s="122">
        <f>-_xll.Lucanet("stat",Input!$C$2,Input!$C$3,Input!$D$4,$A119,Input!$C$5,CI$4,"EUR")/1000</f>
        <v>0</v>
      </c>
      <c r="CJ119" s="122">
        <f>-_xll.Lucanet("stat",Input!$C$2,Input!$C$3,Input!$D$4,$A119,Input!$C$5,CJ$4,"EUR")/1000</f>
        <v>0</v>
      </c>
      <c r="CK119" s="122">
        <f>-_xll.Lucanet("stat",Input!$C$2,Input!$C$3,Input!$D$4,$A119,Input!$C$5,CK$4,"EUR")/1000</f>
        <v>0</v>
      </c>
      <c r="CL119" s="122">
        <f>-_xll.Lucanet("stat",Input!$C$2,Input!$C$3,Input!$D$4,$A119,Input!$C$5,CL$4,"EUR")/1000</f>
        <v>0</v>
      </c>
    </row>
    <row r="120" spans="1:90">
      <c r="D120" s="77" t="s">
        <v>19</v>
      </c>
      <c r="E120" s="122">
        <f t="shared" si="1007"/>
        <v>513.19981999999993</v>
      </c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22">
        <f>SUM(S118)</f>
        <v>0</v>
      </c>
      <c r="T120" s="122">
        <f>SUM($S118:T118)</f>
        <v>0</v>
      </c>
      <c r="U120" s="122">
        <f>SUM($S118:U118)</f>
        <v>0</v>
      </c>
      <c r="V120" s="122">
        <f>SUM($S118:V118)</f>
        <v>0</v>
      </c>
      <c r="W120" s="122">
        <f>SUM($S118:W118)</f>
        <v>0</v>
      </c>
      <c r="X120" s="122">
        <f>SUM($S118:X118)</f>
        <v>0</v>
      </c>
      <c r="Y120" s="122">
        <f>SUM($S118:Y118)</f>
        <v>0</v>
      </c>
      <c r="Z120" s="122">
        <f>SUM($S118:Z118)</f>
        <v>0</v>
      </c>
      <c r="AA120" s="122">
        <f>SUM($S118:AA118)</f>
        <v>0</v>
      </c>
      <c r="AB120" s="122">
        <f>SUM($S118:AB118)</f>
        <v>0</v>
      </c>
      <c r="AC120" s="122">
        <f>SUM($S118:AC118)</f>
        <v>0</v>
      </c>
      <c r="AD120" s="122">
        <f>SUM($S118:AD118)</f>
        <v>0</v>
      </c>
      <c r="AE120" s="44">
        <f>AE118</f>
        <v>26.25</v>
      </c>
      <c r="AF120" s="122">
        <f>AE120+AF118</f>
        <v>50.075000000000003</v>
      </c>
      <c r="AG120" s="122">
        <f t="shared" ref="AG120:AO120" si="1008">AF120+AG118</f>
        <v>76.325000000000003</v>
      </c>
      <c r="AH120" s="122">
        <f t="shared" si="1008"/>
        <v>107.575</v>
      </c>
      <c r="AI120" s="122">
        <f t="shared" si="1008"/>
        <v>138.82499999999999</v>
      </c>
      <c r="AJ120" s="122">
        <f t="shared" si="1008"/>
        <v>180.07499999999999</v>
      </c>
      <c r="AK120" s="122">
        <f t="shared" si="1008"/>
        <v>221.32499999999999</v>
      </c>
      <c r="AL120" s="122">
        <f t="shared" si="1008"/>
        <v>262.57499999999999</v>
      </c>
      <c r="AM120" s="122">
        <f t="shared" si="1008"/>
        <v>303.82499999999999</v>
      </c>
      <c r="AN120" s="122">
        <f t="shared" si="1008"/>
        <v>345.07499999999999</v>
      </c>
      <c r="AO120" s="122">
        <f t="shared" si="1008"/>
        <v>386.32499999999999</v>
      </c>
      <c r="AP120" s="122">
        <f t="shared" ref="AP120:AP121" si="1009">AO120+AP118</f>
        <v>429</v>
      </c>
      <c r="AQ120" s="122">
        <f>AQ118</f>
        <v>23.322800000000001</v>
      </c>
      <c r="AR120" s="122">
        <f t="shared" ref="AR120:AR121" si="1010">AQ120+AR118</f>
        <v>46.645600000000002</v>
      </c>
      <c r="AS120" s="122">
        <f t="shared" ref="AS120:AS121" si="1011">AR120+AS118</f>
        <v>69.968400000000003</v>
      </c>
      <c r="AT120" s="122">
        <f t="shared" ref="AT120:AT121" si="1012">AS120+AT118</f>
        <v>93.291200000000003</v>
      </c>
      <c r="AU120" s="122">
        <f t="shared" ref="AU120:AU121" si="1013">AT120+AU118</f>
        <v>116.614</v>
      </c>
      <c r="AV120" s="122">
        <f t="shared" ref="AV120:AV121" si="1014">AU120+AV118</f>
        <v>139.93680000000001</v>
      </c>
      <c r="AW120" s="122">
        <f t="shared" ref="AW120:AW121" si="1015">AV120+AW118</f>
        <v>165.33208000000002</v>
      </c>
      <c r="AX120" s="122">
        <f t="shared" ref="AX120:AX121" si="1016">AW120+AX118</f>
        <v>190.72736000000003</v>
      </c>
      <c r="AY120" s="122">
        <f t="shared" ref="AY120:AY121" si="1017">AX120+AY118</f>
        <v>216.12264000000005</v>
      </c>
      <c r="AZ120" s="122">
        <f t="shared" ref="AZ120:AZ121" si="1018">AY120+AZ118</f>
        <v>241.51792000000006</v>
      </c>
      <c r="BA120" s="122">
        <f t="shared" ref="BA120:BA121" si="1019">AZ120+BA118</f>
        <v>266.91320000000007</v>
      </c>
      <c r="BB120" s="122">
        <f t="shared" ref="BB120:BB121" si="1020">BA120+BB118</f>
        <v>292.30848000000009</v>
      </c>
      <c r="BC120" s="122">
        <f>BC118</f>
        <v>36.807130000000001</v>
      </c>
      <c r="BD120" s="122">
        <f t="shared" ref="BD120:BD121" si="1021">BC120+BD118</f>
        <v>61.903469999999999</v>
      </c>
      <c r="BE120" s="122">
        <f t="shared" ref="BE120:BE121" si="1022">BD120+BE118</f>
        <v>110.98724999999999</v>
      </c>
      <c r="BF120" s="122">
        <f t="shared" ref="BF120:BF121" si="1023">BE120+BF118</f>
        <v>136.18975999999998</v>
      </c>
      <c r="BG120" s="122">
        <f t="shared" ref="BG120:BG121" si="1024">BF120+BG118</f>
        <v>161.65417999999997</v>
      </c>
      <c r="BH120" s="122">
        <f t="shared" ref="BH120:BH121" si="1025">BG120+BH118</f>
        <v>192.84958999999998</v>
      </c>
      <c r="BI120" s="122">
        <f t="shared" ref="BI120:BI121" si="1026">BH120+BI118</f>
        <v>222.11105999999998</v>
      </c>
      <c r="BJ120" s="122">
        <f t="shared" ref="BJ120:BJ121" si="1027">BI120+BJ118</f>
        <v>249.82047999999998</v>
      </c>
      <c r="BK120" s="122">
        <f t="shared" ref="BK120:BK121" si="1028">BJ120+BK118</f>
        <v>277.60179999999997</v>
      </c>
      <c r="BL120" s="122">
        <f t="shared" ref="BL120:BL121" si="1029">BK120+BL118</f>
        <v>305.27676999999994</v>
      </c>
      <c r="BM120" s="122">
        <f t="shared" ref="BM120:BM121" si="1030">BL120+BM118</f>
        <v>332.93780999999996</v>
      </c>
      <c r="BN120" s="122">
        <f t="shared" ref="BN120:BN121" si="1031">BM120+BN118</f>
        <v>360.44628999999998</v>
      </c>
      <c r="BO120" s="122">
        <f>BO118</f>
        <v>24.811439999999997</v>
      </c>
      <c r="BP120" s="122">
        <f t="shared" ref="BP120:BP121" si="1032">BO120+BP118</f>
        <v>49.622879999999995</v>
      </c>
      <c r="BQ120" s="122">
        <f t="shared" ref="BQ120:BQ121" si="1033">BP120+BQ118</f>
        <v>74.434319999999985</v>
      </c>
      <c r="BR120" s="122">
        <f t="shared" ref="BR120:BR121" si="1034">BQ120+BR118</f>
        <v>99.278989999999979</v>
      </c>
      <c r="BS120" s="122">
        <f t="shared" ref="BS120:BS121" si="1035">BR120+BS118</f>
        <v>124.12365999999997</v>
      </c>
      <c r="BT120" s="122">
        <f t="shared" ref="BT120:BT121" si="1036">BS120+BT118</f>
        <v>151.01926999999998</v>
      </c>
      <c r="BU120" s="122">
        <f t="shared" ref="BU120:BU121" si="1037">BT120+BU118</f>
        <v>178.31069999999997</v>
      </c>
      <c r="BV120" s="122">
        <f t="shared" ref="BV120:BV121" si="1038">BU120+BV118</f>
        <v>205.60212999999996</v>
      </c>
      <c r="BW120" s="122">
        <f t="shared" ref="BW120:BW121" si="1039">BV120+BW118</f>
        <v>232.89355999999995</v>
      </c>
      <c r="BX120" s="122">
        <f t="shared" ref="BX120:BX121" si="1040">BW120+BX118</f>
        <v>260.18498999999997</v>
      </c>
      <c r="BY120" s="122">
        <f t="shared" ref="BY120:BY121" si="1041">BX120+BY118</f>
        <v>287.47641999999996</v>
      </c>
      <c r="BZ120" s="122">
        <f t="shared" ref="BZ120:BZ121" si="1042">BY120+BZ118</f>
        <v>314.76784999999995</v>
      </c>
      <c r="CA120" s="122">
        <f t="shared" ref="CA120" si="1043">BZ120+CA118</f>
        <v>347.33203999999995</v>
      </c>
      <c r="CB120" s="122">
        <f t="shared" ref="CB120:CB121" si="1044">CA120+CB118</f>
        <v>379.96466999999996</v>
      </c>
      <c r="CC120" s="122">
        <f t="shared" ref="CC120:CC121" si="1045">CB120+CC118</f>
        <v>413.15824999999995</v>
      </c>
      <c r="CD120" s="122">
        <f t="shared" ref="CD120:CD121" si="1046">CC120+CD118</f>
        <v>446.55171999999993</v>
      </c>
      <c r="CE120" s="122">
        <f t="shared" ref="CE120:CE121" si="1047">CD120+CE118</f>
        <v>479.87951999999996</v>
      </c>
      <c r="CF120" s="122">
        <f t="shared" ref="CF120:CF121" si="1048">CE120+CF118</f>
        <v>513.19981999999993</v>
      </c>
      <c r="CG120" s="122">
        <f t="shared" ref="CG120:CG121" si="1049">CF120+CG118</f>
        <v>549.50641999999993</v>
      </c>
      <c r="CH120" s="122">
        <f t="shared" ref="CH120:CH121" si="1050">CG120+CH118</f>
        <v>585.79940999999997</v>
      </c>
      <c r="CI120" s="122">
        <f t="shared" ref="CI120:CI121" si="1051">CH120+CI118</f>
        <v>622.10214999999994</v>
      </c>
      <c r="CJ120" s="122">
        <f t="shared" ref="CJ120:CJ121" si="1052">CI120+CJ118</f>
        <v>658.32655</v>
      </c>
      <c r="CK120" s="122">
        <f t="shared" ref="CK120:CK121" si="1053">CJ120+CK118</f>
        <v>694.58965000000001</v>
      </c>
      <c r="CL120" s="122">
        <f t="shared" ref="CL120:CL121" si="1054">CK120+CL118</f>
        <v>731.00900000000001</v>
      </c>
    </row>
    <row r="121" spans="1:90">
      <c r="D121" s="77" t="s">
        <v>18</v>
      </c>
      <c r="E121" s="122">
        <f t="shared" si="1007"/>
        <v>202.67281</v>
      </c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22">
        <f>SUM(S119)</f>
        <v>0</v>
      </c>
      <c r="T121" s="122">
        <f>SUM($S119:T119)</f>
        <v>0</v>
      </c>
      <c r="U121" s="122">
        <f>SUM($S119:U119)</f>
        <v>0</v>
      </c>
      <c r="V121" s="122">
        <f>SUM($S119:V119)</f>
        <v>0</v>
      </c>
      <c r="W121" s="122">
        <f>SUM($S119:W119)</f>
        <v>0</v>
      </c>
      <c r="X121" s="122">
        <f>SUM($S119:X119)</f>
        <v>0</v>
      </c>
      <c r="Y121" s="122">
        <f>SUM($S119:Y119)</f>
        <v>0</v>
      </c>
      <c r="Z121" s="122">
        <f>SUM($S119:Z119)</f>
        <v>12.082139999999999</v>
      </c>
      <c r="AA121" s="122">
        <f>SUM($S119:AA119)</f>
        <v>24.137740000000001</v>
      </c>
      <c r="AB121" s="122">
        <f>SUM($S119:AB119)</f>
        <v>37.408329999999999</v>
      </c>
      <c r="AC121" s="122">
        <f>SUM($S119:AC119)</f>
        <v>49.627809999999997</v>
      </c>
      <c r="AD121" s="122">
        <f>SUM($S119:AD119)</f>
        <v>62.153999999999996</v>
      </c>
      <c r="AE121" s="44">
        <f>AE119</f>
        <v>18.93094</v>
      </c>
      <c r="AF121" s="122">
        <f>AE121+AF119</f>
        <v>27.09299</v>
      </c>
      <c r="AG121" s="122">
        <f t="shared" ref="AG121:AO121" si="1055">AF121+AG119</f>
        <v>49.10633</v>
      </c>
      <c r="AH121" s="122">
        <f t="shared" si="1055"/>
        <v>61.852339999999998</v>
      </c>
      <c r="AI121" s="122">
        <f t="shared" si="1055"/>
        <v>74.754599999999996</v>
      </c>
      <c r="AJ121" s="122">
        <f t="shared" si="1055"/>
        <v>92.723759999999999</v>
      </c>
      <c r="AK121" s="122">
        <f t="shared" si="1055"/>
        <v>117.02574</v>
      </c>
      <c r="AL121" s="122">
        <f t="shared" si="1055"/>
        <v>141.01485</v>
      </c>
      <c r="AM121" s="122">
        <f t="shared" si="1055"/>
        <v>164.04662999999999</v>
      </c>
      <c r="AN121" s="122">
        <f t="shared" si="1055"/>
        <v>185.92317</v>
      </c>
      <c r="AO121" s="122">
        <f t="shared" si="1055"/>
        <v>206.75880000000001</v>
      </c>
      <c r="AP121" s="122">
        <f t="shared" si="1009"/>
        <v>247.93536</v>
      </c>
      <c r="AQ121" s="122">
        <f>AQ119</f>
        <v>20.29936</v>
      </c>
      <c r="AR121" s="122">
        <f t="shared" si="1010"/>
        <v>41.669260000000001</v>
      </c>
      <c r="AS121" s="122">
        <f t="shared" si="1011"/>
        <v>76.516410000000008</v>
      </c>
      <c r="AT121" s="122">
        <f t="shared" si="1012"/>
        <v>98.744400000000013</v>
      </c>
      <c r="AU121" s="122">
        <f t="shared" si="1013"/>
        <v>121.64486000000001</v>
      </c>
      <c r="AV121" s="122">
        <f t="shared" si="1014"/>
        <v>153.43815000000001</v>
      </c>
      <c r="AW121" s="122">
        <f t="shared" si="1015"/>
        <v>183.33674999999999</v>
      </c>
      <c r="AX121" s="122">
        <f t="shared" si="1016"/>
        <v>208.48293999999999</v>
      </c>
      <c r="AY121" s="122">
        <f t="shared" si="1017"/>
        <v>270.96379999999999</v>
      </c>
      <c r="AZ121" s="122">
        <f t="shared" si="1018"/>
        <v>297.66082</v>
      </c>
      <c r="BA121" s="122">
        <f t="shared" si="1019"/>
        <v>327.97462000000002</v>
      </c>
      <c r="BB121" s="122">
        <f t="shared" si="1020"/>
        <v>356.46785</v>
      </c>
      <c r="BC121" s="122">
        <f>BC119</f>
        <v>21.909179999999999</v>
      </c>
      <c r="BD121" s="122">
        <f t="shared" si="1021"/>
        <v>49.928889999999996</v>
      </c>
      <c r="BE121" s="122">
        <f t="shared" si="1022"/>
        <v>77.113509999999991</v>
      </c>
      <c r="BF121" s="122">
        <f t="shared" si="1023"/>
        <v>100.58721</v>
      </c>
      <c r="BG121" s="122">
        <f t="shared" si="1024"/>
        <v>106.64063</v>
      </c>
      <c r="BH121" s="122">
        <f t="shared" si="1025"/>
        <v>128.79514</v>
      </c>
      <c r="BI121" s="122">
        <f t="shared" si="1026"/>
        <v>156.95152999999999</v>
      </c>
      <c r="BJ121" s="122">
        <f t="shared" si="1027"/>
        <v>180.76137</v>
      </c>
      <c r="BK121" s="122">
        <f t="shared" si="1028"/>
        <v>211.81783999999999</v>
      </c>
      <c r="BL121" s="122">
        <f t="shared" si="1029"/>
        <v>238.82521</v>
      </c>
      <c r="BM121" s="122">
        <f t="shared" si="1030"/>
        <v>264.82323000000002</v>
      </c>
      <c r="BN121" s="122">
        <f t="shared" si="1031"/>
        <v>278.31758000000002</v>
      </c>
      <c r="BO121" s="122">
        <f>BO119</f>
        <v>24.71658</v>
      </c>
      <c r="BP121" s="122">
        <f t="shared" si="1032"/>
        <v>50.282660000000007</v>
      </c>
      <c r="BQ121" s="122">
        <f t="shared" si="1033"/>
        <v>72.047840000000008</v>
      </c>
      <c r="BR121" s="122">
        <f t="shared" si="1034"/>
        <v>108.03765000000001</v>
      </c>
      <c r="BS121" s="122">
        <f t="shared" si="1035"/>
        <v>135.86313000000001</v>
      </c>
      <c r="BT121" s="122">
        <f t="shared" si="1036"/>
        <v>165.62876</v>
      </c>
      <c r="BU121" s="122">
        <f t="shared" si="1037"/>
        <v>197.70767000000001</v>
      </c>
      <c r="BV121" s="122">
        <f t="shared" si="1038"/>
        <v>229.35023000000001</v>
      </c>
      <c r="BW121" s="122">
        <f t="shared" si="1039"/>
        <v>261.22212000000002</v>
      </c>
      <c r="BX121" s="122">
        <f t="shared" si="1040"/>
        <v>292.92214000000001</v>
      </c>
      <c r="BY121" s="122">
        <f t="shared" si="1041"/>
        <v>332.26641000000001</v>
      </c>
      <c r="BZ121" s="122">
        <f t="shared" si="1042"/>
        <v>380.71734000000004</v>
      </c>
      <c r="CA121" s="122">
        <f>CA119</f>
        <v>32.915990000000001</v>
      </c>
      <c r="CB121" s="122">
        <f t="shared" si="1044"/>
        <v>66.467160000000007</v>
      </c>
      <c r="CC121" s="122">
        <f t="shared" si="1045"/>
        <v>96.194100000000006</v>
      </c>
      <c r="CD121" s="122">
        <f t="shared" si="1046"/>
        <v>130.76544000000001</v>
      </c>
      <c r="CE121" s="122">
        <f t="shared" si="1047"/>
        <v>165.61111</v>
      </c>
      <c r="CF121" s="122">
        <f t="shared" si="1048"/>
        <v>202.67281</v>
      </c>
      <c r="CG121" s="122">
        <f t="shared" si="1049"/>
        <v>202.81938</v>
      </c>
      <c r="CH121" s="122">
        <f t="shared" si="1050"/>
        <v>202.81938</v>
      </c>
      <c r="CI121" s="122">
        <f t="shared" si="1051"/>
        <v>202.81938</v>
      </c>
      <c r="CJ121" s="122">
        <f t="shared" si="1052"/>
        <v>202.81938</v>
      </c>
      <c r="CK121" s="122">
        <f t="shared" si="1053"/>
        <v>202.81938</v>
      </c>
      <c r="CL121" s="122">
        <f t="shared" si="1054"/>
        <v>202.81938</v>
      </c>
    </row>
    <row r="122" spans="1:90">
      <c r="D122" s="77" t="s">
        <v>15</v>
      </c>
      <c r="E122" s="122">
        <f t="shared" si="1007"/>
        <v>34.813449166666665</v>
      </c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22">
        <f t="shared" ref="S122:AE122" si="1056">AVERAGE(H119:S119)</f>
        <v>0</v>
      </c>
      <c r="T122" s="122">
        <f t="shared" si="1056"/>
        <v>0</v>
      </c>
      <c r="U122" s="122">
        <f t="shared" si="1056"/>
        <v>0</v>
      </c>
      <c r="V122" s="122">
        <f t="shared" si="1056"/>
        <v>0</v>
      </c>
      <c r="W122" s="122">
        <f t="shared" si="1056"/>
        <v>0</v>
      </c>
      <c r="X122" s="122">
        <f t="shared" si="1056"/>
        <v>0</v>
      </c>
      <c r="Y122" s="122">
        <f t="shared" si="1056"/>
        <v>0</v>
      </c>
      <c r="Z122" s="122">
        <f t="shared" si="1056"/>
        <v>1.006845</v>
      </c>
      <c r="AA122" s="122">
        <f t="shared" si="1056"/>
        <v>2.0114783333333333</v>
      </c>
      <c r="AB122" s="122">
        <f t="shared" si="1056"/>
        <v>3.1173608333333331</v>
      </c>
      <c r="AC122" s="122">
        <f t="shared" si="1056"/>
        <v>4.1356508333333331</v>
      </c>
      <c r="AD122" s="122">
        <f t="shared" si="1056"/>
        <v>5.1795</v>
      </c>
      <c r="AE122" s="122">
        <f t="shared" si="1056"/>
        <v>6.7570783333333324</v>
      </c>
      <c r="AF122" s="122">
        <f t="shared" ref="AF122" si="1057">AVERAGE(U119:AF119)</f>
        <v>7.4372491666666649</v>
      </c>
      <c r="AG122" s="122">
        <f t="shared" ref="AG122" si="1058">AVERAGE(V119:AG119)</f>
        <v>9.2716941666666646</v>
      </c>
      <c r="AH122" s="122">
        <f t="shared" ref="AH122" si="1059">AVERAGE(W119:AH119)</f>
        <v>10.333861666666666</v>
      </c>
      <c r="AI122" s="122">
        <f t="shared" ref="AI122" si="1060">AVERAGE(X119:AI119)</f>
        <v>11.409049999999999</v>
      </c>
      <c r="AJ122" s="122">
        <f t="shared" ref="AJ122" si="1061">AVERAGE(Y119:AJ119)</f>
        <v>12.906479999999997</v>
      </c>
      <c r="AK122" s="122">
        <f t="shared" ref="AK122" si="1062">AVERAGE(Z119:AK119)</f>
        <v>14.931644999999998</v>
      </c>
      <c r="AL122" s="122">
        <f t="shared" ref="AL122" si="1063">AVERAGE(AA119:AL119)</f>
        <v>15.923892500000001</v>
      </c>
      <c r="AM122" s="122">
        <f t="shared" ref="AM122" si="1064">AVERAGE(AB119:AM119)</f>
        <v>16.838574166666664</v>
      </c>
      <c r="AN122" s="122">
        <f t="shared" ref="AN122" si="1065">AVERAGE(AC119:AN119)</f>
        <v>17.555736666666668</v>
      </c>
      <c r="AO122" s="122">
        <f t="shared" ref="AO122" si="1066">AVERAGE(AD119:AO119)</f>
        <v>18.273749166666668</v>
      </c>
      <c r="AP122" s="122">
        <f t="shared" ref="AP122" si="1067">AVERAGE(AE119:AP119)</f>
        <v>20.661280000000001</v>
      </c>
      <c r="AQ122" s="122">
        <f t="shared" ref="AQ122" si="1068">AVERAGE(AF119:AQ119)</f>
        <v>20.775314999999999</v>
      </c>
      <c r="AR122" s="122">
        <f t="shared" ref="AR122" si="1069">AVERAGE(AG119:AR119)</f>
        <v>21.875969166666668</v>
      </c>
      <c r="AS122" s="122">
        <f t="shared" ref="AS122" si="1070">AVERAGE(AH119:AS119)</f>
        <v>22.945453333333333</v>
      </c>
      <c r="AT122" s="122">
        <f t="shared" ref="AT122" si="1071">AVERAGE(AI119:AT119)</f>
        <v>23.735618333333331</v>
      </c>
      <c r="AU122" s="122">
        <f t="shared" ref="AU122" si="1072">AVERAGE(AJ119:AU119)</f>
        <v>24.568801666666669</v>
      </c>
      <c r="AV122" s="122">
        <f t="shared" ref="AV122" si="1073">AVERAGE(AK119:AV119)</f>
        <v>25.720812500000005</v>
      </c>
      <c r="AW122" s="122">
        <f t="shared" ref="AW122" si="1074">AVERAGE(AL119:AW119)</f>
        <v>26.1871975</v>
      </c>
      <c r="AX122" s="122">
        <f t="shared" ref="AX122" si="1075">AVERAGE(AM119:AX119)</f>
        <v>26.283620833333334</v>
      </c>
      <c r="AY122" s="122">
        <f t="shared" ref="AY122" si="1076">AVERAGE(AN119:AY119)</f>
        <v>29.571044166666667</v>
      </c>
      <c r="AZ122" s="122">
        <f t="shared" ref="AZ122" si="1077">AVERAGE(AO119:AZ119)</f>
        <v>29.972750833333336</v>
      </c>
      <c r="BA122" s="122">
        <f t="shared" ref="BA122" si="1078">AVERAGE(AP119:BA119)</f>
        <v>30.762598333333333</v>
      </c>
      <c r="BB122" s="122">
        <f t="shared" ref="BB122:BC122" si="1079">AVERAGE(AQ119:BB119)</f>
        <v>29.705654166666665</v>
      </c>
      <c r="BC122" s="122">
        <f t="shared" si="1079"/>
        <v>29.83980583333333</v>
      </c>
      <c r="BD122" s="122">
        <f t="shared" ref="BD122" si="1080">AVERAGE(AS119:BD119)</f>
        <v>30.393956666666664</v>
      </c>
      <c r="BE122" s="122">
        <f t="shared" ref="BE122" si="1081">AVERAGE(AT119:BE119)</f>
        <v>29.755412499999995</v>
      </c>
      <c r="BF122" s="122">
        <f t="shared" ref="BF122" si="1082">AVERAGE(AU119:BF119)</f>
        <v>29.859221666666667</v>
      </c>
      <c r="BG122" s="122">
        <f t="shared" ref="BG122" si="1083">AVERAGE(AV119:BG119)</f>
        <v>28.455301666666671</v>
      </c>
      <c r="BH122" s="122">
        <f t="shared" ref="BH122" si="1084">AVERAGE(AW119:BH119)</f>
        <v>27.652070000000005</v>
      </c>
      <c r="BI122" s="122">
        <f t="shared" ref="BI122" si="1085">AVERAGE(AX119:BI119)</f>
        <v>27.506885833333339</v>
      </c>
      <c r="BJ122" s="122">
        <f t="shared" ref="BJ122" si="1086">AVERAGE(AY119:BJ119)</f>
        <v>27.395523333333333</v>
      </c>
      <c r="BK122" s="122">
        <f t="shared" ref="BK122" si="1087">AVERAGE(AZ119:BK119)</f>
        <v>24.77682416666666</v>
      </c>
      <c r="BL122" s="122">
        <f t="shared" ref="BL122" si="1088">AVERAGE(BA119:BL119)</f>
        <v>24.802686666666663</v>
      </c>
      <c r="BM122" s="122">
        <f t="shared" ref="BM122" si="1089">AVERAGE(BB119:BM119)</f>
        <v>24.44303833333333</v>
      </c>
      <c r="BN122" s="122">
        <f t="shared" ref="BN122" si="1090">AVERAGE(BC119:BN119)</f>
        <v>23.19313166666667</v>
      </c>
      <c r="BO122" s="122">
        <f t="shared" ref="BO122" si="1091">AVERAGE(BD119:BO119)</f>
        <v>23.42708166666667</v>
      </c>
      <c r="BP122" s="122">
        <f t="shared" ref="BP122" si="1092">AVERAGE(BE119:BP119)</f>
        <v>23.2226125</v>
      </c>
      <c r="BQ122" s="122">
        <f t="shared" ref="BQ122" si="1093">AVERAGE(BF119:BQ119)</f>
        <v>22.770992500000002</v>
      </c>
      <c r="BR122" s="122">
        <f t="shared" ref="BR122" si="1094">AVERAGE(BG119:BR119)</f>
        <v>23.814001666666666</v>
      </c>
      <c r="BS122" s="122">
        <f t="shared" ref="BS122" si="1095">AVERAGE(BH119:BS119)</f>
        <v>25.628339999999998</v>
      </c>
      <c r="BT122" s="122">
        <f t="shared" ref="BT122" si="1096">AVERAGE(BI119:BT119)</f>
        <v>26.262599999999992</v>
      </c>
      <c r="BU122" s="122">
        <f t="shared" ref="BU122" si="1097">AVERAGE(BJ119:BU119)</f>
        <v>26.589476666666666</v>
      </c>
      <c r="BV122" s="122">
        <f t="shared" ref="BV122" si="1098">AVERAGE(BK119:BV119)</f>
        <v>27.242203333333332</v>
      </c>
      <c r="BW122" s="122">
        <f t="shared" ref="BW122" si="1099">AVERAGE(BL119:BW119)</f>
        <v>27.310154999999998</v>
      </c>
      <c r="BX122" s="122">
        <f t="shared" ref="BX122" si="1100">AVERAGE(BM119:BX119)</f>
        <v>27.701209166666668</v>
      </c>
      <c r="BY122" s="122">
        <f t="shared" ref="BY122" si="1101">AVERAGE(BN119:BY119)</f>
        <v>28.813396666666666</v>
      </c>
      <c r="BZ122" s="122">
        <f t="shared" ref="BZ122" si="1102">AVERAGE(BO119:BZ119)</f>
        <v>31.726445000000002</v>
      </c>
      <c r="CA122" s="122">
        <f t="shared" ref="CA122" si="1103">AVERAGE(BP119:CA119)</f>
        <v>32.409729166666672</v>
      </c>
      <c r="CB122" s="122">
        <f t="shared" ref="CB122" si="1104">AVERAGE(BQ119:CB119)</f>
        <v>33.075153333333333</v>
      </c>
      <c r="CC122" s="122">
        <f t="shared" ref="CC122" si="1105">AVERAGE(BR119:CC119)</f>
        <v>33.738633333333333</v>
      </c>
      <c r="CD122" s="122">
        <f t="shared" ref="CD122" si="1106">AVERAGE(BS119:CD119)</f>
        <v>33.620427500000005</v>
      </c>
      <c r="CE122" s="122">
        <f t="shared" ref="CE122" si="1107">AVERAGE(BT119:CE119)</f>
        <v>34.205443333333335</v>
      </c>
      <c r="CF122" s="122">
        <f t="shared" ref="CF122" si="1108">AVERAGE(BU119:CF119)</f>
        <v>34.813449166666665</v>
      </c>
      <c r="CG122" s="122">
        <f t="shared" ref="CG122" si="1109">AVERAGE(BV119:CG119)</f>
        <v>32.152420833333331</v>
      </c>
      <c r="CH122" s="122">
        <f t="shared" ref="CH122" si="1110">AVERAGE(BW119:CH119)</f>
        <v>29.515540833333333</v>
      </c>
      <c r="CI122" s="122">
        <f t="shared" ref="CI122" si="1111">AVERAGE(BX119:CI119)</f>
        <v>26.859549999999999</v>
      </c>
      <c r="CJ122" s="122">
        <f t="shared" ref="CJ122" si="1112">AVERAGE(BY119:CJ119)</f>
        <v>24.217881666666667</v>
      </c>
      <c r="CK122" s="122">
        <f t="shared" ref="CK122" si="1113">AVERAGE(BZ119:CK119)</f>
        <v>20.939192499999997</v>
      </c>
      <c r="CL122" s="122">
        <f t="shared" ref="CL122" si="1114">AVERAGE(CA119:CL119)</f>
        <v>16.901615</v>
      </c>
    </row>
    <row r="123" spans="1:90">
      <c r="D123" s="77" t="s">
        <v>125</v>
      </c>
      <c r="E123" s="122">
        <f t="shared" si="1007"/>
        <v>33.320300000000003</v>
      </c>
      <c r="F123" s="106"/>
      <c r="G123" s="106">
        <f>G118+G99</f>
        <v>0</v>
      </c>
      <c r="H123" s="106">
        <f t="shared" ref="H123:R124" si="1115">H118+H99</f>
        <v>0</v>
      </c>
      <c r="I123" s="106">
        <f t="shared" si="1115"/>
        <v>0</v>
      </c>
      <c r="J123" s="106">
        <f t="shared" si="1115"/>
        <v>0</v>
      </c>
      <c r="K123" s="106">
        <f t="shared" si="1115"/>
        <v>0</v>
      </c>
      <c r="L123" s="106">
        <f t="shared" si="1115"/>
        <v>0</v>
      </c>
      <c r="M123" s="106">
        <f t="shared" si="1115"/>
        <v>0</v>
      </c>
      <c r="N123" s="106">
        <f t="shared" si="1115"/>
        <v>0</v>
      </c>
      <c r="O123" s="106">
        <f t="shared" si="1115"/>
        <v>0</v>
      </c>
      <c r="P123" s="106">
        <f t="shared" si="1115"/>
        <v>0</v>
      </c>
      <c r="Q123" s="106">
        <f t="shared" si="1115"/>
        <v>0</v>
      </c>
      <c r="R123" s="106">
        <f t="shared" si="1115"/>
        <v>0</v>
      </c>
      <c r="S123" s="122">
        <f>S118+S99</f>
        <v>0</v>
      </c>
      <c r="T123" s="122">
        <f>T118+T99</f>
        <v>0</v>
      </c>
      <c r="U123" s="122">
        <f>U118+U99</f>
        <v>0</v>
      </c>
      <c r="V123" s="122">
        <f>V118+V99</f>
        <v>0</v>
      </c>
      <c r="W123" s="122">
        <f t="shared" ref="T123:AD124" si="1116">W118+W99</f>
        <v>0</v>
      </c>
      <c r="X123" s="122">
        <f t="shared" si="1116"/>
        <v>0</v>
      </c>
      <c r="Y123" s="122">
        <f t="shared" si="1116"/>
        <v>0</v>
      </c>
      <c r="Z123" s="122">
        <f t="shared" si="1116"/>
        <v>0</v>
      </c>
      <c r="AA123" s="122">
        <f t="shared" si="1116"/>
        <v>0</v>
      </c>
      <c r="AB123" s="122">
        <f t="shared" si="1116"/>
        <v>0</v>
      </c>
      <c r="AC123" s="122">
        <f t="shared" si="1116"/>
        <v>0</v>
      </c>
      <c r="AD123" s="122">
        <f t="shared" si="1116"/>
        <v>0</v>
      </c>
      <c r="AE123" s="122">
        <f t="shared" ref="AE123:AO124" si="1117">AE118+AE99</f>
        <v>26.67069</v>
      </c>
      <c r="AF123" s="122">
        <f t="shared" si="1117"/>
        <v>24.25</v>
      </c>
      <c r="AG123" s="122">
        <f t="shared" si="1117"/>
        <v>26.675000000000001</v>
      </c>
      <c r="AH123" s="122">
        <f t="shared" si="1117"/>
        <v>31.725000000000001</v>
      </c>
      <c r="AI123" s="122">
        <f t="shared" si="1117"/>
        <v>31.75</v>
      </c>
      <c r="AJ123" s="122">
        <f t="shared" si="1117"/>
        <v>42</v>
      </c>
      <c r="AK123" s="122">
        <f t="shared" si="1117"/>
        <v>42</v>
      </c>
      <c r="AL123" s="122">
        <f t="shared" si="1117"/>
        <v>42</v>
      </c>
      <c r="AM123" s="122">
        <f t="shared" si="1117"/>
        <v>42</v>
      </c>
      <c r="AN123" s="122">
        <f t="shared" si="1117"/>
        <v>42</v>
      </c>
      <c r="AO123" s="122">
        <f t="shared" si="1117"/>
        <v>42</v>
      </c>
      <c r="AP123" s="122">
        <f t="shared" ref="AP123:BB123" si="1118">AP118+AP99</f>
        <v>43.424999999999997</v>
      </c>
      <c r="AQ123" s="122">
        <f t="shared" si="1118"/>
        <v>23.322800000000001</v>
      </c>
      <c r="AR123" s="122">
        <f t="shared" si="1118"/>
        <v>23.322800000000001</v>
      </c>
      <c r="AS123" s="122">
        <f t="shared" si="1118"/>
        <v>23.322800000000001</v>
      </c>
      <c r="AT123" s="122">
        <f t="shared" si="1118"/>
        <v>23.322800000000001</v>
      </c>
      <c r="AU123" s="122">
        <f t="shared" si="1118"/>
        <v>23.322800000000001</v>
      </c>
      <c r="AV123" s="122">
        <f t="shared" si="1118"/>
        <v>23.322800000000001</v>
      </c>
      <c r="AW123" s="122">
        <f t="shared" si="1118"/>
        <v>25.39528</v>
      </c>
      <c r="AX123" s="122">
        <f t="shared" si="1118"/>
        <v>25.39528</v>
      </c>
      <c r="AY123" s="122">
        <f t="shared" si="1118"/>
        <v>25.39528</v>
      </c>
      <c r="AZ123" s="122">
        <f t="shared" si="1118"/>
        <v>25.39528</v>
      </c>
      <c r="BA123" s="122">
        <f t="shared" si="1118"/>
        <v>25.39528</v>
      </c>
      <c r="BB123" s="122">
        <f t="shared" si="1118"/>
        <v>25.39528</v>
      </c>
      <c r="BC123" s="122">
        <f t="shared" ref="BC123:BN123" si="1119">BC118+BC99</f>
        <v>36.807130000000001</v>
      </c>
      <c r="BD123" s="122">
        <f t="shared" si="1119"/>
        <v>25.096340000000001</v>
      </c>
      <c r="BE123" s="122">
        <f t="shared" si="1119"/>
        <v>49.083779999999997</v>
      </c>
      <c r="BF123" s="122">
        <f t="shared" si="1119"/>
        <v>25.202509999999997</v>
      </c>
      <c r="BG123" s="122">
        <f t="shared" si="1119"/>
        <v>25.464419999999997</v>
      </c>
      <c r="BH123" s="122">
        <f t="shared" si="1119"/>
        <v>31.195409999999999</v>
      </c>
      <c r="BI123" s="122">
        <f t="shared" si="1119"/>
        <v>29.261470000000003</v>
      </c>
      <c r="BJ123" s="122">
        <f t="shared" si="1119"/>
        <v>27.709419999999998</v>
      </c>
      <c r="BK123" s="122">
        <f t="shared" si="1119"/>
        <v>27.781320000000001</v>
      </c>
      <c r="BL123" s="122">
        <f t="shared" si="1119"/>
        <v>27.674970000000002</v>
      </c>
      <c r="BM123" s="122">
        <f t="shared" si="1119"/>
        <v>27.66104</v>
      </c>
      <c r="BN123" s="122">
        <f t="shared" si="1119"/>
        <v>27.508479999999999</v>
      </c>
      <c r="BO123" s="122">
        <f t="shared" ref="BO123:BZ123" si="1120">BO118+BO99</f>
        <v>24.811439999999997</v>
      </c>
      <c r="BP123" s="122">
        <f t="shared" si="1120"/>
        <v>24.811439999999997</v>
      </c>
      <c r="BQ123" s="122">
        <f t="shared" si="1120"/>
        <v>24.811439999999997</v>
      </c>
      <c r="BR123" s="122">
        <f t="shared" si="1120"/>
        <v>24.844669999999997</v>
      </c>
      <c r="BS123" s="122">
        <f t="shared" si="1120"/>
        <v>24.844669999999997</v>
      </c>
      <c r="BT123" s="122">
        <f t="shared" si="1120"/>
        <v>26.895610000000001</v>
      </c>
      <c r="BU123" s="122">
        <f t="shared" si="1120"/>
        <v>27.291430000000002</v>
      </c>
      <c r="BV123" s="122">
        <f t="shared" si="1120"/>
        <v>27.291430000000002</v>
      </c>
      <c r="BW123" s="122">
        <f t="shared" si="1120"/>
        <v>27.291430000000002</v>
      </c>
      <c r="BX123" s="122">
        <f t="shared" si="1120"/>
        <v>27.291430000000002</v>
      </c>
      <c r="BY123" s="122">
        <f t="shared" si="1120"/>
        <v>27.291430000000002</v>
      </c>
      <c r="BZ123" s="122">
        <f t="shared" si="1120"/>
        <v>27.291430000000002</v>
      </c>
      <c r="CA123" s="122">
        <f t="shared" ref="CA123:CL123" si="1121">CA118+CA99</f>
        <v>32.564189999999996</v>
      </c>
      <c r="CB123" s="122">
        <f t="shared" si="1121"/>
        <v>32.632629999999999</v>
      </c>
      <c r="CC123" s="122">
        <f t="shared" si="1121"/>
        <v>33.193580000000004</v>
      </c>
      <c r="CD123" s="122">
        <f t="shared" si="1121"/>
        <v>33.393470000000001</v>
      </c>
      <c r="CE123" s="122">
        <f t="shared" si="1121"/>
        <v>33.327800000000003</v>
      </c>
      <c r="CF123" s="122">
        <f t="shared" si="1121"/>
        <v>33.320300000000003</v>
      </c>
      <c r="CG123" s="122">
        <f t="shared" si="1121"/>
        <v>36.306599999999996</v>
      </c>
      <c r="CH123" s="122">
        <f t="shared" si="1121"/>
        <v>36.292989999999996</v>
      </c>
      <c r="CI123" s="122">
        <f t="shared" si="1121"/>
        <v>36.30274</v>
      </c>
      <c r="CJ123" s="122">
        <f t="shared" si="1121"/>
        <v>36.224400000000003</v>
      </c>
      <c r="CK123" s="122">
        <f t="shared" si="1121"/>
        <v>36.263100000000001</v>
      </c>
      <c r="CL123" s="122">
        <f t="shared" si="1121"/>
        <v>36.419350000000001</v>
      </c>
    </row>
    <row r="124" spans="1:90">
      <c r="D124" s="77" t="s">
        <v>123</v>
      </c>
      <c r="E124" s="122">
        <f t="shared" si="1007"/>
        <v>37.061699999999995</v>
      </c>
      <c r="F124" s="106"/>
      <c r="G124" s="106">
        <f>G119+G100</f>
        <v>0</v>
      </c>
      <c r="H124" s="106">
        <f t="shared" si="1115"/>
        <v>0</v>
      </c>
      <c r="I124" s="106">
        <f t="shared" si="1115"/>
        <v>0</v>
      </c>
      <c r="J124" s="106">
        <f t="shared" si="1115"/>
        <v>0</v>
      </c>
      <c r="K124" s="106">
        <f t="shared" si="1115"/>
        <v>0</v>
      </c>
      <c r="L124" s="106">
        <f t="shared" si="1115"/>
        <v>0</v>
      </c>
      <c r="M124" s="106">
        <f t="shared" si="1115"/>
        <v>0</v>
      </c>
      <c r="N124" s="106">
        <f t="shared" si="1115"/>
        <v>0</v>
      </c>
      <c r="O124" s="106">
        <f t="shared" si="1115"/>
        <v>0</v>
      </c>
      <c r="P124" s="106">
        <f t="shared" si="1115"/>
        <v>0</v>
      </c>
      <c r="Q124" s="106">
        <f t="shared" si="1115"/>
        <v>0</v>
      </c>
      <c r="R124" s="106">
        <f t="shared" si="1115"/>
        <v>0</v>
      </c>
      <c r="S124" s="122">
        <f>S119+S100</f>
        <v>0</v>
      </c>
      <c r="T124" s="122">
        <f t="shared" si="1116"/>
        <v>0</v>
      </c>
      <c r="U124" s="122">
        <f t="shared" si="1116"/>
        <v>0</v>
      </c>
      <c r="V124" s="122">
        <f t="shared" si="1116"/>
        <v>0</v>
      </c>
      <c r="W124" s="122">
        <f t="shared" si="1116"/>
        <v>0</v>
      </c>
      <c r="X124" s="122">
        <f t="shared" si="1116"/>
        <v>0</v>
      </c>
      <c r="Y124" s="122">
        <f t="shared" si="1116"/>
        <v>0</v>
      </c>
      <c r="Z124" s="122">
        <f t="shared" si="1116"/>
        <v>12.082139999999999</v>
      </c>
      <c r="AA124" s="122">
        <f t="shared" si="1116"/>
        <v>12.0556</v>
      </c>
      <c r="AB124" s="122">
        <f t="shared" si="1116"/>
        <v>13.27059</v>
      </c>
      <c r="AC124" s="122">
        <f t="shared" si="1116"/>
        <v>12.219479999999999</v>
      </c>
      <c r="AD124" s="122">
        <f t="shared" si="1116"/>
        <v>12.57352</v>
      </c>
      <c r="AE124" s="122">
        <f t="shared" si="1117"/>
        <v>18.93094</v>
      </c>
      <c r="AF124" s="122">
        <f t="shared" si="1117"/>
        <v>8.1620500000000007</v>
      </c>
      <c r="AG124" s="122">
        <f t="shared" si="1117"/>
        <v>28.332139999999999</v>
      </c>
      <c r="AH124" s="122">
        <f t="shared" si="1117"/>
        <v>59.099689999999995</v>
      </c>
      <c r="AI124" s="122">
        <f t="shared" si="1117"/>
        <v>76.610929999999996</v>
      </c>
      <c r="AJ124" s="122">
        <f t="shared" si="1117"/>
        <v>-91.986109999999996</v>
      </c>
      <c r="AK124" s="122">
        <f t="shared" si="1117"/>
        <v>69.39321000000001</v>
      </c>
      <c r="AL124" s="122">
        <f t="shared" si="1117"/>
        <v>-22.496419999999997</v>
      </c>
      <c r="AM124" s="122">
        <f t="shared" si="1117"/>
        <v>23.031779999999998</v>
      </c>
      <c r="AN124" s="122">
        <f t="shared" si="1117"/>
        <v>21.876540000000002</v>
      </c>
      <c r="AO124" s="122">
        <f t="shared" si="1117"/>
        <v>20.835630000000002</v>
      </c>
      <c r="AP124" s="122">
        <f t="shared" ref="AP124:BB124" si="1122">AP119+AP100</f>
        <v>41.176559999999995</v>
      </c>
      <c r="AQ124" s="122">
        <f t="shared" si="1122"/>
        <v>20.29936</v>
      </c>
      <c r="AR124" s="122">
        <f t="shared" si="1122"/>
        <v>21.369900000000001</v>
      </c>
      <c r="AS124" s="122">
        <f t="shared" si="1122"/>
        <v>34.847149999999999</v>
      </c>
      <c r="AT124" s="122">
        <f t="shared" si="1122"/>
        <v>22.227990000000002</v>
      </c>
      <c r="AU124" s="122">
        <f t="shared" si="1122"/>
        <v>22.900459999999999</v>
      </c>
      <c r="AV124" s="122">
        <f t="shared" si="1122"/>
        <v>31.793290000000002</v>
      </c>
      <c r="AW124" s="122">
        <f t="shared" si="1122"/>
        <v>29.898599999999998</v>
      </c>
      <c r="AX124" s="122">
        <f t="shared" si="1122"/>
        <v>25.146189999999997</v>
      </c>
      <c r="AY124" s="122">
        <f t="shared" si="1122"/>
        <v>62.48086</v>
      </c>
      <c r="AZ124" s="122">
        <f t="shared" si="1122"/>
        <v>26.697020000000002</v>
      </c>
      <c r="BA124" s="122">
        <f t="shared" si="1122"/>
        <v>30.313800000000001</v>
      </c>
      <c r="BB124" s="122">
        <f t="shared" si="1122"/>
        <v>28.493230000000001</v>
      </c>
      <c r="BC124" s="122">
        <f t="shared" ref="BC124:BN124" si="1123">BC119+BC100</f>
        <v>21.909179999999999</v>
      </c>
      <c r="BD124" s="122">
        <f t="shared" si="1123"/>
        <v>28.01971</v>
      </c>
      <c r="BE124" s="122">
        <f t="shared" si="1123"/>
        <v>27.184619999999999</v>
      </c>
      <c r="BF124" s="122">
        <f t="shared" si="1123"/>
        <v>23.473700000000001</v>
      </c>
      <c r="BG124" s="122">
        <f t="shared" si="1123"/>
        <v>6.05342</v>
      </c>
      <c r="BH124" s="122">
        <f t="shared" si="1123"/>
        <v>22.154509999999998</v>
      </c>
      <c r="BI124" s="122">
        <f t="shared" si="1123"/>
        <v>28.156389999999998</v>
      </c>
      <c r="BJ124" s="122">
        <f t="shared" si="1123"/>
        <v>23.809840000000001</v>
      </c>
      <c r="BK124" s="122">
        <f t="shared" si="1123"/>
        <v>31.056470000000001</v>
      </c>
      <c r="BL124" s="122">
        <f t="shared" si="1123"/>
        <v>27.007369999999998</v>
      </c>
      <c r="BM124" s="122">
        <f t="shared" si="1123"/>
        <v>25.99802</v>
      </c>
      <c r="BN124" s="122">
        <f t="shared" si="1123"/>
        <v>13.494350000000001</v>
      </c>
      <c r="BO124" s="122">
        <f t="shared" ref="BO124:BZ124" si="1124">BO119+BO100</f>
        <v>24.71658</v>
      </c>
      <c r="BP124" s="122">
        <f t="shared" si="1124"/>
        <v>25.566080000000003</v>
      </c>
      <c r="BQ124" s="122">
        <f t="shared" si="1124"/>
        <v>21.765180000000001</v>
      </c>
      <c r="BR124" s="122">
        <f t="shared" si="1124"/>
        <v>35.989809999999999</v>
      </c>
      <c r="BS124" s="122">
        <f t="shared" si="1124"/>
        <v>27.825479999999999</v>
      </c>
      <c r="BT124" s="122">
        <f t="shared" si="1124"/>
        <v>29.765630000000002</v>
      </c>
      <c r="BU124" s="122">
        <f t="shared" si="1124"/>
        <v>32.07891</v>
      </c>
      <c r="BV124" s="122">
        <f t="shared" si="1124"/>
        <v>31.64256</v>
      </c>
      <c r="BW124" s="122">
        <f t="shared" si="1124"/>
        <v>31.87189</v>
      </c>
      <c r="BX124" s="122">
        <f t="shared" si="1124"/>
        <v>31.700020000000002</v>
      </c>
      <c r="BY124" s="122">
        <f t="shared" si="1124"/>
        <v>39.344269999999995</v>
      </c>
      <c r="BZ124" s="122">
        <f t="shared" si="1124"/>
        <v>48.45093</v>
      </c>
      <c r="CA124" s="122">
        <f t="shared" ref="CA124:CL124" si="1125">CA119+CA100</f>
        <v>32.915990000000001</v>
      </c>
      <c r="CB124" s="122">
        <f t="shared" si="1125"/>
        <v>33.551169999999999</v>
      </c>
      <c r="CC124" s="122">
        <f t="shared" si="1125"/>
        <v>29.726939999999999</v>
      </c>
      <c r="CD124" s="122">
        <f t="shared" si="1125"/>
        <v>34.571339999999999</v>
      </c>
      <c r="CE124" s="122">
        <f t="shared" si="1125"/>
        <v>34.845669999999998</v>
      </c>
      <c r="CF124" s="122">
        <f t="shared" si="1125"/>
        <v>37.061699999999995</v>
      </c>
      <c r="CG124" s="122">
        <f t="shared" si="1125"/>
        <v>0.14657000000000001</v>
      </c>
      <c r="CH124" s="122">
        <f t="shared" si="1125"/>
        <v>0</v>
      </c>
      <c r="CI124" s="122">
        <f t="shared" si="1125"/>
        <v>0</v>
      </c>
      <c r="CJ124" s="122">
        <f t="shared" si="1125"/>
        <v>0</v>
      </c>
      <c r="CK124" s="122">
        <f t="shared" si="1125"/>
        <v>0</v>
      </c>
      <c r="CL124" s="122">
        <f t="shared" si="1125"/>
        <v>0</v>
      </c>
    </row>
    <row r="125" spans="1:90">
      <c r="D125" s="77" t="s">
        <v>246</v>
      </c>
      <c r="E125" s="122">
        <f t="shared" si="1007"/>
        <v>198.43197000000001</v>
      </c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22">
        <f>SUM(S123)</f>
        <v>0</v>
      </c>
      <c r="T125" s="122">
        <f>SUM($S123:T123)</f>
        <v>0</v>
      </c>
      <c r="U125" s="122">
        <f>SUM($S123:U123)</f>
        <v>0</v>
      </c>
      <c r="V125" s="122">
        <f>SUM($S123:V123)</f>
        <v>0</v>
      </c>
      <c r="W125" s="122">
        <f>SUM($S123:W123)</f>
        <v>0</v>
      </c>
      <c r="X125" s="122">
        <f>SUM($S123:X123)</f>
        <v>0</v>
      </c>
      <c r="Y125" s="122">
        <f>SUM($S123:Y123)</f>
        <v>0</v>
      </c>
      <c r="Z125" s="122">
        <f>SUM($S123:Z123)</f>
        <v>0</v>
      </c>
      <c r="AA125" s="122">
        <f>SUM($S123:AA123)</f>
        <v>0</v>
      </c>
      <c r="AB125" s="122">
        <f>SUM($S123:AB123)</f>
        <v>0</v>
      </c>
      <c r="AC125" s="122">
        <f>SUM($S123:AC123)</f>
        <v>0</v>
      </c>
      <c r="AD125" s="122">
        <f>SUM($S123:AD123)</f>
        <v>0</v>
      </c>
      <c r="AE125" s="44">
        <f>AE123</f>
        <v>26.67069</v>
      </c>
      <c r="AF125" s="122">
        <f>AE125+AF123</f>
        <v>50.92069</v>
      </c>
      <c r="AG125" s="122">
        <f t="shared" ref="AG125" si="1126">AF125+AG123</f>
        <v>77.595690000000005</v>
      </c>
      <c r="AH125" s="122">
        <f t="shared" ref="AH125" si="1127">AG125+AH123</f>
        <v>109.32069000000001</v>
      </c>
      <c r="AI125" s="122">
        <f t="shared" ref="AI125" si="1128">AH125+AI123</f>
        <v>141.07069000000001</v>
      </c>
      <c r="AJ125" s="122">
        <f t="shared" ref="AJ125" si="1129">AI125+AJ123</f>
        <v>183.07069000000001</v>
      </c>
      <c r="AK125" s="122">
        <f t="shared" ref="AK125" si="1130">AJ125+AK123</f>
        <v>225.07069000000001</v>
      </c>
      <c r="AL125" s="122">
        <f t="shared" ref="AL125" si="1131">AK125+AL123</f>
        <v>267.07069000000001</v>
      </c>
      <c r="AM125" s="122">
        <f t="shared" ref="AM125" si="1132">AL125+AM123</f>
        <v>309.07069000000001</v>
      </c>
      <c r="AN125" s="122">
        <f t="shared" ref="AN125" si="1133">AM125+AN123</f>
        <v>351.07069000000001</v>
      </c>
      <c r="AO125" s="122">
        <f t="shared" ref="AO125" si="1134">AN125+AO123</f>
        <v>393.07069000000001</v>
      </c>
      <c r="AP125" s="122">
        <f t="shared" ref="AP125:AP126" si="1135">AO125+AP123</f>
        <v>436.49569000000002</v>
      </c>
      <c r="AQ125" s="122">
        <f>AQ123</f>
        <v>23.322800000000001</v>
      </c>
      <c r="AR125" s="122">
        <f t="shared" ref="AR125:AR126" si="1136">AQ125+AR123</f>
        <v>46.645600000000002</v>
      </c>
      <c r="AS125" s="122">
        <f t="shared" ref="AS125:AS126" si="1137">AR125+AS123</f>
        <v>69.968400000000003</v>
      </c>
      <c r="AT125" s="122">
        <f t="shared" ref="AT125:AT126" si="1138">AS125+AT123</f>
        <v>93.291200000000003</v>
      </c>
      <c r="AU125" s="122">
        <f t="shared" ref="AU125:AU126" si="1139">AT125+AU123</f>
        <v>116.614</v>
      </c>
      <c r="AV125" s="122">
        <f t="shared" ref="AV125:AV126" si="1140">AU125+AV123</f>
        <v>139.93680000000001</v>
      </c>
      <c r="AW125" s="122">
        <f t="shared" ref="AW125:AW126" si="1141">AV125+AW123</f>
        <v>165.33208000000002</v>
      </c>
      <c r="AX125" s="122">
        <f t="shared" ref="AX125:AX126" si="1142">AW125+AX123</f>
        <v>190.72736000000003</v>
      </c>
      <c r="AY125" s="122">
        <f t="shared" ref="AY125:AY126" si="1143">AX125+AY123</f>
        <v>216.12264000000005</v>
      </c>
      <c r="AZ125" s="122">
        <f t="shared" ref="AZ125:AZ126" si="1144">AY125+AZ123</f>
        <v>241.51792000000006</v>
      </c>
      <c r="BA125" s="122">
        <f t="shared" ref="BA125:BA126" si="1145">AZ125+BA123</f>
        <v>266.91320000000007</v>
      </c>
      <c r="BB125" s="122">
        <f t="shared" ref="BB125:BB126" si="1146">BA125+BB123</f>
        <v>292.30848000000009</v>
      </c>
      <c r="BC125" s="122">
        <f>BC123</f>
        <v>36.807130000000001</v>
      </c>
      <c r="BD125" s="122">
        <f t="shared" ref="BD125:BD126" si="1147">BC125+BD123</f>
        <v>61.903469999999999</v>
      </c>
      <c r="BE125" s="122">
        <f t="shared" ref="BE125:BE126" si="1148">BD125+BE123</f>
        <v>110.98724999999999</v>
      </c>
      <c r="BF125" s="122">
        <f t="shared" ref="BF125:BF126" si="1149">BE125+BF123</f>
        <v>136.18975999999998</v>
      </c>
      <c r="BG125" s="122">
        <f t="shared" ref="BG125:BG126" si="1150">BF125+BG123</f>
        <v>161.65417999999997</v>
      </c>
      <c r="BH125" s="122">
        <f t="shared" ref="BH125:BH126" si="1151">BG125+BH123</f>
        <v>192.84958999999998</v>
      </c>
      <c r="BI125" s="122">
        <f t="shared" ref="BI125:BI126" si="1152">BH125+BI123</f>
        <v>222.11105999999998</v>
      </c>
      <c r="BJ125" s="122">
        <f t="shared" ref="BJ125:BJ126" si="1153">BI125+BJ123</f>
        <v>249.82047999999998</v>
      </c>
      <c r="BK125" s="122">
        <f t="shared" ref="BK125:BK126" si="1154">BJ125+BK123</f>
        <v>277.60179999999997</v>
      </c>
      <c r="BL125" s="122">
        <f t="shared" ref="BL125:BL126" si="1155">BK125+BL123</f>
        <v>305.27676999999994</v>
      </c>
      <c r="BM125" s="122">
        <f t="shared" ref="BM125:BM126" si="1156">BL125+BM123</f>
        <v>332.93780999999996</v>
      </c>
      <c r="BN125" s="122">
        <f t="shared" ref="BN125:BN126" si="1157">BM125+BN123</f>
        <v>360.44628999999998</v>
      </c>
      <c r="BO125" s="122">
        <f>BO123</f>
        <v>24.811439999999997</v>
      </c>
      <c r="BP125" s="122">
        <f t="shared" ref="BP125:BP126" si="1158">BO125+BP123</f>
        <v>49.622879999999995</v>
      </c>
      <c r="BQ125" s="122">
        <f t="shared" ref="BQ125:BQ126" si="1159">BP125+BQ123</f>
        <v>74.434319999999985</v>
      </c>
      <c r="BR125" s="122">
        <f t="shared" ref="BR125:BR126" si="1160">BQ125+BR123</f>
        <v>99.278989999999979</v>
      </c>
      <c r="BS125" s="122">
        <f t="shared" ref="BS125:BS126" si="1161">BR125+BS123</f>
        <v>124.12365999999997</v>
      </c>
      <c r="BT125" s="122">
        <f t="shared" ref="BT125:BT126" si="1162">BS125+BT123</f>
        <v>151.01926999999998</v>
      </c>
      <c r="BU125" s="122">
        <f t="shared" ref="BU125:BU126" si="1163">BT125+BU123</f>
        <v>178.31069999999997</v>
      </c>
      <c r="BV125" s="122">
        <f t="shared" ref="BV125:BV126" si="1164">BU125+BV123</f>
        <v>205.60212999999996</v>
      </c>
      <c r="BW125" s="122">
        <f t="shared" ref="BW125:BW126" si="1165">BV125+BW123</f>
        <v>232.89355999999995</v>
      </c>
      <c r="BX125" s="122">
        <f t="shared" ref="BX125:BX126" si="1166">BW125+BX123</f>
        <v>260.18498999999997</v>
      </c>
      <c r="BY125" s="122">
        <f t="shared" ref="BY125:BY126" si="1167">BX125+BY123</f>
        <v>287.47641999999996</v>
      </c>
      <c r="BZ125" s="122">
        <f t="shared" ref="BZ125:BZ126" si="1168">BY125+BZ123</f>
        <v>314.76784999999995</v>
      </c>
      <c r="CA125" s="122">
        <f>CA123</f>
        <v>32.564189999999996</v>
      </c>
      <c r="CB125" s="122">
        <f t="shared" ref="CB125:CB126" si="1169">CA125+CB123</f>
        <v>65.196820000000002</v>
      </c>
      <c r="CC125" s="122">
        <f t="shared" ref="CC125:CC126" si="1170">CB125+CC123</f>
        <v>98.3904</v>
      </c>
      <c r="CD125" s="122">
        <f t="shared" ref="CD125:CD126" si="1171">CC125+CD123</f>
        <v>131.78387000000001</v>
      </c>
      <c r="CE125" s="122">
        <f t="shared" ref="CE125:CE126" si="1172">CD125+CE123</f>
        <v>165.11167</v>
      </c>
      <c r="CF125" s="122">
        <f t="shared" ref="CF125:CF126" si="1173">CE125+CF123</f>
        <v>198.43197000000001</v>
      </c>
      <c r="CG125" s="122">
        <f t="shared" ref="CG125:CG126" si="1174">CF125+CG123</f>
        <v>234.73857000000001</v>
      </c>
      <c r="CH125" s="122">
        <f t="shared" ref="CH125:CH126" si="1175">CG125+CH123</f>
        <v>271.03156000000001</v>
      </c>
      <c r="CI125" s="122">
        <f t="shared" ref="CI125:CI126" si="1176">CH125+CI123</f>
        <v>307.33429999999998</v>
      </c>
      <c r="CJ125" s="122">
        <f t="shared" ref="CJ125:CJ126" si="1177">CI125+CJ123</f>
        <v>343.55869999999999</v>
      </c>
      <c r="CK125" s="122">
        <f t="shared" ref="CK125:CK126" si="1178">CJ125+CK123</f>
        <v>379.8218</v>
      </c>
      <c r="CL125" s="122">
        <f t="shared" ref="CL125:CL126" si="1179">CK125+CL123</f>
        <v>416.24115</v>
      </c>
    </row>
    <row r="126" spans="1:90">
      <c r="D126" s="77" t="s">
        <v>247</v>
      </c>
      <c r="E126" s="122">
        <f t="shared" si="1007"/>
        <v>202.67281</v>
      </c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22">
        <f>SUM(S124)</f>
        <v>0</v>
      </c>
      <c r="T126" s="122">
        <f>SUM($S124:T124)</f>
        <v>0</v>
      </c>
      <c r="U126" s="122">
        <f>SUM($S124:U124)</f>
        <v>0</v>
      </c>
      <c r="V126" s="122">
        <f>SUM($S124:V124)</f>
        <v>0</v>
      </c>
      <c r="W126" s="122">
        <f>SUM($S124:W124)</f>
        <v>0</v>
      </c>
      <c r="X126" s="122">
        <f>SUM($S124:X124)</f>
        <v>0</v>
      </c>
      <c r="Y126" s="122">
        <f>SUM($S124:Y124)</f>
        <v>0</v>
      </c>
      <c r="Z126" s="122">
        <f>SUM($S124:Z124)</f>
        <v>12.082139999999999</v>
      </c>
      <c r="AA126" s="122">
        <f>SUM($S124:AA124)</f>
        <v>24.137740000000001</v>
      </c>
      <c r="AB126" s="122">
        <f>SUM($S124:AB124)</f>
        <v>37.408329999999999</v>
      </c>
      <c r="AC126" s="122">
        <f>SUM($S124:AC124)</f>
        <v>49.627809999999997</v>
      </c>
      <c r="AD126" s="122">
        <f>SUM($S124:AD124)</f>
        <v>62.201329999999999</v>
      </c>
      <c r="AE126" s="44">
        <f>AE124</f>
        <v>18.93094</v>
      </c>
      <c r="AF126" s="122">
        <f>AE126+AF124</f>
        <v>27.09299</v>
      </c>
      <c r="AG126" s="122">
        <f t="shared" ref="AG126:AO126" si="1180">AF126+AG124</f>
        <v>55.425129999999996</v>
      </c>
      <c r="AH126" s="122">
        <f t="shared" si="1180"/>
        <v>114.52481999999999</v>
      </c>
      <c r="AI126" s="122">
        <f>AH126+AI124</f>
        <v>191.13574999999997</v>
      </c>
      <c r="AJ126" s="122">
        <f t="shared" si="1180"/>
        <v>99.149639999999977</v>
      </c>
      <c r="AK126" s="122">
        <f t="shared" si="1180"/>
        <v>168.54284999999999</v>
      </c>
      <c r="AL126" s="122">
        <f t="shared" si="1180"/>
        <v>146.04642999999999</v>
      </c>
      <c r="AM126" s="122">
        <f t="shared" si="1180"/>
        <v>169.07820999999998</v>
      </c>
      <c r="AN126" s="122">
        <f t="shared" si="1180"/>
        <v>190.95474999999999</v>
      </c>
      <c r="AO126" s="122">
        <f t="shared" si="1180"/>
        <v>211.79038</v>
      </c>
      <c r="AP126" s="122">
        <f t="shared" si="1135"/>
        <v>252.96693999999999</v>
      </c>
      <c r="AQ126" s="122">
        <f>AQ124</f>
        <v>20.29936</v>
      </c>
      <c r="AR126" s="122">
        <f t="shared" si="1136"/>
        <v>41.669260000000001</v>
      </c>
      <c r="AS126" s="122">
        <f t="shared" si="1137"/>
        <v>76.516410000000008</v>
      </c>
      <c r="AT126" s="122">
        <f t="shared" si="1138"/>
        <v>98.744400000000013</v>
      </c>
      <c r="AU126" s="122">
        <f t="shared" si="1139"/>
        <v>121.64486000000001</v>
      </c>
      <c r="AV126" s="122">
        <f t="shared" si="1140"/>
        <v>153.43815000000001</v>
      </c>
      <c r="AW126" s="122">
        <f t="shared" si="1141"/>
        <v>183.33674999999999</v>
      </c>
      <c r="AX126" s="122">
        <f t="shared" si="1142"/>
        <v>208.48293999999999</v>
      </c>
      <c r="AY126" s="122">
        <f t="shared" si="1143"/>
        <v>270.96379999999999</v>
      </c>
      <c r="AZ126" s="122">
        <f t="shared" si="1144"/>
        <v>297.66082</v>
      </c>
      <c r="BA126" s="122">
        <f t="shared" si="1145"/>
        <v>327.97462000000002</v>
      </c>
      <c r="BB126" s="122">
        <f t="shared" si="1146"/>
        <v>356.46785</v>
      </c>
      <c r="BC126" s="122">
        <f>BC125</f>
        <v>36.807130000000001</v>
      </c>
      <c r="BD126" s="122">
        <f t="shared" si="1147"/>
        <v>64.826840000000004</v>
      </c>
      <c r="BE126" s="122">
        <f t="shared" si="1148"/>
        <v>92.01146</v>
      </c>
      <c r="BF126" s="122">
        <f t="shared" si="1149"/>
        <v>115.48516000000001</v>
      </c>
      <c r="BG126" s="122">
        <f t="shared" si="1150"/>
        <v>121.53858000000001</v>
      </c>
      <c r="BH126" s="122">
        <f t="shared" si="1151"/>
        <v>143.69309000000001</v>
      </c>
      <c r="BI126" s="122">
        <f t="shared" si="1152"/>
        <v>171.84948</v>
      </c>
      <c r="BJ126" s="122">
        <f t="shared" si="1153"/>
        <v>195.65932000000001</v>
      </c>
      <c r="BK126" s="122">
        <f t="shared" si="1154"/>
        <v>226.71579</v>
      </c>
      <c r="BL126" s="122">
        <f t="shared" si="1155"/>
        <v>253.72316000000001</v>
      </c>
      <c r="BM126" s="122">
        <f t="shared" si="1156"/>
        <v>279.72118</v>
      </c>
      <c r="BN126" s="122">
        <f t="shared" si="1157"/>
        <v>293.21553</v>
      </c>
      <c r="BO126" s="122">
        <f>BO124</f>
        <v>24.71658</v>
      </c>
      <c r="BP126" s="122">
        <f t="shared" si="1158"/>
        <v>50.282660000000007</v>
      </c>
      <c r="BQ126" s="122">
        <f t="shared" si="1159"/>
        <v>72.047840000000008</v>
      </c>
      <c r="BR126" s="122">
        <f t="shared" si="1160"/>
        <v>108.03765000000001</v>
      </c>
      <c r="BS126" s="122">
        <f t="shared" si="1161"/>
        <v>135.86313000000001</v>
      </c>
      <c r="BT126" s="122">
        <f t="shared" si="1162"/>
        <v>165.62876</v>
      </c>
      <c r="BU126" s="122">
        <f t="shared" si="1163"/>
        <v>197.70767000000001</v>
      </c>
      <c r="BV126" s="122">
        <f t="shared" si="1164"/>
        <v>229.35023000000001</v>
      </c>
      <c r="BW126" s="122">
        <f t="shared" si="1165"/>
        <v>261.22212000000002</v>
      </c>
      <c r="BX126" s="122">
        <f t="shared" si="1166"/>
        <v>292.92214000000001</v>
      </c>
      <c r="BY126" s="122">
        <f t="shared" si="1167"/>
        <v>332.26641000000001</v>
      </c>
      <c r="BZ126" s="122">
        <f t="shared" si="1168"/>
        <v>380.71734000000004</v>
      </c>
      <c r="CA126" s="122">
        <f>CA124</f>
        <v>32.915990000000001</v>
      </c>
      <c r="CB126" s="122">
        <f t="shared" si="1169"/>
        <v>66.467160000000007</v>
      </c>
      <c r="CC126" s="122">
        <f t="shared" si="1170"/>
        <v>96.194100000000006</v>
      </c>
      <c r="CD126" s="122">
        <f t="shared" si="1171"/>
        <v>130.76544000000001</v>
      </c>
      <c r="CE126" s="122">
        <f t="shared" si="1172"/>
        <v>165.61111</v>
      </c>
      <c r="CF126" s="122">
        <f t="shared" si="1173"/>
        <v>202.67281</v>
      </c>
      <c r="CG126" s="122">
        <f t="shared" si="1174"/>
        <v>202.81938</v>
      </c>
      <c r="CH126" s="122">
        <f t="shared" si="1175"/>
        <v>202.81938</v>
      </c>
      <c r="CI126" s="122">
        <f t="shared" si="1176"/>
        <v>202.81938</v>
      </c>
      <c r="CJ126" s="122">
        <f t="shared" si="1177"/>
        <v>202.81938</v>
      </c>
      <c r="CK126" s="122">
        <f t="shared" si="1178"/>
        <v>202.81938</v>
      </c>
      <c r="CL126" s="122">
        <f t="shared" si="1179"/>
        <v>202.81938</v>
      </c>
    </row>
    <row r="127" spans="1:90">
      <c r="D127" s="77" t="s">
        <v>248</v>
      </c>
      <c r="E127" s="122">
        <f t="shared" si="1007"/>
        <v>34.813449166666665</v>
      </c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22">
        <f>AVERAGE(H124:S124)</f>
        <v>0</v>
      </c>
      <c r="T127" s="122">
        <f t="shared" ref="T127:AE127" si="1181">AVERAGE(I124:T124)</f>
        <v>0</v>
      </c>
      <c r="U127" s="122">
        <f t="shared" si="1181"/>
        <v>0</v>
      </c>
      <c r="V127" s="122">
        <f t="shared" si="1181"/>
        <v>0</v>
      </c>
      <c r="W127" s="122">
        <f t="shared" si="1181"/>
        <v>0</v>
      </c>
      <c r="X127" s="122">
        <f t="shared" si="1181"/>
        <v>0</v>
      </c>
      <c r="Y127" s="122">
        <f t="shared" si="1181"/>
        <v>0</v>
      </c>
      <c r="Z127" s="122">
        <f t="shared" si="1181"/>
        <v>1.006845</v>
      </c>
      <c r="AA127" s="122">
        <f t="shared" si="1181"/>
        <v>2.0114783333333333</v>
      </c>
      <c r="AB127" s="122">
        <f t="shared" si="1181"/>
        <v>3.1173608333333331</v>
      </c>
      <c r="AC127" s="122">
        <f t="shared" si="1181"/>
        <v>4.1356508333333331</v>
      </c>
      <c r="AD127" s="122">
        <f t="shared" si="1181"/>
        <v>5.1834441666666669</v>
      </c>
      <c r="AE127" s="122">
        <f t="shared" si="1181"/>
        <v>6.7610225000000002</v>
      </c>
      <c r="AF127" s="122">
        <f t="shared" ref="AF127" si="1182">AVERAGE(U124:AF124)</f>
        <v>7.4411933333333335</v>
      </c>
      <c r="AG127" s="122">
        <f t="shared" ref="AG127" si="1183">AVERAGE(V124:AG124)</f>
        <v>9.8022049999999989</v>
      </c>
      <c r="AH127" s="122">
        <f t="shared" ref="AH127" si="1184">AVERAGE(W124:AH124)</f>
        <v>14.727179166666666</v>
      </c>
      <c r="AI127" s="122">
        <f t="shared" ref="AI127" si="1185">AVERAGE(X124:AI124)</f>
        <v>21.111423333333331</v>
      </c>
      <c r="AJ127" s="122">
        <f t="shared" ref="AJ127" si="1186">AVERAGE(Y124:AJ124)</f>
        <v>13.445914166666666</v>
      </c>
      <c r="AK127" s="122">
        <f t="shared" ref="AK127" si="1187">AVERAGE(Z124:AK124)</f>
        <v>19.228681666666667</v>
      </c>
      <c r="AL127" s="122">
        <f t="shared" ref="AL127" si="1188">AVERAGE(AA124:AL124)</f>
        <v>16.347134999999998</v>
      </c>
      <c r="AM127" s="122">
        <f t="shared" ref="AM127" si="1189">AVERAGE(AB124:AM124)</f>
        <v>17.261816666666665</v>
      </c>
      <c r="AN127" s="122">
        <f t="shared" ref="AN127" si="1190">AVERAGE(AC124:AN124)</f>
        <v>17.978979166666665</v>
      </c>
      <c r="AO127" s="122">
        <f t="shared" ref="AO127" si="1191">AVERAGE(AD124:AO124)</f>
        <v>18.696991666666669</v>
      </c>
      <c r="AP127" s="122">
        <f t="shared" ref="AP127" si="1192">AVERAGE(AE124:AP124)</f>
        <v>21.080578333333332</v>
      </c>
      <c r="AQ127" s="122">
        <f t="shared" ref="AQ127" si="1193">AVERAGE(AF124:AQ124)</f>
        <v>21.194613333333336</v>
      </c>
      <c r="AR127" s="122">
        <f t="shared" ref="AR127" si="1194">AVERAGE(AG124:AR124)</f>
        <v>22.295267500000005</v>
      </c>
      <c r="AS127" s="122">
        <f t="shared" ref="AS127" si="1195">AVERAGE(AH124:AS124)</f>
        <v>22.838184999999999</v>
      </c>
      <c r="AT127" s="122">
        <f t="shared" ref="AT127" si="1196">AVERAGE(AI124:AT124)</f>
        <v>19.765543333333337</v>
      </c>
      <c r="AU127" s="122">
        <f t="shared" ref="AU127" si="1197">AVERAGE(AJ124:AU124)</f>
        <v>15.289670833333334</v>
      </c>
      <c r="AV127" s="122">
        <f t="shared" ref="AV127" si="1198">AVERAGE(AK124:AV124)</f>
        <v>25.604620833333339</v>
      </c>
      <c r="AW127" s="122">
        <f t="shared" ref="AW127" si="1199">AVERAGE(AL124:AW124)</f>
        <v>22.313403333333337</v>
      </c>
      <c r="AX127" s="122">
        <f t="shared" ref="AX127" si="1200">AVERAGE(AM124:AX124)</f>
        <v>26.283620833333334</v>
      </c>
      <c r="AY127" s="122">
        <f t="shared" ref="AY127" si="1201">AVERAGE(AN124:AY124)</f>
        <v>29.571044166666667</v>
      </c>
      <c r="AZ127" s="122">
        <f t="shared" ref="AZ127" si="1202">AVERAGE(AO124:AZ124)</f>
        <v>29.972750833333336</v>
      </c>
      <c r="BA127" s="122">
        <f t="shared" ref="BA127" si="1203">AVERAGE(AP124:BA124)</f>
        <v>30.762598333333333</v>
      </c>
      <c r="BB127" s="122">
        <f t="shared" ref="BB127:BC127" si="1204">AVERAGE(AQ124:BB124)</f>
        <v>29.705654166666665</v>
      </c>
      <c r="BC127" s="122">
        <f t="shared" si="1204"/>
        <v>29.83980583333333</v>
      </c>
      <c r="BD127" s="122">
        <f t="shared" ref="BD127" si="1205">AVERAGE(AS124:BD124)</f>
        <v>30.393956666666664</v>
      </c>
      <c r="BE127" s="122">
        <f t="shared" ref="BE127" si="1206">AVERAGE(AT124:BE124)</f>
        <v>29.755412499999995</v>
      </c>
      <c r="BF127" s="122">
        <f t="shared" ref="BF127" si="1207">AVERAGE(AU124:BF124)</f>
        <v>29.859221666666667</v>
      </c>
      <c r="BG127" s="122">
        <f t="shared" ref="BG127" si="1208">AVERAGE(AV124:BG124)</f>
        <v>28.455301666666671</v>
      </c>
      <c r="BH127" s="122">
        <f t="shared" ref="BH127" si="1209">AVERAGE(AW124:BH124)</f>
        <v>27.652070000000005</v>
      </c>
      <c r="BI127" s="122">
        <f t="shared" ref="BI127" si="1210">AVERAGE(AX124:BI124)</f>
        <v>27.506885833333339</v>
      </c>
      <c r="BJ127" s="122">
        <f t="shared" ref="BJ127" si="1211">AVERAGE(AY124:BJ124)</f>
        <v>27.395523333333333</v>
      </c>
      <c r="BK127" s="122">
        <f t="shared" ref="BK127" si="1212">AVERAGE(AZ124:BK124)</f>
        <v>24.77682416666666</v>
      </c>
      <c r="BL127" s="122">
        <f t="shared" ref="BL127" si="1213">AVERAGE(BA124:BL124)</f>
        <v>24.802686666666663</v>
      </c>
      <c r="BM127" s="122">
        <f t="shared" ref="BM127" si="1214">AVERAGE(BB124:BM124)</f>
        <v>24.44303833333333</v>
      </c>
      <c r="BN127" s="122">
        <f t="shared" ref="BN127" si="1215">AVERAGE(BC124:BN124)</f>
        <v>23.19313166666667</v>
      </c>
      <c r="BO127" s="122">
        <f t="shared" ref="BO127" si="1216">AVERAGE(BD124:BO124)</f>
        <v>23.42708166666667</v>
      </c>
      <c r="BP127" s="122">
        <f t="shared" ref="BP127" si="1217">AVERAGE(BE124:BP124)</f>
        <v>23.2226125</v>
      </c>
      <c r="BQ127" s="122">
        <f t="shared" ref="BQ127" si="1218">AVERAGE(BF124:BQ124)</f>
        <v>22.770992500000002</v>
      </c>
      <c r="BR127" s="122">
        <f t="shared" ref="BR127" si="1219">AVERAGE(BG124:BR124)</f>
        <v>23.814001666666666</v>
      </c>
      <c r="BS127" s="122">
        <f t="shared" ref="BS127" si="1220">AVERAGE(BH124:BS124)</f>
        <v>25.628339999999998</v>
      </c>
      <c r="BT127" s="122">
        <f t="shared" ref="BT127" si="1221">AVERAGE(BI124:BT124)</f>
        <v>26.262599999999992</v>
      </c>
      <c r="BU127" s="122">
        <f t="shared" ref="BU127" si="1222">AVERAGE(BJ124:BU124)</f>
        <v>26.589476666666666</v>
      </c>
      <c r="BV127" s="122">
        <f t="shared" ref="BV127" si="1223">AVERAGE(BK124:BV124)</f>
        <v>27.242203333333332</v>
      </c>
      <c r="BW127" s="122">
        <f t="shared" ref="BW127" si="1224">AVERAGE(BL124:BW124)</f>
        <v>27.310154999999998</v>
      </c>
      <c r="BX127" s="122">
        <f t="shared" ref="BX127" si="1225">AVERAGE(BM124:BX124)</f>
        <v>27.701209166666668</v>
      </c>
      <c r="BY127" s="122">
        <f t="shared" ref="BY127" si="1226">AVERAGE(BN124:BY124)</f>
        <v>28.813396666666666</v>
      </c>
      <c r="BZ127" s="122">
        <f t="shared" ref="BZ127" si="1227">AVERAGE(BO124:BZ124)</f>
        <v>31.726445000000002</v>
      </c>
      <c r="CA127" s="122">
        <f t="shared" ref="CA127" si="1228">AVERAGE(BP124:CA124)</f>
        <v>32.409729166666672</v>
      </c>
      <c r="CB127" s="122">
        <f t="shared" ref="CB127" si="1229">AVERAGE(BQ124:CB124)</f>
        <v>33.075153333333333</v>
      </c>
      <c r="CC127" s="122">
        <f t="shared" ref="CC127" si="1230">AVERAGE(BR124:CC124)</f>
        <v>33.738633333333333</v>
      </c>
      <c r="CD127" s="122">
        <f t="shared" ref="CD127" si="1231">AVERAGE(BS124:CD124)</f>
        <v>33.620427500000005</v>
      </c>
      <c r="CE127" s="122">
        <f t="shared" ref="CE127" si="1232">AVERAGE(BT124:CE124)</f>
        <v>34.205443333333335</v>
      </c>
      <c r="CF127" s="122">
        <f t="shared" ref="CF127" si="1233">AVERAGE(BU124:CF124)</f>
        <v>34.813449166666665</v>
      </c>
      <c r="CG127" s="122">
        <f t="shared" ref="CG127" si="1234">AVERAGE(BV124:CG124)</f>
        <v>32.152420833333331</v>
      </c>
      <c r="CH127" s="122">
        <f t="shared" ref="CH127" si="1235">AVERAGE(BW124:CH124)</f>
        <v>29.515540833333333</v>
      </c>
      <c r="CI127" s="122">
        <f t="shared" ref="CI127" si="1236">AVERAGE(BX124:CI124)</f>
        <v>26.859549999999999</v>
      </c>
      <c r="CJ127" s="122">
        <f t="shared" ref="CJ127" si="1237">AVERAGE(BY124:CJ124)</f>
        <v>24.217881666666667</v>
      </c>
      <c r="CK127" s="122">
        <f t="shared" ref="CK127" si="1238">AVERAGE(BZ124:CK124)</f>
        <v>20.939192499999997</v>
      </c>
      <c r="CL127" s="122">
        <f t="shared" ref="CL127" si="1239">AVERAGE(CA124:CL124)</f>
        <v>16.901615</v>
      </c>
    </row>
    <row r="128" spans="1:90"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</row>
    <row r="129" spans="1:90">
      <c r="C129" s="37">
        <v>9</v>
      </c>
      <c r="D129" s="78" t="s">
        <v>415</v>
      </c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</row>
    <row r="130" spans="1:90">
      <c r="D130" s="77" t="s">
        <v>17</v>
      </c>
      <c r="E130" s="49">
        <f>INDEX(S130:CK130,COUNT($S$1:$CK$1))</f>
        <v>63</v>
      </c>
      <c r="F130" s="61"/>
      <c r="G130" s="61">
        <f t="shared" ref="G130:AD130" si="1240">G131+G132</f>
        <v>0</v>
      </c>
      <c r="H130" s="61">
        <f t="shared" si="1240"/>
        <v>0</v>
      </c>
      <c r="I130" s="61">
        <f t="shared" si="1240"/>
        <v>0</v>
      </c>
      <c r="J130" s="61">
        <f t="shared" si="1240"/>
        <v>0</v>
      </c>
      <c r="K130" s="61">
        <f t="shared" si="1240"/>
        <v>0</v>
      </c>
      <c r="L130" s="61">
        <f t="shared" si="1240"/>
        <v>0</v>
      </c>
      <c r="M130" s="61">
        <f t="shared" si="1240"/>
        <v>0</v>
      </c>
      <c r="N130" s="61">
        <f t="shared" si="1240"/>
        <v>0</v>
      </c>
      <c r="O130" s="61">
        <f t="shared" si="1240"/>
        <v>0</v>
      </c>
      <c r="P130" s="61">
        <f t="shared" si="1240"/>
        <v>0</v>
      </c>
      <c r="Q130" s="61">
        <f t="shared" si="1240"/>
        <v>0</v>
      </c>
      <c r="R130" s="61">
        <f t="shared" si="1240"/>
        <v>0</v>
      </c>
      <c r="S130" s="61">
        <f t="shared" si="1240"/>
        <v>0</v>
      </c>
      <c r="T130" s="61">
        <f t="shared" si="1240"/>
        <v>0</v>
      </c>
      <c r="U130" s="61">
        <f t="shared" si="1240"/>
        <v>0</v>
      </c>
      <c r="V130" s="61">
        <f t="shared" si="1240"/>
        <v>0</v>
      </c>
      <c r="W130" s="61">
        <f t="shared" si="1240"/>
        <v>0</v>
      </c>
      <c r="X130" s="61">
        <f t="shared" si="1240"/>
        <v>0</v>
      </c>
      <c r="Y130" s="61">
        <f t="shared" si="1240"/>
        <v>0</v>
      </c>
      <c r="Z130" s="61">
        <f t="shared" si="1240"/>
        <v>0</v>
      </c>
      <c r="AA130" s="61">
        <f t="shared" si="1240"/>
        <v>0</v>
      </c>
      <c r="AB130" s="61">
        <f t="shared" si="1240"/>
        <v>0</v>
      </c>
      <c r="AC130" s="61">
        <f t="shared" si="1240"/>
        <v>0</v>
      </c>
      <c r="AD130" s="61">
        <f t="shared" si="1240"/>
        <v>0</v>
      </c>
      <c r="AE130" s="61">
        <f t="shared" ref="AE130:AO130" si="1241">AE131+AE132</f>
        <v>33.659999999999997</v>
      </c>
      <c r="AF130" s="61">
        <f t="shared" si="1241"/>
        <v>34</v>
      </c>
      <c r="AG130" s="61">
        <f t="shared" si="1241"/>
        <v>34</v>
      </c>
      <c r="AH130" s="61">
        <f t="shared" si="1241"/>
        <v>38</v>
      </c>
      <c r="AI130" s="61">
        <f t="shared" si="1241"/>
        <v>40</v>
      </c>
      <c r="AJ130" s="61">
        <f t="shared" si="1241"/>
        <v>60</v>
      </c>
      <c r="AK130" s="61">
        <f t="shared" si="1241"/>
        <v>60</v>
      </c>
      <c r="AL130" s="61">
        <f t="shared" si="1241"/>
        <v>60</v>
      </c>
      <c r="AM130" s="61">
        <f t="shared" si="1241"/>
        <v>60</v>
      </c>
      <c r="AN130" s="61">
        <f t="shared" si="1241"/>
        <v>60</v>
      </c>
      <c r="AO130" s="61">
        <f t="shared" si="1241"/>
        <v>60</v>
      </c>
      <c r="AP130" s="61">
        <f t="shared" ref="AP130:BB130" si="1242">AP131+AP132</f>
        <v>60</v>
      </c>
      <c r="AQ130" s="61">
        <f t="shared" si="1242"/>
        <v>60</v>
      </c>
      <c r="AR130" s="61">
        <f t="shared" si="1242"/>
        <v>60</v>
      </c>
      <c r="AS130" s="61">
        <f t="shared" si="1242"/>
        <v>60</v>
      </c>
      <c r="AT130" s="61">
        <f t="shared" si="1242"/>
        <v>60</v>
      </c>
      <c r="AU130" s="61">
        <f t="shared" si="1242"/>
        <v>60</v>
      </c>
      <c r="AV130" s="61">
        <f t="shared" si="1242"/>
        <v>60</v>
      </c>
      <c r="AW130" s="61">
        <f t="shared" si="1242"/>
        <v>68</v>
      </c>
      <c r="AX130" s="61">
        <f t="shared" si="1242"/>
        <v>68</v>
      </c>
      <c r="AY130" s="61">
        <f t="shared" si="1242"/>
        <v>68</v>
      </c>
      <c r="AZ130" s="61">
        <f t="shared" si="1242"/>
        <v>68</v>
      </c>
      <c r="BA130" s="61">
        <f t="shared" si="1242"/>
        <v>68</v>
      </c>
      <c r="BB130" s="61">
        <f t="shared" si="1242"/>
        <v>68</v>
      </c>
      <c r="BC130" s="61">
        <f t="shared" ref="BC130:BN130" si="1243">BC131+BC132</f>
        <v>66</v>
      </c>
      <c r="BD130" s="61">
        <f t="shared" si="1243"/>
        <v>66</v>
      </c>
      <c r="BE130" s="61">
        <f t="shared" si="1243"/>
        <v>66</v>
      </c>
      <c r="BF130" s="61">
        <f t="shared" si="1243"/>
        <v>66</v>
      </c>
      <c r="BG130" s="61">
        <f t="shared" si="1243"/>
        <v>66</v>
      </c>
      <c r="BH130" s="61">
        <f t="shared" si="1243"/>
        <v>81</v>
      </c>
      <c r="BI130" s="61">
        <f t="shared" si="1243"/>
        <v>88</v>
      </c>
      <c r="BJ130" s="61">
        <f t="shared" si="1243"/>
        <v>88</v>
      </c>
      <c r="BK130" s="61">
        <f t="shared" si="1243"/>
        <v>88</v>
      </c>
      <c r="BL130" s="61">
        <f t="shared" si="1243"/>
        <v>88</v>
      </c>
      <c r="BM130" s="61">
        <f t="shared" si="1243"/>
        <v>88</v>
      </c>
      <c r="BN130" s="61">
        <f t="shared" si="1243"/>
        <v>88</v>
      </c>
      <c r="BO130" s="61">
        <f t="shared" ref="BO130:BZ130" si="1244">BO131+BO132</f>
        <v>63</v>
      </c>
      <c r="BP130" s="61">
        <f t="shared" si="1244"/>
        <v>63</v>
      </c>
      <c r="BQ130" s="61">
        <f t="shared" si="1244"/>
        <v>63</v>
      </c>
      <c r="BR130" s="61">
        <f t="shared" si="1244"/>
        <v>63</v>
      </c>
      <c r="BS130" s="61">
        <f t="shared" si="1244"/>
        <v>63</v>
      </c>
      <c r="BT130" s="61">
        <f t="shared" si="1244"/>
        <v>63</v>
      </c>
      <c r="BU130" s="61">
        <f t="shared" si="1244"/>
        <v>63</v>
      </c>
      <c r="BV130" s="61">
        <f t="shared" si="1244"/>
        <v>63</v>
      </c>
      <c r="BW130" s="61">
        <f t="shared" si="1244"/>
        <v>63</v>
      </c>
      <c r="BX130" s="61">
        <f t="shared" si="1244"/>
        <v>63</v>
      </c>
      <c r="BY130" s="61">
        <f t="shared" si="1244"/>
        <v>63</v>
      </c>
      <c r="BZ130" s="61">
        <f t="shared" si="1244"/>
        <v>63</v>
      </c>
      <c r="CA130" s="61">
        <f t="shared" ref="CA130:CL130" si="1245">CA131+CA132</f>
        <v>63</v>
      </c>
      <c r="CB130" s="61">
        <f t="shared" si="1245"/>
        <v>63</v>
      </c>
      <c r="CC130" s="61">
        <f t="shared" si="1245"/>
        <v>63</v>
      </c>
      <c r="CD130" s="61">
        <f t="shared" si="1245"/>
        <v>63</v>
      </c>
      <c r="CE130" s="61">
        <f t="shared" si="1245"/>
        <v>63</v>
      </c>
      <c r="CF130" s="61">
        <f t="shared" si="1245"/>
        <v>63</v>
      </c>
      <c r="CG130" s="61">
        <f t="shared" si="1245"/>
        <v>63</v>
      </c>
      <c r="CH130" s="61">
        <f t="shared" si="1245"/>
        <v>63</v>
      </c>
      <c r="CI130" s="61">
        <f t="shared" si="1245"/>
        <v>63</v>
      </c>
      <c r="CJ130" s="61">
        <f t="shared" si="1245"/>
        <v>63</v>
      </c>
      <c r="CK130" s="61">
        <f t="shared" si="1245"/>
        <v>63</v>
      </c>
      <c r="CL130" s="61">
        <f t="shared" si="1245"/>
        <v>63</v>
      </c>
    </row>
    <row r="131" spans="1:90">
      <c r="A131" s="27" t="s">
        <v>157</v>
      </c>
      <c r="B131" s="27" t="s">
        <v>184</v>
      </c>
      <c r="D131" s="35" t="s">
        <v>249</v>
      </c>
      <c r="E131" s="49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128">
        <v>0</v>
      </c>
      <c r="T131" s="128">
        <v>0</v>
      </c>
      <c r="U131" s="128">
        <v>0</v>
      </c>
      <c r="V131" s="128">
        <v>0</v>
      </c>
      <c r="W131" s="128">
        <v>0</v>
      </c>
      <c r="X131" s="128">
        <v>0</v>
      </c>
      <c r="Y131" s="128">
        <v>0</v>
      </c>
      <c r="Z131" s="128">
        <v>0</v>
      </c>
      <c r="AA131" s="128">
        <v>0</v>
      </c>
      <c r="AB131" s="128">
        <v>0</v>
      </c>
      <c r="AC131" s="128">
        <v>0</v>
      </c>
      <c r="AD131" s="128">
        <v>0</v>
      </c>
      <c r="AE131" s="128">
        <v>33.659999999999997</v>
      </c>
      <c r="AF131" s="128">
        <v>34</v>
      </c>
      <c r="AG131" s="128">
        <v>34</v>
      </c>
      <c r="AH131" s="128">
        <v>38</v>
      </c>
      <c r="AI131" s="128">
        <v>40</v>
      </c>
      <c r="AJ131" s="128">
        <v>60</v>
      </c>
      <c r="AK131" s="128">
        <v>60</v>
      </c>
      <c r="AL131" s="128">
        <v>60</v>
      </c>
      <c r="AM131" s="128">
        <v>60</v>
      </c>
      <c r="AN131" s="128">
        <v>60</v>
      </c>
      <c r="AO131" s="128">
        <v>60</v>
      </c>
      <c r="AP131" s="128">
        <v>60</v>
      </c>
      <c r="AQ131" s="128">
        <f>_xll.Lucanet("stat",Input!$F$2,Input!$C$3,Input!$D$4,$A131,Input!$C$5,AQ$4,"EUR")</f>
        <v>60</v>
      </c>
      <c r="AR131" s="128">
        <f>_xll.Lucanet("stat",Input!$F$2,Input!$C$3,Input!$D$4,$A131,Input!$C$5,AR$4,"EUR")</f>
        <v>60</v>
      </c>
      <c r="AS131" s="128">
        <f>_xll.Lucanet("stat",Input!$F$2,Input!$C$3,Input!$D$4,$A131,Input!$C$5,AS$4,"EUR")</f>
        <v>60</v>
      </c>
      <c r="AT131" s="128">
        <f>_xll.Lucanet("stat",Input!$F$2,Input!$C$3,Input!$D$4,$A131,Input!$C$5,AT$4,"EUR")</f>
        <v>60</v>
      </c>
      <c r="AU131" s="128">
        <f>_xll.Lucanet("stat",Input!$F$2,Input!$C$3,Input!$D$4,$A131,Input!$C$5,AU$4,"EUR")</f>
        <v>60</v>
      </c>
      <c r="AV131" s="128">
        <f>_xll.Lucanet("stat",Input!$F$2,Input!$C$3,Input!$D$4,$A131,Input!$C$5,AV$4,"EUR")</f>
        <v>60</v>
      </c>
      <c r="AW131" s="128">
        <f>_xll.Lucanet("stat",Input!$F$2,Input!$C$3,Input!$D$4,$A131,Input!$C$5,AW$4,"EUR")</f>
        <v>68</v>
      </c>
      <c r="AX131" s="128">
        <f>_xll.Lucanet("stat",Input!$F$2,Input!$C$3,Input!$D$4,$A131,Input!$C$5,AX$4,"EUR")</f>
        <v>68</v>
      </c>
      <c r="AY131" s="128">
        <f>_xll.Lucanet("stat",Input!$F$2,Input!$C$3,Input!$D$4,$A131,Input!$C$5,AY$4,"EUR")</f>
        <v>68</v>
      </c>
      <c r="AZ131" s="128">
        <f>_xll.Lucanet("stat",Input!$F$2,Input!$C$3,Input!$D$4,$A131,Input!$C$5,AZ$4,"EUR")</f>
        <v>68</v>
      </c>
      <c r="BA131" s="128">
        <f>_xll.Lucanet("stat",Input!$F$2,Input!$C$3,Input!$D$4,$A131,Input!$C$5,BA$4,"EUR")</f>
        <v>68</v>
      </c>
      <c r="BB131" s="128">
        <f>_xll.Lucanet("stat",Input!$F$2,Input!$C$3,Input!$D$4,$A131,Input!$C$5,BB$4,"EUR")</f>
        <v>68</v>
      </c>
      <c r="BC131" s="128">
        <f>_xll.Lucanet("stat",Input!$G$2,Input!$C$3,Input!$D$4,$A131,Input!$C$5,BC$4,"EUR")</f>
        <v>66</v>
      </c>
      <c r="BD131" s="128">
        <f>_xll.Lucanet("stat",Input!$G$2,Input!$C$3,Input!$D$4,$A131,Input!$C$5,BD$4,"EUR")</f>
        <v>66</v>
      </c>
      <c r="BE131" s="128">
        <f>_xll.Lucanet("stat",Input!$G$2,Input!$C$3,Input!$D$4,$A131,Input!$C$5,BE$4,"EUR")</f>
        <v>66</v>
      </c>
      <c r="BF131" s="128">
        <f>_xll.Lucanet("stat",Input!$G$2,Input!$C$3,Input!$D$4,$A131,Input!$C$5,BF$4,"EUR")</f>
        <v>66</v>
      </c>
      <c r="BG131" s="128">
        <f>_xll.Lucanet("stat",Input!$G$2,Input!$C$3,Input!$D$4,$A131,Input!$C$5,BG$4,"EUR")</f>
        <v>66</v>
      </c>
      <c r="BH131" s="128">
        <f>_xll.Lucanet("stat",Input!$G$2,Input!$C$3,Input!$D$4,$A131,Input!$C$5,BH$4,"EUR")</f>
        <v>81</v>
      </c>
      <c r="BI131" s="128">
        <f>_xll.Lucanet("stat",Input!$G$2,Input!$C$3,Input!$D$4,$A131,Input!$C$5,BI$4,"EUR")</f>
        <v>88</v>
      </c>
      <c r="BJ131" s="128">
        <f>_xll.Lucanet("stat",Input!$G$2,Input!$C$3,Input!$D$4,$A131,Input!$C$5,BJ$4,"EUR")</f>
        <v>88</v>
      </c>
      <c r="BK131" s="128">
        <f>_xll.Lucanet("stat",Input!$G$2,Input!$C$3,Input!$D$4,$A131,Input!$C$5,BK$4,"EUR")</f>
        <v>88</v>
      </c>
      <c r="BL131" s="128">
        <f>_xll.Lucanet("stat",Input!$G$2,Input!$C$3,Input!$D$4,$A131,Input!$C$5,BL$4,"EUR")</f>
        <v>88</v>
      </c>
      <c r="BM131" s="128">
        <f>_xll.Lucanet("stat",Input!$G$2,Input!$C$3,Input!$D$4,$A131,Input!$C$5,BM$4,"EUR")</f>
        <v>88</v>
      </c>
      <c r="BN131" s="128">
        <f>_xll.Lucanet("stat",Input!$G$2,Input!$C$3,Input!$D$4,$A131,Input!$C$5,BN$4,"EUR")</f>
        <v>88</v>
      </c>
      <c r="BO131" s="128">
        <f>_xll.Lucanet("stat",Input!$H$2,Input!$C$3,Input!$D$4,$A131,Input!$C$5,BO$4,"EUR")</f>
        <v>63</v>
      </c>
      <c r="BP131" s="128">
        <f>_xll.Lucanet("stat",Input!$H$2,Input!$C$3,Input!$D$4,$A131,Input!$C$5,BP$4,"EUR")</f>
        <v>63</v>
      </c>
      <c r="BQ131" s="128">
        <f>_xll.Lucanet("stat",Input!$H$2,Input!$C$3,Input!$D$4,$A131,Input!$C$5,BQ$4,"EUR")</f>
        <v>63</v>
      </c>
      <c r="BR131" s="128">
        <f>_xll.Lucanet("stat",Input!$H$2,Input!$C$3,Input!$D$4,$A131,Input!$C$5,BR$4,"EUR")</f>
        <v>63</v>
      </c>
      <c r="BS131" s="128">
        <f>_xll.Lucanet("stat",Input!$H$2,Input!$C$3,Input!$D$4,$A131,Input!$C$5,BS$4,"EUR")</f>
        <v>63</v>
      </c>
      <c r="BT131" s="128">
        <f>_xll.Lucanet("stat",Input!$H$2,Input!$C$3,Input!$D$4,$A131,Input!$C$5,BT$4,"EUR")</f>
        <v>63</v>
      </c>
      <c r="BU131" s="128">
        <f>_xll.Lucanet("stat",Input!$H$2,Input!$C$3,Input!$D$4,$A131,Input!$C$5,BU$4,"EUR")</f>
        <v>63</v>
      </c>
      <c r="BV131" s="128">
        <f>_xll.Lucanet("stat",Input!$H$2,Input!$C$3,Input!$D$4,$A131,Input!$C$5,BV$4,"EUR")</f>
        <v>63</v>
      </c>
      <c r="BW131" s="128">
        <f>_xll.Lucanet("stat",Input!$H$2,Input!$C$3,Input!$D$4,$A131,Input!$C$5,BW$4,"EUR")</f>
        <v>63</v>
      </c>
      <c r="BX131" s="128">
        <f>_xll.Lucanet("stat",Input!$H$2,Input!$C$3,Input!$D$4,$A131,Input!$C$5,BX$4,"EUR")</f>
        <v>63</v>
      </c>
      <c r="BY131" s="128">
        <f>_xll.Lucanet("stat",Input!$H$2,Input!$C$3,Input!$D$4,$A131,Input!$C$5,BY$4,"EUR")</f>
        <v>63</v>
      </c>
      <c r="BZ131" s="128">
        <f>_xll.Lucanet("stat",Input!$H$2,Input!$C$3,Input!$D$4,$A131,Input!$C$5,BZ$4,"EUR")</f>
        <v>63</v>
      </c>
      <c r="CA131" s="128">
        <f>_xll.Lucanet("stat",Input!$I$2,Input!$C$3,Input!$D$4,$A131,Input!$C$5,CA$4,"EUR")</f>
        <v>63</v>
      </c>
      <c r="CB131" s="128">
        <f>_xll.Lucanet("stat",Input!$I$2,Input!$C$3,Input!$D$4,$A131,Input!$C$5,CB$4,"EUR")</f>
        <v>63</v>
      </c>
      <c r="CC131" s="128">
        <f>_xll.Lucanet("stat",Input!$I$2,Input!$C$3,Input!$D$4,$A131,Input!$C$5,CC$4,"EUR")</f>
        <v>63</v>
      </c>
      <c r="CD131" s="128">
        <f>_xll.Lucanet("stat",Input!$I$2,Input!$C$3,Input!$D$4,$A131,Input!$C$5,CD$4,"EUR")</f>
        <v>63</v>
      </c>
      <c r="CE131" s="128">
        <f>_xll.Lucanet("stat",Input!$I$2,Input!$C$3,Input!$D$4,$A131,Input!$C$5,CE$4,"EUR")</f>
        <v>63</v>
      </c>
      <c r="CF131" s="128">
        <f>_xll.Lucanet("stat",Input!$I$2,Input!$C$3,Input!$D$4,$A131,Input!$C$5,CF$4,"EUR")</f>
        <v>63</v>
      </c>
      <c r="CG131" s="128">
        <f>_xll.Lucanet("stat",Input!$I$2,Input!$C$3,Input!$D$4,$A131,Input!$C$5,CG$4,"EUR")</f>
        <v>63</v>
      </c>
      <c r="CH131" s="128">
        <f>_xll.Lucanet("stat",Input!$I$2,Input!$C$3,Input!$D$4,$A131,Input!$C$5,CH$4,"EUR")</f>
        <v>63</v>
      </c>
      <c r="CI131" s="128">
        <f>_xll.Lucanet("stat",Input!$I$2,Input!$C$3,Input!$D$4,$A131,Input!$C$5,CI$4,"EUR")</f>
        <v>63</v>
      </c>
      <c r="CJ131" s="128">
        <f>_xll.Lucanet("stat",Input!$I$2,Input!$C$3,Input!$D$4,$A131,Input!$C$5,CJ$4,"EUR")</f>
        <v>63</v>
      </c>
      <c r="CK131" s="128">
        <f>_xll.Lucanet("stat",Input!$I$2,Input!$C$3,Input!$D$4,$A131,Input!$C$5,CK$4,"EUR")</f>
        <v>63</v>
      </c>
      <c r="CL131" s="128">
        <f>_xll.Lucanet("stat",Input!$I$2,Input!$C$3,Input!$D$4,$A131,Input!$C$5,CL$4,"EUR")</f>
        <v>63</v>
      </c>
    </row>
    <row r="132" spans="1:90">
      <c r="A132" s="27" t="s">
        <v>158</v>
      </c>
      <c r="B132" s="27" t="s">
        <v>185</v>
      </c>
      <c r="D132" s="35" t="s">
        <v>250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128">
        <v>0</v>
      </c>
      <c r="T132" s="128">
        <v>0</v>
      </c>
      <c r="U132" s="128">
        <v>0</v>
      </c>
      <c r="V132" s="128">
        <v>0</v>
      </c>
      <c r="W132" s="128">
        <v>0</v>
      </c>
      <c r="X132" s="128">
        <v>0</v>
      </c>
      <c r="Y132" s="128">
        <v>0</v>
      </c>
      <c r="Z132" s="128">
        <v>0</v>
      </c>
      <c r="AA132" s="128">
        <v>0</v>
      </c>
      <c r="AB132" s="128">
        <v>0</v>
      </c>
      <c r="AC132" s="128">
        <v>0</v>
      </c>
      <c r="AD132" s="128">
        <v>0</v>
      </c>
      <c r="AE132" s="128">
        <v>0</v>
      </c>
      <c r="AF132" s="128">
        <v>0</v>
      </c>
      <c r="AG132" s="128">
        <v>0</v>
      </c>
      <c r="AH132" s="128">
        <v>0</v>
      </c>
      <c r="AI132" s="128">
        <v>0</v>
      </c>
      <c r="AJ132" s="128">
        <v>0</v>
      </c>
      <c r="AK132" s="128">
        <v>0</v>
      </c>
      <c r="AL132" s="128">
        <v>0</v>
      </c>
      <c r="AM132" s="128">
        <v>0</v>
      </c>
      <c r="AN132" s="128">
        <v>0</v>
      </c>
      <c r="AO132" s="128">
        <v>0</v>
      </c>
      <c r="AP132" s="128">
        <v>0</v>
      </c>
      <c r="AQ132" s="128">
        <f>_xll.Lucanet("stat",Input!$F$2,Input!$C$3,Input!$D$4,$A132,Input!$C$5,AQ$4,"EUR")</f>
        <v>0</v>
      </c>
      <c r="AR132" s="128">
        <f>_xll.Lucanet("stat",Input!$F$2,Input!$C$3,Input!$D$4,$A132,Input!$C$5,AR$4,"EUR")</f>
        <v>0</v>
      </c>
      <c r="AS132" s="128">
        <f>_xll.Lucanet("stat",Input!$F$2,Input!$C$3,Input!$D$4,$A132,Input!$C$5,AS$4,"EUR")</f>
        <v>0</v>
      </c>
      <c r="AT132" s="128">
        <f>_xll.Lucanet("stat",Input!$F$2,Input!$C$3,Input!$D$4,$A132,Input!$C$5,AT$4,"EUR")</f>
        <v>0</v>
      </c>
      <c r="AU132" s="128">
        <f>_xll.Lucanet("stat",Input!$F$2,Input!$C$3,Input!$D$4,$A132,Input!$C$5,AU$4,"EUR")</f>
        <v>0</v>
      </c>
      <c r="AV132" s="128">
        <f>_xll.Lucanet("stat",Input!$F$2,Input!$C$3,Input!$D$4,$A132,Input!$C$5,AV$4,"EUR")</f>
        <v>0</v>
      </c>
      <c r="AW132" s="128">
        <f>_xll.Lucanet("stat",Input!$F$2,Input!$C$3,Input!$D$4,$A132,Input!$C$5,AW$4,"EUR")</f>
        <v>0</v>
      </c>
      <c r="AX132" s="128">
        <f>_xll.Lucanet("stat",Input!$F$2,Input!$C$3,Input!$D$4,$A132,Input!$C$5,AX$4,"EUR")</f>
        <v>0</v>
      </c>
      <c r="AY132" s="128">
        <f>_xll.Lucanet("stat",Input!$F$2,Input!$C$3,Input!$D$4,$A132,Input!$C$5,AY$4,"EUR")</f>
        <v>0</v>
      </c>
      <c r="AZ132" s="128">
        <f>_xll.Lucanet("stat",Input!$F$2,Input!$C$3,Input!$D$4,$A132,Input!$C$5,AZ$4,"EUR")</f>
        <v>0</v>
      </c>
      <c r="BA132" s="128">
        <f>_xll.Lucanet("stat",Input!$F$2,Input!$C$3,Input!$D$4,$A132,Input!$C$5,BA$4,"EUR")</f>
        <v>0</v>
      </c>
      <c r="BB132" s="128">
        <f>_xll.Lucanet("stat",Input!$F$2,Input!$C$3,Input!$D$4,$A132,Input!$C$5,BB$4,"EUR")</f>
        <v>0</v>
      </c>
      <c r="BC132" s="128">
        <f>_xll.Lucanet("stat",Input!$G$2,Input!$C$3,Input!$D$4,$A132,Input!$C$5,BC$4,"EUR")</f>
        <v>0</v>
      </c>
      <c r="BD132" s="128">
        <f>_xll.Lucanet("stat",Input!$G$2,Input!$C$3,Input!$D$4,$A132,Input!$C$5,BD$4,"EUR")</f>
        <v>0</v>
      </c>
      <c r="BE132" s="128">
        <f>_xll.Lucanet("stat",Input!$G$2,Input!$C$3,Input!$D$4,$A132,Input!$C$5,BE$4,"EUR")</f>
        <v>0</v>
      </c>
      <c r="BF132" s="128">
        <f>_xll.Lucanet("stat",Input!$G$2,Input!$C$3,Input!$D$4,$A132,Input!$C$5,BF$4,"EUR")</f>
        <v>0</v>
      </c>
      <c r="BG132" s="128">
        <f>_xll.Lucanet("stat",Input!$G$2,Input!$C$3,Input!$D$4,$A132,Input!$C$5,BG$4,"EUR")</f>
        <v>0</v>
      </c>
      <c r="BH132" s="128">
        <f>_xll.Lucanet("stat",Input!$G$2,Input!$C$3,Input!$D$4,$A132,Input!$C$5,BH$4,"EUR")</f>
        <v>0</v>
      </c>
      <c r="BI132" s="128">
        <f>_xll.Lucanet("stat",Input!$G$2,Input!$C$3,Input!$D$4,$A132,Input!$C$5,BI$4,"EUR")</f>
        <v>0</v>
      </c>
      <c r="BJ132" s="128">
        <f>_xll.Lucanet("stat",Input!$G$2,Input!$C$3,Input!$D$4,$A132,Input!$C$5,BJ$4,"EUR")</f>
        <v>0</v>
      </c>
      <c r="BK132" s="128">
        <f>_xll.Lucanet("stat",Input!$G$2,Input!$C$3,Input!$D$4,$A132,Input!$C$5,BK$4,"EUR")</f>
        <v>0</v>
      </c>
      <c r="BL132" s="128">
        <f>_xll.Lucanet("stat",Input!$G$2,Input!$C$3,Input!$D$4,$A132,Input!$C$5,BL$4,"EUR")</f>
        <v>0</v>
      </c>
      <c r="BM132" s="128">
        <f>_xll.Lucanet("stat",Input!$G$2,Input!$C$3,Input!$D$4,$A132,Input!$C$5,BM$4,"EUR")</f>
        <v>0</v>
      </c>
      <c r="BN132" s="128">
        <f>_xll.Lucanet("stat",Input!$G$2,Input!$C$3,Input!$D$4,$A132,Input!$C$5,BN$4,"EUR")</f>
        <v>0</v>
      </c>
      <c r="BO132" s="128">
        <f>_xll.Lucanet("stat",Input!$H$2,Input!$C$3,Input!$D$4,$A132,Input!$C$5,BO$4,"EUR")</f>
        <v>0</v>
      </c>
      <c r="BP132" s="128">
        <f>_xll.Lucanet("stat",Input!$H$2,Input!$C$3,Input!$D$4,$A132,Input!$C$5,BP$4,"EUR")</f>
        <v>0</v>
      </c>
      <c r="BQ132" s="128">
        <f>_xll.Lucanet("stat",Input!$H$2,Input!$C$3,Input!$D$4,$A132,Input!$C$5,BQ$4,"EUR")</f>
        <v>0</v>
      </c>
      <c r="BR132" s="128">
        <f>_xll.Lucanet("stat",Input!$H$2,Input!$C$3,Input!$D$4,$A132,Input!$C$5,BR$4,"EUR")</f>
        <v>0</v>
      </c>
      <c r="BS132" s="128">
        <f>_xll.Lucanet("stat",Input!$H$2,Input!$C$3,Input!$D$4,$A132,Input!$C$5,BS$4,"EUR")</f>
        <v>0</v>
      </c>
      <c r="BT132" s="128">
        <f>_xll.Lucanet("stat",Input!$H$2,Input!$C$3,Input!$D$4,$A132,Input!$C$5,BT$4,"EUR")</f>
        <v>0</v>
      </c>
      <c r="BU132" s="128">
        <f>_xll.Lucanet("stat",Input!$H$2,Input!$C$3,Input!$D$4,$A132,Input!$C$5,BU$4,"EUR")</f>
        <v>0</v>
      </c>
      <c r="BV132" s="128">
        <f>_xll.Lucanet("stat",Input!$H$2,Input!$C$3,Input!$D$4,$A132,Input!$C$5,BV$4,"EUR")</f>
        <v>0</v>
      </c>
      <c r="BW132" s="128">
        <f>_xll.Lucanet("stat",Input!$H$2,Input!$C$3,Input!$D$4,$A132,Input!$C$5,BW$4,"EUR")</f>
        <v>0</v>
      </c>
      <c r="BX132" s="128">
        <f>_xll.Lucanet("stat",Input!$H$2,Input!$C$3,Input!$D$4,$A132,Input!$C$5,BX$4,"EUR")</f>
        <v>0</v>
      </c>
      <c r="BY132" s="128">
        <f>_xll.Lucanet("stat",Input!$H$2,Input!$C$3,Input!$D$4,$A132,Input!$C$5,BY$4,"EUR")</f>
        <v>0</v>
      </c>
      <c r="BZ132" s="128">
        <f>_xll.Lucanet("stat",Input!$H$2,Input!$C$3,Input!$D$4,$A132,Input!$C$5,BZ$4,"EUR")</f>
        <v>0</v>
      </c>
      <c r="CA132" s="128">
        <f>_xll.Lucanet("stat",Input!$I$2,Input!$C$3,Input!$D$4,$A132,Input!$C$5,CA$4,"EUR")</f>
        <v>0</v>
      </c>
      <c r="CB132" s="128">
        <f>_xll.Lucanet("stat",Input!$I$2,Input!$C$3,Input!$D$4,$A132,Input!$C$5,CB$4,"EUR")</f>
        <v>0</v>
      </c>
      <c r="CC132" s="128">
        <f>_xll.Lucanet("stat",Input!$I$2,Input!$C$3,Input!$D$4,$A132,Input!$C$5,CC$4,"EUR")</f>
        <v>0</v>
      </c>
      <c r="CD132" s="128">
        <f>_xll.Lucanet("stat",Input!$I$2,Input!$C$3,Input!$D$4,$A132,Input!$C$5,CD$4,"EUR")</f>
        <v>0</v>
      </c>
      <c r="CE132" s="128">
        <f>_xll.Lucanet("stat",Input!$I$2,Input!$C$3,Input!$D$4,$A132,Input!$C$5,CE$4,"EUR")</f>
        <v>0</v>
      </c>
      <c r="CF132" s="128">
        <f>_xll.Lucanet("stat",Input!$I$2,Input!$C$3,Input!$D$4,$A132,Input!$C$5,CF$4,"EUR")</f>
        <v>0</v>
      </c>
      <c r="CG132" s="128">
        <f>_xll.Lucanet("stat",Input!$I$2,Input!$C$3,Input!$D$4,$A132,Input!$C$5,CG$4,"EUR")</f>
        <v>0</v>
      </c>
      <c r="CH132" s="128">
        <f>_xll.Lucanet("stat",Input!$I$2,Input!$C$3,Input!$D$4,$A132,Input!$C$5,CH$4,"EUR")</f>
        <v>0</v>
      </c>
      <c r="CI132" s="128">
        <f>_xll.Lucanet("stat",Input!$I$2,Input!$C$3,Input!$D$4,$A132,Input!$C$5,CI$4,"EUR")</f>
        <v>0</v>
      </c>
      <c r="CJ132" s="128">
        <f>_xll.Lucanet("stat",Input!$I$2,Input!$C$3,Input!$D$4,$A132,Input!$C$5,CJ$4,"EUR")</f>
        <v>0</v>
      </c>
      <c r="CK132" s="128">
        <f>_xll.Lucanet("stat",Input!$I$2,Input!$C$3,Input!$D$4,$A132,Input!$C$5,CK$4,"EUR")</f>
        <v>0</v>
      </c>
      <c r="CL132" s="128">
        <f>_xll.Lucanet("stat",Input!$I$2,Input!$C$3,Input!$D$4,$A132,Input!$C$5,CL$4,"EUR")</f>
        <v>0</v>
      </c>
    </row>
    <row r="133" spans="1:90">
      <c r="D133" s="77" t="s">
        <v>9</v>
      </c>
      <c r="E133" s="49">
        <f>INDEX(S133:CK133,COUNT($S$1:$CK$1))</f>
        <v>50</v>
      </c>
      <c r="F133" s="61"/>
      <c r="G133" s="61">
        <f>G134+G135</f>
        <v>0</v>
      </c>
      <c r="H133" s="61">
        <f t="shared" ref="H133:AD133" si="1246">H134+H135</f>
        <v>0</v>
      </c>
      <c r="I133" s="61">
        <f t="shared" si="1246"/>
        <v>0</v>
      </c>
      <c r="J133" s="61">
        <f t="shared" si="1246"/>
        <v>0</v>
      </c>
      <c r="K133" s="61">
        <f t="shared" si="1246"/>
        <v>0</v>
      </c>
      <c r="L133" s="61">
        <f t="shared" si="1246"/>
        <v>0</v>
      </c>
      <c r="M133" s="61">
        <f t="shared" si="1246"/>
        <v>0</v>
      </c>
      <c r="N133" s="61">
        <f t="shared" si="1246"/>
        <v>0</v>
      </c>
      <c r="O133" s="61">
        <f t="shared" si="1246"/>
        <v>0</v>
      </c>
      <c r="P133" s="61">
        <f t="shared" si="1246"/>
        <v>0</v>
      </c>
      <c r="Q133" s="61">
        <f t="shared" si="1246"/>
        <v>0</v>
      </c>
      <c r="R133" s="61">
        <f t="shared" si="1246"/>
        <v>0</v>
      </c>
      <c r="S133" s="61">
        <f t="shared" si="1246"/>
        <v>0</v>
      </c>
      <c r="T133" s="61">
        <f t="shared" si="1246"/>
        <v>0</v>
      </c>
      <c r="U133" s="61">
        <f t="shared" si="1246"/>
        <v>0</v>
      </c>
      <c r="V133" s="61">
        <f t="shared" si="1246"/>
        <v>0</v>
      </c>
      <c r="W133" s="61">
        <f t="shared" si="1246"/>
        <v>0</v>
      </c>
      <c r="X133" s="61">
        <f t="shared" si="1246"/>
        <v>0</v>
      </c>
      <c r="Y133" s="61">
        <f t="shared" si="1246"/>
        <v>0</v>
      </c>
      <c r="Z133" s="61">
        <f t="shared" si="1246"/>
        <v>26</v>
      </c>
      <c r="AA133" s="61">
        <f t="shared" si="1246"/>
        <v>26</v>
      </c>
      <c r="AB133" s="61">
        <f t="shared" si="1246"/>
        <v>26</v>
      </c>
      <c r="AC133" s="61">
        <f t="shared" si="1246"/>
        <v>26</v>
      </c>
      <c r="AD133" s="61">
        <f t="shared" si="1246"/>
        <v>26</v>
      </c>
      <c r="AE133" s="61">
        <f t="shared" ref="AE133:AO133" si="1247">AE134+AE135</f>
        <v>30</v>
      </c>
      <c r="AF133" s="61">
        <f t="shared" si="1247"/>
        <v>30</v>
      </c>
      <c r="AG133" s="61">
        <f t="shared" si="1247"/>
        <v>37</v>
      </c>
      <c r="AH133" s="61">
        <f t="shared" si="1247"/>
        <v>39</v>
      </c>
      <c r="AI133" s="61">
        <f t="shared" si="1247"/>
        <v>39</v>
      </c>
      <c r="AJ133" s="61">
        <f t="shared" si="1247"/>
        <v>48</v>
      </c>
      <c r="AK133" s="61">
        <f t="shared" si="1247"/>
        <v>52</v>
      </c>
      <c r="AL133" s="61">
        <f t="shared" si="1247"/>
        <v>53</v>
      </c>
      <c r="AM133" s="61">
        <f t="shared" si="1247"/>
        <v>54</v>
      </c>
      <c r="AN133" s="61">
        <f t="shared" si="1247"/>
        <v>54</v>
      </c>
      <c r="AO133" s="61">
        <f t="shared" si="1247"/>
        <v>59</v>
      </c>
      <c r="AP133" s="61">
        <f t="shared" ref="AP133:BB133" si="1248">AP134+AP135</f>
        <v>59</v>
      </c>
      <c r="AQ133" s="61">
        <f t="shared" si="1248"/>
        <v>58</v>
      </c>
      <c r="AR133" s="61">
        <f t="shared" si="1248"/>
        <v>59</v>
      </c>
      <c r="AS133" s="61">
        <f t="shared" si="1248"/>
        <v>58</v>
      </c>
      <c r="AT133" s="61">
        <f t="shared" si="1248"/>
        <v>59</v>
      </c>
      <c r="AU133" s="61">
        <f t="shared" si="1248"/>
        <v>59</v>
      </c>
      <c r="AV133" s="61">
        <f t="shared" si="1248"/>
        <v>59</v>
      </c>
      <c r="AW133" s="61">
        <f t="shared" si="1248"/>
        <v>59</v>
      </c>
      <c r="AX133" s="61">
        <f t="shared" si="1248"/>
        <v>65</v>
      </c>
      <c r="AY133" s="61">
        <f t="shared" si="1248"/>
        <v>66</v>
      </c>
      <c r="AZ133" s="61">
        <f t="shared" si="1248"/>
        <v>66</v>
      </c>
      <c r="BA133" s="61">
        <f t="shared" si="1248"/>
        <v>62</v>
      </c>
      <c r="BB133" s="61">
        <f t="shared" si="1248"/>
        <v>64</v>
      </c>
      <c r="BC133" s="61">
        <f t="shared" ref="BC133:BN133" si="1249">BC134+BC135</f>
        <v>61</v>
      </c>
      <c r="BD133" s="61">
        <f t="shared" si="1249"/>
        <v>61</v>
      </c>
      <c r="BE133" s="61">
        <f t="shared" si="1249"/>
        <v>62</v>
      </c>
      <c r="BF133" s="61">
        <f t="shared" si="1249"/>
        <v>62</v>
      </c>
      <c r="BG133" s="61">
        <f t="shared" si="1249"/>
        <v>62</v>
      </c>
      <c r="BH133" s="61">
        <f t="shared" si="1249"/>
        <v>62</v>
      </c>
      <c r="BI133" s="61">
        <f t="shared" si="1249"/>
        <v>62</v>
      </c>
      <c r="BJ133" s="61">
        <f t="shared" si="1249"/>
        <v>63</v>
      </c>
      <c r="BK133" s="61">
        <f t="shared" si="1249"/>
        <v>63</v>
      </c>
      <c r="BL133" s="61">
        <f t="shared" si="1249"/>
        <v>62</v>
      </c>
      <c r="BM133" s="61">
        <f t="shared" si="1249"/>
        <v>62</v>
      </c>
      <c r="BN133" s="61">
        <f t="shared" si="1249"/>
        <v>62</v>
      </c>
      <c r="BO133" s="61">
        <f t="shared" ref="BO133:BZ133" si="1250">BO134+BO135</f>
        <v>62</v>
      </c>
      <c r="BP133" s="61">
        <f t="shared" si="1250"/>
        <v>60</v>
      </c>
      <c r="BQ133" s="61">
        <f t="shared" si="1250"/>
        <v>60</v>
      </c>
      <c r="BR133" s="61">
        <f t="shared" si="1250"/>
        <v>59</v>
      </c>
      <c r="BS133" s="61">
        <f t="shared" si="1250"/>
        <v>59</v>
      </c>
      <c r="BT133" s="61">
        <f t="shared" si="1250"/>
        <v>58</v>
      </c>
      <c r="BU133" s="61">
        <f t="shared" si="1250"/>
        <v>59</v>
      </c>
      <c r="BV133" s="61">
        <f t="shared" si="1250"/>
        <v>60</v>
      </c>
      <c r="BW133" s="61">
        <f t="shared" si="1250"/>
        <v>59</v>
      </c>
      <c r="BX133" s="61">
        <f t="shared" si="1250"/>
        <v>59</v>
      </c>
      <c r="BY133" s="61">
        <f t="shared" si="1250"/>
        <v>57</v>
      </c>
      <c r="BZ133" s="61">
        <f t="shared" si="1250"/>
        <v>57</v>
      </c>
      <c r="CA133" s="61">
        <f t="shared" ref="CA133:CL133" si="1251">CA134+CA135</f>
        <v>57</v>
      </c>
      <c r="CB133" s="61">
        <f t="shared" si="1251"/>
        <v>55</v>
      </c>
      <c r="CC133" s="61">
        <f t="shared" si="1251"/>
        <v>52</v>
      </c>
      <c r="CD133" s="61">
        <f t="shared" si="1251"/>
        <v>52</v>
      </c>
      <c r="CE133" s="61">
        <f t="shared" si="1251"/>
        <v>51</v>
      </c>
      <c r="CF133" s="61">
        <f t="shared" si="1251"/>
        <v>50</v>
      </c>
      <c r="CG133" s="61">
        <f t="shared" si="1251"/>
        <v>0</v>
      </c>
      <c r="CH133" s="61">
        <f t="shared" si="1251"/>
        <v>0</v>
      </c>
      <c r="CI133" s="61">
        <f t="shared" si="1251"/>
        <v>0</v>
      </c>
      <c r="CJ133" s="61">
        <f t="shared" si="1251"/>
        <v>0</v>
      </c>
      <c r="CK133" s="61">
        <f t="shared" si="1251"/>
        <v>0</v>
      </c>
      <c r="CL133" s="61">
        <f t="shared" si="1251"/>
        <v>0</v>
      </c>
    </row>
    <row r="134" spans="1:90">
      <c r="A134" s="27" t="s">
        <v>157</v>
      </c>
      <c r="B134" s="27" t="s">
        <v>184</v>
      </c>
      <c r="D134" s="35" t="s">
        <v>249</v>
      </c>
      <c r="E134" s="49"/>
      <c r="F134" s="61"/>
      <c r="G134" s="105">
        <f>_xll.Lucanet("stat",Input!$C$2,Input!$C$3,Input!$D$4,$A134,Input!$C$5,G$4,"EUR")</f>
        <v>0</v>
      </c>
      <c r="H134" s="105">
        <f>_xll.Lucanet("stat",Input!$C$2,Input!$C$3,Input!$D$4,$A134,Input!$C$5,H$4,"EUR")</f>
        <v>0</v>
      </c>
      <c r="I134" s="105">
        <f>_xll.Lucanet("stat",Input!$C$2,Input!$C$3,Input!$D$4,$A134,Input!$C$5,I$4,"EUR")</f>
        <v>0</v>
      </c>
      <c r="J134" s="105">
        <f>_xll.Lucanet("stat",Input!$C$2,Input!$C$3,Input!$D$4,$A134,Input!$C$5,J$4,"EUR")</f>
        <v>0</v>
      </c>
      <c r="K134" s="105">
        <f>_xll.Lucanet("stat",Input!$C$2,Input!$C$3,Input!$D$4,$A134,Input!$C$5,K$4,"EUR")</f>
        <v>0</v>
      </c>
      <c r="L134" s="105">
        <f>_xll.Lucanet("stat",Input!$C$2,Input!$C$3,Input!$D$4,$A134,Input!$C$5,L$4,"EUR")</f>
        <v>0</v>
      </c>
      <c r="M134" s="105">
        <f>_xll.Lucanet("stat",Input!$C$2,Input!$C$3,Input!$D$4,$A134,Input!$C$5,M$4,"EUR")</f>
        <v>0</v>
      </c>
      <c r="N134" s="105">
        <f>_xll.Lucanet("stat",Input!$C$2,Input!$C$3,Input!$D$4,$A134,Input!$C$5,N$4,"EUR")</f>
        <v>0</v>
      </c>
      <c r="O134" s="105">
        <f>_xll.Lucanet("stat",Input!$C$2,Input!$C$3,Input!$D$4,$A134,Input!$C$5,O$4,"EUR")</f>
        <v>0</v>
      </c>
      <c r="P134" s="105">
        <f>_xll.Lucanet("stat",Input!$C$2,Input!$C$3,Input!$D$4,$A134,Input!$C$5,P$4,"EUR")</f>
        <v>0</v>
      </c>
      <c r="Q134" s="105">
        <f>_xll.Lucanet("stat",Input!$C$2,Input!$C$3,Input!$D$4,$A134,Input!$C$5,Q$4,"EUR")</f>
        <v>0</v>
      </c>
      <c r="R134" s="105">
        <f>_xll.Lucanet("stat",Input!$C$2,Input!$C$3,Input!$D$4,$A134,Input!$C$5,R$4,"EUR")</f>
        <v>0</v>
      </c>
      <c r="S134" s="128">
        <f>_xll.Lucanet("stat",Input!$C$2,Input!$C$3,Input!$D$4,$A134,Input!$C$5,S$4,"EUR")</f>
        <v>0</v>
      </c>
      <c r="T134" s="128">
        <f>_xll.Lucanet("stat",Input!$C$2,Input!$C$3,Input!$D$4,$A134,Input!$C$5,T$4,"EUR")</f>
        <v>0</v>
      </c>
      <c r="U134" s="128">
        <f>_xll.Lucanet("stat",Input!$C$2,Input!$C$3,Input!$D$4,$A134,Input!$C$5,U$4,"EUR")</f>
        <v>0</v>
      </c>
      <c r="V134" s="128">
        <f>_xll.Lucanet("stat",Input!$C$2,Input!$C$3,Input!$D$4,$A134,Input!$C$5,V$4,"EUR")</f>
        <v>0</v>
      </c>
      <c r="W134" s="128">
        <f>_xll.Lucanet("stat",Input!$C$2,Input!$C$3,Input!$D$4,$A134,Input!$C$5,W$4,"EUR")</f>
        <v>0</v>
      </c>
      <c r="X134" s="128">
        <f>_xll.Lucanet("stat",Input!$C$2,Input!$C$3,Input!$D$4,$A134,Input!$C$5,X$4,"EUR")</f>
        <v>0</v>
      </c>
      <c r="Y134" s="128">
        <f>_xll.Lucanet("stat",Input!$C$2,Input!$C$3,Input!$D$4,$A134,Input!$C$5,Y$4,"EUR")</f>
        <v>0</v>
      </c>
      <c r="Z134" s="128">
        <f>_xll.Lucanet("stat",Input!$C$2,Input!$C$3,Input!$D$4,$A134,Input!$C$5,Z$4,"EUR")</f>
        <v>26</v>
      </c>
      <c r="AA134" s="128">
        <f>_xll.Lucanet("stat",Input!$C$2,Input!$C$3,Input!$D$4,$A134,Input!$C$5,AA$4,"EUR")</f>
        <v>26</v>
      </c>
      <c r="AB134" s="128">
        <f>_xll.Lucanet("stat",Input!$C$2,Input!$C$3,Input!$D$4,$A134,Input!$C$5,AB$4,"EUR")</f>
        <v>26</v>
      </c>
      <c r="AC134" s="128">
        <f>_xll.Lucanet("stat",Input!$C$2,Input!$C$3,Input!$D$4,$A134,Input!$C$5,AC$4,"EUR")</f>
        <v>26</v>
      </c>
      <c r="AD134" s="128">
        <f>_xll.Lucanet("stat",Input!$C$2,Input!$C$3,Input!$D$4,$A134,Input!$C$5,AD$4,"EUR")</f>
        <v>26</v>
      </c>
      <c r="AE134" s="128">
        <f>_xll.Lucanet("stat",Input!$C$2,Input!$C$3,Input!$D$4,$A134,Input!$C$5,AE$4,"EUR")</f>
        <v>30</v>
      </c>
      <c r="AF134" s="128">
        <f>_xll.Lucanet("stat",Input!$C$2,Input!$C$3,Input!$D$4,$A134,Input!$C$5,AF$4,"EUR")</f>
        <v>30</v>
      </c>
      <c r="AG134" s="128">
        <f>_xll.Lucanet("stat",Input!$C$2,Input!$C$3,Input!$D$4,$A134,Input!$C$5,AG$4,"EUR")</f>
        <v>37</v>
      </c>
      <c r="AH134" s="128">
        <f>_xll.Lucanet("stat",Input!$C$2,Input!$C$3,Input!$D$4,$A134,Input!$C$5,AH$4,"EUR")</f>
        <v>39</v>
      </c>
      <c r="AI134" s="128">
        <f>_xll.Lucanet("stat",Input!$C$2,Input!$C$3,Input!$D$4,$A134,Input!$C$5,AI$4,"EUR")</f>
        <v>39</v>
      </c>
      <c r="AJ134" s="128">
        <f>_xll.Lucanet("stat",Input!$C$2,Input!$C$3,Input!$D$4,$A134,Input!$C$5,AJ$4,"EUR")</f>
        <v>48</v>
      </c>
      <c r="AK134" s="128">
        <f>_xll.Lucanet("stat",Input!$C$2,Input!$C$3,Input!$D$4,$A134,Input!$C$5,AK$4,"EUR")</f>
        <v>52</v>
      </c>
      <c r="AL134" s="128">
        <f>_xll.Lucanet("stat",Input!$C$2,Input!$C$3,Input!$D$4,$A134,Input!$C$5,AL$4,"EUR")</f>
        <v>53</v>
      </c>
      <c r="AM134" s="128">
        <f>_xll.Lucanet("stat",Input!$C$2,Input!$C$3,Input!$D$4,$A134,Input!$C$5,AM$4,"EUR")</f>
        <v>54</v>
      </c>
      <c r="AN134" s="128">
        <f>_xll.Lucanet("stat",Input!$C$2,Input!$C$3,Input!$D$4,$A134,Input!$C$5,AN$4,"EUR")</f>
        <v>54</v>
      </c>
      <c r="AO134" s="128">
        <f>_xll.Lucanet("stat",Input!$C$2,Input!$C$3,Input!$D$4,$A134,Input!$C$5,AO$4,"EUR")</f>
        <v>59</v>
      </c>
      <c r="AP134" s="128">
        <f>_xll.Lucanet("stat",Input!$C$2,Input!$C$3,Input!$D$4,$A134,Input!$C$5,AP$4,"EUR")</f>
        <v>59</v>
      </c>
      <c r="AQ134" s="128">
        <f>_xll.Lucanet("stat",Input!$C$2,Input!$C$3,Input!$D$4,$A134,Input!$C$5,AQ$4,"EUR")</f>
        <v>58</v>
      </c>
      <c r="AR134" s="128">
        <f>_xll.Lucanet("stat",Input!$C$2,Input!$C$3,Input!$D$4,$A134,Input!$C$5,AR$4,"EUR")</f>
        <v>59</v>
      </c>
      <c r="AS134" s="128">
        <f>_xll.Lucanet("stat",Input!$C$2,Input!$C$3,Input!$D$4,$A134,Input!$C$5,AS$4,"EUR")</f>
        <v>58</v>
      </c>
      <c r="AT134" s="128">
        <f>_xll.Lucanet("stat",Input!$C$2,Input!$C$3,Input!$D$4,$A134,Input!$C$5,AT$4,"EUR")</f>
        <v>59</v>
      </c>
      <c r="AU134" s="128">
        <f>_xll.Lucanet("stat",Input!$C$2,Input!$C$3,Input!$D$4,$A134,Input!$C$5,AU$4,"EUR")</f>
        <v>59</v>
      </c>
      <c r="AV134" s="128">
        <f>_xll.Lucanet("stat",Input!$C$2,Input!$C$3,Input!$D$4,$A134,Input!$C$5,AV$4,"EUR")</f>
        <v>59</v>
      </c>
      <c r="AW134" s="128">
        <f>_xll.Lucanet("stat",Input!$C$2,Input!$C$3,Input!$D$4,$A134,Input!$C$5,AW$4,"EUR")</f>
        <v>59</v>
      </c>
      <c r="AX134" s="128">
        <f>_xll.Lucanet("stat",Input!$C$2,Input!$C$3,Input!$D$4,$A134,Input!$C$5,AX$4,"EUR")</f>
        <v>65</v>
      </c>
      <c r="AY134" s="128">
        <f>_xll.Lucanet("stat",Input!$C$2,Input!$C$3,Input!$D$4,$A134,Input!$C$5,AY$4,"EUR")</f>
        <v>66</v>
      </c>
      <c r="AZ134" s="128">
        <f>_xll.Lucanet("stat",Input!$C$2,Input!$C$3,Input!$D$4,$A134,Input!$C$5,AZ$4,"EUR")</f>
        <v>66</v>
      </c>
      <c r="BA134" s="128">
        <f>_xll.Lucanet("stat",Input!$C$2,Input!$C$3,Input!$D$4,$A134,Input!$C$5,BA$4,"EUR")</f>
        <v>62</v>
      </c>
      <c r="BB134" s="128">
        <f>_xll.Lucanet("stat",Input!$C$2,Input!$C$3,Input!$D$4,$A134,Input!$C$5,BB$4,"EUR")</f>
        <v>64</v>
      </c>
      <c r="BC134" s="128">
        <f>_xll.Lucanet("stat",Input!$C$2,Input!$C$3,Input!$D$4,$A134,Input!$C$5,BC$4,"EUR")</f>
        <v>61</v>
      </c>
      <c r="BD134" s="128">
        <f>_xll.Lucanet("stat",Input!$C$2,Input!$C$3,Input!$D$4,$A134,Input!$C$5,BD$4,"EUR")</f>
        <v>61</v>
      </c>
      <c r="BE134" s="128">
        <f>_xll.Lucanet("stat",Input!$C$2,Input!$C$3,Input!$D$4,$A134,Input!$C$5,BE$4,"EUR")</f>
        <v>62</v>
      </c>
      <c r="BF134" s="128">
        <f>_xll.Lucanet("stat",Input!$C$2,Input!$C$3,Input!$D$4,$A134,Input!$C$5,BF$4,"EUR")</f>
        <v>62</v>
      </c>
      <c r="BG134" s="128">
        <f>_xll.Lucanet("stat",Input!$C$2,Input!$C$3,Input!$D$4,$A134,Input!$C$5,BG$4,"EUR")</f>
        <v>62</v>
      </c>
      <c r="BH134" s="128">
        <f>_xll.Lucanet("stat",Input!$C$2,Input!$C$3,Input!$D$4,$A134,Input!$C$5,BH$4,"EUR")</f>
        <v>62</v>
      </c>
      <c r="BI134" s="128">
        <f>_xll.Lucanet("stat",Input!$C$2,Input!$C$3,Input!$D$4,$A134,Input!$C$5,BI$4,"EUR")</f>
        <v>62</v>
      </c>
      <c r="BJ134" s="128">
        <f>_xll.Lucanet("stat",Input!$C$2,Input!$C$3,Input!$D$4,$A134,Input!$C$5,BJ$4,"EUR")</f>
        <v>63</v>
      </c>
      <c r="BK134" s="128">
        <f>_xll.Lucanet("stat",Input!$C$2,Input!$C$3,Input!$D$4,$A134,Input!$C$5,BK$4,"EUR")</f>
        <v>63</v>
      </c>
      <c r="BL134" s="128">
        <f>_xll.Lucanet("stat",Input!$C$2,Input!$C$3,Input!$D$4,$A134,Input!$C$5,BL$4,"EUR")</f>
        <v>62</v>
      </c>
      <c r="BM134" s="128">
        <f>_xll.Lucanet("stat",Input!$C$2,Input!$C$3,Input!$D$4,$A134,Input!$C$5,BM$4,"EUR")</f>
        <v>62</v>
      </c>
      <c r="BN134" s="128">
        <f>_xll.Lucanet("stat",Input!$C$2,Input!$C$3,Input!$D$4,$A134,Input!$C$5,BN$4,"EUR")</f>
        <v>62</v>
      </c>
      <c r="BO134" s="128">
        <f>_xll.Lucanet("stat",Input!$C$2,Input!$C$3,Input!$D$4,$A134,Input!$C$5,BO$4,"EUR")</f>
        <v>62</v>
      </c>
      <c r="BP134" s="128">
        <f>_xll.Lucanet("stat",Input!$C$2,Input!$C$3,Input!$D$4,$A134,Input!$C$5,BP$4,"EUR")</f>
        <v>60</v>
      </c>
      <c r="BQ134" s="128">
        <f>_xll.Lucanet("stat",Input!$C$2,Input!$C$3,Input!$D$4,$A134,Input!$C$5,BQ$4,"EUR")</f>
        <v>60</v>
      </c>
      <c r="BR134" s="128">
        <f>_xll.Lucanet("stat",Input!$C$2,Input!$C$3,Input!$D$4,$A134,Input!$C$5,BR$4,"EUR")</f>
        <v>59</v>
      </c>
      <c r="BS134" s="128">
        <f>_xll.Lucanet("stat",Input!$C$2,Input!$C$3,Input!$D$4,$A134,Input!$C$5,BS$4,"EUR")</f>
        <v>59</v>
      </c>
      <c r="BT134" s="128">
        <f>_xll.Lucanet("stat",Input!$C$2,Input!$C$3,Input!$D$4,$A134,Input!$C$5,BT$4,"EUR")</f>
        <v>58</v>
      </c>
      <c r="BU134" s="128">
        <f>_xll.Lucanet("stat",Input!$C$2,Input!$C$3,Input!$D$4,$A134,Input!$C$5,BU$4,"EUR")</f>
        <v>59</v>
      </c>
      <c r="BV134" s="128">
        <f>_xll.Lucanet("stat",Input!$C$2,Input!$C$3,Input!$D$4,$A134,Input!$C$5,BV$4,"EUR")</f>
        <v>60</v>
      </c>
      <c r="BW134" s="128">
        <f>_xll.Lucanet("stat",Input!$C$2,Input!$C$3,Input!$D$4,$A134,Input!$C$5,BW$4,"EUR")</f>
        <v>59</v>
      </c>
      <c r="BX134" s="128">
        <f>_xll.Lucanet("stat",Input!$C$2,Input!$C$3,Input!$D$4,$A134,Input!$C$5,BX$4,"EUR")</f>
        <v>59</v>
      </c>
      <c r="BY134" s="128">
        <f>_xll.Lucanet("stat",Input!$C$2,Input!$C$3,Input!$D$4,$A134,Input!$C$5,BY$4,"EUR")</f>
        <v>57</v>
      </c>
      <c r="BZ134" s="128">
        <f>_xll.Lucanet("stat",Input!$C$2,Input!$C$3,Input!$D$4,$A134,Input!$C$5,BZ$4,"EUR")</f>
        <v>57</v>
      </c>
      <c r="CA134" s="128">
        <f>_xll.Lucanet("stat",Input!$C$2,Input!$C$3,Input!$D$4,$A134,Input!$C$5,CA$4,"EUR")</f>
        <v>57</v>
      </c>
      <c r="CB134" s="128">
        <f>_xll.Lucanet("stat",Input!$C$2,Input!$C$3,Input!$D$4,$A134,Input!$C$5,CB$4,"EUR")</f>
        <v>55</v>
      </c>
      <c r="CC134" s="128">
        <f>_xll.Lucanet("stat",Input!$C$2,Input!$C$3,Input!$D$4,$A134,Input!$C$5,CC$4,"EUR")</f>
        <v>52</v>
      </c>
      <c r="CD134" s="128">
        <f>_xll.Lucanet("stat",Input!$C$2,Input!$C$3,Input!$D$4,$A134,Input!$C$5,CD$4,"EUR")</f>
        <v>52</v>
      </c>
      <c r="CE134" s="128">
        <f>_xll.Lucanet("stat",Input!$C$2,Input!$C$3,Input!$D$4,$A134,Input!$C$5,CE$4,"EUR")</f>
        <v>51</v>
      </c>
      <c r="CF134" s="128">
        <f>_xll.Lucanet("stat",Input!$C$2,Input!$C$3,Input!$D$4,$A134,Input!$C$5,CF$4,"EUR")</f>
        <v>50</v>
      </c>
      <c r="CG134" s="128">
        <f>_xll.Lucanet("stat",Input!$C$2,Input!$C$3,Input!$D$4,$A134,Input!$C$5,CG$4,"EUR")</f>
        <v>0</v>
      </c>
      <c r="CH134" s="128">
        <f>_xll.Lucanet("stat",Input!$C$2,Input!$C$3,Input!$D$4,$A134,Input!$C$5,CH$4,"EUR")</f>
        <v>0</v>
      </c>
      <c r="CI134" s="128">
        <f>_xll.Lucanet("stat",Input!$C$2,Input!$C$3,Input!$D$4,$A134,Input!$C$5,CI$4,"EUR")</f>
        <v>0</v>
      </c>
      <c r="CJ134" s="128">
        <f>_xll.Lucanet("stat",Input!$C$2,Input!$C$3,Input!$D$4,$A134,Input!$C$5,CJ$4,"EUR")</f>
        <v>0</v>
      </c>
      <c r="CK134" s="128">
        <f>_xll.Lucanet("stat",Input!$C$2,Input!$C$3,Input!$D$4,$A134,Input!$C$5,CK$4,"EUR")</f>
        <v>0</v>
      </c>
      <c r="CL134" s="128">
        <f>_xll.Lucanet("stat",Input!$C$2,Input!$C$3,Input!$D$4,$A134,Input!$C$5,CL$4,"EUR")</f>
        <v>0</v>
      </c>
    </row>
    <row r="135" spans="1:90">
      <c r="A135" s="27" t="s">
        <v>158</v>
      </c>
      <c r="B135" s="27" t="s">
        <v>185</v>
      </c>
      <c r="D135" s="35" t="s">
        <v>250</v>
      </c>
      <c r="E135" s="49"/>
      <c r="F135" s="61"/>
      <c r="G135" s="105">
        <f>_xll.Lucanet("stat",Input!$C$2,Input!$C$3,Input!$D$4,$A135,Input!$C$5,G$4,"EUR")</f>
        <v>0</v>
      </c>
      <c r="H135" s="105">
        <f>_xll.Lucanet("stat",Input!$C$2,Input!$C$3,Input!$D$4,$A135,Input!$C$5,H$4,"EUR")</f>
        <v>0</v>
      </c>
      <c r="I135" s="105">
        <f>_xll.Lucanet("stat",Input!$C$2,Input!$C$3,Input!$D$4,$A135,Input!$C$5,I$4,"EUR")</f>
        <v>0</v>
      </c>
      <c r="J135" s="105">
        <f>_xll.Lucanet("stat",Input!$C$2,Input!$C$3,Input!$D$4,$A135,Input!$C$5,J$4,"EUR")</f>
        <v>0</v>
      </c>
      <c r="K135" s="105">
        <f>_xll.Lucanet("stat",Input!$C$2,Input!$C$3,Input!$D$4,$A135,Input!$C$5,K$4,"EUR")</f>
        <v>0</v>
      </c>
      <c r="L135" s="105">
        <f>_xll.Lucanet("stat",Input!$C$2,Input!$C$3,Input!$D$4,$A135,Input!$C$5,L$4,"EUR")</f>
        <v>0</v>
      </c>
      <c r="M135" s="105">
        <f>_xll.Lucanet("stat",Input!$C$2,Input!$C$3,Input!$D$4,$A135,Input!$C$5,M$4,"EUR")</f>
        <v>0</v>
      </c>
      <c r="N135" s="105">
        <f>_xll.Lucanet("stat",Input!$C$2,Input!$C$3,Input!$D$4,$A135,Input!$C$5,N$4,"EUR")</f>
        <v>0</v>
      </c>
      <c r="O135" s="105">
        <f>_xll.Lucanet("stat",Input!$C$2,Input!$C$3,Input!$D$4,$A135,Input!$C$5,O$4,"EUR")</f>
        <v>0</v>
      </c>
      <c r="P135" s="105">
        <f>_xll.Lucanet("stat",Input!$C$2,Input!$C$3,Input!$D$4,$A135,Input!$C$5,P$4,"EUR")</f>
        <v>0</v>
      </c>
      <c r="Q135" s="105">
        <f>_xll.Lucanet("stat",Input!$C$2,Input!$C$3,Input!$D$4,$A135,Input!$C$5,Q$4,"EUR")</f>
        <v>0</v>
      </c>
      <c r="R135" s="105">
        <f>_xll.Lucanet("stat",Input!$C$2,Input!$C$3,Input!$D$4,$A135,Input!$C$5,R$4,"EUR")</f>
        <v>0</v>
      </c>
      <c r="S135" s="128">
        <f>_xll.Lucanet("stat",Input!$C$2,Input!$C$3,Input!$D$4,$A135,Input!$C$5,S$4,"EUR")</f>
        <v>0</v>
      </c>
      <c r="T135" s="128">
        <f>_xll.Lucanet("stat",Input!$C$2,Input!$C$3,Input!$D$4,$A135,Input!$C$5,T$4,"EUR")</f>
        <v>0</v>
      </c>
      <c r="U135" s="128">
        <f>_xll.Lucanet("stat",Input!$C$2,Input!$C$3,Input!$D$4,$A135,Input!$C$5,U$4,"EUR")</f>
        <v>0</v>
      </c>
      <c r="V135" s="128">
        <f>_xll.Lucanet("stat",Input!$C$2,Input!$C$3,Input!$D$4,$A135,Input!$C$5,V$4,"EUR")</f>
        <v>0</v>
      </c>
      <c r="W135" s="128">
        <f>_xll.Lucanet("stat",Input!$C$2,Input!$C$3,Input!$D$4,$A135,Input!$C$5,W$4,"EUR")</f>
        <v>0</v>
      </c>
      <c r="X135" s="128">
        <f>_xll.Lucanet("stat",Input!$C$2,Input!$C$3,Input!$D$4,$A135,Input!$C$5,X$4,"EUR")</f>
        <v>0</v>
      </c>
      <c r="Y135" s="128">
        <f>_xll.Lucanet("stat",Input!$C$2,Input!$C$3,Input!$D$4,$A135,Input!$C$5,Y$4,"EUR")</f>
        <v>0</v>
      </c>
      <c r="Z135" s="128">
        <f>_xll.Lucanet("stat",Input!$C$2,Input!$C$3,Input!$D$4,$A135,Input!$C$5,Z$4,"EUR")</f>
        <v>0</v>
      </c>
      <c r="AA135" s="128">
        <f>_xll.Lucanet("stat",Input!$C$2,Input!$C$3,Input!$D$4,$A135,Input!$C$5,AA$4,"EUR")</f>
        <v>0</v>
      </c>
      <c r="AB135" s="128">
        <f>_xll.Lucanet("stat",Input!$C$2,Input!$C$3,Input!$D$4,$A135,Input!$C$5,AB$4,"EUR")</f>
        <v>0</v>
      </c>
      <c r="AC135" s="128">
        <f>_xll.Lucanet("stat",Input!$C$2,Input!$C$3,Input!$D$4,$A135,Input!$C$5,AC$4,"EUR")</f>
        <v>0</v>
      </c>
      <c r="AD135" s="128">
        <f>_xll.Lucanet("stat",Input!$C$2,Input!$C$3,Input!$D$4,$A135,Input!$C$5,AD$4,"EUR")</f>
        <v>0</v>
      </c>
      <c r="AE135" s="128">
        <f>_xll.Lucanet("stat",Input!$C$2,Input!$C$3,Input!$D$4,$A135,Input!$C$5,AE$4,"EUR")</f>
        <v>0</v>
      </c>
      <c r="AF135" s="128">
        <f>_xll.Lucanet("stat",Input!$C$2,Input!$C$3,Input!$D$4,$A135,Input!$C$5,AF$4,"EUR")</f>
        <v>0</v>
      </c>
      <c r="AG135" s="128">
        <f>_xll.Lucanet("stat",Input!$C$2,Input!$C$3,Input!$D$4,$A135,Input!$C$5,AG$4,"EUR")</f>
        <v>0</v>
      </c>
      <c r="AH135" s="128">
        <f>_xll.Lucanet("stat",Input!$C$2,Input!$C$3,Input!$D$4,$A135,Input!$C$5,AH$4,"EUR")</f>
        <v>0</v>
      </c>
      <c r="AI135" s="128">
        <f>_xll.Lucanet("stat",Input!$C$2,Input!$C$3,Input!$D$4,$A135,Input!$C$5,AI$4,"EUR")</f>
        <v>0</v>
      </c>
      <c r="AJ135" s="128">
        <f>_xll.Lucanet("stat",Input!$C$2,Input!$C$3,Input!$D$4,$A135,Input!$C$5,AJ$4,"EUR")</f>
        <v>0</v>
      </c>
      <c r="AK135" s="128">
        <f>_xll.Lucanet("stat",Input!$C$2,Input!$C$3,Input!$D$4,$A135,Input!$C$5,AK$4,"EUR")</f>
        <v>0</v>
      </c>
      <c r="AL135" s="128">
        <f>_xll.Lucanet("stat",Input!$C$2,Input!$C$3,Input!$D$4,$A135,Input!$C$5,AL$4,"EUR")</f>
        <v>0</v>
      </c>
      <c r="AM135" s="128">
        <f>_xll.Lucanet("stat",Input!$C$2,Input!$C$3,Input!$D$4,$A135,Input!$C$5,AM$4,"EUR")</f>
        <v>0</v>
      </c>
      <c r="AN135" s="128">
        <f>_xll.Lucanet("stat",Input!$C$2,Input!$C$3,Input!$D$4,$A135,Input!$C$5,AN$4,"EUR")</f>
        <v>0</v>
      </c>
      <c r="AO135" s="128">
        <f>_xll.Lucanet("stat",Input!$C$2,Input!$C$3,Input!$D$4,$A135,Input!$C$5,AO$4,"EUR")</f>
        <v>0</v>
      </c>
      <c r="AP135" s="128">
        <f>_xll.Lucanet("stat",Input!$C$2,Input!$C$3,Input!$D$4,$A135,Input!$C$5,AP$4,"EUR")</f>
        <v>0</v>
      </c>
      <c r="AQ135" s="128">
        <f>_xll.Lucanet("stat",Input!$C$2,Input!$C$3,Input!$D$4,$A135,Input!$C$5,AQ$4,"EUR")</f>
        <v>0</v>
      </c>
      <c r="AR135" s="128">
        <f>_xll.Lucanet("stat",Input!$C$2,Input!$C$3,Input!$D$4,$A135,Input!$C$5,AR$4,"EUR")</f>
        <v>0</v>
      </c>
      <c r="AS135" s="128">
        <f>_xll.Lucanet("stat",Input!$C$2,Input!$C$3,Input!$D$4,$A135,Input!$C$5,AS$4,"EUR")</f>
        <v>0</v>
      </c>
      <c r="AT135" s="128">
        <f>_xll.Lucanet("stat",Input!$C$2,Input!$C$3,Input!$D$4,$A135,Input!$C$5,AT$4,"EUR")</f>
        <v>0</v>
      </c>
      <c r="AU135" s="128">
        <f>_xll.Lucanet("stat",Input!$C$2,Input!$C$3,Input!$D$4,$A135,Input!$C$5,AU$4,"EUR")</f>
        <v>0</v>
      </c>
      <c r="AV135" s="128">
        <f>_xll.Lucanet("stat",Input!$C$2,Input!$C$3,Input!$D$4,$A135,Input!$C$5,AV$4,"EUR")</f>
        <v>0</v>
      </c>
      <c r="AW135" s="128">
        <f>_xll.Lucanet("stat",Input!$C$2,Input!$C$3,Input!$D$4,$A135,Input!$C$5,AW$4,"EUR")</f>
        <v>0</v>
      </c>
      <c r="AX135" s="128">
        <f>_xll.Lucanet("stat",Input!$C$2,Input!$C$3,Input!$D$4,$A135,Input!$C$5,AX$4,"EUR")</f>
        <v>0</v>
      </c>
      <c r="AY135" s="128">
        <f>_xll.Lucanet("stat",Input!$C$2,Input!$C$3,Input!$D$4,$A135,Input!$C$5,AY$4,"EUR")</f>
        <v>0</v>
      </c>
      <c r="AZ135" s="128">
        <f>_xll.Lucanet("stat",Input!$C$2,Input!$C$3,Input!$D$4,$A135,Input!$C$5,AZ$4,"EUR")</f>
        <v>0</v>
      </c>
      <c r="BA135" s="128">
        <f>_xll.Lucanet("stat",Input!$C$2,Input!$C$3,Input!$D$4,$A135,Input!$C$5,BA$4,"EUR")</f>
        <v>0</v>
      </c>
      <c r="BB135" s="128">
        <f>_xll.Lucanet("stat",Input!$C$2,Input!$C$3,Input!$D$4,$A135,Input!$C$5,BB$4,"EUR")</f>
        <v>0</v>
      </c>
      <c r="BC135" s="128">
        <f>_xll.Lucanet("stat",Input!$C$2,Input!$C$3,Input!$D$4,$A135,Input!$C$5,BC$4,"EUR")</f>
        <v>0</v>
      </c>
      <c r="BD135" s="128">
        <f>_xll.Lucanet("stat",Input!$C$2,Input!$C$3,Input!$D$4,$A135,Input!$C$5,BD$4,"EUR")</f>
        <v>0</v>
      </c>
      <c r="BE135" s="128">
        <f>_xll.Lucanet("stat",Input!$C$2,Input!$C$3,Input!$D$4,$A135,Input!$C$5,BE$4,"EUR")</f>
        <v>0</v>
      </c>
      <c r="BF135" s="128">
        <f>_xll.Lucanet("stat",Input!$C$2,Input!$C$3,Input!$D$4,$A135,Input!$C$5,BF$4,"EUR")</f>
        <v>0</v>
      </c>
      <c r="BG135" s="128">
        <f>_xll.Lucanet("stat",Input!$C$2,Input!$C$3,Input!$D$4,$A135,Input!$C$5,BG$4,"EUR")</f>
        <v>0</v>
      </c>
      <c r="BH135" s="128">
        <f>_xll.Lucanet("stat",Input!$C$2,Input!$C$3,Input!$D$4,$A135,Input!$C$5,BH$4,"EUR")</f>
        <v>0</v>
      </c>
      <c r="BI135" s="128">
        <f>_xll.Lucanet("stat",Input!$C$2,Input!$C$3,Input!$D$4,$A135,Input!$C$5,BI$4,"EUR")</f>
        <v>0</v>
      </c>
      <c r="BJ135" s="128">
        <f>_xll.Lucanet("stat",Input!$C$2,Input!$C$3,Input!$D$4,$A135,Input!$C$5,BJ$4,"EUR")</f>
        <v>0</v>
      </c>
      <c r="BK135" s="128">
        <f>_xll.Lucanet("stat",Input!$C$2,Input!$C$3,Input!$D$4,$A135,Input!$C$5,BK$4,"EUR")</f>
        <v>0</v>
      </c>
      <c r="BL135" s="128">
        <f>_xll.Lucanet("stat",Input!$C$2,Input!$C$3,Input!$D$4,$A135,Input!$C$5,BL$4,"EUR")</f>
        <v>0</v>
      </c>
      <c r="BM135" s="128">
        <f>_xll.Lucanet("stat",Input!$C$2,Input!$C$3,Input!$D$4,$A135,Input!$C$5,BM$4,"EUR")</f>
        <v>0</v>
      </c>
      <c r="BN135" s="128">
        <f>_xll.Lucanet("stat",Input!$C$2,Input!$C$3,Input!$D$4,$A135,Input!$C$5,BN$4,"EUR")</f>
        <v>0</v>
      </c>
      <c r="BO135" s="128">
        <f>_xll.Lucanet("stat",Input!$C$2,Input!$C$3,Input!$D$4,$A135,Input!$C$5,BO$4,"EUR")</f>
        <v>0</v>
      </c>
      <c r="BP135" s="128">
        <f>_xll.Lucanet("stat",Input!$C$2,Input!$C$3,Input!$D$4,$A135,Input!$C$5,BP$4,"EUR")</f>
        <v>0</v>
      </c>
      <c r="BQ135" s="128">
        <f>_xll.Lucanet("stat",Input!$C$2,Input!$C$3,Input!$D$4,$A135,Input!$C$5,BQ$4,"EUR")</f>
        <v>0</v>
      </c>
      <c r="BR135" s="128">
        <f>_xll.Lucanet("stat",Input!$C$2,Input!$C$3,Input!$D$4,$A135,Input!$C$5,BR$4,"EUR")</f>
        <v>0</v>
      </c>
      <c r="BS135" s="128">
        <f>_xll.Lucanet("stat",Input!$C$2,Input!$C$3,Input!$D$4,$A135,Input!$C$5,BS$4,"EUR")</f>
        <v>0</v>
      </c>
      <c r="BT135" s="128">
        <f>_xll.Lucanet("stat",Input!$C$2,Input!$C$3,Input!$D$4,$A135,Input!$C$5,BT$4,"EUR")</f>
        <v>0</v>
      </c>
      <c r="BU135" s="128">
        <f>_xll.Lucanet("stat",Input!$C$2,Input!$C$3,Input!$D$4,$A135,Input!$C$5,BU$4,"EUR")</f>
        <v>0</v>
      </c>
      <c r="BV135" s="128">
        <f>_xll.Lucanet("stat",Input!$C$2,Input!$C$3,Input!$D$4,$A135,Input!$C$5,BV$4,"EUR")</f>
        <v>0</v>
      </c>
      <c r="BW135" s="128">
        <f>_xll.Lucanet("stat",Input!$C$2,Input!$C$3,Input!$D$4,$A135,Input!$C$5,BW$4,"EUR")</f>
        <v>0</v>
      </c>
      <c r="BX135" s="128">
        <f>_xll.Lucanet("stat",Input!$C$2,Input!$C$3,Input!$D$4,$A135,Input!$C$5,BX$4,"EUR")</f>
        <v>0</v>
      </c>
      <c r="BY135" s="128">
        <f>_xll.Lucanet("stat",Input!$C$2,Input!$C$3,Input!$D$4,$A135,Input!$C$5,BY$4,"EUR")</f>
        <v>0</v>
      </c>
      <c r="BZ135" s="128">
        <f>_xll.Lucanet("stat",Input!$C$2,Input!$C$3,Input!$D$4,$A135,Input!$C$5,BZ$4,"EUR")</f>
        <v>0</v>
      </c>
      <c r="CA135" s="128">
        <f>_xll.Lucanet("stat",Input!$C$2,Input!$C$3,Input!$D$4,$A135,Input!$C$5,CA$4,"EUR")</f>
        <v>0</v>
      </c>
      <c r="CB135" s="128">
        <f>_xll.Lucanet("stat",Input!$C$2,Input!$C$3,Input!$D$4,$A135,Input!$C$5,CB$4,"EUR")</f>
        <v>0</v>
      </c>
      <c r="CC135" s="128">
        <f>_xll.Lucanet("stat",Input!$C$2,Input!$C$3,Input!$D$4,$A135,Input!$C$5,CC$4,"EUR")</f>
        <v>0</v>
      </c>
      <c r="CD135" s="128">
        <f>_xll.Lucanet("stat",Input!$C$2,Input!$C$3,Input!$D$4,$A135,Input!$C$5,CD$4,"EUR")</f>
        <v>0</v>
      </c>
      <c r="CE135" s="128">
        <f>_xll.Lucanet("stat",Input!$C$2,Input!$C$3,Input!$D$4,$A135,Input!$C$5,CE$4,"EUR")</f>
        <v>0</v>
      </c>
      <c r="CF135" s="128">
        <f>_xll.Lucanet("stat",Input!$C$2,Input!$C$3,Input!$D$4,$A135,Input!$C$5,CF$4,"EUR")</f>
        <v>0</v>
      </c>
      <c r="CG135" s="128">
        <f>_xll.Lucanet("stat",Input!$C$2,Input!$C$3,Input!$D$4,$A135,Input!$C$5,CG$4,"EUR")</f>
        <v>0</v>
      </c>
      <c r="CH135" s="128">
        <f>_xll.Lucanet("stat",Input!$C$2,Input!$C$3,Input!$D$4,$A135,Input!$C$5,CH$4,"EUR")</f>
        <v>0</v>
      </c>
      <c r="CI135" s="128">
        <f>_xll.Lucanet("stat",Input!$C$2,Input!$C$3,Input!$D$4,$A135,Input!$C$5,CI$4,"EUR")</f>
        <v>0</v>
      </c>
      <c r="CJ135" s="128">
        <f>_xll.Lucanet("stat",Input!$C$2,Input!$C$3,Input!$D$4,$A135,Input!$C$5,CJ$4,"EUR")</f>
        <v>0</v>
      </c>
      <c r="CK135" s="128">
        <f>_xll.Lucanet("stat",Input!$C$2,Input!$C$3,Input!$D$4,$A135,Input!$C$5,CK$4,"EUR")</f>
        <v>0</v>
      </c>
      <c r="CL135" s="128">
        <f>_xll.Lucanet("stat",Input!$C$2,Input!$C$3,Input!$D$4,$A135,Input!$C$5,CL$4,"EUR")</f>
        <v>0</v>
      </c>
    </row>
    <row r="136" spans="1:90"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</row>
    <row r="137" spans="1:90">
      <c r="C137" s="37">
        <v>10</v>
      </c>
      <c r="D137" s="78" t="s">
        <v>69</v>
      </c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</row>
    <row r="138" spans="1:90" s="37" customFormat="1">
      <c r="A138" s="37" t="s">
        <v>159</v>
      </c>
      <c r="B138" s="37" t="s">
        <v>186</v>
      </c>
      <c r="D138" s="77" t="s">
        <v>17</v>
      </c>
      <c r="E138" s="122">
        <f t="shared" ref="E138:E143" si="1252">INDEX(S138:CK138,COUNT($S$1:$CK$1))</f>
        <v>1500.6186599999999</v>
      </c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122">
        <v>0</v>
      </c>
      <c r="T138" s="122">
        <v>0</v>
      </c>
      <c r="U138" s="122">
        <v>0</v>
      </c>
      <c r="V138" s="122">
        <v>0</v>
      </c>
      <c r="W138" s="122">
        <v>0</v>
      </c>
      <c r="X138" s="122">
        <v>0</v>
      </c>
      <c r="Y138" s="122">
        <v>0</v>
      </c>
      <c r="Z138" s="122">
        <v>0</v>
      </c>
      <c r="AA138" s="122">
        <v>0</v>
      </c>
      <c r="AB138" s="122">
        <v>0</v>
      </c>
      <c r="AC138" s="122">
        <v>0</v>
      </c>
      <c r="AD138" s="122">
        <v>0</v>
      </c>
      <c r="AE138" s="122">
        <v>535.75</v>
      </c>
      <c r="AF138" s="122">
        <v>325.8125</v>
      </c>
      <c r="AG138" s="122">
        <v>325.8125</v>
      </c>
      <c r="AH138" s="122">
        <v>413.3125</v>
      </c>
      <c r="AI138" s="122">
        <v>655.4</v>
      </c>
      <c r="AJ138" s="122">
        <v>803.3</v>
      </c>
      <c r="AK138" s="122">
        <v>803.3125</v>
      </c>
      <c r="AL138" s="122">
        <v>803.3125</v>
      </c>
      <c r="AM138" s="122">
        <v>803.3125</v>
      </c>
      <c r="AN138" s="122">
        <v>803.3125</v>
      </c>
      <c r="AO138" s="122">
        <v>803.3125</v>
      </c>
      <c r="AP138" s="122">
        <v>807.13750000000005</v>
      </c>
      <c r="AQ138" s="122">
        <f>_xll.Lucanet("stat",Input!$F$2,Input!$C$3,Input!$D$4,$A138,Input!$C$5,AQ$4,"EUR")/1000</f>
        <v>1081.1626200000001</v>
      </c>
      <c r="AR138" s="122">
        <f>_xll.Lucanet("stat",Input!$F$2,Input!$C$3,Input!$D$4,$A138,Input!$C$5,AR$4,"EUR")/1000</f>
        <v>1718.5466799999999</v>
      </c>
      <c r="AS138" s="122">
        <f>_xll.Lucanet("stat",Input!$F$2,Input!$C$3,Input!$D$4,$A138,Input!$C$5,AS$4,"EUR")/1000</f>
        <v>1012.9994300000001</v>
      </c>
      <c r="AT138" s="122">
        <f>_xll.Lucanet("stat",Input!$F$2,Input!$C$3,Input!$D$4,$A138,Input!$C$5,AT$4,"EUR")/1000</f>
        <v>679.72080000000005</v>
      </c>
      <c r="AU138" s="122">
        <f>_xll.Lucanet("stat",Input!$F$2,Input!$C$3,Input!$D$4,$A138,Input!$C$5,AU$4,"EUR")/1000</f>
        <v>941.83385999999996</v>
      </c>
      <c r="AV138" s="122">
        <f>_xll.Lucanet("stat",Input!$F$2,Input!$C$3,Input!$D$4,$A138,Input!$C$5,AV$4,"EUR")/1000</f>
        <v>1094.9032400000001</v>
      </c>
      <c r="AW138" s="122">
        <f>_xll.Lucanet("stat",Input!$F$2,Input!$C$3,Input!$D$4,$A138,Input!$C$5,AW$4,"EUR")/1000</f>
        <v>1092.1086399999999</v>
      </c>
      <c r="AX138" s="122">
        <f>_xll.Lucanet("stat",Input!$F$2,Input!$C$3,Input!$D$4,$A138,Input!$C$5,AX$4,"EUR")/1000</f>
        <v>1113.23946</v>
      </c>
      <c r="AY138" s="122">
        <f>_xll.Lucanet("stat",Input!$F$2,Input!$C$3,Input!$D$4,$A138,Input!$C$5,AY$4,"EUR")/1000</f>
        <v>1138.0949900000001</v>
      </c>
      <c r="AZ138" s="122">
        <f>_xll.Lucanet("stat",Input!$F$2,Input!$C$3,Input!$D$4,$A138,Input!$C$5,AZ$4,"EUR")/1000</f>
        <v>1069.8232399999999</v>
      </c>
      <c r="BA138" s="122">
        <f>_xll.Lucanet("stat",Input!$F$2,Input!$C$3,Input!$D$4,$A138,Input!$C$5,BA$4,"EUR")/1000</f>
        <v>1084.4981699999998</v>
      </c>
      <c r="BB138" s="122">
        <f>_xll.Lucanet("stat",Input!$F$2,Input!$C$3,Input!$D$4,$A138,Input!$C$5,BB$4,"EUR")/1000</f>
        <v>1130.5912499999999</v>
      </c>
      <c r="BC138" s="122">
        <f>_xll.Lucanet("stat",Input!$G$2,Input!$C$3,Input!$D$4,$A138,Input!$C$5,BC$4,"EUR")/1000</f>
        <v>1214.84653</v>
      </c>
      <c r="BD138" s="122">
        <f>_xll.Lucanet("stat",Input!$G$2,Input!$C$3,Input!$D$4,$A138,Input!$C$5,BD$4,"EUR")/1000</f>
        <v>1383.0544299999999</v>
      </c>
      <c r="BE138" s="122">
        <f>_xll.Lucanet("stat",Input!$G$2,Input!$C$3,Input!$D$4,$A138,Input!$C$5,BE$4,"EUR")/1000</f>
        <v>1714.8625400000001</v>
      </c>
      <c r="BF138" s="122">
        <f>_xll.Lucanet("stat",Input!$G$2,Input!$C$3,Input!$D$4,$A138,Input!$C$5,BF$4,"EUR")/1000</f>
        <v>1536.3211999999999</v>
      </c>
      <c r="BG138" s="122">
        <f>_xll.Lucanet("stat",Input!$G$2,Input!$C$3,Input!$D$4,$A138,Input!$C$5,BG$4,"EUR")/1000</f>
        <v>1861.63408</v>
      </c>
      <c r="BH138" s="122">
        <f>_xll.Lucanet("stat",Input!$G$2,Input!$C$3,Input!$D$4,$A138,Input!$C$5,BH$4,"EUR")/1000</f>
        <v>1789.13924</v>
      </c>
      <c r="BI138" s="122">
        <f>_xll.Lucanet("stat",Input!$G$2,Input!$C$3,Input!$D$4,$A138,Input!$C$5,BI$4,"EUR")/1000</f>
        <v>1859.68877</v>
      </c>
      <c r="BJ138" s="122">
        <f>_xll.Lucanet("stat",Input!$G$2,Input!$C$3,Input!$D$4,$A138,Input!$C$5,BJ$4,"EUR")/1000</f>
        <v>1743.12042</v>
      </c>
      <c r="BK138" s="122">
        <f>_xll.Lucanet("stat",Input!$G$2,Input!$C$3,Input!$D$4,$A138,Input!$C$5,BK$4,"EUR")/1000</f>
        <v>1819.98092</v>
      </c>
      <c r="BL138" s="122">
        <f>_xll.Lucanet("stat",Input!$G$2,Input!$C$3,Input!$D$4,$A138,Input!$C$5,BL$4,"EUR")/1000</f>
        <v>1662.9443000000001</v>
      </c>
      <c r="BM138" s="122">
        <f>_xll.Lucanet("stat",Input!$G$2,Input!$C$3,Input!$D$4,$A138,Input!$C$5,BM$4,"EUR")/1000</f>
        <v>1627.2678999999998</v>
      </c>
      <c r="BN138" s="122">
        <f>_xll.Lucanet("stat",Input!$G$2,Input!$C$3,Input!$D$4,$A138,Input!$C$5,BN$4,"EUR")/1000</f>
        <v>1483.6236899999999</v>
      </c>
      <c r="BO138" s="122">
        <f>_xll.Lucanet("stat",Input!$H$2,Input!$C$3,Input!$D$4,$A138,Input!$C$5,BO$4,"EUR")/1000</f>
        <v>792.10097999999994</v>
      </c>
      <c r="BP138" s="122">
        <f>_xll.Lucanet("stat",Input!$H$2,Input!$C$3,Input!$D$4,$A138,Input!$C$5,BP$4,"EUR")/1000</f>
        <v>1553.0595600000001</v>
      </c>
      <c r="BQ138" s="122">
        <f>_xll.Lucanet("stat",Input!$H$2,Input!$C$3,Input!$D$4,$A138,Input!$C$5,BQ$4,"EUR")/1000</f>
        <v>1557.4573600000001</v>
      </c>
      <c r="BR138" s="122">
        <f>_xll.Lucanet("stat",Input!$H$2,Input!$C$3,Input!$D$4,$A138,Input!$C$5,BR$4,"EUR")/1000</f>
        <v>1187.2434099999998</v>
      </c>
      <c r="BS138" s="122">
        <f>_xll.Lucanet("stat",Input!$H$2,Input!$C$3,Input!$D$4,$A138,Input!$C$5,BS$4,"EUR")/1000</f>
        <v>1001.8462900000001</v>
      </c>
      <c r="BT138" s="122">
        <f>_xll.Lucanet("stat",Input!$H$2,Input!$C$3,Input!$D$4,$A138,Input!$C$5,BT$4,"EUR")/1000</f>
        <v>864.23034999999993</v>
      </c>
      <c r="BU138" s="122">
        <f>_xll.Lucanet("stat",Input!$H$2,Input!$C$3,Input!$D$4,$A138,Input!$C$5,BU$4,"EUR")/1000</f>
        <v>826.79956000000004</v>
      </c>
      <c r="BV138" s="122">
        <f>_xll.Lucanet("stat",Input!$H$2,Input!$C$3,Input!$D$4,$A138,Input!$C$5,BV$4,"EUR")/1000</f>
        <v>1018.82613</v>
      </c>
      <c r="BW138" s="122">
        <f>_xll.Lucanet("stat",Input!$H$2,Input!$C$3,Input!$D$4,$A138,Input!$C$5,BW$4,"EUR")/1000</f>
        <v>1041.6389799999999</v>
      </c>
      <c r="BX138" s="122">
        <f>_xll.Lucanet("stat",Input!$H$2,Input!$C$3,Input!$D$4,$A138,Input!$C$5,BX$4,"EUR")/1000</f>
        <v>1325.80288</v>
      </c>
      <c r="BY138" s="122">
        <f>_xll.Lucanet("stat",Input!$H$2,Input!$C$3,Input!$D$4,$A138,Input!$C$5,BY$4,"EUR")/1000</f>
        <v>1362.5692099999999</v>
      </c>
      <c r="BZ138" s="122">
        <f>_xll.Lucanet("stat",Input!$H$2,Input!$C$3,Input!$D$4,$A138,Input!$C$5,BZ$4,"EUR")/1000</f>
        <v>958.2724300000001</v>
      </c>
      <c r="CA138" s="122">
        <f>_xll.Lucanet("stat",Input!$I$2,Input!$C$3,Input!$D$4,$A138,Input!$C$5,CA$4,"EUR")/1000</f>
        <v>745.27777000000003</v>
      </c>
      <c r="CB138" s="122">
        <f>_xll.Lucanet("stat",Input!$I$2,Input!$C$3,Input!$D$4,$A138,Input!$C$5,CB$4,"EUR")/1000</f>
        <v>898.12666000000002</v>
      </c>
      <c r="CC138" s="122">
        <f>_xll.Lucanet("stat",Input!$I$2,Input!$C$3,Input!$D$4,$A138,Input!$C$5,CC$4,"EUR")/1000</f>
        <v>1909.5795500000002</v>
      </c>
      <c r="CD138" s="122">
        <f>_xll.Lucanet("stat",Input!$I$2,Input!$C$3,Input!$D$4,$A138,Input!$C$5,CD$4,"EUR")/1000</f>
        <v>1666.3920000000001</v>
      </c>
      <c r="CE138" s="122">
        <f>_xll.Lucanet("stat",Input!$I$2,Input!$C$3,Input!$D$4,$A138,Input!$C$5,CE$4,"EUR")/1000</f>
        <v>1518.25866</v>
      </c>
      <c r="CF138" s="122">
        <f>_xll.Lucanet("stat",Input!$I$2,Input!$C$3,Input!$D$4,$A138,Input!$C$5,CF$4,"EUR")/1000</f>
        <v>1500.6186599999999</v>
      </c>
      <c r="CG138" s="122">
        <f>_xll.Lucanet("stat",Input!$I$2,Input!$C$3,Input!$D$4,$A138,Input!$C$5,CG$4,"EUR")/1000</f>
        <v>1340.8875500000001</v>
      </c>
      <c r="CH138" s="122">
        <f>_xll.Lucanet("stat",Input!$I$2,Input!$C$3,Input!$D$4,$A138,Input!$C$5,CH$4,"EUR")/1000</f>
        <v>1285.70533</v>
      </c>
      <c r="CI138" s="122">
        <f>_xll.Lucanet("stat",Input!$I$2,Input!$C$3,Input!$D$4,$A138,Input!$C$5,CI$4,"EUR")/1000</f>
        <v>1317.7093300000001</v>
      </c>
      <c r="CJ138" s="122">
        <f>_xll.Lucanet("stat",Input!$I$2,Input!$C$3,Input!$D$4,$A138,Input!$C$5,CJ$4,"EUR")/1000</f>
        <v>1262.38266</v>
      </c>
      <c r="CK138" s="122">
        <f>_xll.Lucanet("stat",Input!$I$2,Input!$C$3,Input!$D$4,$A138,Input!$C$5,CK$4,"EUR")/1000</f>
        <v>1321.1075499999999</v>
      </c>
      <c r="CL138" s="122">
        <f>_xll.Lucanet("stat",Input!$I$2,Input!$C$3,Input!$D$4,$A138,Input!$C$5,CL$4,"EUR")/1000</f>
        <v>1566.1075499999999</v>
      </c>
    </row>
    <row r="139" spans="1:90" s="37" customFormat="1">
      <c r="A139" s="37" t="s">
        <v>159</v>
      </c>
      <c r="B139" s="37" t="s">
        <v>186</v>
      </c>
      <c r="D139" s="77" t="s">
        <v>9</v>
      </c>
      <c r="E139" s="122">
        <f t="shared" si="1252"/>
        <v>1840.6328000000001</v>
      </c>
      <c r="F139" s="122"/>
      <c r="G139" s="122">
        <f>_xll.Lucanet("stat",Input!$C$2,Input!$C$3,Input!$D$4,$A139,Input!$C$5,G$4,"EUR")/1000</f>
        <v>0</v>
      </c>
      <c r="H139" s="122">
        <f>_xll.Lucanet("stat",Input!$C$2,Input!$C$3,Input!$D$4,$A139,Input!$C$5,H$4,"EUR")/1000</f>
        <v>0</v>
      </c>
      <c r="I139" s="122">
        <f>_xll.Lucanet("stat",Input!$C$2,Input!$C$3,Input!$D$4,$A139,Input!$C$5,I$4,"EUR")/1000</f>
        <v>0</v>
      </c>
      <c r="J139" s="122">
        <f>_xll.Lucanet("stat",Input!$C$2,Input!$C$3,Input!$D$4,$A139,Input!$C$5,J$4,"EUR")/1000</f>
        <v>0</v>
      </c>
      <c r="K139" s="122">
        <f>_xll.Lucanet("stat",Input!$C$2,Input!$C$3,Input!$D$4,$A139,Input!$C$5,K$4,"EUR")/1000</f>
        <v>0</v>
      </c>
      <c r="L139" s="122">
        <f>_xll.Lucanet("stat",Input!$C$2,Input!$C$3,Input!$D$4,$A139,Input!$C$5,L$4,"EUR")/1000</f>
        <v>0</v>
      </c>
      <c r="M139" s="122">
        <f>_xll.Lucanet("stat",Input!$C$2,Input!$C$3,Input!$D$4,$A139,Input!$C$5,M$4,"EUR")/1000</f>
        <v>0</v>
      </c>
      <c r="N139" s="122">
        <f>_xll.Lucanet("stat",Input!$C$2,Input!$C$3,Input!$D$4,$A139,Input!$C$5,N$4,"EUR")/1000</f>
        <v>0</v>
      </c>
      <c r="O139" s="122">
        <f>_xll.Lucanet("stat",Input!$C$2,Input!$C$3,Input!$D$4,$A139,Input!$C$5,O$4,"EUR")/1000</f>
        <v>0</v>
      </c>
      <c r="P139" s="122">
        <f>_xll.Lucanet("stat",Input!$C$2,Input!$C$3,Input!$D$4,$A139,Input!$C$5,P$4,"EUR")/1000</f>
        <v>0</v>
      </c>
      <c r="Q139" s="122">
        <f>_xll.Lucanet("stat",Input!$C$2,Input!$C$3,Input!$D$4,$A139,Input!$C$5,Q$4,"EUR")/1000</f>
        <v>0</v>
      </c>
      <c r="R139" s="122">
        <f>_xll.Lucanet("stat",Input!$C$2,Input!$C$3,Input!$D$4,$A139,Input!$C$5,R$4,"EUR")/1000</f>
        <v>0</v>
      </c>
      <c r="S139" s="122">
        <f>_xll.Lucanet("stat",Input!$C$2,Input!$C$3,Input!$D$4,$A139,Input!$C$5,S$4,"EUR")/1000</f>
        <v>0</v>
      </c>
      <c r="T139" s="122">
        <f>_xll.Lucanet("stat",Input!$C$2,Input!$C$3,Input!$D$4,$A139,Input!$C$5,T$4,"EUR")/1000</f>
        <v>0</v>
      </c>
      <c r="U139" s="122">
        <f>_xll.Lucanet("stat",Input!$C$2,Input!$C$3,Input!$D$4,$A139,Input!$C$5,U$4,"EUR")/1000</f>
        <v>0</v>
      </c>
      <c r="V139" s="122">
        <f>_xll.Lucanet("stat",Input!$C$2,Input!$C$3,Input!$D$4,$A139,Input!$C$5,V$4,"EUR")/1000</f>
        <v>0</v>
      </c>
      <c r="W139" s="122">
        <f>_xll.Lucanet("stat",Input!$C$2,Input!$C$3,Input!$D$4,$A139,Input!$C$5,W$4,"EUR")/1000</f>
        <v>0</v>
      </c>
      <c r="X139" s="122">
        <f>_xll.Lucanet("stat",Input!$C$2,Input!$C$3,Input!$D$4,$A139,Input!$C$5,X$4,"EUR")/1000</f>
        <v>0</v>
      </c>
      <c r="Y139" s="122">
        <f>_xll.Lucanet("stat",Input!$C$2,Input!$C$3,Input!$D$4,$A139,Input!$C$5,Y$4,"EUR")/1000</f>
        <v>54.047129999999996</v>
      </c>
      <c r="Z139" s="122">
        <f>_xll.Lucanet("stat",Input!$C$2,Input!$C$3,Input!$D$4,$A139,Input!$C$5,Z$4,"EUR")/1000</f>
        <v>159.23967000000002</v>
      </c>
      <c r="AA139" s="122">
        <f>_xll.Lucanet("stat",Input!$C$2,Input!$C$3,Input!$D$4,$A139,Input!$C$5,AA$4,"EUR")/1000</f>
        <v>122.00489</v>
      </c>
      <c r="AB139" s="122">
        <f>_xll.Lucanet("stat",Input!$C$2,Input!$C$3,Input!$D$4,$A139,Input!$C$5,AB$4,"EUR")/1000</f>
        <v>84.000590000000003</v>
      </c>
      <c r="AC139" s="122">
        <f>_xll.Lucanet("stat",Input!$C$2,Input!$C$3,Input!$D$4,$A139,Input!$C$5,AC$4,"EUR")/1000</f>
        <v>53.727539999999998</v>
      </c>
      <c r="AD139" s="122">
        <f>_xll.Lucanet("stat",Input!$C$2,Input!$C$3,Input!$D$4,$A139,Input!$C$5,AD$4,"EUR")/1000</f>
        <v>77.395939999999996</v>
      </c>
      <c r="AE139" s="122">
        <f>_xll.Lucanet("stat",Input!$C$2,Input!$C$3,Input!$D$4,$A139,Input!$C$5,AE$4,"EUR")/1000</f>
        <v>180.73339999999999</v>
      </c>
      <c r="AF139" s="122">
        <f>_xll.Lucanet("stat",Input!$C$2,Input!$C$3,Input!$D$4,$A139,Input!$C$5,AF$4,"EUR")/1000</f>
        <v>1093.9590900000001</v>
      </c>
      <c r="AG139" s="122">
        <f>_xll.Lucanet("stat",Input!$C$2,Input!$C$3,Input!$D$4,$A139,Input!$C$5,AG$4,"EUR")/1000</f>
        <v>602.62555000000009</v>
      </c>
      <c r="AH139" s="122">
        <f>_xll.Lucanet("stat",Input!$C$2,Input!$C$3,Input!$D$4,$A139,Input!$C$5,AH$4,"EUR")/1000</f>
        <v>358.11715000000004</v>
      </c>
      <c r="AI139" s="122">
        <f>_xll.Lucanet("stat",Input!$C$2,Input!$C$3,Input!$D$4,$A139,Input!$C$5,AI$4,"EUR")/1000</f>
        <v>522.50490000000002</v>
      </c>
      <c r="AJ139" s="122">
        <f>_xll.Lucanet("stat",Input!$C$2,Input!$C$3,Input!$D$4,$A139,Input!$C$5,AJ$4,"EUR")/1000</f>
        <v>943.86104</v>
      </c>
      <c r="AK139" s="122">
        <f>_xll.Lucanet("stat",Input!$C$2,Input!$C$3,Input!$D$4,$A139,Input!$C$5,AK$4,"EUR")/1000</f>
        <v>227.67087000000001</v>
      </c>
      <c r="AL139" s="122">
        <f>_xll.Lucanet("stat",Input!$C$2,Input!$C$3,Input!$D$4,$A139,Input!$C$5,AL$4,"EUR")/1000</f>
        <v>270.18819000000002</v>
      </c>
      <c r="AM139" s="122">
        <f>_xll.Lucanet("stat",Input!$C$2,Input!$C$3,Input!$D$4,$A139,Input!$C$5,AM$4,"EUR")/1000</f>
        <v>1129.7738200000001</v>
      </c>
      <c r="AN139" s="122">
        <f>_xll.Lucanet("stat",Input!$C$2,Input!$C$3,Input!$D$4,$A139,Input!$C$5,AN$4,"EUR")/1000</f>
        <v>580.20676000000003</v>
      </c>
      <c r="AO139" s="122">
        <f>_xll.Lucanet("stat",Input!$C$2,Input!$C$3,Input!$D$4,$A139,Input!$C$5,AO$4,"EUR")/1000</f>
        <v>896.98131000000001</v>
      </c>
      <c r="AP139" s="122">
        <f>_xll.Lucanet("stat",Input!$C$2,Input!$C$3,Input!$D$4,$A139,Input!$C$5,AP$4,"EUR")/1000</f>
        <v>571.59825999999998</v>
      </c>
      <c r="AQ139" s="122">
        <f>_xll.Lucanet("stat",Input!$C$2,Input!$C$3,Input!$D$4,$A139,Input!$C$5,AQ$4,"EUR")/1000</f>
        <v>1064.1274099999998</v>
      </c>
      <c r="AR139" s="122">
        <f>_xll.Lucanet("stat",Input!$C$2,Input!$C$3,Input!$D$4,$A139,Input!$C$5,AR$4,"EUR")/1000</f>
        <v>802.62386000000004</v>
      </c>
      <c r="AS139" s="122">
        <f>_xll.Lucanet("stat",Input!$C$2,Input!$C$3,Input!$D$4,$A139,Input!$C$5,AS$4,"EUR")/1000</f>
        <v>654.61788000000001</v>
      </c>
      <c r="AT139" s="122">
        <f>_xll.Lucanet("stat",Input!$C$2,Input!$C$3,Input!$D$4,$A139,Input!$C$5,AT$4,"EUR")/1000</f>
        <v>858.89996999999994</v>
      </c>
      <c r="AU139" s="122">
        <f>_xll.Lucanet("stat",Input!$C$2,Input!$C$3,Input!$D$4,$A139,Input!$C$5,AU$4,"EUR")/1000</f>
        <v>706.18885999999998</v>
      </c>
      <c r="AV139" s="122">
        <f>_xll.Lucanet("stat",Input!$C$2,Input!$C$3,Input!$D$4,$A139,Input!$C$5,AV$4,"EUR")/1000</f>
        <v>524.98306000000002</v>
      </c>
      <c r="AW139" s="122">
        <f>_xll.Lucanet("stat",Input!$C$2,Input!$C$3,Input!$D$4,$A139,Input!$C$5,AW$4,"EUR")/1000</f>
        <v>931.41125</v>
      </c>
      <c r="AX139" s="122">
        <f>_xll.Lucanet("stat",Input!$C$2,Input!$C$3,Input!$D$4,$A139,Input!$C$5,AX$4,"EUR")/1000</f>
        <v>1839.89535</v>
      </c>
      <c r="AY139" s="122">
        <f>_xll.Lucanet("stat",Input!$C$2,Input!$C$3,Input!$D$4,$A139,Input!$C$5,AY$4,"EUR")/1000</f>
        <v>1523.4067600000001</v>
      </c>
      <c r="AZ139" s="122">
        <f>_xll.Lucanet("stat",Input!$C$2,Input!$C$3,Input!$D$4,$A139,Input!$C$5,AZ$4,"EUR")/1000</f>
        <v>1376.1861299999998</v>
      </c>
      <c r="BA139" s="122">
        <f>_xll.Lucanet("stat",Input!$C$2,Input!$C$3,Input!$D$4,$A139,Input!$C$5,BA$4,"EUR")/1000</f>
        <v>904.59646999999995</v>
      </c>
      <c r="BB139" s="122">
        <f>_xll.Lucanet("stat",Input!$C$2,Input!$C$3,Input!$D$4,$A139,Input!$C$5,BB$4,"EUR")/1000</f>
        <v>1732.1706100000001</v>
      </c>
      <c r="BC139" s="122">
        <f>_xll.Lucanet("stat",Input!$C$2,Input!$C$3,Input!$D$4,$A139,Input!$C$5,BC$4,"EUR")/1000</f>
        <v>998.35805000000005</v>
      </c>
      <c r="BD139" s="122">
        <f>_xll.Lucanet("stat",Input!$C$2,Input!$C$3,Input!$D$4,$A139,Input!$C$5,BD$4,"EUR")/1000</f>
        <v>374.74536999999998</v>
      </c>
      <c r="BE139" s="122">
        <f>_xll.Lucanet("stat",Input!$C$2,Input!$C$3,Input!$D$4,$A139,Input!$C$5,BE$4,"EUR")/1000</f>
        <v>332.01974999999999</v>
      </c>
      <c r="BF139" s="122">
        <f>_xll.Lucanet("stat",Input!$C$2,Input!$C$3,Input!$D$4,$A139,Input!$C$5,BF$4,"EUR")/1000</f>
        <v>0</v>
      </c>
      <c r="BG139" s="122">
        <f>_xll.Lucanet("stat",Input!$C$2,Input!$C$3,Input!$D$4,$A139,Input!$C$5,BG$4,"EUR")/1000</f>
        <v>242.37888000000001</v>
      </c>
      <c r="BH139" s="122">
        <f>_xll.Lucanet("stat",Input!$C$2,Input!$C$3,Input!$D$4,$A139,Input!$C$5,BH$4,"EUR")/1000</f>
        <v>234.47970000000001</v>
      </c>
      <c r="BI139" s="122">
        <f>_xll.Lucanet("stat",Input!$C$2,Input!$C$3,Input!$D$4,$A139,Input!$C$5,BI$4,"EUR")/1000</f>
        <v>497.11041</v>
      </c>
      <c r="BJ139" s="122">
        <f>_xll.Lucanet("stat",Input!$C$2,Input!$C$3,Input!$D$4,$A139,Input!$C$5,BJ$4,"EUR")/1000</f>
        <v>83.838100000000011</v>
      </c>
      <c r="BK139" s="122">
        <f>_xll.Lucanet("stat",Input!$C$2,Input!$C$3,Input!$D$4,$A139,Input!$C$5,BK$4,"EUR")/1000</f>
        <v>23.50892</v>
      </c>
      <c r="BL139" s="122">
        <f>_xll.Lucanet("stat",Input!$C$2,Input!$C$3,Input!$D$4,$A139,Input!$C$5,BL$4,"EUR")/1000</f>
        <v>430.60902000000004</v>
      </c>
      <c r="BM139" s="122">
        <f>_xll.Lucanet("stat",Input!$C$2,Input!$C$3,Input!$D$4,$A139,Input!$C$5,BM$4,"EUR")/1000</f>
        <v>304.41309999999999</v>
      </c>
      <c r="BN139" s="122">
        <f>_xll.Lucanet("stat",Input!$C$2,Input!$C$3,Input!$D$4,$A139,Input!$C$5,BN$4,"EUR")/1000</f>
        <v>558.26966000000004</v>
      </c>
      <c r="BO139" s="122">
        <f>_xll.Lucanet("stat",Input!$C$2,Input!$C$3,Input!$D$4,$A139,Input!$C$5,BO$4,"EUR")/1000</f>
        <v>711.95617000000004</v>
      </c>
      <c r="BP139" s="122">
        <f>_xll.Lucanet("stat",Input!$C$2,Input!$C$3,Input!$D$4,$A139,Input!$C$5,BP$4,"EUR")/1000</f>
        <v>801.76095999999995</v>
      </c>
      <c r="BQ139" s="122">
        <f>_xll.Lucanet("stat",Input!$C$2,Input!$C$3,Input!$D$4,$A139,Input!$C$5,BQ$4,"EUR")/1000</f>
        <v>825.27661000000001</v>
      </c>
      <c r="BR139" s="122">
        <f>_xll.Lucanet("stat",Input!$C$2,Input!$C$3,Input!$D$4,$A139,Input!$C$5,BR$4,"EUR")/1000</f>
        <v>687.71063000000004</v>
      </c>
      <c r="BS139" s="122">
        <f>_xll.Lucanet("stat",Input!$C$2,Input!$C$3,Input!$D$4,$A139,Input!$C$5,BS$4,"EUR")/1000</f>
        <v>438.31536</v>
      </c>
      <c r="BT139" s="122">
        <f>_xll.Lucanet("stat",Input!$C$2,Input!$C$3,Input!$D$4,$A139,Input!$C$5,BT$4,"EUR")/1000</f>
        <v>310.38395000000003</v>
      </c>
      <c r="BU139" s="122">
        <f>_xll.Lucanet("stat",Input!$C$2,Input!$C$3,Input!$D$4,$A139,Input!$C$5,BU$4,"EUR")/1000</f>
        <v>966.47574999999995</v>
      </c>
      <c r="BV139" s="122">
        <f>_xll.Lucanet("stat",Input!$C$2,Input!$C$3,Input!$D$4,$A139,Input!$C$5,BV$4,"EUR")/1000</f>
        <v>270.50635</v>
      </c>
      <c r="BW139" s="122">
        <f>_xll.Lucanet("stat",Input!$C$2,Input!$C$3,Input!$D$4,$A139,Input!$C$5,BW$4,"EUR")/1000</f>
        <v>940.77125999999998</v>
      </c>
      <c r="BX139" s="122">
        <f>_xll.Lucanet("stat",Input!$C$2,Input!$C$3,Input!$D$4,$A139,Input!$C$5,BX$4,"EUR")/1000</f>
        <v>1649.40554</v>
      </c>
      <c r="BY139" s="122">
        <f>_xll.Lucanet("stat",Input!$C$2,Input!$C$3,Input!$D$4,$A139,Input!$C$5,BY$4,"EUR")/1000</f>
        <v>3071.6911</v>
      </c>
      <c r="BZ139" s="122">
        <f>_xll.Lucanet("stat",Input!$C$2,Input!$C$3,Input!$D$4,$A139,Input!$C$5,BZ$4,"EUR")/1000</f>
        <v>2469.10313</v>
      </c>
      <c r="CA139" s="122">
        <f>_xll.Lucanet("stat",Input!$C$2,Input!$C$3,Input!$D$4,$A139,Input!$C$5,CA$4,"EUR")/1000</f>
        <v>941.08066000000008</v>
      </c>
      <c r="CB139" s="122">
        <f>_xll.Lucanet("stat",Input!$C$2,Input!$C$3,Input!$D$4,$A139,Input!$C$5,CB$4,"EUR")/1000</f>
        <v>178.01746</v>
      </c>
      <c r="CC139" s="122">
        <f>_xll.Lucanet("stat",Input!$C$2,Input!$C$3,Input!$D$4,$A139,Input!$C$5,CC$4,"EUR")/1000</f>
        <v>476.70320000000004</v>
      </c>
      <c r="CD139" s="122">
        <f>_xll.Lucanet("stat",Input!$C$2,Input!$C$3,Input!$D$4,$A139,Input!$C$5,CD$4,"EUR")/1000</f>
        <v>544.50026000000003</v>
      </c>
      <c r="CE139" s="122">
        <f>_xll.Lucanet("stat",Input!$C$2,Input!$C$3,Input!$D$4,$A139,Input!$C$5,CE$4,"EUR")/1000</f>
        <v>1265.7586100000001</v>
      </c>
      <c r="CF139" s="122">
        <f>_xll.Lucanet("stat",Input!$C$2,Input!$C$3,Input!$D$4,$A139,Input!$C$5,CF$4,"EUR")/1000</f>
        <v>1840.6328000000001</v>
      </c>
      <c r="CG139" s="122">
        <f>_xll.Lucanet("stat",Input!$C$2,Input!$C$3,Input!$D$4,$A139,Input!$C$5,CG$4,"EUR")/1000</f>
        <v>1005.1554699999999</v>
      </c>
      <c r="CH139" s="122">
        <f>_xll.Lucanet("stat",Input!$C$2,Input!$C$3,Input!$D$4,$A139,Input!$C$5,CH$4,"EUR")/1000</f>
        <v>0</v>
      </c>
      <c r="CI139" s="122">
        <f>_xll.Lucanet("stat",Input!$C$2,Input!$C$3,Input!$D$4,$A139,Input!$C$5,CI$4,"EUR")/1000</f>
        <v>0</v>
      </c>
      <c r="CJ139" s="122">
        <f>_xll.Lucanet("stat",Input!$C$2,Input!$C$3,Input!$D$4,$A139,Input!$C$5,CJ$4,"EUR")/1000</f>
        <v>0</v>
      </c>
      <c r="CK139" s="122">
        <f>_xll.Lucanet("stat",Input!$C$2,Input!$C$3,Input!$D$4,$A139,Input!$C$5,CK$4,"EUR")/1000</f>
        <v>0</v>
      </c>
      <c r="CL139" s="122">
        <f>_xll.Lucanet("stat",Input!$C$2,Input!$C$3,Input!$D$4,$A139,Input!$C$5,CL$4,"EUR")/1000</f>
        <v>0</v>
      </c>
    </row>
    <row r="140" spans="1:90">
      <c r="D140" s="77" t="s">
        <v>19</v>
      </c>
      <c r="E140" s="122">
        <f t="shared" si="1252"/>
        <v>8238.2533000000003</v>
      </c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22">
        <f>SUM(S138)</f>
        <v>0</v>
      </c>
      <c r="T140" s="122">
        <f>SUM($S138:T138)</f>
        <v>0</v>
      </c>
      <c r="U140" s="122">
        <f>SUM($S138:U138)</f>
        <v>0</v>
      </c>
      <c r="V140" s="122">
        <f>SUM($S138:V138)</f>
        <v>0</v>
      </c>
      <c r="W140" s="122">
        <f>SUM($S138:W138)</f>
        <v>0</v>
      </c>
      <c r="X140" s="122">
        <f>SUM($S138:X138)</f>
        <v>0</v>
      </c>
      <c r="Y140" s="122">
        <f>SUM($S138:Y138)</f>
        <v>0</v>
      </c>
      <c r="Z140" s="122">
        <f>SUM($S138:Z138)</f>
        <v>0</v>
      </c>
      <c r="AA140" s="122">
        <f>SUM($S138:AA138)</f>
        <v>0</v>
      </c>
      <c r="AB140" s="122">
        <f>SUM($S138:AB138)</f>
        <v>0</v>
      </c>
      <c r="AC140" s="122">
        <f>SUM($S138:AC138)</f>
        <v>0</v>
      </c>
      <c r="AD140" s="122">
        <f>SUM($S138:AD138)</f>
        <v>0</v>
      </c>
      <c r="AE140" s="44">
        <f>AE138</f>
        <v>535.75</v>
      </c>
      <c r="AF140" s="122">
        <f>AE140+AF138</f>
        <v>861.5625</v>
      </c>
      <c r="AG140" s="122">
        <f t="shared" ref="AG140:AO140" si="1253">AF140+AG138</f>
        <v>1187.375</v>
      </c>
      <c r="AH140" s="122">
        <f t="shared" si="1253"/>
        <v>1600.6875</v>
      </c>
      <c r="AI140" s="122">
        <f t="shared" si="1253"/>
        <v>2256.0875000000001</v>
      </c>
      <c r="AJ140" s="122">
        <f t="shared" si="1253"/>
        <v>3059.3874999999998</v>
      </c>
      <c r="AK140" s="122">
        <f t="shared" si="1253"/>
        <v>3862.7</v>
      </c>
      <c r="AL140" s="122">
        <f t="shared" si="1253"/>
        <v>4666.0124999999998</v>
      </c>
      <c r="AM140" s="122">
        <f t="shared" si="1253"/>
        <v>5469.3249999999998</v>
      </c>
      <c r="AN140" s="122">
        <f t="shared" si="1253"/>
        <v>6272.6374999999998</v>
      </c>
      <c r="AO140" s="122">
        <f t="shared" si="1253"/>
        <v>7075.95</v>
      </c>
      <c r="AP140" s="122">
        <f t="shared" ref="AP140:AP141" si="1254">AO140+AP138</f>
        <v>7883.0874999999996</v>
      </c>
      <c r="AQ140" s="122">
        <f>AQ138</f>
        <v>1081.1626200000001</v>
      </c>
      <c r="AR140" s="122">
        <f t="shared" ref="AR140:AR141" si="1255">AQ140+AR138</f>
        <v>2799.7093</v>
      </c>
      <c r="AS140" s="122">
        <f t="shared" ref="AS140:AS141" si="1256">AR140+AS138</f>
        <v>3812.7087300000003</v>
      </c>
      <c r="AT140" s="122">
        <f t="shared" ref="AT140:AT141" si="1257">AS140+AT138</f>
        <v>4492.4295300000003</v>
      </c>
      <c r="AU140" s="122">
        <f t="shared" ref="AU140:AU141" si="1258">AT140+AU138</f>
        <v>5434.2633900000001</v>
      </c>
      <c r="AV140" s="122">
        <f t="shared" ref="AV140:AV141" si="1259">AU140+AV138</f>
        <v>6529.1666299999997</v>
      </c>
      <c r="AW140" s="122">
        <f t="shared" ref="AW140:AW141" si="1260">AV140+AW138</f>
        <v>7621.2752700000001</v>
      </c>
      <c r="AX140" s="122">
        <f t="shared" ref="AX140:AX141" si="1261">AW140+AX138</f>
        <v>8734.5147300000008</v>
      </c>
      <c r="AY140" s="122">
        <f t="shared" ref="AY140:AY141" si="1262">AX140+AY138</f>
        <v>9872.6097200000004</v>
      </c>
      <c r="AZ140" s="122">
        <f t="shared" ref="AZ140:AZ141" si="1263">AY140+AZ138</f>
        <v>10942.43296</v>
      </c>
      <c r="BA140" s="122">
        <f t="shared" ref="BA140:BA141" si="1264">AZ140+BA138</f>
        <v>12026.931130000001</v>
      </c>
      <c r="BB140" s="122">
        <f t="shared" ref="BB140:BB141" si="1265">BA140+BB138</f>
        <v>13157.52238</v>
      </c>
      <c r="BC140" s="122">
        <f>BC138</f>
        <v>1214.84653</v>
      </c>
      <c r="BD140" s="122">
        <f t="shared" ref="BD140:BD141" si="1266">BC140+BD138</f>
        <v>2597.9009599999999</v>
      </c>
      <c r="BE140" s="122">
        <f t="shared" ref="BE140:BE141" si="1267">BD140+BE138</f>
        <v>4312.7635</v>
      </c>
      <c r="BF140" s="122">
        <f t="shared" ref="BF140:BF141" si="1268">BE140+BF138</f>
        <v>5849.0846999999994</v>
      </c>
      <c r="BG140" s="122">
        <f t="shared" ref="BG140:BG141" si="1269">BF140+BG138</f>
        <v>7710.7187799999992</v>
      </c>
      <c r="BH140" s="122">
        <f t="shared" ref="BH140:BH141" si="1270">BG140+BH138</f>
        <v>9499.8580199999997</v>
      </c>
      <c r="BI140" s="122">
        <f t="shared" ref="BI140:BI141" si="1271">BH140+BI138</f>
        <v>11359.54679</v>
      </c>
      <c r="BJ140" s="122">
        <f t="shared" ref="BJ140:BJ141" si="1272">BI140+BJ138</f>
        <v>13102.66721</v>
      </c>
      <c r="BK140" s="122">
        <f t="shared" ref="BK140:BK141" si="1273">BJ140+BK138</f>
        <v>14922.64813</v>
      </c>
      <c r="BL140" s="122">
        <f t="shared" ref="BL140:BL141" si="1274">BK140+BL138</f>
        <v>16585.592430000001</v>
      </c>
      <c r="BM140" s="122">
        <f t="shared" ref="BM140:BM141" si="1275">BL140+BM138</f>
        <v>18212.86033</v>
      </c>
      <c r="BN140" s="122">
        <f t="shared" ref="BN140:BN141" si="1276">BM140+BN138</f>
        <v>19696.48402</v>
      </c>
      <c r="BO140" s="122">
        <f>BO138</f>
        <v>792.10097999999994</v>
      </c>
      <c r="BP140" s="122">
        <f t="shared" ref="BP140:BP141" si="1277">BO140+BP138</f>
        <v>2345.1605399999999</v>
      </c>
      <c r="BQ140" s="122">
        <f t="shared" ref="BQ140:BQ141" si="1278">BP140+BQ138</f>
        <v>3902.6179000000002</v>
      </c>
      <c r="BR140" s="122">
        <f t="shared" ref="BR140:BR141" si="1279">BQ140+BR138</f>
        <v>5089.8613100000002</v>
      </c>
      <c r="BS140" s="122">
        <f t="shared" ref="BS140:BS141" si="1280">BR140+BS138</f>
        <v>6091.7076000000006</v>
      </c>
      <c r="BT140" s="122">
        <f t="shared" ref="BT140:BT141" si="1281">BS140+BT138</f>
        <v>6955.9379500000005</v>
      </c>
      <c r="BU140" s="122">
        <f t="shared" ref="BU140:BU141" si="1282">BT140+BU138</f>
        <v>7782.7375100000008</v>
      </c>
      <c r="BV140" s="122">
        <f t="shared" ref="BV140:BV141" si="1283">BU140+BV138</f>
        <v>8801.5636400000003</v>
      </c>
      <c r="BW140" s="122">
        <f t="shared" ref="BW140:BW141" si="1284">BV140+BW138</f>
        <v>9843.20262</v>
      </c>
      <c r="BX140" s="122">
        <f t="shared" ref="BX140:BX141" si="1285">BW140+BX138</f>
        <v>11169.005499999999</v>
      </c>
      <c r="BY140" s="122">
        <f t="shared" ref="BY140:BY141" si="1286">BX140+BY138</f>
        <v>12531.574709999999</v>
      </c>
      <c r="BZ140" s="122">
        <f t="shared" ref="BZ140:BZ141" si="1287">BY140+BZ138</f>
        <v>13489.84714</v>
      </c>
      <c r="CA140" s="122">
        <f>CA138</f>
        <v>745.27777000000003</v>
      </c>
      <c r="CB140" s="122">
        <f t="shared" ref="CB140:CB141" si="1288">CA140+CB138</f>
        <v>1643.40443</v>
      </c>
      <c r="CC140" s="122">
        <f t="shared" ref="CC140:CC141" si="1289">CB140+CC138</f>
        <v>3552.98398</v>
      </c>
      <c r="CD140" s="122">
        <f t="shared" ref="CD140:CD141" si="1290">CC140+CD138</f>
        <v>5219.3759799999998</v>
      </c>
      <c r="CE140" s="122">
        <f t="shared" ref="CE140:CE141" si="1291">CD140+CE138</f>
        <v>6737.6346400000002</v>
      </c>
      <c r="CF140" s="122">
        <f t="shared" ref="CF140:CF141" si="1292">CE140+CF138</f>
        <v>8238.2533000000003</v>
      </c>
      <c r="CG140" s="122">
        <f t="shared" ref="CG140:CG141" si="1293">CF140+CG138</f>
        <v>9579.1408499999998</v>
      </c>
      <c r="CH140" s="122">
        <f t="shared" ref="CH140:CH141" si="1294">CG140+CH138</f>
        <v>10864.84618</v>
      </c>
      <c r="CI140" s="122">
        <f t="shared" ref="CI140:CI141" si="1295">CH140+CI138</f>
        <v>12182.55551</v>
      </c>
      <c r="CJ140" s="122">
        <f t="shared" ref="CJ140:CJ141" si="1296">CI140+CJ138</f>
        <v>13444.938169999999</v>
      </c>
      <c r="CK140" s="122">
        <f t="shared" ref="CK140:CK141" si="1297">CJ140+CK138</f>
        <v>14766.04572</v>
      </c>
      <c r="CL140" s="122">
        <f t="shared" ref="CL140:CL141" si="1298">CK140+CL138</f>
        <v>16332.153270000001</v>
      </c>
    </row>
    <row r="141" spans="1:90">
      <c r="D141" s="77" t="s">
        <v>18</v>
      </c>
      <c r="E141" s="122">
        <f t="shared" si="1252"/>
        <v>5246.6929900000005</v>
      </c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22">
        <f>SUM(S139)</f>
        <v>0</v>
      </c>
      <c r="T141" s="122">
        <f>SUM($S139:T139)</f>
        <v>0</v>
      </c>
      <c r="U141" s="122">
        <f>SUM($S139:U139)</f>
        <v>0</v>
      </c>
      <c r="V141" s="122">
        <f>SUM($S139:V139)</f>
        <v>0</v>
      </c>
      <c r="W141" s="122">
        <f>SUM($S139:W139)</f>
        <v>0</v>
      </c>
      <c r="X141" s="122">
        <f>SUM($S139:X139)</f>
        <v>0</v>
      </c>
      <c r="Y141" s="122">
        <f>SUM($S139:Y139)</f>
        <v>54.047129999999996</v>
      </c>
      <c r="Z141" s="122">
        <f>SUM($S139:Z139)</f>
        <v>213.28680000000003</v>
      </c>
      <c r="AA141" s="122">
        <f>SUM($S139:AA139)</f>
        <v>335.29169000000002</v>
      </c>
      <c r="AB141" s="122">
        <f>SUM($S139:AB139)</f>
        <v>419.29228000000001</v>
      </c>
      <c r="AC141" s="122">
        <f>SUM($S139:AC139)</f>
        <v>473.01981999999998</v>
      </c>
      <c r="AD141" s="122">
        <f>SUM($S139:AD139)</f>
        <v>550.41575999999998</v>
      </c>
      <c r="AE141" s="44">
        <f>AE139</f>
        <v>180.73339999999999</v>
      </c>
      <c r="AF141" s="122">
        <f>AE141+AF139</f>
        <v>1274.6924900000001</v>
      </c>
      <c r="AG141" s="122">
        <f t="shared" ref="AG141" si="1299">AF141+AG139</f>
        <v>1877.3180400000001</v>
      </c>
      <c r="AH141" s="122">
        <f t="shared" ref="AH141" si="1300">AG141+AH139</f>
        <v>2235.4351900000001</v>
      </c>
      <c r="AI141" s="122">
        <f t="shared" ref="AI141" si="1301">AH141+AI139</f>
        <v>2757.9400900000001</v>
      </c>
      <c r="AJ141" s="122">
        <f t="shared" ref="AJ141" si="1302">AI141+AJ139</f>
        <v>3701.8011299999998</v>
      </c>
      <c r="AK141" s="122">
        <f t="shared" ref="AK141" si="1303">AJ141+AK139</f>
        <v>3929.4719999999998</v>
      </c>
      <c r="AL141" s="122">
        <f t="shared" ref="AL141" si="1304">AK141+AL139</f>
        <v>4199.6601899999996</v>
      </c>
      <c r="AM141" s="122">
        <f t="shared" ref="AM141" si="1305">AL141+AM139</f>
        <v>5329.4340099999999</v>
      </c>
      <c r="AN141" s="122">
        <f t="shared" ref="AN141" si="1306">AM141+AN139</f>
        <v>5909.64077</v>
      </c>
      <c r="AO141" s="122">
        <f t="shared" ref="AO141" si="1307">AN141+AO139</f>
        <v>6806.6220800000001</v>
      </c>
      <c r="AP141" s="122">
        <f t="shared" si="1254"/>
        <v>7378.2203399999999</v>
      </c>
      <c r="AQ141" s="122">
        <f>AQ139</f>
        <v>1064.1274099999998</v>
      </c>
      <c r="AR141" s="122">
        <f t="shared" si="1255"/>
        <v>1866.7512699999997</v>
      </c>
      <c r="AS141" s="122">
        <f t="shared" si="1256"/>
        <v>2521.3691499999995</v>
      </c>
      <c r="AT141" s="122">
        <f t="shared" si="1257"/>
        <v>3380.2691199999995</v>
      </c>
      <c r="AU141" s="122">
        <f t="shared" si="1258"/>
        <v>4086.4579799999992</v>
      </c>
      <c r="AV141" s="122">
        <f t="shared" si="1259"/>
        <v>4611.4410399999997</v>
      </c>
      <c r="AW141" s="122">
        <f t="shared" si="1260"/>
        <v>5542.8522899999998</v>
      </c>
      <c r="AX141" s="122">
        <f t="shared" si="1261"/>
        <v>7382.7476399999996</v>
      </c>
      <c r="AY141" s="122">
        <f t="shared" si="1262"/>
        <v>8906.1543999999994</v>
      </c>
      <c r="AZ141" s="122">
        <f t="shared" si="1263"/>
        <v>10282.340529999999</v>
      </c>
      <c r="BA141" s="122">
        <f t="shared" si="1264"/>
        <v>11186.937</v>
      </c>
      <c r="BB141" s="122">
        <f t="shared" si="1265"/>
        <v>12919.107609999999</v>
      </c>
      <c r="BC141" s="122">
        <f>BC139</f>
        <v>998.35805000000005</v>
      </c>
      <c r="BD141" s="122">
        <f t="shared" si="1266"/>
        <v>1373.1034199999999</v>
      </c>
      <c r="BE141" s="122">
        <f t="shared" si="1267"/>
        <v>1705.1231699999998</v>
      </c>
      <c r="BF141" s="122">
        <f t="shared" si="1268"/>
        <v>1705.1231699999998</v>
      </c>
      <c r="BG141" s="122">
        <f t="shared" si="1269"/>
        <v>1947.5020499999998</v>
      </c>
      <c r="BH141" s="122">
        <f t="shared" si="1270"/>
        <v>2181.9817499999999</v>
      </c>
      <c r="BI141" s="122">
        <f t="shared" si="1271"/>
        <v>2679.0921600000001</v>
      </c>
      <c r="BJ141" s="122">
        <f t="shared" si="1272"/>
        <v>2762.9302600000001</v>
      </c>
      <c r="BK141" s="122">
        <f t="shared" si="1273"/>
        <v>2786.4391800000003</v>
      </c>
      <c r="BL141" s="122">
        <f t="shared" si="1274"/>
        <v>3217.0482000000002</v>
      </c>
      <c r="BM141" s="122">
        <f t="shared" si="1275"/>
        <v>3521.4612999999999</v>
      </c>
      <c r="BN141" s="122">
        <f t="shared" si="1276"/>
        <v>4079.7309599999999</v>
      </c>
      <c r="BO141" s="122">
        <f>BO139</f>
        <v>711.95617000000004</v>
      </c>
      <c r="BP141" s="122">
        <f t="shared" si="1277"/>
        <v>1513.71713</v>
      </c>
      <c r="BQ141" s="122">
        <f t="shared" si="1278"/>
        <v>2338.9937399999999</v>
      </c>
      <c r="BR141" s="122">
        <f t="shared" si="1279"/>
        <v>3026.7043699999999</v>
      </c>
      <c r="BS141" s="122">
        <f t="shared" si="1280"/>
        <v>3465.01973</v>
      </c>
      <c r="BT141" s="122">
        <f t="shared" si="1281"/>
        <v>3775.4036799999999</v>
      </c>
      <c r="BU141" s="122">
        <f t="shared" si="1282"/>
        <v>4741.87943</v>
      </c>
      <c r="BV141" s="122">
        <f t="shared" si="1283"/>
        <v>5012.3857799999996</v>
      </c>
      <c r="BW141" s="122">
        <f t="shared" si="1284"/>
        <v>5953.1570400000001</v>
      </c>
      <c r="BX141" s="122">
        <f t="shared" si="1285"/>
        <v>7602.5625799999998</v>
      </c>
      <c r="BY141" s="122">
        <f t="shared" si="1286"/>
        <v>10674.25368</v>
      </c>
      <c r="BZ141" s="122">
        <f t="shared" si="1287"/>
        <v>13143.356809999999</v>
      </c>
      <c r="CA141" s="122">
        <f>CA139</f>
        <v>941.08066000000008</v>
      </c>
      <c r="CB141" s="122">
        <f t="shared" si="1288"/>
        <v>1119.0981200000001</v>
      </c>
      <c r="CC141" s="122">
        <f t="shared" si="1289"/>
        <v>1595.80132</v>
      </c>
      <c r="CD141" s="122">
        <f t="shared" si="1290"/>
        <v>2140.3015800000003</v>
      </c>
      <c r="CE141" s="122">
        <f t="shared" si="1291"/>
        <v>3406.0601900000001</v>
      </c>
      <c r="CF141" s="122">
        <f t="shared" si="1292"/>
        <v>5246.6929900000005</v>
      </c>
      <c r="CG141" s="122">
        <f t="shared" si="1293"/>
        <v>6251.8484600000002</v>
      </c>
      <c r="CH141" s="122">
        <f t="shared" si="1294"/>
        <v>6251.8484600000002</v>
      </c>
      <c r="CI141" s="122">
        <f t="shared" si="1295"/>
        <v>6251.8484600000002</v>
      </c>
      <c r="CJ141" s="122">
        <f t="shared" si="1296"/>
        <v>6251.8484600000002</v>
      </c>
      <c r="CK141" s="122">
        <f t="shared" si="1297"/>
        <v>6251.8484600000002</v>
      </c>
      <c r="CL141" s="122">
        <f t="shared" si="1298"/>
        <v>6251.8484600000002</v>
      </c>
    </row>
    <row r="142" spans="1:90">
      <c r="D142" s="77" t="s">
        <v>15</v>
      </c>
      <c r="E142" s="122">
        <f t="shared" si="1252"/>
        <v>1217.8871766666666</v>
      </c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22">
        <f t="shared" ref="S142:AD142" si="1308">AVERAGE(H139:S139)</f>
        <v>0</v>
      </c>
      <c r="T142" s="122">
        <f t="shared" si="1308"/>
        <v>0</v>
      </c>
      <c r="U142" s="122">
        <f t="shared" si="1308"/>
        <v>0</v>
      </c>
      <c r="V142" s="122">
        <f t="shared" si="1308"/>
        <v>0</v>
      </c>
      <c r="W142" s="122">
        <f t="shared" si="1308"/>
        <v>0</v>
      </c>
      <c r="X142" s="122">
        <f t="shared" si="1308"/>
        <v>0</v>
      </c>
      <c r="Y142" s="122">
        <f t="shared" si="1308"/>
        <v>4.5039274999999996</v>
      </c>
      <c r="Z142" s="122">
        <f t="shared" si="1308"/>
        <v>17.773900000000001</v>
      </c>
      <c r="AA142" s="122">
        <f t="shared" si="1308"/>
        <v>27.940974166666667</v>
      </c>
      <c r="AB142" s="122">
        <f t="shared" si="1308"/>
        <v>34.941023333333334</v>
      </c>
      <c r="AC142" s="122">
        <f t="shared" si="1308"/>
        <v>39.418318333333332</v>
      </c>
      <c r="AD142" s="122">
        <f t="shared" si="1308"/>
        <v>45.867979999999996</v>
      </c>
      <c r="AE142" s="122">
        <f>AVERAGE(T139:AE139)</f>
        <v>60.929096666666659</v>
      </c>
      <c r="AF142" s="122">
        <f>AVERAGE(U139:AF139)</f>
        <v>152.09235416666667</v>
      </c>
      <c r="AG142" s="122">
        <f t="shared" ref="AG142" si="1309">AVERAGE(V139:AG139)</f>
        <v>202.31115</v>
      </c>
      <c r="AH142" s="122">
        <f t="shared" ref="AH142" si="1310">AVERAGE(W139:AH139)</f>
        <v>232.15424583333333</v>
      </c>
      <c r="AI142" s="122">
        <f t="shared" ref="AI142" si="1311">AVERAGE(X139:AI139)</f>
        <v>275.69632083333335</v>
      </c>
      <c r="AJ142" s="122">
        <f t="shared" ref="AJ142" si="1312">AVERAGE(Y139:AJ139)</f>
        <v>354.35140749999999</v>
      </c>
      <c r="AK142" s="122">
        <f t="shared" ref="AK142" si="1313">AVERAGE(Z139:AK139)</f>
        <v>368.82005249999997</v>
      </c>
      <c r="AL142" s="122">
        <f t="shared" ref="AL142" si="1314">AVERAGE(AA139:AL139)</f>
        <v>378.06576249999995</v>
      </c>
      <c r="AM142" s="122">
        <f t="shared" ref="AM142" si="1315">AVERAGE(AB139:AM139)</f>
        <v>462.04650666666663</v>
      </c>
      <c r="AN142" s="122">
        <f t="shared" ref="AN142" si="1316">AVERAGE(AC139:AN139)</f>
        <v>503.39702083333333</v>
      </c>
      <c r="AO142" s="122">
        <f t="shared" ref="AO142" si="1317">AVERAGE(AD139:AO139)</f>
        <v>573.66816833333337</v>
      </c>
      <c r="AP142" s="122">
        <f t="shared" ref="AP142" si="1318">AVERAGE(AE139:AP139)</f>
        <v>614.85169499999995</v>
      </c>
      <c r="AQ142" s="122">
        <f t="shared" ref="AQ142" si="1319">AVERAGE(AF139:AQ139)</f>
        <v>688.46786250000002</v>
      </c>
      <c r="AR142" s="122">
        <f t="shared" ref="AR142" si="1320">AVERAGE(AG139:AR139)</f>
        <v>664.18992666666668</v>
      </c>
      <c r="AS142" s="122">
        <f t="shared" ref="AS142" si="1321">AVERAGE(AH139:AS139)</f>
        <v>668.52262083333324</v>
      </c>
      <c r="AT142" s="122">
        <f t="shared" ref="AT142" si="1322">AVERAGE(AI139:AT139)</f>
        <v>710.25452249999989</v>
      </c>
      <c r="AU142" s="122">
        <f t="shared" ref="AU142" si="1323">AVERAGE(AJ139:AU139)</f>
        <v>725.56151916666659</v>
      </c>
      <c r="AV142" s="122">
        <f t="shared" ref="AV142" si="1324">AVERAGE(AK139:AV139)</f>
        <v>690.65502083333331</v>
      </c>
      <c r="AW142" s="122">
        <f t="shared" ref="AW142" si="1325">AVERAGE(AL139:AW139)</f>
        <v>749.30005249999988</v>
      </c>
      <c r="AX142" s="122">
        <f t="shared" ref="AX142" si="1326">AVERAGE(AM139:AX139)</f>
        <v>880.10898250000002</v>
      </c>
      <c r="AY142" s="122">
        <f t="shared" ref="AY142" si="1327">AVERAGE(AN139:AY139)</f>
        <v>912.91172749999998</v>
      </c>
      <c r="AZ142" s="122">
        <f t="shared" ref="AZ142" si="1328">AVERAGE(AO139:AZ139)</f>
        <v>979.24334166666677</v>
      </c>
      <c r="BA142" s="122">
        <f t="shared" ref="BA142" si="1329">AVERAGE(AP139:BA139)</f>
        <v>979.87793833333342</v>
      </c>
      <c r="BB142" s="122">
        <f t="shared" ref="BB142:BC142" si="1330">AVERAGE(AQ139:BB139)</f>
        <v>1076.5923008333332</v>
      </c>
      <c r="BC142" s="122">
        <f t="shared" si="1330"/>
        <v>1071.1115208333333</v>
      </c>
      <c r="BD142" s="122">
        <f t="shared" ref="BD142" si="1331">AVERAGE(AS139:BD139)</f>
        <v>1035.45498</v>
      </c>
      <c r="BE142" s="122">
        <f t="shared" ref="BE142" si="1332">AVERAGE(AT139:BE139)</f>
        <v>1008.5718025000001</v>
      </c>
      <c r="BF142" s="122">
        <f t="shared" ref="BF142" si="1333">AVERAGE(AU139:BF139)</f>
        <v>936.99680499999988</v>
      </c>
      <c r="BG142" s="122">
        <f t="shared" ref="BG142" si="1334">AVERAGE(AV139:BG139)</f>
        <v>898.3459733333334</v>
      </c>
      <c r="BH142" s="122">
        <f t="shared" ref="BH142" si="1335">AVERAGE(AW139:BH139)</f>
        <v>874.13736000000017</v>
      </c>
      <c r="BI142" s="122">
        <f t="shared" ref="BI142" si="1336">AVERAGE(AX139:BI139)</f>
        <v>837.94562333333317</v>
      </c>
      <c r="BJ142" s="122">
        <f t="shared" ref="BJ142" si="1337">AVERAGE(AY139:BJ139)</f>
        <v>691.60751916666675</v>
      </c>
      <c r="BK142" s="122">
        <f t="shared" ref="BK142" si="1338">AVERAGE(AZ139:BK139)</f>
        <v>566.61603249999996</v>
      </c>
      <c r="BL142" s="122">
        <f t="shared" ref="BL142" si="1339">AVERAGE(BA139:BL139)</f>
        <v>487.81794000000008</v>
      </c>
      <c r="BM142" s="122">
        <f t="shared" ref="BM142" si="1340">AVERAGE(BB139:BM139)</f>
        <v>437.80265916666667</v>
      </c>
      <c r="BN142" s="122">
        <f t="shared" ref="BN142" si="1341">AVERAGE(BC139:BN139)</f>
        <v>339.97757999999999</v>
      </c>
      <c r="BO142" s="122">
        <f t="shared" ref="BO142" si="1342">AVERAGE(BD139:BO139)</f>
        <v>316.11075666666665</v>
      </c>
      <c r="BP142" s="122">
        <f t="shared" ref="BP142" si="1343">AVERAGE(BE139:BP139)</f>
        <v>351.69538916666664</v>
      </c>
      <c r="BQ142" s="122">
        <f t="shared" ref="BQ142" si="1344">AVERAGE(BF139:BQ139)</f>
        <v>392.80012749999997</v>
      </c>
      <c r="BR142" s="122">
        <f t="shared" ref="BR142" si="1345">AVERAGE(BG139:BR139)</f>
        <v>450.10934666666662</v>
      </c>
      <c r="BS142" s="122">
        <f t="shared" ref="BS142" si="1346">AVERAGE(BH139:BS139)</f>
        <v>466.43738666666673</v>
      </c>
      <c r="BT142" s="122">
        <f t="shared" ref="BT142" si="1347">AVERAGE(BI139:BT139)</f>
        <v>472.76274083333328</v>
      </c>
      <c r="BU142" s="122">
        <f t="shared" ref="BU142" si="1348">AVERAGE(BJ139:BU139)</f>
        <v>511.87651916666664</v>
      </c>
      <c r="BV142" s="122">
        <f t="shared" ref="BV142" si="1349">AVERAGE(BK139:BV139)</f>
        <v>527.43220666666662</v>
      </c>
      <c r="BW142" s="122">
        <f t="shared" ref="BW142" si="1350">AVERAGE(BL139:BW139)</f>
        <v>603.87073499999997</v>
      </c>
      <c r="BX142" s="122">
        <f t="shared" ref="BX142" si="1351">AVERAGE(BM139:BX139)</f>
        <v>705.43711166666662</v>
      </c>
      <c r="BY142" s="122">
        <f t="shared" ref="BY142" si="1352">AVERAGE(BN139:BY139)</f>
        <v>936.04361166666661</v>
      </c>
      <c r="BZ142" s="122">
        <f t="shared" ref="BZ142" si="1353">AVERAGE(BO139:BZ139)</f>
        <v>1095.2797341666667</v>
      </c>
      <c r="CA142" s="122">
        <f t="shared" ref="CA142" si="1354">AVERAGE(BP139:CA139)</f>
        <v>1114.3734416666666</v>
      </c>
      <c r="CB142" s="122">
        <f t="shared" ref="CB142" si="1355">AVERAGE(BQ139:CB139)</f>
        <v>1062.3948166666667</v>
      </c>
      <c r="CC142" s="122">
        <f t="shared" ref="CC142" si="1356">AVERAGE(BR139:CC139)</f>
        <v>1033.3470324999998</v>
      </c>
      <c r="CD142" s="122">
        <f t="shared" ref="CD142" si="1357">AVERAGE(BS139:CD139)</f>
        <v>1021.412835</v>
      </c>
      <c r="CE142" s="122">
        <f t="shared" ref="CE142" si="1358">AVERAGE(BT139:CE139)</f>
        <v>1090.3664391666666</v>
      </c>
      <c r="CF142" s="122">
        <f t="shared" ref="CF142" si="1359">AVERAGE(BU139:CF139)</f>
        <v>1217.8871766666666</v>
      </c>
      <c r="CG142" s="122">
        <f t="shared" ref="CG142" si="1360">AVERAGE(BV139:CG139)</f>
        <v>1221.1104866666667</v>
      </c>
      <c r="CH142" s="122">
        <f t="shared" ref="CH142" si="1361">AVERAGE(BW139:CH139)</f>
        <v>1198.5682908333333</v>
      </c>
      <c r="CI142" s="122">
        <f t="shared" ref="CI142" si="1362">AVERAGE(BX139:CI139)</f>
        <v>1120.1706858333332</v>
      </c>
      <c r="CJ142" s="122">
        <f t="shared" ref="CJ142" si="1363">AVERAGE(BY139:CJ139)</f>
        <v>982.72022416666653</v>
      </c>
      <c r="CK142" s="122">
        <f t="shared" ref="CK142" si="1364">AVERAGE(BZ139:CK139)</f>
        <v>726.74596583333334</v>
      </c>
      <c r="CL142" s="122">
        <f t="shared" ref="CL142" si="1365">AVERAGE(CA139:CL139)</f>
        <v>520.98737166666672</v>
      </c>
    </row>
    <row r="143" spans="1:90">
      <c r="D143" s="77" t="s">
        <v>108</v>
      </c>
      <c r="E143" s="122">
        <f t="shared" si="1252"/>
        <v>14614.646119999999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22">
        <f>SUM(H139:S139)</f>
        <v>0</v>
      </c>
      <c r="T143" s="122">
        <f t="shared" ref="T143:AB143" si="1366">SUM(I139:T139)</f>
        <v>0</v>
      </c>
      <c r="U143" s="122">
        <f t="shared" si="1366"/>
        <v>0</v>
      </c>
      <c r="V143" s="122">
        <f t="shared" si="1366"/>
        <v>0</v>
      </c>
      <c r="W143" s="122">
        <f t="shared" si="1366"/>
        <v>0</v>
      </c>
      <c r="X143" s="122">
        <f t="shared" si="1366"/>
        <v>0</v>
      </c>
      <c r="Y143" s="122">
        <f t="shared" si="1366"/>
        <v>54.047129999999996</v>
      </c>
      <c r="Z143" s="122">
        <f t="shared" si="1366"/>
        <v>213.28680000000003</v>
      </c>
      <c r="AA143" s="122">
        <f t="shared" si="1366"/>
        <v>335.29169000000002</v>
      </c>
      <c r="AB143" s="122">
        <f t="shared" si="1366"/>
        <v>419.29228000000001</v>
      </c>
      <c r="AC143" s="122">
        <f>SUM(R139:AC139)</f>
        <v>473.01981999999998</v>
      </c>
      <c r="AD143" s="122">
        <f>SUM(S139:AD139)</f>
        <v>550.41575999999998</v>
      </c>
      <c r="AE143" s="122">
        <f>SUM(T139:AE139)</f>
        <v>731.14915999999994</v>
      </c>
      <c r="AF143" s="122">
        <f>SUM(U139:AF139)</f>
        <v>1825.10825</v>
      </c>
      <c r="AG143" s="122">
        <f t="shared" ref="AG143" si="1367">SUM(V139:AG139)</f>
        <v>2427.7338</v>
      </c>
      <c r="AH143" s="122">
        <f t="shared" ref="AH143" si="1368">SUM(W139:AH139)</f>
        <v>2785.85095</v>
      </c>
      <c r="AI143" s="122">
        <f t="shared" ref="AI143" si="1369">SUM(X139:AI139)</f>
        <v>3308.3558499999999</v>
      </c>
      <c r="AJ143" s="122">
        <f t="shared" ref="AJ143" si="1370">SUM(Y139:AJ139)</f>
        <v>4252.2168899999997</v>
      </c>
      <c r="AK143" s="122">
        <f t="shared" ref="AK143" si="1371">SUM(Z139:AK139)</f>
        <v>4425.8406299999997</v>
      </c>
      <c r="AL143" s="122">
        <f t="shared" ref="AL143" si="1372">SUM(AA139:AL139)</f>
        <v>4536.7891499999996</v>
      </c>
      <c r="AM143" s="122">
        <f t="shared" ref="AM143" si="1373">SUM(AB139:AM139)</f>
        <v>5544.5580799999998</v>
      </c>
      <c r="AN143" s="122">
        <f t="shared" ref="AN143" si="1374">SUM(AC139:AN139)</f>
        <v>6040.7642500000002</v>
      </c>
      <c r="AO143" s="122">
        <f t="shared" ref="AO143" si="1375">SUM(AD139:AO139)</f>
        <v>6884.0180200000004</v>
      </c>
      <c r="AP143" s="122">
        <f t="shared" ref="AP143" si="1376">SUM(AE139:AP139)</f>
        <v>7378.2203399999999</v>
      </c>
      <c r="AQ143" s="122">
        <f t="shared" ref="AQ143" si="1377">SUM(AF139:AQ139)</f>
        <v>8261.6143499999998</v>
      </c>
      <c r="AR143" s="122">
        <f t="shared" ref="AR143" si="1378">SUM(AG139:AR139)</f>
        <v>7970.2791200000001</v>
      </c>
      <c r="AS143" s="122">
        <f t="shared" ref="AS143" si="1379">SUM(AH139:AS139)</f>
        <v>8022.2714499999993</v>
      </c>
      <c r="AT143" s="122">
        <f t="shared" ref="AT143" si="1380">SUM(AI139:AT139)</f>
        <v>8523.0542699999987</v>
      </c>
      <c r="AU143" s="122">
        <f t="shared" ref="AU143" si="1381">SUM(AJ139:AU139)</f>
        <v>8706.738229999999</v>
      </c>
      <c r="AV143" s="122">
        <f t="shared" ref="AV143" si="1382">SUM(AK139:AV139)</f>
        <v>8287.8602499999997</v>
      </c>
      <c r="AW143" s="122">
        <f t="shared" ref="AW143" si="1383">SUM(AL139:AW139)</f>
        <v>8991.600629999999</v>
      </c>
      <c r="AX143" s="122">
        <f t="shared" ref="AX143" si="1384">SUM(AM139:AX139)</f>
        <v>10561.307790000001</v>
      </c>
      <c r="AY143" s="122">
        <f t="shared" ref="AY143" si="1385">SUM(AN139:AY139)</f>
        <v>10954.94073</v>
      </c>
      <c r="AZ143" s="122">
        <f t="shared" ref="AZ143" si="1386">SUM(AO139:AZ139)</f>
        <v>11750.920100000001</v>
      </c>
      <c r="BA143" s="122">
        <f t="shared" ref="BA143" si="1387">SUM(AP139:BA139)</f>
        <v>11758.535260000001</v>
      </c>
      <c r="BB143" s="122">
        <f t="shared" ref="BB143:BC143" si="1388">SUM(AQ139:BB139)</f>
        <v>12919.107609999999</v>
      </c>
      <c r="BC143" s="122">
        <f t="shared" si="1388"/>
        <v>12853.338249999999</v>
      </c>
      <c r="BD143" s="122">
        <f t="shared" ref="BD143" si="1389">SUM(AS139:BD139)</f>
        <v>12425.45976</v>
      </c>
      <c r="BE143" s="122">
        <f t="shared" ref="BE143" si="1390">SUM(AT139:BE139)</f>
        <v>12102.861630000001</v>
      </c>
      <c r="BF143" s="122">
        <f t="shared" ref="BF143" si="1391">SUM(AU139:BF139)</f>
        <v>11243.961659999999</v>
      </c>
      <c r="BG143" s="122">
        <f t="shared" ref="BG143" si="1392">SUM(AV139:BG139)</f>
        <v>10780.151680000001</v>
      </c>
      <c r="BH143" s="122">
        <f t="shared" ref="BH143" si="1393">SUM(AW139:BH139)</f>
        <v>10489.648320000002</v>
      </c>
      <c r="BI143" s="122">
        <f t="shared" ref="BI143" si="1394">SUM(AX139:BI139)</f>
        <v>10055.347479999999</v>
      </c>
      <c r="BJ143" s="122">
        <f t="shared" ref="BJ143" si="1395">SUM(AY139:BJ139)</f>
        <v>8299.2902300000005</v>
      </c>
      <c r="BK143" s="122">
        <f t="shared" ref="BK143" si="1396">SUM(AZ139:BK139)</f>
        <v>6799.39239</v>
      </c>
      <c r="BL143" s="122">
        <f t="shared" ref="BL143" si="1397">SUM(BA139:BL139)</f>
        <v>5853.8152800000007</v>
      </c>
      <c r="BM143" s="122">
        <f t="shared" ref="BM143" si="1398">SUM(BB139:BM139)</f>
        <v>5253.6319100000001</v>
      </c>
      <c r="BN143" s="122">
        <f t="shared" ref="BN143" si="1399">SUM(BC139:BN139)</f>
        <v>4079.7309599999999</v>
      </c>
      <c r="BO143" s="122">
        <f t="shared" ref="BO143" si="1400">SUM(BD139:BO139)</f>
        <v>3793.32908</v>
      </c>
      <c r="BP143" s="122">
        <f t="shared" ref="BP143" si="1401">SUM(BE139:BP139)</f>
        <v>4220.3446699999995</v>
      </c>
      <c r="BQ143" s="122">
        <f t="shared" ref="BQ143" si="1402">SUM(BF139:BQ139)</f>
        <v>4713.6015299999999</v>
      </c>
      <c r="BR143" s="122">
        <f t="shared" ref="BR143" si="1403">SUM(BG139:BR139)</f>
        <v>5401.3121599999995</v>
      </c>
      <c r="BS143" s="122">
        <f t="shared" ref="BS143" si="1404">SUM(BH139:BS139)</f>
        <v>5597.2486400000007</v>
      </c>
      <c r="BT143" s="122">
        <f t="shared" ref="BT143" si="1405">SUM(BI139:BT139)</f>
        <v>5673.1528899999994</v>
      </c>
      <c r="BU143" s="122">
        <f t="shared" ref="BU143" si="1406">SUM(BJ139:BU139)</f>
        <v>6142.5182299999997</v>
      </c>
      <c r="BV143" s="122">
        <f t="shared" ref="BV143" si="1407">SUM(BK139:BV139)</f>
        <v>6329.1864799999994</v>
      </c>
      <c r="BW143" s="122">
        <f t="shared" ref="BW143" si="1408">SUM(BL139:BW139)</f>
        <v>7246.4488199999996</v>
      </c>
      <c r="BX143" s="122">
        <f t="shared" ref="BX143" si="1409">SUM(BM139:BX139)</f>
        <v>8465.2453399999995</v>
      </c>
      <c r="BY143" s="122">
        <f t="shared" ref="BY143" si="1410">SUM(BN139:BY139)</f>
        <v>11232.52334</v>
      </c>
      <c r="BZ143" s="122">
        <f t="shared" ref="BZ143" si="1411">SUM(BO139:BZ139)</f>
        <v>13143.356809999999</v>
      </c>
      <c r="CA143" s="122">
        <f t="shared" ref="CA143" si="1412">SUM(BP139:CA139)</f>
        <v>13372.481299999999</v>
      </c>
      <c r="CB143" s="122">
        <f t="shared" ref="CB143" si="1413">SUM(BQ139:CB139)</f>
        <v>12748.737799999999</v>
      </c>
      <c r="CC143" s="122">
        <f t="shared" ref="CC143" si="1414">SUM(BR139:CC139)</f>
        <v>12400.164389999998</v>
      </c>
      <c r="CD143" s="122">
        <f t="shared" ref="CD143" si="1415">SUM(BS139:CD139)</f>
        <v>12256.954019999999</v>
      </c>
      <c r="CE143" s="122">
        <f t="shared" ref="CE143" si="1416">SUM(BT139:CE139)</f>
        <v>13084.397269999999</v>
      </c>
      <c r="CF143" s="122">
        <f t="shared" ref="CF143" si="1417">SUM(BU139:CF139)</f>
        <v>14614.646119999999</v>
      </c>
      <c r="CG143" s="122">
        <f t="shared" ref="CG143" si="1418">SUM(BV139:CG139)</f>
        <v>14653.32584</v>
      </c>
      <c r="CH143" s="122">
        <f t="shared" ref="CH143" si="1419">SUM(BW139:CH139)</f>
        <v>14382.81949</v>
      </c>
      <c r="CI143" s="122">
        <f t="shared" ref="CI143" si="1420">SUM(BX139:CI139)</f>
        <v>13442.048229999999</v>
      </c>
      <c r="CJ143" s="122">
        <f t="shared" ref="CJ143" si="1421">SUM(BY139:CJ139)</f>
        <v>11792.642689999999</v>
      </c>
      <c r="CK143" s="122">
        <f t="shared" ref="CK143" si="1422">SUM(BZ139:CK139)</f>
        <v>8720.9515900000006</v>
      </c>
      <c r="CL143" s="122">
        <f t="shared" ref="CL143" si="1423">SUM(CA139:CL139)</f>
        <v>6251.8484600000002</v>
      </c>
    </row>
    <row r="144" spans="1:90"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</row>
    <row r="145" spans="1:90">
      <c r="C145" s="37">
        <v>11</v>
      </c>
      <c r="D145" s="78" t="s">
        <v>70</v>
      </c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</row>
    <row r="146" spans="1:90">
      <c r="D146" s="83" t="s">
        <v>251</v>
      </c>
      <c r="E146" s="49">
        <f t="shared" ref="E146:E154" si="1424">INDEX(S146:CK146,COUNT($S$1:$CK$1))</f>
        <v>0</v>
      </c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</row>
    <row r="147" spans="1:90">
      <c r="C147" s="37">
        <v>12</v>
      </c>
      <c r="D147" s="83" t="s">
        <v>252</v>
      </c>
      <c r="E147" s="49">
        <f t="shared" si="1424"/>
        <v>0</v>
      </c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</row>
    <row r="148" spans="1:90">
      <c r="D148" s="83" t="s">
        <v>253</v>
      </c>
      <c r="E148" s="49">
        <f t="shared" si="1424"/>
        <v>0</v>
      </c>
      <c r="S148" s="54">
        <f>S146</f>
        <v>0</v>
      </c>
      <c r="T148" s="54">
        <f>SUM(S146:T146)</f>
        <v>0</v>
      </c>
      <c r="U148" s="54">
        <f>SUM(S146:U146)</f>
        <v>0</v>
      </c>
      <c r="V148" s="54">
        <f>SUM(S146:V146)</f>
        <v>0</v>
      </c>
      <c r="W148" s="54">
        <f>SUM(S146:W146)</f>
        <v>0</v>
      </c>
      <c r="X148" s="54">
        <f>SUM(S146:X146)</f>
        <v>0</v>
      </c>
      <c r="Y148" s="54">
        <f>SUM(S146:Y146)</f>
        <v>0</v>
      </c>
      <c r="Z148" s="54">
        <f>SUM(S146:Z146)</f>
        <v>0</v>
      </c>
      <c r="AA148" s="54">
        <f>SUM(S146:AA146)</f>
        <v>0</v>
      </c>
      <c r="AB148" s="54">
        <f>SUM(S146:AB146)</f>
        <v>0</v>
      </c>
      <c r="AC148" s="54">
        <f>SUM(S146:AC146)</f>
        <v>0</v>
      </c>
      <c r="AD148" s="54">
        <f>SUM(S146:AD146)</f>
        <v>0</v>
      </c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</row>
    <row r="149" spans="1:90">
      <c r="D149" s="83" t="s">
        <v>254</v>
      </c>
      <c r="E149" s="49">
        <f t="shared" si="1424"/>
        <v>0</v>
      </c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</row>
    <row r="150" spans="1:90">
      <c r="D150" s="77" t="s">
        <v>71</v>
      </c>
      <c r="E150" s="49">
        <f t="shared" si="1424"/>
        <v>0</v>
      </c>
      <c r="S150" s="63" t="e">
        <f t="shared" ref="S150:AD150" si="1425">S149/S146</f>
        <v>#DIV/0!</v>
      </c>
      <c r="T150" s="63" t="e">
        <f t="shared" si="1425"/>
        <v>#DIV/0!</v>
      </c>
      <c r="U150" s="63" t="e">
        <f t="shared" si="1425"/>
        <v>#DIV/0!</v>
      </c>
      <c r="V150" s="63" t="e">
        <f t="shared" si="1425"/>
        <v>#DIV/0!</v>
      </c>
      <c r="W150" s="63" t="e">
        <f t="shared" si="1425"/>
        <v>#DIV/0!</v>
      </c>
      <c r="X150" s="63" t="e">
        <f t="shared" si="1425"/>
        <v>#DIV/0!</v>
      </c>
      <c r="Y150" s="63" t="e">
        <f t="shared" si="1425"/>
        <v>#DIV/0!</v>
      </c>
      <c r="Z150" s="63" t="e">
        <f t="shared" si="1425"/>
        <v>#DIV/0!</v>
      </c>
      <c r="AA150" s="63" t="e">
        <f t="shared" si="1425"/>
        <v>#DIV/0!</v>
      </c>
      <c r="AB150" s="63" t="e">
        <f t="shared" si="1425"/>
        <v>#DIV/0!</v>
      </c>
      <c r="AC150" s="63" t="e">
        <f t="shared" si="1425"/>
        <v>#DIV/0!</v>
      </c>
      <c r="AD150" s="63" t="e">
        <f t="shared" si="1425"/>
        <v>#DIV/0!</v>
      </c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</row>
    <row r="151" spans="1:90">
      <c r="D151" s="77" t="s">
        <v>255</v>
      </c>
      <c r="E151" s="58">
        <f t="shared" si="1424"/>
        <v>0</v>
      </c>
      <c r="S151" s="58" t="e">
        <f t="shared" ref="S151:AD151" si="1426">S146/S40</f>
        <v>#DIV/0!</v>
      </c>
      <c r="T151" s="58" t="e">
        <f t="shared" si="1426"/>
        <v>#DIV/0!</v>
      </c>
      <c r="U151" s="58" t="e">
        <f t="shared" si="1426"/>
        <v>#DIV/0!</v>
      </c>
      <c r="V151" s="58" t="e">
        <f t="shared" si="1426"/>
        <v>#DIV/0!</v>
      </c>
      <c r="W151" s="58" t="e">
        <f t="shared" si="1426"/>
        <v>#DIV/0!</v>
      </c>
      <c r="X151" s="58" t="e">
        <f t="shared" si="1426"/>
        <v>#DIV/0!</v>
      </c>
      <c r="Y151" s="58">
        <f t="shared" si="1426"/>
        <v>0</v>
      </c>
      <c r="Z151" s="58">
        <f t="shared" si="1426"/>
        <v>0</v>
      </c>
      <c r="AA151" s="58">
        <f t="shared" si="1426"/>
        <v>0</v>
      </c>
      <c r="AB151" s="58">
        <f t="shared" si="1426"/>
        <v>0</v>
      </c>
      <c r="AC151" s="58">
        <f t="shared" si="1426"/>
        <v>0</v>
      </c>
      <c r="AD151" s="58">
        <f t="shared" si="1426"/>
        <v>0</v>
      </c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</row>
    <row r="152" spans="1:90">
      <c r="D152" s="77" t="s">
        <v>104</v>
      </c>
      <c r="E152" s="49">
        <f t="shared" si="1424"/>
        <v>0</v>
      </c>
      <c r="AD152" s="49" t="e">
        <f>AVERAGE(S150:AD150)</f>
        <v>#DIV/0!</v>
      </c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</row>
    <row r="153" spans="1:90">
      <c r="D153" s="77" t="s">
        <v>105</v>
      </c>
      <c r="E153" s="49">
        <f t="shared" si="1424"/>
        <v>0</v>
      </c>
      <c r="U153" s="49" t="e">
        <f t="shared" ref="U153:AD153" si="1427">AVERAGE(S150:U150)</f>
        <v>#DIV/0!</v>
      </c>
      <c r="V153" s="49" t="e">
        <f t="shared" si="1427"/>
        <v>#DIV/0!</v>
      </c>
      <c r="W153" s="49" t="e">
        <f t="shared" si="1427"/>
        <v>#DIV/0!</v>
      </c>
      <c r="X153" s="49" t="e">
        <f t="shared" si="1427"/>
        <v>#DIV/0!</v>
      </c>
      <c r="Y153" s="49" t="e">
        <f t="shared" si="1427"/>
        <v>#DIV/0!</v>
      </c>
      <c r="Z153" s="49" t="e">
        <f t="shared" si="1427"/>
        <v>#DIV/0!</v>
      </c>
      <c r="AA153" s="49" t="e">
        <f t="shared" si="1427"/>
        <v>#DIV/0!</v>
      </c>
      <c r="AB153" s="49" t="e">
        <f t="shared" si="1427"/>
        <v>#DIV/0!</v>
      </c>
      <c r="AC153" s="49" t="e">
        <f t="shared" si="1427"/>
        <v>#DIV/0!</v>
      </c>
      <c r="AD153" s="49" t="e">
        <f t="shared" si="1427"/>
        <v>#DIV/0!</v>
      </c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</row>
    <row r="154" spans="1:90">
      <c r="D154" s="77" t="s">
        <v>106</v>
      </c>
      <c r="E154" s="49">
        <f t="shared" si="1424"/>
        <v>0</v>
      </c>
      <c r="X154" s="49" t="e">
        <f t="shared" ref="X154:AD154" si="1428">AVERAGE(S150:X150)</f>
        <v>#DIV/0!</v>
      </c>
      <c r="Y154" s="49" t="e">
        <f t="shared" si="1428"/>
        <v>#DIV/0!</v>
      </c>
      <c r="Z154" s="49" t="e">
        <f t="shared" si="1428"/>
        <v>#DIV/0!</v>
      </c>
      <c r="AA154" s="49" t="e">
        <f t="shared" si="1428"/>
        <v>#DIV/0!</v>
      </c>
      <c r="AB154" s="49" t="e">
        <f t="shared" si="1428"/>
        <v>#DIV/0!</v>
      </c>
      <c r="AC154" s="49" t="e">
        <f t="shared" si="1428"/>
        <v>#DIV/0!</v>
      </c>
      <c r="AD154" s="49" t="e">
        <f t="shared" si="1428"/>
        <v>#DIV/0!</v>
      </c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</row>
    <row r="155" spans="1:90"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</row>
    <row r="156" spans="1:90">
      <c r="C156" s="37">
        <v>13</v>
      </c>
      <c r="D156" s="78" t="s">
        <v>402</v>
      </c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</row>
    <row r="157" spans="1:90">
      <c r="D157" s="77" t="s">
        <v>2</v>
      </c>
      <c r="E157" s="58">
        <f>INDEX(S157:CK157,COUNT($S$1:$CK$1))</f>
        <v>0.95</v>
      </c>
      <c r="S157" s="59">
        <v>0.95</v>
      </c>
      <c r="T157" s="59">
        <v>0.95</v>
      </c>
      <c r="U157" s="59">
        <v>0.95</v>
      </c>
      <c r="V157" s="59">
        <v>0.95</v>
      </c>
      <c r="W157" s="59">
        <v>0.95</v>
      </c>
      <c r="X157" s="59">
        <v>0.95</v>
      </c>
      <c r="Y157" s="59">
        <v>0.95</v>
      </c>
      <c r="Z157" s="59">
        <v>0.95</v>
      </c>
      <c r="AA157" s="59">
        <v>0.95</v>
      </c>
      <c r="AB157" s="59">
        <v>0.95</v>
      </c>
      <c r="AC157" s="59">
        <v>0.95</v>
      </c>
      <c r="AD157" s="59">
        <v>0.95</v>
      </c>
      <c r="AE157" s="59">
        <v>0.95</v>
      </c>
      <c r="AF157" s="59">
        <v>0.95</v>
      </c>
      <c r="AG157" s="59">
        <v>0.95</v>
      </c>
      <c r="AH157" s="59">
        <v>0.95</v>
      </c>
      <c r="AI157" s="59">
        <v>0.95</v>
      </c>
      <c r="AJ157" s="59">
        <v>0.95</v>
      </c>
      <c r="AK157" s="59">
        <v>0.95</v>
      </c>
      <c r="AL157" s="59">
        <v>0.95</v>
      </c>
      <c r="AM157" s="59">
        <v>0.95</v>
      </c>
      <c r="AN157" s="59">
        <v>0.95</v>
      </c>
      <c r="AO157" s="59">
        <v>0.95</v>
      </c>
      <c r="AP157" s="59">
        <v>0.95</v>
      </c>
      <c r="AQ157" s="145">
        <v>0.95</v>
      </c>
      <c r="AR157" s="145">
        <v>0.95</v>
      </c>
      <c r="AS157" s="145">
        <v>0.95</v>
      </c>
      <c r="AT157" s="145">
        <v>0.95</v>
      </c>
      <c r="AU157" s="145">
        <v>0.95</v>
      </c>
      <c r="AV157" s="145">
        <v>0.95</v>
      </c>
      <c r="AW157" s="145">
        <v>0.95</v>
      </c>
      <c r="AX157" s="145">
        <v>0.95</v>
      </c>
      <c r="AY157" s="145">
        <v>0.95</v>
      </c>
      <c r="AZ157" s="145">
        <v>0.95</v>
      </c>
      <c r="BA157" s="145">
        <v>0.95</v>
      </c>
      <c r="BB157" s="145">
        <v>0.95</v>
      </c>
      <c r="BC157" s="145">
        <v>0.95</v>
      </c>
      <c r="BD157" s="145">
        <v>0.95</v>
      </c>
      <c r="BE157" s="145">
        <v>0.95</v>
      </c>
      <c r="BF157" s="145">
        <v>0.95</v>
      </c>
      <c r="BG157" s="145">
        <v>0.95</v>
      </c>
      <c r="BH157" s="145">
        <v>0.95</v>
      </c>
      <c r="BI157" s="145">
        <v>0.95</v>
      </c>
      <c r="BJ157" s="145">
        <v>0.95</v>
      </c>
      <c r="BK157" s="145">
        <v>0.95</v>
      </c>
      <c r="BL157" s="145">
        <v>0.95</v>
      </c>
      <c r="BM157" s="145">
        <v>0.95</v>
      </c>
      <c r="BN157" s="145">
        <v>0.95</v>
      </c>
      <c r="BO157" s="145">
        <v>0.95</v>
      </c>
      <c r="BP157" s="145">
        <v>0.95</v>
      </c>
      <c r="BQ157" s="145">
        <v>0.95</v>
      </c>
      <c r="BR157" s="145">
        <v>0.95</v>
      </c>
      <c r="BS157" s="145">
        <v>0.95</v>
      </c>
      <c r="BT157" s="145">
        <v>0.95</v>
      </c>
      <c r="BU157" s="145">
        <v>0.95</v>
      </c>
      <c r="BV157" s="145">
        <v>0.95</v>
      </c>
      <c r="BW157" s="145">
        <v>0.95</v>
      </c>
      <c r="BX157" s="145">
        <v>0.95</v>
      </c>
      <c r="BY157" s="145">
        <v>0.95</v>
      </c>
      <c r="BZ157" s="145">
        <v>0.95</v>
      </c>
      <c r="CA157" s="145">
        <v>0.95</v>
      </c>
      <c r="CB157" s="145">
        <v>0.95</v>
      </c>
      <c r="CC157" s="145">
        <v>0.95</v>
      </c>
      <c r="CD157" s="145">
        <v>0.95</v>
      </c>
      <c r="CE157" s="145">
        <v>0.95</v>
      </c>
      <c r="CF157" s="145">
        <v>0.95</v>
      </c>
      <c r="CG157" s="145"/>
      <c r="CH157" s="145"/>
      <c r="CI157" s="145"/>
      <c r="CJ157" s="145"/>
      <c r="CK157" s="145"/>
      <c r="CL157" s="145"/>
    </row>
    <row r="158" spans="1:90">
      <c r="A158" s="27" t="s">
        <v>417</v>
      </c>
      <c r="D158" s="77" t="s">
        <v>9</v>
      </c>
      <c r="E158" s="58">
        <f>INDEX(S158:CK158,COUNT($S$1:$CK$1))</f>
        <v>1</v>
      </c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140">
        <f>_xll.Lucanet("stat",Input!$C$2,Input!$C$3,Input!$D$4,$A158,Input!$C$5,S$4,"EUR")</f>
        <v>0</v>
      </c>
      <c r="T158" s="140">
        <f>_xll.Lucanet("stat",Input!$C$2,Input!$C$3,Input!$D$4,$A158,Input!$C$5,T$4,"EUR")</f>
        <v>0</v>
      </c>
      <c r="U158" s="140">
        <f>_xll.Lucanet("stat",Input!$C$2,Input!$C$3,Input!$D$4,$A158,Input!$C$5,U$4,"EUR")</f>
        <v>0</v>
      </c>
      <c r="V158" s="140">
        <f>_xll.Lucanet("stat",Input!$C$2,Input!$C$3,Input!$D$4,$A158,Input!$C$5,V$4,"EUR")</f>
        <v>0</v>
      </c>
      <c r="W158" s="140">
        <f>_xll.Lucanet("stat",Input!$C$2,Input!$C$3,Input!$D$4,$A158,Input!$C$5,W$4,"EUR")</f>
        <v>0</v>
      </c>
      <c r="X158" s="140">
        <f>_xll.Lucanet("stat",Input!$C$2,Input!$C$3,Input!$D$4,$A158,Input!$C$5,X$4,"EUR")</f>
        <v>0</v>
      </c>
      <c r="Y158" s="140">
        <f>_xll.Lucanet("stat",Input!$C$2,Input!$C$3,Input!$D$4,$A158,Input!$C$5,Y$4,"EUR")</f>
        <v>0</v>
      </c>
      <c r="Z158" s="140">
        <f>_xll.Lucanet("stat",Input!$C$2,Input!$C$3,Input!$D$4,$A158,Input!$C$5,Z$4,"EUR")</f>
        <v>0</v>
      </c>
      <c r="AA158" s="140">
        <f>_xll.Lucanet("stat",Input!$C$2,Input!$C$3,Input!$D$4,$A158,Input!$C$5,AA$4,"EUR")</f>
        <v>0</v>
      </c>
      <c r="AB158" s="140">
        <f>_xll.Lucanet("stat",Input!$C$2,Input!$C$3,Input!$D$4,$A158,Input!$C$5,AB$4,"EUR")</f>
        <v>0</v>
      </c>
      <c r="AC158" s="140">
        <f>_xll.Lucanet("stat",Input!$C$2,Input!$C$3,Input!$D$4,$A158,Input!$C$5,AC$4,"EUR")</f>
        <v>0</v>
      </c>
      <c r="AD158" s="140">
        <f>_xll.Lucanet("stat",Input!$C$2,Input!$C$3,Input!$D$4,$A158,Input!$C$5,AD$4,"EUR")</f>
        <v>0</v>
      </c>
      <c r="AE158" s="140">
        <f>_xll.Lucanet("stat",Input!$C$2,Input!$C$3,Input!$D$4,$A158,Input!$C$5,AE$4,"EUR")</f>
        <v>0</v>
      </c>
      <c r="AF158" s="140">
        <f>_xll.Lucanet("stat",Input!$C$2,Input!$C$3,Input!$D$4,$A158,Input!$C$5,AF$4,"EUR")</f>
        <v>0</v>
      </c>
      <c r="AG158" s="140">
        <f>_xll.Lucanet("stat",Input!$C$2,Input!$C$3,Input!$D$4,$A158,Input!$C$5,AG$4,"EUR")</f>
        <v>0</v>
      </c>
      <c r="AH158" s="140">
        <f>_xll.Lucanet("stat",Input!$C$2,Input!$C$3,Input!$D$4,$A158,Input!$C$5,AH$4,"EUR")</f>
        <v>0</v>
      </c>
      <c r="AI158" s="140"/>
      <c r="AJ158" s="140"/>
      <c r="AK158" s="140"/>
      <c r="AL158" s="140"/>
      <c r="AM158" s="140"/>
      <c r="AN158" s="140"/>
      <c r="AO158" s="140"/>
      <c r="AP158" s="140"/>
      <c r="AQ158" s="140">
        <f>1-_xll.Lucanet("stat",Input!$C$2,Input!$C$3,Input!$D$4,$A158,Input!$C$5,AQ$4,"EUR")</f>
        <v>1</v>
      </c>
      <c r="AR158" s="140">
        <f>1-_xll.Lucanet("stat",Input!$C$2,Input!$C$3,Input!$D$4,$A158,Input!$C$5,AR$4,"EUR")</f>
        <v>1</v>
      </c>
      <c r="AS158" s="140">
        <f>1-_xll.Lucanet("stat",Input!$C$2,Input!$C$3,Input!$D$4,$A158,Input!$C$5,AS$4,"EUR")</f>
        <v>1</v>
      </c>
      <c r="AT158" s="140">
        <f>1-_xll.Lucanet("stat",Input!$C$2,Input!$C$3,Input!$D$4,$A158,Input!$C$5,AT$4,"EUR")</f>
        <v>1</v>
      </c>
      <c r="AU158" s="140">
        <f>1-_xll.Lucanet("stat",Input!$C$2,Input!$C$3,Input!$D$4,$A158,Input!$C$5,AU$4,"EUR")</f>
        <v>1</v>
      </c>
      <c r="AV158" s="140">
        <f>1-_xll.Lucanet("stat",Input!$C$2,Input!$C$3,Input!$D$4,$A158,Input!$C$5,AV$4,"EUR")</f>
        <v>1</v>
      </c>
      <c r="AW158" s="140">
        <f>1-_xll.Lucanet("stat",Input!$C$2,Input!$C$3,Input!$D$4,$A158,Input!$C$5,AW$4,"EUR")</f>
        <v>1</v>
      </c>
      <c r="AX158" s="140">
        <f>1-_xll.Lucanet("stat",Input!$C$2,Input!$C$3,Input!$D$4,$A158,Input!$C$5,AX$4,"EUR")</f>
        <v>0.97919999999999996</v>
      </c>
      <c r="AY158" s="140">
        <f>1-_xll.Lucanet("stat",Input!$C$2,Input!$C$3,Input!$D$4,$A158,Input!$C$5,AY$4,"EUR")</f>
        <v>1</v>
      </c>
      <c r="AZ158" s="140">
        <f>1-_xll.Lucanet("stat",Input!$C$2,Input!$C$3,Input!$D$4,$A158,Input!$C$5,AZ$4,"EUR")</f>
        <v>0.98450000000000004</v>
      </c>
      <c r="BA158" s="140">
        <f>1-_xll.Lucanet("stat",Input!$C$2,Input!$C$3,Input!$D$4,$A158,Input!$C$5,BA$4,"EUR")</f>
        <v>0.97829999999999995</v>
      </c>
      <c r="BB158" s="140">
        <f>1-_xll.Lucanet("stat",Input!$C$2,Input!$C$3,Input!$D$4,$A158,Input!$C$5,BB$4,"EUR")</f>
        <v>0.96609999999999996</v>
      </c>
      <c r="BC158" s="140">
        <f>1-_xll.Lucanet("stat",Input!$C$2,Input!$C$3,Input!$D$4,$A158,Input!$C$5,BC$4,"EUR")</f>
        <v>1</v>
      </c>
      <c r="BD158" s="140">
        <f>1-_xll.Lucanet("stat",Input!$C$2,Input!$C$3,Input!$D$4,$A158,Input!$C$5,BD$4,"EUR")</f>
        <v>1</v>
      </c>
      <c r="BE158" s="140">
        <f>1-_xll.Lucanet("stat",Input!$C$2,Input!$C$3,Input!$D$4,$A158,Input!$C$5,BE$4,"EUR")</f>
        <v>1</v>
      </c>
      <c r="BF158" s="140">
        <f>1-_xll.Lucanet("stat",Input!$C$2,Input!$C$3,Input!$D$4,$A158,Input!$C$5,BF$4,"EUR")</f>
        <v>1</v>
      </c>
      <c r="BG158" s="140">
        <f>1-_xll.Lucanet("stat",Input!$C$2,Input!$C$3,Input!$D$4,$A158,Input!$C$5,BG$4,"EUR")</f>
        <v>1</v>
      </c>
      <c r="BH158" s="140">
        <f>1-_xll.Lucanet("stat",Input!$C$2,Input!$C$3,Input!$D$4,$A158,Input!$C$5,BH$4,"EUR")</f>
        <v>1</v>
      </c>
      <c r="BI158" s="140">
        <f>1-_xll.Lucanet("stat",Input!$C$2,Input!$C$3,Input!$D$4,$A158,Input!$C$5,BI$4,"EUR")</f>
        <v>1</v>
      </c>
      <c r="BJ158" s="140">
        <f>1-_xll.Lucanet("stat",Input!$C$2,Input!$C$3,Input!$D$4,$A158,Input!$C$5,BJ$4,"EUR")</f>
        <v>1</v>
      </c>
      <c r="BK158" s="140">
        <f>1-_xll.Lucanet("stat",Input!$C$2,Input!$C$3,Input!$D$4,$A158,Input!$C$5,BK$4,"EUR")</f>
        <v>1</v>
      </c>
      <c r="BL158" s="140">
        <f>1-_xll.Lucanet("stat",Input!$C$2,Input!$C$3,Input!$D$4,$A158,Input!$C$5,BL$4,"EUR")</f>
        <v>1</v>
      </c>
      <c r="BM158" s="140">
        <f>1-_xll.Lucanet("stat",Input!$C$2,Input!$C$3,Input!$D$4,$A158,Input!$C$5,BM$4,"EUR")</f>
        <v>0.88460000000000005</v>
      </c>
      <c r="BN158" s="140">
        <f>1-_xll.Lucanet("stat",Input!$C$2,Input!$C$3,Input!$D$4,$A158,Input!$C$5,BN$4,"EUR")</f>
        <v>1</v>
      </c>
      <c r="BO158" s="140">
        <f>1-_xll.Lucanet("stat",Input!$C$2,Input!$C$3,Input!$D$4,$A158,Input!$C$5,BO$4,"EUR")</f>
        <v>0.93330000000000002</v>
      </c>
      <c r="BP158" s="140">
        <f>1-_xll.Lucanet("stat",Input!$C$2,Input!$C$3,Input!$D$4,$A158,Input!$C$5,BP$4,"EUR")</f>
        <v>0.9667</v>
      </c>
      <c r="BQ158" s="140">
        <f>1-_xll.Lucanet("stat",Input!$C$2,Input!$C$3,Input!$D$4,$A158,Input!$C$5,BQ$4,"EUR")</f>
        <v>1</v>
      </c>
      <c r="BR158" s="140">
        <f>1-_xll.Lucanet("stat",Input!$C$2,Input!$C$3,Input!$D$4,$A158,Input!$C$5,BR$4,"EUR")</f>
        <v>1</v>
      </c>
      <c r="BS158" s="140">
        <f>1-_xll.Lucanet("stat",Input!$C$2,Input!$C$3,Input!$D$4,$A158,Input!$C$5,BS$4,"EUR")</f>
        <v>1</v>
      </c>
      <c r="BT158" s="140">
        <f>1-_xll.Lucanet("stat",Input!$C$2,Input!$C$3,Input!$D$4,$A158,Input!$C$5,BT$4,"EUR")</f>
        <v>1</v>
      </c>
      <c r="BU158" s="140">
        <f>1-_xll.Lucanet("stat",Input!$C$2,Input!$C$3,Input!$D$4,$A158,Input!$C$5,BU$4,"EUR")</f>
        <v>1</v>
      </c>
      <c r="BV158" s="140">
        <f>1-_xll.Lucanet("stat",Input!$C$2,Input!$C$3,Input!$D$4,$A158,Input!$C$5,BV$4,"EUR")</f>
        <v>1</v>
      </c>
      <c r="BW158" s="140">
        <f>1-_xll.Lucanet("stat",Input!$C$2,Input!$C$3,Input!$D$4,$A158,Input!$C$5,BW$4,"EUR")</f>
        <v>0.95</v>
      </c>
      <c r="BX158" s="140">
        <f>1-_xll.Lucanet("stat",Input!$C$2,Input!$C$3,Input!$D$4,$A158,Input!$C$5,BX$4,"EUR")</f>
        <v>0.96</v>
      </c>
      <c r="BY158" s="140">
        <f>1-_xll.Lucanet("stat",Input!$C$2,Input!$C$3,Input!$D$4,$A158,Input!$C$5,BY$4,"EUR")</f>
        <v>1</v>
      </c>
      <c r="BZ158" s="140">
        <f>1-_xll.Lucanet("stat",Input!$C$2,Input!$C$3,Input!$D$4,$A158,Input!$C$5,BZ$4,"EUR")</f>
        <v>0.97560000000000002</v>
      </c>
      <c r="CA158" s="140">
        <f>1-_xll.Lucanet("stat",Input!$C$2,Input!$C$3,Input!$D$4,$A158,Input!$C$5,CA$4,"EUR")</f>
        <v>1</v>
      </c>
      <c r="CB158" s="140">
        <f>1-_xll.Lucanet("stat",Input!$C$2,Input!$C$3,Input!$D$4,$A158,Input!$C$5,CB$4,"EUR")</f>
        <v>1</v>
      </c>
      <c r="CC158" s="140">
        <f>1-_xll.Lucanet("stat",Input!$C$2,Input!$C$3,Input!$D$4,$A158,Input!$C$5,CC$4,"EUR")</f>
        <v>1</v>
      </c>
      <c r="CD158" s="140">
        <f>1-_xll.Lucanet("stat",Input!$C$2,Input!$C$3,Input!$D$4,$A158,Input!$C$5,CD$4,"EUR")</f>
        <v>1</v>
      </c>
      <c r="CE158" s="140">
        <f>1-_xll.Lucanet("stat",Input!$C$2,Input!$C$3,Input!$D$4,$A158,Input!$C$5,CE$4,"EUR")</f>
        <v>1</v>
      </c>
      <c r="CF158" s="140">
        <f>1-_xll.Lucanet("stat",Input!$C$2,Input!$C$3,Input!$D$4,$A158,Input!$C$5,CF$4,"EUR")</f>
        <v>1</v>
      </c>
      <c r="CG158" s="140">
        <f>1-_xll.Lucanet("stat",Input!$C$2,Input!$C$3,Input!$D$4,$A158,Input!$C$5,CG$4,"EUR")</f>
        <v>1</v>
      </c>
      <c r="CH158" s="140">
        <f>1-_xll.Lucanet("stat",Input!$C$2,Input!$C$3,Input!$D$4,$A158,Input!$C$5,CH$4,"EUR")</f>
        <v>1</v>
      </c>
      <c r="CI158" s="140">
        <f>1-_xll.Lucanet("stat",Input!$C$2,Input!$C$3,Input!$D$4,$A158,Input!$C$5,CI$4,"EUR")</f>
        <v>1</v>
      </c>
      <c r="CJ158" s="140">
        <f>1-_xll.Lucanet("stat",Input!$C$2,Input!$C$3,Input!$D$4,$A158,Input!$C$5,CJ$4,"EUR")</f>
        <v>1</v>
      </c>
      <c r="CK158" s="140">
        <f>1-_xll.Lucanet("stat",Input!$C$2,Input!$C$3,Input!$D$4,$A158,Input!$C$5,CK$4,"EUR")</f>
        <v>1</v>
      </c>
      <c r="CL158" s="140">
        <f>1-_xll.Lucanet("stat",Input!$C$2,Input!$C$3,Input!$D$4,$A158,Input!$C$5,CL$4,"EUR")</f>
        <v>1</v>
      </c>
    </row>
    <row r="159" spans="1:90">
      <c r="D159" s="77" t="s">
        <v>437</v>
      </c>
      <c r="E159" s="122">
        <f>INDEX(S159:CK159,COUNT($S$1:$CK$1))</f>
        <v>1</v>
      </c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58">
        <f>_xll.Lucanet("stat",Input!$C$2,Input!$C$3,Input!$D$4,$A158,Input!$C$5,$S$4,S$4,"EUR")</f>
        <v>0</v>
      </c>
      <c r="T159" s="58">
        <f>_xll.Lucanet("stat",Input!$C$2,Input!$C$3,Input!$D$4,$A158,Input!$C$5,$S$4,T$4,"EUR")</f>
        <v>0</v>
      </c>
      <c r="U159" s="58">
        <f>_xll.Lucanet("stat",Input!$C$2,Input!$C$3,Input!$D$4,$A158,Input!$C$5,$S$4,U$4,"EUR")</f>
        <v>0</v>
      </c>
      <c r="V159" s="58">
        <f>_xll.Lucanet("stat",Input!$C$2,Input!$C$3,Input!$D$4,$A158,Input!$C$5,$S$4,V$4,"EUR")</f>
        <v>0</v>
      </c>
      <c r="W159" s="58">
        <f>_xll.Lucanet("stat",Input!$C$2,Input!$C$3,Input!$D$4,$A158,Input!$C$5,$S$4,W$4,"EUR")</f>
        <v>0</v>
      </c>
      <c r="X159" s="58">
        <f>_xll.Lucanet("stat",Input!$C$2,Input!$C$3,Input!$D$4,$A158,Input!$C$5,$S$4,X$4,"EUR")</f>
        <v>0</v>
      </c>
      <c r="Y159" s="58">
        <f>_xll.Lucanet("stat",Input!$C$2,Input!$C$3,Input!$D$4,$A158,Input!$C$5,$S$4,Y$4,"EUR")</f>
        <v>0</v>
      </c>
      <c r="Z159" s="58">
        <f>_xll.Lucanet("stat",Input!$C$2,Input!$C$3,Input!$D$4,$A158,Input!$C$5,$S$4,Z$4,"EUR")</f>
        <v>0</v>
      </c>
      <c r="AA159" s="58">
        <f>_xll.Lucanet("stat",Input!$C$2,Input!$C$3,Input!$D$4,$A158,Input!$C$5,$S$4,AA$4,"EUR")</f>
        <v>0</v>
      </c>
      <c r="AB159" s="58">
        <f>_xll.Lucanet("stat",Input!$C$2,Input!$C$3,Input!$D$4,$A158,Input!$C$5,$S$4,AB$4,"EUR")</f>
        <v>0</v>
      </c>
      <c r="AC159" s="58">
        <f>_xll.Lucanet("stat",Input!$C$2,Input!$C$3,Input!$D$4,$A158,Input!$C$5,$S$4,AC$4,"EUR")</f>
        <v>0</v>
      </c>
      <c r="AD159" s="58">
        <f>_xll.Lucanet("stat",Input!$C$2,Input!$C$3,Input!$D$4,$A158,Input!$C$5,$S$4,AD$4,"EUR")</f>
        <v>0</v>
      </c>
      <c r="AE159" s="58">
        <f>_xll.Lucanet("stat",Input!$C$2,Input!$C$3,Input!$D$4,$A158,Input!$C$5,$AE$4,AE$4,"EUR")</f>
        <v>0</v>
      </c>
      <c r="AF159" s="58">
        <f>_xll.Lucanet("stat",Input!$C$2,Input!$C$3,Input!$D$4,$A158,Input!$C$5,$AE$4,AF$4,"EUR")</f>
        <v>0</v>
      </c>
      <c r="AG159" s="58">
        <f>_xll.Lucanet("stat",Input!$C$2,Input!$C$3,Input!$D$4,$A158,Input!$C$5,$AE$4,AG$4,"EUR")</f>
        <v>0</v>
      </c>
      <c r="AH159" s="58">
        <f>_xll.Lucanet("stat",Input!$C$2,Input!$C$3,Input!$D$4,$A158,Input!$C$5,$AE$4,AH$4,"EUR")</f>
        <v>0</v>
      </c>
      <c r="AI159" s="58">
        <f>_xll.Lucanet("stat",Input!$C$2,Input!$C$3,Input!$D$4,$A158,Input!$C$5,$AE$4,AI$4,"EUR")</f>
        <v>0</v>
      </c>
      <c r="AJ159" s="58">
        <f>_xll.Lucanet("stat",Input!$C$2,Input!$C$3,Input!$D$4,$A158,Input!$C$5,$AE$4,AJ$4,"EUR")</f>
        <v>0</v>
      </c>
      <c r="AK159" s="58">
        <f>_xll.Lucanet("stat",Input!$C$2,Input!$C$3,Input!$D$4,$A158,Input!$C$5,$AE$4,AK$4,"EUR")</f>
        <v>0</v>
      </c>
      <c r="AL159" s="58">
        <f>_xll.Lucanet("stat",Input!$C$2,Input!$C$3,Input!$D$4,$A158,Input!$C$5,$AE$4,AL$4,"EUR")</f>
        <v>0</v>
      </c>
      <c r="AM159" s="58">
        <f>_xll.Lucanet("stat",Input!$C$2,Input!$C$3,Input!$D$4,$A158,Input!$C$5,$AE$4,AM$4,"EUR")</f>
        <v>0</v>
      </c>
      <c r="AN159" s="58">
        <f>_xll.Lucanet("stat",Input!$C$2,Input!$C$3,Input!$D$4,$A158,Input!$C$5,$AE$4,AN$4,"EUR")</f>
        <v>0</v>
      </c>
      <c r="AO159" s="58">
        <f>_xll.Lucanet("stat",Input!$C$2,Input!$C$3,Input!$D$4,$A158,Input!$C$5,$AE$4,AO$4,"EUR")</f>
        <v>0</v>
      </c>
      <c r="AP159" s="58">
        <f>_xll.Lucanet("stat",Input!$C$2,Input!$C$3,Input!$D$4,$A158,Input!$C$5,$AE$4,AP$4,"EUR")</f>
        <v>0</v>
      </c>
      <c r="AQ159" s="58">
        <f>1-_xll.Lucanet("stat",Input!$C$2,Input!$C$3,Input!$D$4,$A158,Input!$C$5,$AQ$4,AQ$4,"EUR")</f>
        <v>1</v>
      </c>
      <c r="AR159" s="58">
        <f>1-_xll.Lucanet("stat",Input!$C$2,Input!$C$3,Input!$D$4,$A158,Input!$C$5,$AQ$4,AR$4,"EUR")</f>
        <v>1</v>
      </c>
      <c r="AS159" s="58">
        <f>1-_xll.Lucanet("stat",Input!$C$2,Input!$C$3,Input!$D$4,$A158,Input!$C$5,$AQ$4,AS$4,"EUR")</f>
        <v>1</v>
      </c>
      <c r="AT159" s="58">
        <f>1-_xll.Lucanet("stat",Input!$C$2,Input!$C$3,Input!$D$4,$A158,Input!$C$5,$AQ$4,AT$4,"EUR")</f>
        <v>1</v>
      </c>
      <c r="AU159" s="58">
        <f>1-_xll.Lucanet("stat",Input!$C$2,Input!$C$3,Input!$D$4,$A158,Input!$C$5,$AQ$4,AU$4,"EUR")</f>
        <v>1</v>
      </c>
      <c r="AV159" s="58">
        <f>1-_xll.Lucanet("stat",Input!$C$2,Input!$C$3,Input!$D$4,$A158,Input!$C$5,$AQ$4,AV$4,"EUR")</f>
        <v>1</v>
      </c>
      <c r="AW159" s="58">
        <f>1-_xll.Lucanet("stat",Input!$C$2,Input!$C$3,Input!$D$4,$A158,Input!$C$5,$AQ$4,AW$4,"EUR")</f>
        <v>1</v>
      </c>
      <c r="AX159" s="58">
        <f>1-_xll.Lucanet("stat",Input!$C$2,Input!$C$3,Input!$D$4,$A158,Input!$C$5,$AQ$4,AX$4,"EUR")</f>
        <v>0.99650000000000005</v>
      </c>
      <c r="AY159" s="58">
        <f>1-_xll.Lucanet("stat",Input!$C$2,Input!$C$3,Input!$D$4,$A158,Input!$C$5,$AQ$4,AY$4,"EUR")</f>
        <v>0.99650000000000005</v>
      </c>
      <c r="AZ159" s="58">
        <f>1-_xll.Lucanet("stat",Input!$C$2,Input!$C$3,Input!$D$4,$A158,Input!$C$5,$AQ$4,AZ$4,"EUR")</f>
        <v>0.99280000000000002</v>
      </c>
      <c r="BA159" s="58">
        <f>1-_xll.Lucanet("stat",Input!$C$2,Input!$C$3,Input!$D$4,$A158,Input!$C$5,$AQ$4,BA$4,"EUR")</f>
        <v>0.99129999999999996</v>
      </c>
      <c r="BB159" s="58">
        <f>1-_xll.Lucanet("stat",Input!$C$2,Input!$C$3,Input!$D$4,$A158,Input!$C$5,$AQ$4,BB$4,"EUR")</f>
        <v>0.98850000000000005</v>
      </c>
      <c r="BC159" s="58">
        <f>1-_xll.Lucanet("stat",Input!$C$2,Input!$C$3,Input!$D$4,$A158,Input!$C$5,$BC$4,BC$4,"EUR")</f>
        <v>1</v>
      </c>
      <c r="BD159" s="58">
        <f>1-_xll.Lucanet("stat",Input!$C$2,Input!$C$3,Input!$D$4,$A158,Input!$C$5,$BC$4,BD$4,"EUR")</f>
        <v>1</v>
      </c>
      <c r="BE159" s="58">
        <f>1-_xll.Lucanet("stat",Input!$C$2,Input!$C$3,Input!$D$4,$A158,Input!$C$5,$BC$4,BE$4,"EUR")</f>
        <v>1</v>
      </c>
      <c r="BF159" s="58">
        <f>1-_xll.Lucanet("stat",Input!$C$2,Input!$C$3,Input!$D$4,$A158,Input!$C$5,$BC$4,BF$4,"EUR")</f>
        <v>1</v>
      </c>
      <c r="BG159" s="58">
        <f>1-_xll.Lucanet("stat",Input!$C$2,Input!$C$3,Input!$D$4,$A158,Input!$C$5,$BC$4,BG$4,"EUR")</f>
        <v>1</v>
      </c>
      <c r="BH159" s="58">
        <f>1-_xll.Lucanet("stat",Input!$C$2,Input!$C$3,Input!$D$4,$A158,Input!$C$5,$BC$4,BH$4,"EUR")</f>
        <v>1</v>
      </c>
      <c r="BI159" s="58">
        <f>1-_xll.Lucanet("stat",Input!$C$2,Input!$C$3,Input!$D$4,$A158,Input!$C$5,$BC$4,BI$4,"EUR")</f>
        <v>1</v>
      </c>
      <c r="BJ159" s="58">
        <f>1-_xll.Lucanet("stat",Input!$C$2,Input!$C$3,Input!$D$4,$A158,Input!$C$5,$BC$4,BJ$4,"EUR")</f>
        <v>1</v>
      </c>
      <c r="BK159" s="58">
        <f>1-_xll.Lucanet("stat",Input!$C$2,Input!$C$3,Input!$D$4,$A158,Input!$C$5,$BC$4,BK$4,"EUR")</f>
        <v>1</v>
      </c>
      <c r="BL159" s="58">
        <f>1-_xll.Lucanet("stat",Input!$C$2,Input!$C$3,Input!$D$4,$A158,Input!$C$5,$BC$4,BL$4,"EUR")</f>
        <v>1</v>
      </c>
      <c r="BM159" s="58">
        <f>1-_xll.Lucanet("stat",Input!$C$2,Input!$C$3,Input!$D$4,$A158,Input!$C$5,$BC$4,BM$4,"EUR")</f>
        <v>0.98</v>
      </c>
      <c r="BN159" s="58">
        <f>1-_xll.Lucanet("stat",Input!$C$2,Input!$C$3,Input!$D$4,$A158,Input!$C$5,$BC$4,BN$4,"EUR")</f>
        <v>0.9819</v>
      </c>
      <c r="BO159" s="58">
        <f>1-_xll.Lucanet("stat",Input!$C$2,Input!$C$3,Input!$D$4,$A158,Input!$C$5,$BO$4,BO$4,"EUR")</f>
        <v>0.93330000000000002</v>
      </c>
      <c r="BP159" s="58">
        <f>1-_xll.Lucanet("stat",Input!$C$2,Input!$C$3,Input!$D$4,$A158,Input!$C$5,$BO$4,BP$4,"EUR")</f>
        <v>0.9556</v>
      </c>
      <c r="BQ159" s="58">
        <f>1-_xll.Lucanet("stat",Input!$C$2,Input!$C$3,Input!$D$4,$A158,Input!$C$5,$BO$4,BQ$4,"EUR")</f>
        <v>0.9798</v>
      </c>
      <c r="BR159" s="58">
        <f>1-_xll.Lucanet("stat",Input!$C$2,Input!$C$3,Input!$D$4,$A158,Input!$C$5,$BO$4,BR$4,"EUR")</f>
        <v>0.98560000000000003</v>
      </c>
      <c r="BS159" s="58">
        <f>1-_xll.Lucanet("stat",Input!$C$2,Input!$C$3,Input!$D$4,$A158,Input!$C$5,$BO$4,BS$4,"EUR")</f>
        <v>0.98650000000000004</v>
      </c>
      <c r="BT159" s="58">
        <f>1-_xll.Lucanet("stat",Input!$C$2,Input!$C$3,Input!$D$4,$A158,Input!$C$5,$BO$4,BT$4,"EUR")</f>
        <v>0.98770000000000002</v>
      </c>
      <c r="BU159" s="58">
        <f>1-_xll.Lucanet("stat",Input!$C$2,Input!$C$3,Input!$D$4,$A158,Input!$C$5,$BO$4,BU$4,"EUR")</f>
        <v>0.98960000000000004</v>
      </c>
      <c r="BV159" s="58">
        <f>1-_xll.Lucanet("stat",Input!$C$2,Input!$C$3,Input!$D$4,$A158,Input!$C$5,$BO$4,BV$4,"EUR")</f>
        <v>0.99</v>
      </c>
      <c r="BW159" s="58">
        <f>1-_xll.Lucanet("stat",Input!$C$2,Input!$C$3,Input!$D$4,$A158,Input!$C$5,$BO$4,BW$4,"EUR")</f>
        <v>0.98639999999999994</v>
      </c>
      <c r="BX159" s="58">
        <f>1-_xll.Lucanet("stat",Input!$C$2,Input!$C$3,Input!$D$4,$A158,Input!$C$5,$BO$4,BX$4,"EUR")</f>
        <v>0.98150000000000004</v>
      </c>
      <c r="BY159" s="58">
        <f>1-_xll.Lucanet("stat",Input!$C$2,Input!$C$3,Input!$D$4,$A158,Input!$C$5,$BO$4,BY$4,"EUR")</f>
        <v>0.98340000000000005</v>
      </c>
      <c r="BZ159" s="58">
        <f>1-_xll.Lucanet("stat",Input!$C$2,Input!$C$3,Input!$D$4,$A158,Input!$C$5,$BO$4,BZ$4,"EUR")</f>
        <v>0.98250000000000004</v>
      </c>
      <c r="CA159" s="58">
        <f>1-_xll.Lucanet("stat",Input!$C$2,Input!$C$3,Input!$D$4,$A158,Input!$C$5,$CA$4,CA$4,"EUR")</f>
        <v>1</v>
      </c>
      <c r="CB159" s="58">
        <f>1-_xll.Lucanet("stat",Input!$C$2,Input!$C$3,Input!$D$4,$A158,Input!$C$5,$CA$4,CB$4,"EUR")</f>
        <v>1</v>
      </c>
      <c r="CC159" s="58">
        <f>1-_xll.Lucanet("stat",Input!$C$2,Input!$C$3,Input!$D$4,$A158,Input!$C$5,$CA$4,CC$4,"EUR")</f>
        <v>1</v>
      </c>
      <c r="CD159" s="58">
        <f>1-_xll.Lucanet("stat",Input!$C$2,Input!$C$3,Input!$D$4,$A158,Input!$C$5,$CA$4,CD$4,"EUR")</f>
        <v>1</v>
      </c>
      <c r="CE159" s="58">
        <f>1-_xll.Lucanet("stat",Input!$C$2,Input!$C$3,Input!$D$4,$A158,Input!$C$5,$CA$4,CE$4,"EUR")</f>
        <v>1</v>
      </c>
      <c r="CF159" s="58">
        <f>1-_xll.Lucanet("stat",Input!$C$2,Input!$C$3,Input!$D$4,$A158,Input!$C$5,$CA$4,CF$4,"EUR")</f>
        <v>1</v>
      </c>
      <c r="CG159" s="58">
        <f>1-_xll.Lucanet("stat",Input!$C$2,Input!$C$3,Input!$D$4,$A158,Input!$C$5,$CA$4,CG$4,"EUR")</f>
        <v>1</v>
      </c>
      <c r="CH159" s="58">
        <f>1-_xll.Lucanet("stat",Input!$C$2,Input!$C$3,Input!$D$4,$A158,Input!$C$5,$CA$4,CH$4,"EUR")</f>
        <v>1</v>
      </c>
      <c r="CI159" s="58">
        <f>1-_xll.Lucanet("stat",Input!$C$2,Input!$C$3,Input!$D$4,$A158,Input!$C$5,$CA$4,CI$4,"EUR")</f>
        <v>1</v>
      </c>
      <c r="CJ159" s="58">
        <f>1-_xll.Lucanet("stat",Input!$C$2,Input!$C$3,Input!$D$4,$A158,Input!$C$5,$CA$4,CJ$4,"EUR")</f>
        <v>1</v>
      </c>
      <c r="CK159" s="58">
        <f>1-_xll.Lucanet("stat",Input!$C$2,Input!$C$3,Input!$D$4,$A158,Input!$C$5,$CA$4,CK$4,"EUR")</f>
        <v>1</v>
      </c>
      <c r="CL159" s="58">
        <f>1-_xll.Lucanet("stat",Input!$C$2,Input!$C$3,Input!$D$4,$A158,Input!$C$5,$CA$4,CL$4,"EUR")</f>
        <v>1</v>
      </c>
    </row>
    <row r="160" spans="1:90">
      <c r="D160" s="77" t="s">
        <v>438</v>
      </c>
      <c r="E160" s="116">
        <f>INDEX(S160:CK160,COUNT($S$1:$CK$1))</f>
        <v>0.98170000000000002</v>
      </c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>
        <f>_xll.Lucanet("stat",Input!$C$2,Input!$C$3,Input!$D$4,$A158,Input!$C$5,S$4,AD$4,"EUR")</f>
        <v>0</v>
      </c>
      <c r="AE160" s="64">
        <f>_xll.Lucanet("stat",Input!$C$2,Input!$C$3,Input!$D$4,$A158,Input!$C$5,T$4,AE$4,"EUR")</f>
        <v>0</v>
      </c>
      <c r="AF160" s="64">
        <f>_xll.Lucanet("stat",Input!$C$2,Input!$C$3,Input!$D$4,$A158,Input!$C$5,U$4,AF$4,"EUR")</f>
        <v>0</v>
      </c>
      <c r="AG160" s="64">
        <f>_xll.Lucanet("stat",Input!$C$2,Input!$C$3,Input!$D$4,$A158,Input!$C$5,V$4,AG$4,"EUR")</f>
        <v>0</v>
      </c>
      <c r="AH160" s="64">
        <f>_xll.Lucanet("stat",Input!$C$2,Input!$C$3,Input!$D$4,$A158,Input!$C$5,W$4,AH$4,"EUR")</f>
        <v>0</v>
      </c>
      <c r="AI160" s="64">
        <f>_xll.Lucanet("stat",Input!$C$2,Input!$C$3,Input!$D$4,$A158,Input!$C$5,X$4,AI$4,"EUR")</f>
        <v>0</v>
      </c>
      <c r="AJ160" s="64">
        <f>_xll.Lucanet("stat",Input!$C$2,Input!$C$3,Input!$D$4,$A158,Input!$C$5,Y$4,AJ$4,"EUR")</f>
        <v>0</v>
      </c>
      <c r="AK160" s="64">
        <f>_xll.Lucanet("stat",Input!$C$2,Input!$C$3,Input!$D$4,$A158,Input!$C$5,Z$4,AK$4,"EUR")</f>
        <v>0</v>
      </c>
      <c r="AL160" s="64">
        <f>_xll.Lucanet("stat",Input!$C$2,Input!$C$3,Input!$D$4,$A158,Input!$C$5,AA$4,AL$4,"EUR")</f>
        <v>0</v>
      </c>
      <c r="AM160" s="64">
        <f>_xll.Lucanet("stat",Input!$C$2,Input!$C$3,Input!$D$4,$A158,Input!$C$5,AB$4,AM$4,"EUR")</f>
        <v>0</v>
      </c>
      <c r="AN160" s="64">
        <f>_xll.Lucanet("stat",Input!$C$2,Input!$C$3,Input!$D$4,$A158,Input!$C$5,AC$4,AN$4,"EUR")</f>
        <v>0</v>
      </c>
      <c r="AO160" s="64">
        <f>_xll.Lucanet("stat",Input!$C$2,Input!$C$3,Input!$D$4,$A158,Input!$C$5,AD$4,AO$4,"EUR")</f>
        <v>0</v>
      </c>
      <c r="AP160" s="64">
        <f>_xll.Lucanet("stat",Input!$C$2,Input!$C$3,Input!$D$4,$A158,Input!$C$5,AE$4,AP$4,"EUR")</f>
        <v>0</v>
      </c>
      <c r="AQ160" s="64">
        <f>1-_xll.Lucanet("stat",Input!$C$2,Input!$C$3,Input!$D$4,$A158,Input!$C$5,AF$4,AQ$4,"EUR")</f>
        <v>1</v>
      </c>
      <c r="AR160" s="64">
        <f>1-_xll.Lucanet("stat",Input!$C$2,Input!$C$3,Input!$D$4,$A158,Input!$C$5,AG$4,AR$4,"EUR")</f>
        <v>1</v>
      </c>
      <c r="AS160" s="64">
        <f>1-_xll.Lucanet("stat",Input!$C$2,Input!$C$3,Input!$D$4,$A158,Input!$C$5,AH$4,AS$4,"EUR")</f>
        <v>1</v>
      </c>
      <c r="AT160" s="64">
        <f>1-_xll.Lucanet("stat",Input!$C$2,Input!$C$3,Input!$D$4,$A158,Input!$C$5,AI$4,AT$4,"EUR")</f>
        <v>1</v>
      </c>
      <c r="AU160" s="64">
        <f>1-_xll.Lucanet("stat",Input!$C$2,Input!$C$3,Input!$D$4,$A158,Input!$C$5,AJ$4,AU$4,"EUR")</f>
        <v>1</v>
      </c>
      <c r="AV160" s="64">
        <f>1-_xll.Lucanet("stat",Input!$C$2,Input!$C$3,Input!$D$4,$A158,Input!$C$5,AK$4,AV$4,"EUR")</f>
        <v>1</v>
      </c>
      <c r="AW160" s="64">
        <f>1-_xll.Lucanet("stat",Input!$C$2,Input!$C$3,Input!$D$4,$A158,Input!$C$5,AL$4,AW$4,"EUR")</f>
        <v>1</v>
      </c>
      <c r="AX160" s="64">
        <f>1-_xll.Lucanet("stat",Input!$C$2,Input!$C$3,Input!$D$4,$A158,Input!$C$5,AM$4,AX$4,"EUR")</f>
        <v>0.99650000000000005</v>
      </c>
      <c r="AY160" s="64">
        <f>1-_xll.Lucanet("stat",Input!$C$2,Input!$C$3,Input!$D$4,$A158,Input!$C$5,AN$4,AY$4,"EUR")</f>
        <v>0.99650000000000005</v>
      </c>
      <c r="AZ160" s="64">
        <f>1-_xll.Lucanet("stat",Input!$C$2,Input!$C$3,Input!$D$4,$A158,Input!$C$5,AO$4,AZ$4,"EUR")</f>
        <v>0.99280000000000002</v>
      </c>
      <c r="BA160" s="64">
        <f>1-_xll.Lucanet("stat",Input!$C$2,Input!$C$3,Input!$D$4,$A158,Input!$C$5,AP$4,BA$4,"EUR")</f>
        <v>0.99129999999999996</v>
      </c>
      <c r="BB160" s="64">
        <f>1-_xll.Lucanet("stat",Input!$C$2,Input!$C$3,Input!$D$4,$A158,Input!$C$5,AQ$4,BB$4,"EUR")</f>
        <v>0.98850000000000005</v>
      </c>
      <c r="BC160" s="64">
        <f>1-_xll.Lucanet("stat",Input!$C$2,Input!$C$3,Input!$D$4,$A158,Input!$C$5,AR$4,BC$4,"EUR")</f>
        <v>0.98850000000000005</v>
      </c>
      <c r="BD160" s="64">
        <f>1-_xll.Lucanet("stat",Input!$C$2,Input!$C$3,Input!$D$4,$A158,Input!$C$5,AS$4,BD$4,"EUR")</f>
        <v>0.98819999999999997</v>
      </c>
      <c r="BE160" s="64">
        <f>1-_xll.Lucanet("stat",Input!$C$2,Input!$C$3,Input!$D$4,$A158,Input!$C$5,AT$4,BE$4,"EUR")</f>
        <v>0.98770000000000002</v>
      </c>
      <c r="BF160" s="64">
        <f>1-_xll.Lucanet("stat",Input!$C$2,Input!$C$3,Input!$D$4,$A158,Input!$C$5,AU$4,BF$4,"EUR")</f>
        <v>0.98699999999999999</v>
      </c>
      <c r="BG160" s="64">
        <f>1-_xll.Lucanet("stat",Input!$C$2,Input!$C$3,Input!$D$4,$A158,Input!$C$5,AV$4,BG$4,"EUR")</f>
        <v>0.9859</v>
      </c>
      <c r="BH160" s="64">
        <f>1-_xll.Lucanet("stat",Input!$C$2,Input!$C$3,Input!$D$4,$A158,Input!$C$5,AW$4,BH$4,"EUR")</f>
        <v>0.98599999999999999</v>
      </c>
      <c r="BI160" s="64">
        <f>1-_xll.Lucanet("stat",Input!$C$2,Input!$C$3,Input!$D$4,$A158,Input!$C$5,AX$4,BI$4,"EUR")</f>
        <v>0.98460000000000003</v>
      </c>
      <c r="BJ160" s="64">
        <f>1-_xll.Lucanet("stat",Input!$C$2,Input!$C$3,Input!$D$4,$A158,Input!$C$5,AY$4,BJ$4,"EUR")</f>
        <v>0.98540000000000005</v>
      </c>
      <c r="BK160" s="64">
        <f>1-_xll.Lucanet("stat",Input!$C$2,Input!$C$3,Input!$D$4,$A158,Input!$C$5,AZ$4,BK$4,"EUR")</f>
        <v>0.98599999999999999</v>
      </c>
      <c r="BL160" s="64">
        <f>1-_xll.Lucanet("stat",Input!$C$2,Input!$C$3,Input!$D$4,$A158,Input!$C$5,BA$4,BL$4,"EUR")</f>
        <v>0.9869</v>
      </c>
      <c r="BM160" s="64">
        <f>1-_xll.Lucanet("stat",Input!$C$2,Input!$C$3,Input!$D$4,$A158,Input!$C$5,BB$4,BM$4,"EUR")</f>
        <v>0.97609999999999997</v>
      </c>
      <c r="BN160" s="64">
        <f>1-_xll.Lucanet("stat",Input!$C$2,Input!$C$3,Input!$D$4,$A158,Input!$C$5,BC$4,BN$4,"EUR")</f>
        <v>0.9819</v>
      </c>
      <c r="BO160" s="64">
        <f>1-_xll.Lucanet("stat",Input!$C$2,Input!$C$3,Input!$D$4,$A158,Input!$C$5,BD$4,BO$4,"EUR")</f>
        <v>0.97040000000000004</v>
      </c>
      <c r="BP160" s="64">
        <f>1-_xll.Lucanet("stat",Input!$C$2,Input!$C$3,Input!$D$4,$A158,Input!$C$5,BE$4,BP$4,"EUR")</f>
        <v>0.96320000000000006</v>
      </c>
      <c r="BQ160" s="64">
        <f>1-_xll.Lucanet("stat",Input!$C$2,Input!$C$3,Input!$D$4,$A158,Input!$C$5,BF$4,BQ$4,"EUR")</f>
        <v>0.97370000000000001</v>
      </c>
      <c r="BR160" s="64">
        <f>1-_xll.Lucanet("stat",Input!$C$2,Input!$C$3,Input!$D$4,$A158,Input!$C$5,BG$4,BR$4,"EUR")</f>
        <v>0.97829999999999995</v>
      </c>
      <c r="BS160" s="64">
        <f>1-_xll.Lucanet("stat",Input!$C$2,Input!$C$3,Input!$D$4,$A158,Input!$C$5,BH$4,BS$4,"EUR")</f>
        <v>0.97889999999999999</v>
      </c>
      <c r="BT160" s="64">
        <f>1-_xll.Lucanet("stat",Input!$C$2,Input!$C$3,Input!$D$4,$A158,Input!$C$5,BI$4,BT$4,"EUR")</f>
        <v>0.9798</v>
      </c>
      <c r="BU160" s="64">
        <f>1-_xll.Lucanet("stat",Input!$C$2,Input!$C$3,Input!$D$4,$A158,Input!$C$5,BJ$4,BU$4,"EUR")</f>
        <v>0.98</v>
      </c>
      <c r="BV160" s="64">
        <f>1-_xll.Lucanet("stat",Input!$C$2,Input!$C$3,Input!$D$4,$A158,Input!$C$5,BK$4,BV$4,"EUR")</f>
        <v>0.98060000000000003</v>
      </c>
      <c r="BW160" s="64">
        <f>1-_xll.Lucanet("stat",Input!$C$2,Input!$C$3,Input!$D$4,$A158,Input!$C$5,BL$4,BW$4,"EUR")</f>
        <v>0.97719999999999996</v>
      </c>
      <c r="BX160" s="64">
        <f>1-_xll.Lucanet("stat",Input!$C$2,Input!$C$3,Input!$D$4,$A158,Input!$C$5,BM$4,BX$4,"EUR")</f>
        <v>0.97440000000000004</v>
      </c>
      <c r="BY160" s="64">
        <f>1-_xll.Lucanet("stat",Input!$C$2,Input!$C$3,Input!$D$4,$A158,Input!$C$5,BN$4,BY$4,"EUR")</f>
        <v>0.98419999999999996</v>
      </c>
      <c r="BZ160" s="64">
        <f>1-_xll.Lucanet("stat",Input!$C$2,Input!$C$3,Input!$D$4,$A158,Input!$C$5,BO$4,BZ$4,"EUR")</f>
        <v>0.98250000000000004</v>
      </c>
      <c r="CA160" s="64">
        <f>1-_xll.Lucanet("stat",Input!$C$2,Input!$C$3,Input!$D$4,$A158,Input!$C$5,BP$4,CA$4,"EUR")</f>
        <v>0.98519999999999996</v>
      </c>
      <c r="CB160" s="64">
        <f>1-_xll.Lucanet("stat",Input!$C$2,Input!$C$3,Input!$D$4,$A158,Input!$C$5,BQ$4,CB$4,"EUR")</f>
        <v>0.98729999999999996</v>
      </c>
      <c r="CC160" s="64">
        <f>1-_xll.Lucanet("stat",Input!$C$2,Input!$C$3,Input!$D$4,$A158,Input!$C$5,BR$4,CC$4,"EUR")</f>
        <v>0.98509999999999998</v>
      </c>
      <c r="CD160" s="64">
        <f>1-_xll.Lucanet("stat",Input!$C$2,Input!$C$3,Input!$D$4,$A158,Input!$C$5,BS$4,CD$4,"EUR")</f>
        <v>0.98309999999999997</v>
      </c>
      <c r="CE160" s="64">
        <f>1-_xll.Lucanet("stat",Input!$C$2,Input!$C$3,Input!$D$4,$A158,Input!$C$5,BT$4,CE$4,"EUR")</f>
        <v>0.98280000000000001</v>
      </c>
      <c r="CF160" s="64">
        <f>1-_xll.Lucanet("stat",Input!$C$2,Input!$C$3,Input!$D$4,$A158,Input!$C$5,BU$4,CF$4,"EUR")</f>
        <v>0.98170000000000002</v>
      </c>
      <c r="CG160" s="64">
        <f>1-_xll.Lucanet("stat",Input!$C$2,Input!$C$3,Input!$D$4,$A158,Input!$C$5,BV$4,CG$4,"EUR")</f>
        <v>0.9788</v>
      </c>
      <c r="CH160" s="64">
        <f>1-_xll.Lucanet("stat",Input!$C$2,Input!$C$3,Input!$D$4,$A158,Input!$C$5,BW$4,CH$4,"EUR")</f>
        <v>0.9778</v>
      </c>
      <c r="CI160" s="64">
        <f>1-_xll.Lucanet("stat",Input!$C$2,Input!$C$3,Input!$D$4,$A158,Input!$C$5,BX$4,CI$4,"EUR")</f>
        <v>0.98119999999999996</v>
      </c>
      <c r="CJ160" s="64">
        <f>1-_xll.Lucanet("stat",Input!$C$2,Input!$C$3,Input!$D$4,$A158,Input!$C$5,BY$4,CJ$4,"EUR")</f>
        <v>0.9909</v>
      </c>
      <c r="CK160" s="64">
        <f>1-_xll.Lucanet("stat",Input!$C$2,Input!$C$3,Input!$D$4,$A158,Input!$C$5,BZ$4,CK$4,"EUR")</f>
        <v>0.98750000000000004</v>
      </c>
      <c r="CL160" s="64">
        <f>1-_xll.Lucanet("stat",Input!$C$2,Input!$C$3,Input!$D$4,$A158,Input!$C$5,CA$4,CL$4,"EUR")</f>
        <v>1</v>
      </c>
    </row>
    <row r="161" spans="1:91">
      <c r="A161" s="105" t="s">
        <v>418</v>
      </c>
      <c r="B161" s="105"/>
      <c r="C161" s="128"/>
      <c r="D161" s="139" t="s">
        <v>419</v>
      </c>
      <c r="E161" s="122">
        <f>INDEX(S161:CK161,COUNT($S$1:$CK$1))</f>
        <v>0</v>
      </c>
      <c r="S161" s="122">
        <f>_xll.Lucanet("stat",Input!$C$2,Input!$C$3,Input!$D$4,$A161,Input!$C$5,S$4,"EUR")</f>
        <v>0</v>
      </c>
      <c r="T161" s="122">
        <f>_xll.Lucanet("stat",Input!$C$2,Input!$C$3,Input!$D$4,$A161,Input!$C$5,T$4,"EUR")</f>
        <v>0</v>
      </c>
      <c r="U161" s="122">
        <f>_xll.Lucanet("stat",Input!$C$2,Input!$C$3,Input!$D$4,$A161,Input!$C$5,U$4,"EUR")</f>
        <v>0</v>
      </c>
      <c r="V161" s="122">
        <f>_xll.Lucanet("stat",Input!$C$2,Input!$C$3,Input!$D$4,$A161,Input!$C$5,V$4,"EUR")</f>
        <v>0</v>
      </c>
      <c r="W161" s="122">
        <f>_xll.Lucanet("stat",Input!$C$2,Input!$C$3,Input!$D$4,$A161,Input!$C$5,W$4,"EUR")</f>
        <v>0</v>
      </c>
      <c r="X161" s="122">
        <f>_xll.Lucanet("stat",Input!$C$2,Input!$C$3,Input!$D$4,$A161,Input!$C$5,X$4,"EUR")</f>
        <v>0</v>
      </c>
      <c r="Y161" s="122">
        <f>_xll.Lucanet("stat",Input!$C$2,Input!$C$3,Input!$D$4,$A161,Input!$C$5,Y$4,"EUR")</f>
        <v>0</v>
      </c>
      <c r="Z161" s="122">
        <f>_xll.Lucanet("stat",Input!$C$2,Input!$C$3,Input!$D$4,$A161,Input!$C$5,Z$4,"EUR")</f>
        <v>0</v>
      </c>
      <c r="AA161" s="122">
        <f>_xll.Lucanet("stat",Input!$C$2,Input!$C$3,Input!$D$4,$A161,Input!$C$5,AA$4,"EUR")</f>
        <v>0</v>
      </c>
      <c r="AB161" s="122">
        <f>_xll.Lucanet("stat",Input!$C$2,Input!$C$3,Input!$D$4,$A161,Input!$C$5,AB$4,"EUR")</f>
        <v>0</v>
      </c>
      <c r="AC161" s="122">
        <f>_xll.Lucanet("stat",Input!$C$2,Input!$C$3,Input!$D$4,$A161,Input!$C$5,AC$4,"EUR")</f>
        <v>0</v>
      </c>
      <c r="AD161" s="122">
        <f>_xll.Lucanet("stat",Input!$C$2,Input!$C$3,Input!$D$4,$A161,Input!$C$5,AD$4,"EUR")</f>
        <v>0</v>
      </c>
      <c r="AE161" s="122">
        <f>_xll.Lucanet("stat",Input!$C$2,Input!$C$3,Input!$D$4,$A161,Input!$C$5,AE$4,"EUR")</f>
        <v>0</v>
      </c>
      <c r="AF161" s="122">
        <f>_xll.Lucanet("stat",Input!$C$2,Input!$C$3,Input!$D$4,$A161,Input!$C$5,AF$4,"EUR")</f>
        <v>0</v>
      </c>
      <c r="AG161" s="122">
        <f>_xll.Lucanet("stat",Input!$C$2,Input!$C$3,Input!$D$4,$A161,Input!$C$5,AG$4,"EUR")</f>
        <v>0</v>
      </c>
      <c r="AH161" s="122">
        <f>_xll.Lucanet("stat",Input!$C$2,Input!$C$3,Input!$D$4,$A161,Input!$C$5,AH$4,"EUR")</f>
        <v>0</v>
      </c>
      <c r="AI161" s="122">
        <f>_xll.Lucanet("stat",Input!$C$2,Input!$C$3,Input!$D$4,$A161,Input!$C$5,AI$4,"EUR")</f>
        <v>0</v>
      </c>
      <c r="AJ161" s="122">
        <f>_xll.Lucanet("stat",Input!$C$2,Input!$C$3,Input!$D$4,$A161,Input!$C$5,AJ$4,"EUR")</f>
        <v>0</v>
      </c>
      <c r="AK161" s="122">
        <f>_xll.Lucanet("stat",Input!$C$2,Input!$C$3,Input!$D$4,$A161,Input!$C$5,AK$4,"EUR")</f>
        <v>0</v>
      </c>
      <c r="AL161" s="122">
        <f>_xll.Lucanet("stat",Input!$C$2,Input!$C$3,Input!$D$4,$A161,Input!$C$5,AL$4,"EUR")</f>
        <v>0</v>
      </c>
      <c r="AM161" s="122">
        <f>_xll.Lucanet("stat",Input!$C$2,Input!$C$3,Input!$D$4,$A161,Input!$C$5,AM$4,"EUR")</f>
        <v>0</v>
      </c>
      <c r="AN161" s="122">
        <f>_xll.Lucanet("stat",Input!$C$2,Input!$C$3,Input!$D$4,$A161,Input!$C$5,AN$4,"EUR")</f>
        <v>0</v>
      </c>
      <c r="AO161" s="122">
        <f>_xll.Lucanet("stat",Input!$C$2,Input!$C$3,Input!$D$4,$A161,Input!$C$5,AO$4,"EUR")</f>
        <v>0</v>
      </c>
      <c r="AP161" s="122">
        <f>_xll.Lucanet("stat",Input!$C$2,Input!$C$3,Input!$D$4,$A161,Input!$C$5,AP$4,"EUR")</f>
        <v>0</v>
      </c>
      <c r="AQ161" s="122">
        <f>_xll.Lucanet("stat",Input!$C$2,Input!$C$3,Input!$D$4,$A161,Input!$C$5,AQ$4,"EUR")</f>
        <v>44</v>
      </c>
      <c r="AR161" s="122">
        <f>_xll.Lucanet("stat",Input!$C$2,Input!$C$3,Input!$D$4,$A161,Input!$C$5,AR$4,"EUR")</f>
        <v>44</v>
      </c>
      <c r="AS161" s="122">
        <f>_xll.Lucanet("stat",Input!$C$2,Input!$C$3,Input!$D$4,$A161,Input!$C$5,AS$4,"EUR")</f>
        <v>21</v>
      </c>
      <c r="AT161" s="122">
        <f>_xll.Lucanet("stat",Input!$C$2,Input!$C$3,Input!$D$4,$A161,Input!$C$5,AT$4,"EUR")</f>
        <v>24</v>
      </c>
      <c r="AU161" s="122">
        <f>_xll.Lucanet("stat",Input!$C$2,Input!$C$3,Input!$D$4,$A161,Input!$C$5,AU$4,"EUR")</f>
        <v>38</v>
      </c>
      <c r="AV161" s="122">
        <f>_xll.Lucanet("stat",Input!$C$2,Input!$C$3,Input!$D$4,$A161,Input!$C$5,AV$4,"EUR")</f>
        <v>0</v>
      </c>
      <c r="AW161" s="122">
        <f>_xll.Lucanet("stat",Input!$C$2,Input!$C$3,Input!$D$4,$A161,Input!$C$5,AW$4,"EUR")</f>
        <v>67</v>
      </c>
      <c r="AX161" s="122">
        <f>_xll.Lucanet("stat",Input!$C$2,Input!$C$3,Input!$D$4,$A161,Input!$C$5,AX$4,"EUR")</f>
        <v>48</v>
      </c>
      <c r="AY161" s="122">
        <f>_xll.Lucanet("stat",Input!$C$2,Input!$C$3,Input!$D$4,$A161,Input!$C$5,AY$4,"EUR")</f>
        <v>0</v>
      </c>
      <c r="AZ161" s="122">
        <f>_xll.Lucanet("stat",Input!$C$2,Input!$C$3,Input!$D$4,$A161,Input!$C$5,AZ$4,"EUR")</f>
        <v>129</v>
      </c>
      <c r="BA161" s="122">
        <f>_xll.Lucanet("stat",Input!$C$2,Input!$C$3,Input!$D$4,$A161,Input!$C$5,BA$4,"EUR")</f>
        <v>46</v>
      </c>
      <c r="BB161" s="122">
        <f>_xll.Lucanet("stat",Input!$C$2,Input!$C$3,Input!$D$4,$A161,Input!$C$5,BB$4,"EUR")</f>
        <v>59</v>
      </c>
      <c r="BC161" s="122">
        <f>_xll.Lucanet("stat",Input!$C$2,Input!$C$3,Input!$D$4,$A161,Input!$C$5,BC$4,"EUR")</f>
        <v>46</v>
      </c>
      <c r="BD161" s="122">
        <f>_xll.Lucanet("stat",Input!$C$2,Input!$C$3,Input!$D$4,$A161,Input!$C$5,BD$4,"EUR")</f>
        <v>29</v>
      </c>
      <c r="BE161" s="122">
        <f>_xll.Lucanet("stat",Input!$C$2,Input!$C$3,Input!$D$4,$A161,Input!$C$5,BE$4,"EUR")</f>
        <v>0</v>
      </c>
      <c r="BF161" s="122">
        <f>_xll.Lucanet("stat",Input!$C$2,Input!$C$3,Input!$D$4,$A161,Input!$C$5,BF$4,"EUR")</f>
        <v>0</v>
      </c>
      <c r="BG161" s="122">
        <f>_xll.Lucanet("stat",Input!$C$2,Input!$C$3,Input!$D$4,$A161,Input!$C$5,BG$4,"EUR")</f>
        <v>2</v>
      </c>
      <c r="BH161" s="122">
        <f>_xll.Lucanet("stat",Input!$C$2,Input!$C$3,Input!$D$4,$A161,Input!$C$5,BH$4,"EUR")</f>
        <v>3</v>
      </c>
      <c r="BI161" s="122">
        <f>_xll.Lucanet("stat",Input!$C$2,Input!$C$3,Input!$D$4,$A161,Input!$C$5,BI$4,"EUR")</f>
        <v>28</v>
      </c>
      <c r="BJ161" s="122">
        <f>_xll.Lucanet("stat",Input!$C$2,Input!$C$3,Input!$D$4,$A161,Input!$C$5,BJ$4,"EUR")</f>
        <v>1</v>
      </c>
      <c r="BK161" s="122">
        <f>_xll.Lucanet("stat",Input!$C$2,Input!$C$3,Input!$D$4,$A161,Input!$C$5,BK$4,"EUR")</f>
        <v>15</v>
      </c>
      <c r="BL161" s="122">
        <f>_xll.Lucanet("stat",Input!$C$2,Input!$C$3,Input!$D$4,$A161,Input!$C$5,BL$4,"EUR")</f>
        <v>0</v>
      </c>
      <c r="BM161" s="122">
        <f>_xll.Lucanet("stat",Input!$C$2,Input!$C$3,Input!$D$4,$A161,Input!$C$5,BM$4,"EUR")</f>
        <v>26</v>
      </c>
      <c r="BN161" s="122">
        <f>_xll.Lucanet("stat",Input!$C$2,Input!$C$3,Input!$D$4,$A161,Input!$C$5,BN$4,"EUR")</f>
        <v>16</v>
      </c>
      <c r="BO161" s="122">
        <f>_xll.Lucanet("stat",Input!$C$2,Input!$C$3,Input!$D$4,$A161,Input!$C$5,BO$4,"EUR")</f>
        <v>15</v>
      </c>
      <c r="BP161" s="122">
        <f>_xll.Lucanet("stat",Input!$C$2,Input!$C$3,Input!$D$4,$A161,Input!$C$5,BP$4,"EUR")</f>
        <v>30</v>
      </c>
      <c r="BQ161" s="122">
        <f>_xll.Lucanet("stat",Input!$C$2,Input!$C$3,Input!$D$4,$A161,Input!$C$5,BQ$4,"EUR")</f>
        <v>54</v>
      </c>
      <c r="BR161" s="122">
        <f>_xll.Lucanet("stat",Input!$C$2,Input!$C$3,Input!$D$4,$A161,Input!$C$5,BR$4,"EUR")</f>
        <v>40</v>
      </c>
      <c r="BS161" s="122">
        <f>_xll.Lucanet("stat",Input!$C$2,Input!$C$3,Input!$D$4,$A161,Input!$C$5,BS$4,"EUR")</f>
        <v>9</v>
      </c>
      <c r="BT161" s="122">
        <f>_xll.Lucanet("stat",Input!$C$2,Input!$C$3,Input!$D$4,$A161,Input!$C$5,BT$4,"EUR")</f>
        <v>14</v>
      </c>
      <c r="BU161" s="122">
        <f>_xll.Lucanet("stat",Input!$C$2,Input!$C$3,Input!$D$4,$A161,Input!$C$5,BU$4,"EUR")</f>
        <v>30</v>
      </c>
      <c r="BV161" s="122">
        <f>_xll.Lucanet("stat",Input!$C$2,Input!$C$3,Input!$D$4,$A161,Input!$C$5,BV$4,"EUR")</f>
        <v>9</v>
      </c>
      <c r="BW161" s="122">
        <f>_xll.Lucanet("stat",Input!$C$2,Input!$C$3,Input!$D$4,$A161,Input!$C$5,BW$4,"EUR")</f>
        <v>20</v>
      </c>
      <c r="BX161" s="122">
        <f>_xll.Lucanet("stat",Input!$C$2,Input!$C$3,Input!$D$4,$A161,Input!$C$5,BX$4,"EUR")</f>
        <v>50</v>
      </c>
      <c r="BY161" s="122">
        <f>_xll.Lucanet("stat",Input!$C$2,Input!$C$3,Input!$D$4,$A161,Input!$C$5,BY$4,"EUR")</f>
        <v>30</v>
      </c>
      <c r="BZ161" s="122">
        <f>_xll.Lucanet("stat",Input!$C$2,Input!$C$3,Input!$D$4,$A161,Input!$C$5,BZ$4,"EUR")</f>
        <v>41</v>
      </c>
      <c r="CA161" s="122">
        <f>_xll.Lucanet("stat",Input!$C$2,Input!$C$3,Input!$D$4,$A161,Input!$C$5,CA$4,"EUR")</f>
        <v>10</v>
      </c>
      <c r="CB161" s="122">
        <f>_xll.Lucanet("stat",Input!$C$2,Input!$C$3,Input!$D$4,$A161,Input!$C$5,CB$4,"EUR")</f>
        <v>8</v>
      </c>
      <c r="CC161" s="122">
        <f>_xll.Lucanet("stat",Input!$C$2,Input!$C$3,Input!$D$4,$A161,Input!$C$5,CC$4,"EUR")</f>
        <v>7</v>
      </c>
      <c r="CD161" s="122">
        <f>_xll.Lucanet("stat",Input!$C$2,Input!$C$3,Input!$D$4,$A161,Input!$C$5,CD$4,"EUR")</f>
        <v>8</v>
      </c>
      <c r="CE161" s="122">
        <f>_xll.Lucanet("stat",Input!$C$2,Input!$C$3,Input!$D$4,$A161,Input!$C$5,CE$4,"EUR")</f>
        <v>6</v>
      </c>
      <c r="CF161" s="122">
        <f>_xll.Lucanet("stat",Input!$C$2,Input!$C$3,Input!$D$4,$A161,Input!$C$5,CF$4,"EUR")</f>
        <v>0</v>
      </c>
      <c r="CG161" s="122">
        <f>_xll.Lucanet("stat",Input!$C$2,Input!$C$3,Input!$D$4,$A161,Input!$C$5,CG$4,"EUR")</f>
        <v>0</v>
      </c>
      <c r="CH161" s="122">
        <f>_xll.Lucanet("stat",Input!$C$2,Input!$C$3,Input!$D$4,$A161,Input!$C$5,CH$4,"EUR")</f>
        <v>0</v>
      </c>
      <c r="CI161" s="122">
        <f>_xll.Lucanet("stat",Input!$C$2,Input!$C$3,Input!$D$4,$A161,Input!$C$5,CI$4,"EUR")</f>
        <v>0</v>
      </c>
      <c r="CJ161" s="122">
        <f>_xll.Lucanet("stat",Input!$C$2,Input!$C$3,Input!$D$4,$A161,Input!$C$5,CJ$4,"EUR")</f>
        <v>0</v>
      </c>
      <c r="CK161" s="122">
        <f>_xll.Lucanet("stat",Input!$C$2,Input!$C$3,Input!$D$4,$A161,Input!$C$5,CK$4,"EUR")</f>
        <v>0</v>
      </c>
      <c r="CL161" s="122">
        <f>_xll.Lucanet("stat",Input!$C$2,Input!$C$3,Input!$D$4,$A161,Input!$C$5,CL$4,"EUR")</f>
        <v>0</v>
      </c>
    </row>
    <row r="162" spans="1:91">
      <c r="E162" s="58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59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</row>
    <row r="163" spans="1:91">
      <c r="C163" s="37">
        <v>14</v>
      </c>
      <c r="D163" s="85" t="s">
        <v>256</v>
      </c>
      <c r="E163" s="58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59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</row>
    <row r="164" spans="1:91">
      <c r="D164" s="77" t="s">
        <v>257</v>
      </c>
      <c r="E164" s="58">
        <f>INDEX(S164:CK164,COUNT($S$1:$CK$1))</f>
        <v>0.95</v>
      </c>
      <c r="S164" s="59">
        <v>0.95</v>
      </c>
      <c r="T164" s="59">
        <v>0.95</v>
      </c>
      <c r="U164" s="59">
        <v>0.95</v>
      </c>
      <c r="V164" s="59">
        <v>0.95</v>
      </c>
      <c r="W164" s="59">
        <v>0.95</v>
      </c>
      <c r="X164" s="59">
        <v>0.95</v>
      </c>
      <c r="Y164" s="59">
        <v>0.95</v>
      </c>
      <c r="Z164" s="59">
        <v>0.95</v>
      </c>
      <c r="AA164" s="59">
        <v>0.95</v>
      </c>
      <c r="AB164" s="59">
        <v>0.95</v>
      </c>
      <c r="AC164" s="59">
        <v>0.95</v>
      </c>
      <c r="AD164" s="59">
        <v>0.95</v>
      </c>
      <c r="AE164" s="59">
        <v>0.95</v>
      </c>
      <c r="AF164" s="59">
        <v>0.95</v>
      </c>
      <c r="AG164" s="59">
        <v>0.95</v>
      </c>
      <c r="AH164" s="59">
        <v>0.95</v>
      </c>
      <c r="AI164" s="59">
        <v>0.95</v>
      </c>
      <c r="AJ164" s="59">
        <v>0.95</v>
      </c>
      <c r="AK164" s="59">
        <v>0.95</v>
      </c>
      <c r="AL164" s="59">
        <v>0.95</v>
      </c>
      <c r="AM164" s="59">
        <v>0.95</v>
      </c>
      <c r="AN164" s="59">
        <v>0.95</v>
      </c>
      <c r="AO164" s="59">
        <v>0.95</v>
      </c>
      <c r="AP164" s="59">
        <v>0.95</v>
      </c>
      <c r="AQ164" s="145">
        <v>0.95</v>
      </c>
      <c r="AR164" s="145">
        <v>0.95</v>
      </c>
      <c r="AS164" s="145">
        <v>0.95</v>
      </c>
      <c r="AT164" s="145">
        <v>0.95</v>
      </c>
      <c r="AU164" s="145">
        <v>0.95</v>
      </c>
      <c r="AV164" s="145">
        <v>0.95</v>
      </c>
      <c r="AW164" s="145">
        <v>0.95</v>
      </c>
      <c r="AX164" s="145">
        <v>0.95</v>
      </c>
      <c r="AY164" s="145">
        <v>0.95</v>
      </c>
      <c r="AZ164" s="145">
        <v>0.95</v>
      </c>
      <c r="BA164" s="145">
        <v>0.95</v>
      </c>
      <c r="BB164" s="145">
        <v>0.95</v>
      </c>
      <c r="BC164" s="145">
        <v>0.95</v>
      </c>
      <c r="BD164" s="145">
        <v>0.95</v>
      </c>
      <c r="BE164" s="145">
        <v>0.95</v>
      </c>
      <c r="BF164" s="145">
        <v>0.95</v>
      </c>
      <c r="BG164" s="145">
        <v>0.95</v>
      </c>
      <c r="BH164" s="145">
        <v>0.95</v>
      </c>
      <c r="BI164" s="145">
        <v>0.95</v>
      </c>
      <c r="BJ164" s="145">
        <v>0.95</v>
      </c>
      <c r="BK164" s="145">
        <v>0.95</v>
      </c>
      <c r="BL164" s="145">
        <v>0.95</v>
      </c>
      <c r="BM164" s="145">
        <v>0.95</v>
      </c>
      <c r="BN164" s="145">
        <v>0.95</v>
      </c>
      <c r="BO164" s="145">
        <v>0.95</v>
      </c>
      <c r="BP164" s="145">
        <v>0.95</v>
      </c>
      <c r="BQ164" s="145">
        <v>0.95</v>
      </c>
      <c r="BR164" s="145">
        <v>0.95</v>
      </c>
      <c r="BS164" s="145">
        <v>0.95</v>
      </c>
      <c r="BT164" s="145">
        <v>0.95</v>
      </c>
      <c r="BU164" s="145">
        <v>0.95</v>
      </c>
      <c r="BV164" s="145">
        <v>0.95</v>
      </c>
      <c r="BW164" s="145">
        <v>0.95</v>
      </c>
      <c r="BX164" s="145">
        <v>0.95</v>
      </c>
      <c r="BY164" s="145">
        <v>0.95</v>
      </c>
      <c r="BZ164" s="145">
        <v>0.95</v>
      </c>
      <c r="CA164" s="145">
        <v>0.95</v>
      </c>
      <c r="CB164" s="145">
        <v>0.95</v>
      </c>
      <c r="CC164" s="145">
        <v>0.95</v>
      </c>
      <c r="CD164" s="145">
        <v>0.95</v>
      </c>
      <c r="CE164" s="145">
        <v>0.95</v>
      </c>
      <c r="CF164" s="145">
        <v>0.95</v>
      </c>
      <c r="CG164" s="145"/>
      <c r="CH164" s="145"/>
      <c r="CI164" s="145"/>
      <c r="CJ164" s="145"/>
      <c r="CK164" s="145"/>
      <c r="CL164" s="145"/>
    </row>
    <row r="165" spans="1:91">
      <c r="A165" s="27" t="s">
        <v>420</v>
      </c>
      <c r="D165" s="77" t="s">
        <v>256</v>
      </c>
      <c r="E165" s="58">
        <f>INDEX(S165:CK165,COUNT($S$1:$CK$1))</f>
        <v>1</v>
      </c>
      <c r="F165" s="91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140">
        <f>_xll.Lucanet("stat",Input!$C$2,Input!$C$3,Input!$D$4,$A165,Input!$C$5,S$4,"EUR")</f>
        <v>0</v>
      </c>
      <c r="T165" s="140">
        <f>_xll.Lucanet("stat",Input!$C$2,Input!$C$3,Input!$D$4,$A165,Input!$C$5,T$4,"EUR")</f>
        <v>0</v>
      </c>
      <c r="U165" s="140">
        <f>_xll.Lucanet("stat",Input!$C$2,Input!$C$3,Input!$D$4,$A165,Input!$C$5,U$4,"EUR")</f>
        <v>0</v>
      </c>
      <c r="V165" s="140">
        <f>_xll.Lucanet("stat",Input!$C$2,Input!$C$3,Input!$D$4,$A165,Input!$C$5,V$4,"EUR")</f>
        <v>0</v>
      </c>
      <c r="W165" s="140">
        <f>_xll.Lucanet("stat",Input!$C$2,Input!$C$3,Input!$D$4,$A165,Input!$C$5,W$4,"EUR")</f>
        <v>0</v>
      </c>
      <c r="X165" s="140">
        <f>_xll.Lucanet("stat",Input!$C$2,Input!$C$3,Input!$D$4,$A165,Input!$C$5,X$4,"EUR")</f>
        <v>0</v>
      </c>
      <c r="Y165" s="140">
        <f>_xll.Lucanet("stat",Input!$C$2,Input!$C$3,Input!$D$4,$A165,Input!$C$5,Y$4,"EUR")</f>
        <v>0</v>
      </c>
      <c r="Z165" s="140">
        <f>_xll.Lucanet("stat",Input!$C$2,Input!$C$3,Input!$D$4,$A165,Input!$C$5,Z$4,"EUR")</f>
        <v>0</v>
      </c>
      <c r="AA165" s="140">
        <f>_xll.Lucanet("stat",Input!$C$2,Input!$C$3,Input!$D$4,$A165,Input!$C$5,AA$4,"EUR")</f>
        <v>0</v>
      </c>
      <c r="AB165" s="140">
        <f>_xll.Lucanet("stat",Input!$C$2,Input!$C$3,Input!$D$4,$A165,Input!$C$5,AB$4,"EUR")</f>
        <v>0</v>
      </c>
      <c r="AC165" s="140">
        <f>_xll.Lucanet("stat",Input!$C$2,Input!$C$3,Input!$D$4,$A165,Input!$C$5,AC$4,"EUR")</f>
        <v>0</v>
      </c>
      <c r="AD165" s="140">
        <f>_xll.Lucanet("stat",Input!$C$2,Input!$C$3,Input!$D$4,$A165,Input!$C$5,AD$4,"EUR")</f>
        <v>0</v>
      </c>
      <c r="AE165" s="140">
        <f>_xll.Lucanet("stat",Input!$C$2,Input!$C$3,Input!$D$4,$A165,Input!$C$5,AE$4,"EUR")</f>
        <v>0</v>
      </c>
      <c r="AF165" s="140">
        <f>_xll.Lucanet("stat",Input!$C$2,Input!$C$3,Input!$D$4,$A165,Input!$C$5,AF$4,"EUR")</f>
        <v>0</v>
      </c>
      <c r="AG165" s="140">
        <f>_xll.Lucanet("stat",Input!$C$2,Input!$C$3,Input!$D$4,$A165,Input!$C$5,AG$4,"EUR")</f>
        <v>0</v>
      </c>
      <c r="AH165" s="140">
        <f>_xll.Lucanet("stat",Input!$C$2,Input!$C$3,Input!$D$4,$A165,Input!$C$5,AH$4,"EUR")</f>
        <v>0</v>
      </c>
      <c r="AI165" s="140"/>
      <c r="AJ165" s="140"/>
      <c r="AK165" s="140"/>
      <c r="AL165" s="140"/>
      <c r="AM165" s="140"/>
      <c r="AN165" s="140"/>
      <c r="AO165" s="140"/>
      <c r="AP165" s="140"/>
      <c r="AQ165" s="140">
        <f>1-_xll.Lucanet("stat",Input!$C$2,Input!$C$3,Input!$D$4,$A165,Input!$C$5,AQ$4,"EUR")</f>
        <v>1</v>
      </c>
      <c r="AR165" s="140">
        <f>1-_xll.Lucanet("stat",Input!$C$2,Input!$C$3,Input!$D$4,$A165,Input!$C$5,AR$4,"EUR")</f>
        <v>0.97729999999999995</v>
      </c>
      <c r="AS165" s="140">
        <f>1-_xll.Lucanet("stat",Input!$C$2,Input!$C$3,Input!$D$4,$A165,Input!$C$5,AS$4,"EUR")</f>
        <v>1</v>
      </c>
      <c r="AT165" s="140">
        <f>1-_xll.Lucanet("stat",Input!$C$2,Input!$C$3,Input!$D$4,$A165,Input!$C$5,AT$4,"EUR")</f>
        <v>1</v>
      </c>
      <c r="AU165" s="140">
        <f>1-_xll.Lucanet("stat",Input!$C$2,Input!$C$3,Input!$D$4,$A165,Input!$C$5,AU$4,"EUR")</f>
        <v>0.97370000000000001</v>
      </c>
      <c r="AV165" s="140">
        <f>1-_xll.Lucanet("stat",Input!$C$2,Input!$C$3,Input!$D$4,$A165,Input!$C$5,AV$4,"EUR")</f>
        <v>1</v>
      </c>
      <c r="AW165" s="140">
        <f>1-_xll.Lucanet("stat",Input!$C$2,Input!$C$3,Input!$D$4,$A165,Input!$C$5,AW$4,"EUR")</f>
        <v>1.0148999999999999</v>
      </c>
      <c r="AX165" s="140">
        <f>1-_xll.Lucanet("stat",Input!$C$2,Input!$C$3,Input!$D$4,$A165,Input!$C$5,AX$4,"EUR")</f>
        <v>0.97919999999999996</v>
      </c>
      <c r="AY165" s="140">
        <f>1-_xll.Lucanet("stat",Input!$C$2,Input!$C$3,Input!$D$4,$A165,Input!$C$5,AY$4,"EUR")</f>
        <v>1</v>
      </c>
      <c r="AZ165" s="140">
        <f>1-_xll.Lucanet("stat",Input!$C$2,Input!$C$3,Input!$D$4,$A165,Input!$C$5,AZ$4,"EUR")</f>
        <v>1</v>
      </c>
      <c r="BA165" s="140">
        <f>1-_xll.Lucanet("stat",Input!$C$2,Input!$C$3,Input!$D$4,$A165,Input!$C$5,BA$4,"EUR")</f>
        <v>1</v>
      </c>
      <c r="BB165" s="140">
        <f>1-_xll.Lucanet("stat",Input!$C$2,Input!$C$3,Input!$D$4,$A165,Input!$C$5,BB$4,"EUR")</f>
        <v>0.9153</v>
      </c>
      <c r="BC165" s="140">
        <f>1-_xll.Lucanet("stat",Input!$C$2,Input!$C$3,Input!$D$4,$A165,Input!$C$5,BC$4,"EUR")</f>
        <v>1</v>
      </c>
      <c r="BD165" s="140">
        <f>1-_xll.Lucanet("stat",Input!$C$2,Input!$C$3,Input!$D$4,$A165,Input!$C$5,BD$4,"EUR")</f>
        <v>1</v>
      </c>
      <c r="BE165" s="140">
        <f>1-_xll.Lucanet("stat",Input!$C$2,Input!$C$3,Input!$D$4,$A165,Input!$C$5,BE$4,"EUR")</f>
        <v>1</v>
      </c>
      <c r="BF165" s="140">
        <f>1-_xll.Lucanet("stat",Input!$C$2,Input!$C$3,Input!$D$4,$A165,Input!$C$5,BF$4,"EUR")</f>
        <v>1</v>
      </c>
      <c r="BG165" s="140">
        <f>1-_xll.Lucanet("stat",Input!$C$2,Input!$C$3,Input!$D$4,$A165,Input!$C$5,BG$4,"EUR")</f>
        <v>1</v>
      </c>
      <c r="BH165" s="140">
        <f>1-_xll.Lucanet("stat",Input!$C$2,Input!$C$3,Input!$D$4,$A165,Input!$C$5,BH$4,"EUR")</f>
        <v>1</v>
      </c>
      <c r="BI165" s="140">
        <f>1-_xll.Lucanet("stat",Input!$C$2,Input!$C$3,Input!$D$4,$A165,Input!$C$5,BI$4,"EUR")</f>
        <v>1</v>
      </c>
      <c r="BJ165" s="140">
        <f>1-_xll.Lucanet("stat",Input!$C$2,Input!$C$3,Input!$D$4,$A165,Input!$C$5,BJ$4,"EUR")</f>
        <v>1</v>
      </c>
      <c r="BK165" s="140">
        <f>1-_xll.Lucanet("stat",Input!$C$2,Input!$C$3,Input!$D$4,$A165,Input!$C$5,BK$4,"EUR")</f>
        <v>1</v>
      </c>
      <c r="BL165" s="140">
        <f>1-_xll.Lucanet("stat",Input!$C$2,Input!$C$3,Input!$D$4,$A165,Input!$C$5,BL$4,"EUR")</f>
        <v>1</v>
      </c>
      <c r="BM165" s="140">
        <f>1-_xll.Lucanet("stat",Input!$C$2,Input!$C$3,Input!$D$4,$A165,Input!$C$5,BM$4,"EUR")</f>
        <v>0.88460000000000005</v>
      </c>
      <c r="BN165" s="140">
        <f>1-_xll.Lucanet("stat",Input!$C$2,Input!$C$3,Input!$D$4,$A165,Input!$C$5,BN$4,"EUR")</f>
        <v>1</v>
      </c>
      <c r="BO165" s="140">
        <f>1-_xll.Lucanet("stat",Input!$C$2,Input!$C$3,Input!$D$4,$A165,Input!$C$5,BO$4,"EUR")</f>
        <v>0.93330000000000002</v>
      </c>
      <c r="BP165" s="140">
        <f>1-_xll.Lucanet("stat",Input!$C$2,Input!$C$3,Input!$D$4,$A165,Input!$C$5,BP$4,"EUR")</f>
        <v>0.9667</v>
      </c>
      <c r="BQ165" s="140">
        <f>1-_xll.Lucanet("stat",Input!$C$2,Input!$C$3,Input!$D$4,$A165,Input!$C$5,BQ$4,"EUR")</f>
        <v>1</v>
      </c>
      <c r="BR165" s="140">
        <f>1-_xll.Lucanet("stat",Input!$C$2,Input!$C$3,Input!$D$4,$A165,Input!$C$5,BR$4,"EUR")</f>
        <v>1</v>
      </c>
      <c r="BS165" s="140">
        <f>1-_xll.Lucanet("stat",Input!$C$2,Input!$C$3,Input!$D$4,$A165,Input!$C$5,BS$4,"EUR")</f>
        <v>1</v>
      </c>
      <c r="BT165" s="140">
        <f>1-_xll.Lucanet("stat",Input!$C$2,Input!$C$3,Input!$D$4,$A165,Input!$C$5,BT$4,"EUR")</f>
        <v>1</v>
      </c>
      <c r="BU165" s="140">
        <f>1-_xll.Lucanet("stat",Input!$C$2,Input!$C$3,Input!$D$4,$A165,Input!$C$5,BU$4,"EUR")</f>
        <v>1</v>
      </c>
      <c r="BV165" s="140">
        <f>1-_xll.Lucanet("stat",Input!$C$2,Input!$C$3,Input!$D$4,$A165,Input!$C$5,BV$4,"EUR")</f>
        <v>1</v>
      </c>
      <c r="BW165" s="140">
        <f>1-_xll.Lucanet("stat",Input!$C$2,Input!$C$3,Input!$D$4,$A165,Input!$C$5,BW$4,"EUR")</f>
        <v>0.95</v>
      </c>
      <c r="BX165" s="140">
        <f>1-_xll.Lucanet("stat",Input!$C$2,Input!$C$3,Input!$D$4,$A165,Input!$C$5,BX$4,"EUR")</f>
        <v>0.96</v>
      </c>
      <c r="BY165" s="140">
        <f>1-_xll.Lucanet("stat",Input!$C$2,Input!$C$3,Input!$D$4,$A165,Input!$C$5,BY$4,"EUR")</f>
        <v>1</v>
      </c>
      <c r="BZ165" s="140">
        <f>1-_xll.Lucanet("stat",Input!$C$2,Input!$C$3,Input!$D$4,$A165,Input!$C$5,BZ$4,"EUR")</f>
        <v>0.97560000000000002</v>
      </c>
      <c r="CA165" s="140">
        <f>1-_xll.Lucanet("stat",Input!$C$2,Input!$C$3,Input!$D$4,$A165,Input!$C$5,CA$4,"EUR")</f>
        <v>1</v>
      </c>
      <c r="CB165" s="140">
        <f>1-_xll.Lucanet("stat",Input!$C$2,Input!$C$3,Input!$D$4,$A165,Input!$C$5,CB$4,"EUR")</f>
        <v>1</v>
      </c>
      <c r="CC165" s="140">
        <f>1-_xll.Lucanet("stat",Input!$C$2,Input!$C$3,Input!$D$4,$A165,Input!$C$5,CC$4,"EUR")</f>
        <v>1</v>
      </c>
      <c r="CD165" s="140">
        <f>1-_xll.Lucanet("stat",Input!$C$2,Input!$C$3,Input!$D$4,$A165,Input!$C$5,CD$4,"EUR")</f>
        <v>1</v>
      </c>
      <c r="CE165" s="140">
        <f>1-_xll.Lucanet("stat",Input!$C$2,Input!$C$3,Input!$D$4,$A165,Input!$C$5,CE$4,"EUR")</f>
        <v>1</v>
      </c>
      <c r="CF165" s="140">
        <f>1-_xll.Lucanet("stat",Input!$C$2,Input!$C$3,Input!$D$4,$A165,Input!$C$5,CF$4,"EUR")</f>
        <v>1</v>
      </c>
      <c r="CG165" s="140">
        <f>1-_xll.Lucanet("stat",Input!$C$2,Input!$C$3,Input!$D$4,$A165,Input!$C$5,CG$4,"EUR")</f>
        <v>1</v>
      </c>
      <c r="CH165" s="140">
        <f>1-_xll.Lucanet("stat",Input!$C$2,Input!$C$3,Input!$D$4,$A165,Input!$C$5,CH$4,"EUR")</f>
        <v>1</v>
      </c>
      <c r="CI165" s="140">
        <f>1-_xll.Lucanet("stat",Input!$C$2,Input!$C$3,Input!$D$4,$A165,Input!$C$5,CI$4,"EUR")</f>
        <v>1</v>
      </c>
      <c r="CJ165" s="140">
        <f>1-_xll.Lucanet("stat",Input!$C$2,Input!$C$3,Input!$D$4,$A165,Input!$C$5,CJ$4,"EUR")</f>
        <v>1</v>
      </c>
      <c r="CK165" s="140">
        <f>1-_xll.Lucanet("stat",Input!$C$2,Input!$C$3,Input!$D$4,$A165,Input!$C$5,CK$4,"EUR")</f>
        <v>1</v>
      </c>
      <c r="CL165" s="140">
        <f>1-_xll.Lucanet("stat",Input!$C$2,Input!$C$3,Input!$D$4,$A165,Input!$C$5,CL$4,"EUR")</f>
        <v>1</v>
      </c>
    </row>
    <row r="166" spans="1:91">
      <c r="D166" s="77" t="s">
        <v>421</v>
      </c>
      <c r="E166" s="122">
        <f>INDEX(S166:CK166,COUNT($S$1:$CK$1))</f>
        <v>1</v>
      </c>
      <c r="F166" s="91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58">
        <f>_xll.Lucanet("stat",Input!$C$2,Input!$C$3,Input!$D$4,$A165,Input!$C$5,$S$4,S$4,"EUR")</f>
        <v>0</v>
      </c>
      <c r="T166" s="58">
        <f>_xll.Lucanet("stat",Input!$C$2,Input!$C$3,Input!$D$4,$A165,Input!$C$5,$S$4,T$4,"EUR")</f>
        <v>0</v>
      </c>
      <c r="U166" s="58">
        <f>_xll.Lucanet("stat",Input!$C$2,Input!$C$3,Input!$D$4,$A165,Input!$C$5,$S$4,U$4,"EUR")</f>
        <v>0</v>
      </c>
      <c r="V166" s="58">
        <f>_xll.Lucanet("stat",Input!$C$2,Input!$C$3,Input!$D$4,$A165,Input!$C$5,$S$4,V$4,"EUR")</f>
        <v>0</v>
      </c>
      <c r="W166" s="58">
        <f>_xll.Lucanet("stat",Input!$C$2,Input!$C$3,Input!$D$4,$A165,Input!$C$5,$S$4,W$4,"EUR")</f>
        <v>0</v>
      </c>
      <c r="X166" s="58">
        <f>_xll.Lucanet("stat",Input!$C$2,Input!$C$3,Input!$D$4,$A165,Input!$C$5,$S$4,X$4,"EUR")</f>
        <v>0</v>
      </c>
      <c r="Y166" s="58">
        <f>_xll.Lucanet("stat",Input!$C$2,Input!$C$3,Input!$D$4,$A165,Input!$C$5,$S$4,Y$4,"EUR")</f>
        <v>0</v>
      </c>
      <c r="Z166" s="58">
        <f>_xll.Lucanet("stat",Input!$C$2,Input!$C$3,Input!$D$4,$A165,Input!$C$5,$S$4,Z$4,"EUR")</f>
        <v>0</v>
      </c>
      <c r="AA166" s="58">
        <f>_xll.Lucanet("stat",Input!$C$2,Input!$C$3,Input!$D$4,$A165,Input!$C$5,$S$4,AA$4,"EUR")</f>
        <v>0</v>
      </c>
      <c r="AB166" s="58">
        <f>_xll.Lucanet("stat",Input!$C$2,Input!$C$3,Input!$D$4,$A165,Input!$C$5,$S$4,AB$4,"EUR")</f>
        <v>0</v>
      </c>
      <c r="AC166" s="58">
        <f>_xll.Lucanet("stat",Input!$C$2,Input!$C$3,Input!$D$4,$A165,Input!$C$5,$S$4,AC$4,"EUR")</f>
        <v>0</v>
      </c>
      <c r="AD166" s="58">
        <f>_xll.Lucanet("stat",Input!$C$2,Input!$C$3,Input!$D$4,$A165,Input!$C$5,$S$4,AD$4,"EUR")</f>
        <v>0</v>
      </c>
      <c r="AE166" s="58">
        <f>_xll.Lucanet("stat",Input!$C$2,Input!$C$3,Input!$D$4,$A165,Input!$C$5,$AE$4,AE$4,"EUR")</f>
        <v>0</v>
      </c>
      <c r="AF166" s="58">
        <f>_xll.Lucanet("stat",Input!$C$2,Input!$C$3,Input!$D$4,$A165,Input!$C$5,$AE$4,AF$4,"EUR")</f>
        <v>0</v>
      </c>
      <c r="AG166" s="58">
        <f>_xll.Lucanet("stat",Input!$C$2,Input!$C$3,Input!$D$4,$A165,Input!$C$5,$AE$4,AG$4,"EUR")</f>
        <v>0</v>
      </c>
      <c r="AH166" s="58">
        <f>_xll.Lucanet("stat",Input!$C$2,Input!$C$3,Input!$D$4,$A165,Input!$C$5,$AE$4,AH$4,"EUR")</f>
        <v>0</v>
      </c>
      <c r="AI166" s="58">
        <f>_xll.Lucanet("stat",Input!$C$2,Input!$C$3,Input!$D$4,$A165,Input!$C$5,$AE$4,AI$4,"EUR")</f>
        <v>0</v>
      </c>
      <c r="AJ166" s="58">
        <f>_xll.Lucanet("stat",Input!$C$2,Input!$C$3,Input!$D$4,$A165,Input!$C$5,$AE$4,AJ$4,"EUR")</f>
        <v>0</v>
      </c>
      <c r="AK166" s="58">
        <f>_xll.Lucanet("stat",Input!$C$2,Input!$C$3,Input!$D$4,$A165,Input!$C$5,$AE$4,AK$4,"EUR")</f>
        <v>0</v>
      </c>
      <c r="AL166" s="58">
        <f>_xll.Lucanet("stat",Input!$C$2,Input!$C$3,Input!$D$4,$A165,Input!$C$5,$AE$4,AL$4,"EUR")</f>
        <v>0</v>
      </c>
      <c r="AM166" s="58">
        <f>_xll.Lucanet("stat",Input!$C$2,Input!$C$3,Input!$D$4,$A165,Input!$C$5,$AE$4,AM$4,"EUR")</f>
        <v>0</v>
      </c>
      <c r="AN166" s="58">
        <f>_xll.Lucanet("stat",Input!$C$2,Input!$C$3,Input!$D$4,$A165,Input!$C$5,$AE$4,AN$4,"EUR")</f>
        <v>0</v>
      </c>
      <c r="AO166" s="58">
        <f>_xll.Lucanet("stat",Input!$C$2,Input!$C$3,Input!$D$4,$A165,Input!$C$5,$AE$4,AO$4,"EUR")</f>
        <v>0</v>
      </c>
      <c r="AP166" s="58">
        <f>_xll.Lucanet("stat",Input!$C$2,Input!$C$3,Input!$D$4,$A165,Input!$C$5,$AE$4,AP$4,"EUR")</f>
        <v>0</v>
      </c>
      <c r="AQ166" s="58">
        <f>1-_xll.Lucanet("stat",Input!$C$2,Input!$C$3,Input!$D$4,$A165,Input!$C$5,$AQ$4,AQ$4,"EUR")</f>
        <v>1</v>
      </c>
      <c r="AR166" s="58">
        <f>1-_xll.Lucanet("stat",Input!$C$2,Input!$C$3,Input!$D$4,$A165,Input!$C$5,$AQ$4,AR$4,"EUR")</f>
        <v>0.98860000000000003</v>
      </c>
      <c r="AS166" s="58">
        <f>1-_xll.Lucanet("stat",Input!$C$2,Input!$C$3,Input!$D$4,$A165,Input!$C$5,$AQ$4,AS$4,"EUR")</f>
        <v>0.99080000000000001</v>
      </c>
      <c r="AT166" s="58">
        <f>1-_xll.Lucanet("stat",Input!$C$2,Input!$C$3,Input!$D$4,$A165,Input!$C$5,$AQ$4,AT$4,"EUR")</f>
        <v>0.99250000000000005</v>
      </c>
      <c r="AU166" s="58">
        <f>1-_xll.Lucanet("stat",Input!$C$2,Input!$C$3,Input!$D$4,$A165,Input!$C$5,$AQ$4,AU$4,"EUR")</f>
        <v>0.98829999999999996</v>
      </c>
      <c r="AV166" s="58">
        <f>1-_xll.Lucanet("stat",Input!$C$2,Input!$C$3,Input!$D$4,$A165,Input!$C$5,$AQ$4,AV$4,"EUR")</f>
        <v>0.98829999999999996</v>
      </c>
      <c r="AW166" s="58">
        <f>1-_xll.Lucanet("stat",Input!$C$2,Input!$C$3,Input!$D$4,$A165,Input!$C$5,$AQ$4,AW$4,"EUR")</f>
        <v>0.99580000000000002</v>
      </c>
      <c r="AX166" s="58">
        <f>1-_xll.Lucanet("stat",Input!$C$2,Input!$C$3,Input!$D$4,$A165,Input!$C$5,$AQ$4,AX$4,"EUR")</f>
        <v>0.99299999999999999</v>
      </c>
      <c r="AY166" s="58">
        <f>1-_xll.Lucanet("stat",Input!$C$2,Input!$C$3,Input!$D$4,$A165,Input!$C$5,$AQ$4,AY$4,"EUR")</f>
        <v>0.99299999999999999</v>
      </c>
      <c r="AZ166" s="58">
        <f>1-_xll.Lucanet("stat",Input!$C$2,Input!$C$3,Input!$D$4,$A165,Input!$C$5,$AQ$4,AZ$4,"EUR")</f>
        <v>0.99519999999999997</v>
      </c>
      <c r="BA166" s="58">
        <f>1-_xll.Lucanet("stat",Input!$C$2,Input!$C$3,Input!$D$4,$A165,Input!$C$5,$AQ$4,BA$4,"EUR")</f>
        <v>0.99570000000000003</v>
      </c>
      <c r="BB166" s="58">
        <f>1-_xll.Lucanet("stat",Input!$C$2,Input!$C$3,Input!$D$4,$A165,Input!$C$5,$AQ$4,BB$4,"EUR")</f>
        <v>0.98650000000000004</v>
      </c>
      <c r="BC166" s="58">
        <f>1-_xll.Lucanet("stat",Input!$C$2,Input!$C$3,Input!$D$4,$A165,Input!$C$5,$BC$4,BC$4,"EUR")</f>
        <v>1</v>
      </c>
      <c r="BD166" s="58">
        <f>1-_xll.Lucanet("stat",Input!$C$2,Input!$C$3,Input!$D$4,$A165,Input!$C$5,$BC$4,BD$4,"EUR")</f>
        <v>1</v>
      </c>
      <c r="BE166" s="58">
        <f>1-_xll.Lucanet("stat",Input!$C$2,Input!$C$3,Input!$D$4,$A165,Input!$C$5,$BC$4,BE$4,"EUR")</f>
        <v>1</v>
      </c>
      <c r="BF166" s="58">
        <f>1-_xll.Lucanet("stat",Input!$C$2,Input!$C$3,Input!$D$4,$A165,Input!$C$5,$BC$4,BF$4,"EUR")</f>
        <v>1</v>
      </c>
      <c r="BG166" s="58">
        <f>1-_xll.Lucanet("stat",Input!$C$2,Input!$C$3,Input!$D$4,$A165,Input!$C$5,$BC$4,BG$4,"EUR")</f>
        <v>1</v>
      </c>
      <c r="BH166" s="58">
        <f>1-_xll.Lucanet("stat",Input!$C$2,Input!$C$3,Input!$D$4,$A165,Input!$C$5,$BC$4,BH$4,"EUR")</f>
        <v>1</v>
      </c>
      <c r="BI166" s="58">
        <f>1-_xll.Lucanet("stat",Input!$C$2,Input!$C$3,Input!$D$4,$A165,Input!$C$5,$BC$4,BI$4,"EUR")</f>
        <v>1</v>
      </c>
      <c r="BJ166" s="58">
        <f>1-_xll.Lucanet("stat",Input!$C$2,Input!$C$3,Input!$D$4,$A165,Input!$C$5,$BC$4,BJ$4,"EUR")</f>
        <v>1</v>
      </c>
      <c r="BK166" s="58">
        <f>1-_xll.Lucanet("stat",Input!$C$2,Input!$C$3,Input!$D$4,$A165,Input!$C$5,$BC$4,BK$4,"EUR")</f>
        <v>1</v>
      </c>
      <c r="BL166" s="58">
        <f>1-_xll.Lucanet("stat",Input!$C$2,Input!$C$3,Input!$D$4,$A165,Input!$C$5,$BC$4,BL$4,"EUR")</f>
        <v>1</v>
      </c>
      <c r="BM166" s="58">
        <f>1-_xll.Lucanet("stat",Input!$C$2,Input!$C$3,Input!$D$4,$A165,Input!$C$5,$BC$4,BM$4,"EUR")</f>
        <v>0.98</v>
      </c>
      <c r="BN166" s="58">
        <f>1-_xll.Lucanet("stat",Input!$C$2,Input!$C$3,Input!$D$4,$A165,Input!$C$5,$BC$4,BN$4,"EUR")</f>
        <v>0.9819</v>
      </c>
      <c r="BO166" s="58">
        <f>1-_xll.Lucanet("stat",Input!$C$2,Input!$C$3,Input!$D$4,$A165,Input!$C$5,$BO$4,BO$4,"EUR")</f>
        <v>0.93330000000000002</v>
      </c>
      <c r="BP166" s="58">
        <f>1-_xll.Lucanet("stat",Input!$C$2,Input!$C$3,Input!$D$4,$A165,Input!$C$5,$BO$4,BP$4,"EUR")</f>
        <v>0.9556</v>
      </c>
      <c r="BQ166" s="58">
        <f>1-_xll.Lucanet("stat",Input!$C$2,Input!$C$3,Input!$D$4,$A165,Input!$C$5,$BO$4,BQ$4,"EUR")</f>
        <v>0.9798</v>
      </c>
      <c r="BR166" s="58">
        <f>1-_xll.Lucanet("stat",Input!$C$2,Input!$C$3,Input!$D$4,$A165,Input!$C$5,$BO$4,BR$4,"EUR")</f>
        <v>0.98560000000000003</v>
      </c>
      <c r="BS166" s="58">
        <f>1-_xll.Lucanet("stat",Input!$C$2,Input!$C$3,Input!$D$4,$A165,Input!$C$5,$BO$4,BS$4,"EUR")</f>
        <v>0.98650000000000004</v>
      </c>
      <c r="BT166" s="58">
        <f>1-_xll.Lucanet("stat",Input!$C$2,Input!$C$3,Input!$D$4,$A165,Input!$C$5,$BO$4,BT$4,"EUR")</f>
        <v>0.98770000000000002</v>
      </c>
      <c r="BU166" s="58">
        <f>1-_xll.Lucanet("stat",Input!$C$2,Input!$C$3,Input!$D$4,$A165,Input!$C$5,$BO$4,BU$4,"EUR")</f>
        <v>0.98960000000000004</v>
      </c>
      <c r="BV166" s="58">
        <f>1-_xll.Lucanet("stat",Input!$C$2,Input!$C$3,Input!$D$4,$A165,Input!$C$5,$BO$4,BV$4,"EUR")</f>
        <v>0.99</v>
      </c>
      <c r="BW166" s="58">
        <f>1-_xll.Lucanet("stat",Input!$C$2,Input!$C$3,Input!$D$4,$A165,Input!$C$5,$BO$4,BW$4,"EUR")</f>
        <v>0.98639999999999994</v>
      </c>
      <c r="BX166" s="58">
        <f>1-_xll.Lucanet("stat",Input!$C$2,Input!$C$3,Input!$D$4,$A165,Input!$C$5,$BO$4,BX$4,"EUR")</f>
        <v>0.98150000000000004</v>
      </c>
      <c r="BY166" s="58">
        <f>1-_xll.Lucanet("stat",Input!$C$2,Input!$C$3,Input!$D$4,$A165,Input!$C$5,$BO$4,BY$4,"EUR")</f>
        <v>0.98340000000000005</v>
      </c>
      <c r="BZ166" s="58">
        <f>1-_xll.Lucanet("stat",Input!$C$2,Input!$C$3,Input!$D$4,$A165,Input!$C$5,$BO$4,BZ$4,"EUR")</f>
        <v>0.98250000000000004</v>
      </c>
      <c r="CA166" s="58">
        <f>1-_xll.Lucanet("stat",Input!$C$2,Input!$C$3,Input!$D$4,$A165,Input!$C$5,$CA$4,CA$4,"EUR")</f>
        <v>1</v>
      </c>
      <c r="CB166" s="58">
        <f>1-_xll.Lucanet("stat",Input!$C$2,Input!$C$3,Input!$D$4,$A165,Input!$C$5,$CA$4,CB$4,"EUR")</f>
        <v>1</v>
      </c>
      <c r="CC166" s="58">
        <f>1-_xll.Lucanet("stat",Input!$C$2,Input!$C$3,Input!$D$4,$A165,Input!$C$5,$CA$4,CC$4,"EUR")</f>
        <v>1</v>
      </c>
      <c r="CD166" s="58">
        <f>1-_xll.Lucanet("stat",Input!$C$2,Input!$C$3,Input!$D$4,$A165,Input!$C$5,$CA$4,CD$4,"EUR")</f>
        <v>1</v>
      </c>
      <c r="CE166" s="58">
        <f>1-_xll.Lucanet("stat",Input!$C$2,Input!$C$3,Input!$D$4,$A165,Input!$C$5,$CA$4,CE$4,"EUR")</f>
        <v>1</v>
      </c>
      <c r="CF166" s="58">
        <f>1-_xll.Lucanet("stat",Input!$C$2,Input!$C$3,Input!$D$4,$A165,Input!$C$5,$CA$4,CF$4,"EUR")</f>
        <v>1</v>
      </c>
      <c r="CG166" s="58">
        <f>1-_xll.Lucanet("stat",Input!$C$2,Input!$C$3,Input!$D$4,$A165,Input!$C$5,$CA$4,CG$4,"EUR")</f>
        <v>1</v>
      </c>
      <c r="CH166" s="58">
        <f>1-_xll.Lucanet("stat",Input!$C$2,Input!$C$3,Input!$D$4,$A165,Input!$C$5,$CA$4,CH$4,"EUR")</f>
        <v>1</v>
      </c>
      <c r="CI166" s="58">
        <f>1-_xll.Lucanet("stat",Input!$C$2,Input!$C$3,Input!$D$4,$A165,Input!$C$5,$CA$4,CI$4,"EUR")</f>
        <v>1</v>
      </c>
      <c r="CJ166" s="58">
        <f>1-_xll.Lucanet("stat",Input!$C$2,Input!$C$3,Input!$D$4,$A165,Input!$C$5,$CA$4,CJ$4,"EUR")</f>
        <v>1</v>
      </c>
      <c r="CK166" s="58">
        <f>1-_xll.Lucanet("stat",Input!$C$2,Input!$C$3,Input!$D$4,$A165,Input!$C$5,$CA$4,CK$4,"EUR")</f>
        <v>1</v>
      </c>
      <c r="CL166" s="58">
        <f>1-_xll.Lucanet("stat",Input!$C$2,Input!$C$3,Input!$D$4,$A165,Input!$C$5,$CA$4,CL$4,"EUR")</f>
        <v>1</v>
      </c>
    </row>
    <row r="167" spans="1:91">
      <c r="D167" s="77" t="s">
        <v>258</v>
      </c>
      <c r="E167" s="58">
        <f>INDEX(S167:CK167,COUNT($S$1:$CK$1))</f>
        <v>0.98170000000000002</v>
      </c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>
        <f>_xll.Lucanet("stat",Input!$C$2,Input!$C$3,Input!$D$4,$A165,Input!$C$5,S$4,AD$4,"EUR")</f>
        <v>0</v>
      </c>
      <c r="AE167" s="64">
        <f>_xll.Lucanet("stat",Input!$C$2,Input!$C$3,Input!$D$4,$A165,Input!$C$5,T$4,AE$4,"EUR")</f>
        <v>0</v>
      </c>
      <c r="AF167" s="64">
        <f>_xll.Lucanet("stat",Input!$C$2,Input!$C$3,Input!$D$4,$A165,Input!$C$5,U$4,AF$4,"EUR")</f>
        <v>0</v>
      </c>
      <c r="AG167" s="64">
        <f>_xll.Lucanet("stat",Input!$C$2,Input!$C$3,Input!$D$4,$A165,Input!$C$5,V$4,AG$4,"EUR")</f>
        <v>0</v>
      </c>
      <c r="AH167" s="64">
        <f>_xll.Lucanet("stat",Input!$C$2,Input!$C$3,Input!$D$4,$A165,Input!$C$5,W$4,AH$4,"EUR")</f>
        <v>0</v>
      </c>
      <c r="AI167" s="64">
        <f>_xll.Lucanet("stat",Input!$C$2,Input!$C$3,Input!$D$4,$A165,Input!$C$5,X$4,AI$4,"EUR")</f>
        <v>0</v>
      </c>
      <c r="AJ167" s="64">
        <f>_xll.Lucanet("stat",Input!$C$2,Input!$C$3,Input!$D$4,$A165,Input!$C$5,Y$4,AJ$4,"EUR")</f>
        <v>0</v>
      </c>
      <c r="AK167" s="64">
        <f>_xll.Lucanet("stat",Input!$C$2,Input!$C$3,Input!$D$4,$A165,Input!$C$5,Z$4,AK$4,"EUR")</f>
        <v>0</v>
      </c>
      <c r="AL167" s="64">
        <f>_xll.Lucanet("stat",Input!$C$2,Input!$C$3,Input!$D$4,$A165,Input!$C$5,AA$4,AL$4,"EUR")</f>
        <v>0</v>
      </c>
      <c r="AM167" s="64">
        <f>_xll.Lucanet("stat",Input!$C$2,Input!$C$3,Input!$D$4,$A165,Input!$C$5,AB$4,AM$4,"EUR")</f>
        <v>0</v>
      </c>
      <c r="AN167" s="64">
        <f>_xll.Lucanet("stat",Input!$C$2,Input!$C$3,Input!$D$4,$A165,Input!$C$5,AC$4,AN$4,"EUR")</f>
        <v>0</v>
      </c>
      <c r="AO167" s="64">
        <f>_xll.Lucanet("stat",Input!$C$2,Input!$C$3,Input!$D$4,$A165,Input!$C$5,AD$4,AO$4,"EUR")</f>
        <v>0</v>
      </c>
      <c r="AP167" s="64">
        <f>_xll.Lucanet("stat",Input!$C$2,Input!$C$3,Input!$D$4,$A165,Input!$C$5,AE$4,AP$4,"EUR")</f>
        <v>0</v>
      </c>
      <c r="AQ167" s="64">
        <f>1-_xll.Lucanet("stat",Input!$C$2,Input!$C$3,Input!$D$4,$A165,Input!$C$5,AF$4,AQ$4,"EUR")</f>
        <v>1</v>
      </c>
      <c r="AR167" s="64">
        <f>1-_xll.Lucanet("stat",Input!$C$2,Input!$C$3,Input!$D$4,$A165,Input!$C$5,AG$4,AR$4,"EUR")</f>
        <v>0.98860000000000003</v>
      </c>
      <c r="AS167" s="64">
        <f>1-_xll.Lucanet("stat",Input!$C$2,Input!$C$3,Input!$D$4,$A165,Input!$C$5,AH$4,AS$4,"EUR")</f>
        <v>0.99080000000000001</v>
      </c>
      <c r="AT167" s="64">
        <f>1-_xll.Lucanet("stat",Input!$C$2,Input!$C$3,Input!$D$4,$A165,Input!$C$5,AI$4,AT$4,"EUR")</f>
        <v>0.99250000000000005</v>
      </c>
      <c r="AU167" s="64">
        <f>1-_xll.Lucanet("stat",Input!$C$2,Input!$C$3,Input!$D$4,$A165,Input!$C$5,AJ$4,AU$4,"EUR")</f>
        <v>0.98829999999999996</v>
      </c>
      <c r="AV167" s="64">
        <f>1-_xll.Lucanet("stat",Input!$C$2,Input!$C$3,Input!$D$4,$A165,Input!$C$5,AK$4,AV$4,"EUR")</f>
        <v>0.98829999999999996</v>
      </c>
      <c r="AW167" s="64">
        <f>1-_xll.Lucanet("stat",Input!$C$2,Input!$C$3,Input!$D$4,$A165,Input!$C$5,AL$4,AW$4,"EUR")</f>
        <v>0.99580000000000002</v>
      </c>
      <c r="AX167" s="64">
        <f>1-_xll.Lucanet("stat",Input!$C$2,Input!$C$3,Input!$D$4,$A165,Input!$C$5,AM$4,AX$4,"EUR")</f>
        <v>0.99299999999999999</v>
      </c>
      <c r="AY167" s="64">
        <f>1-_xll.Lucanet("stat",Input!$C$2,Input!$C$3,Input!$D$4,$A165,Input!$C$5,AN$4,AY$4,"EUR")</f>
        <v>0.99299999999999999</v>
      </c>
      <c r="AZ167" s="64">
        <f>1-_xll.Lucanet("stat",Input!$C$2,Input!$C$3,Input!$D$4,$A165,Input!$C$5,AO$4,AZ$4,"EUR")</f>
        <v>0.99519999999999997</v>
      </c>
      <c r="BA167" s="64">
        <f>1-_xll.Lucanet("stat",Input!$C$2,Input!$C$3,Input!$D$4,$A165,Input!$C$5,AP$4,BA$4,"EUR")</f>
        <v>0.99570000000000003</v>
      </c>
      <c r="BB167" s="64">
        <f>1-_xll.Lucanet("stat",Input!$C$2,Input!$C$3,Input!$D$4,$A165,Input!$C$5,AQ$4,BB$4,"EUR")</f>
        <v>0.98650000000000004</v>
      </c>
      <c r="BC167" s="64">
        <f>1-_xll.Lucanet("stat",Input!$C$2,Input!$C$3,Input!$D$4,$A165,Input!$C$5,AR$4,BC$4,"EUR")</f>
        <v>0.98660000000000003</v>
      </c>
      <c r="BD167" s="64">
        <f>1-_xll.Lucanet("stat",Input!$C$2,Input!$C$3,Input!$D$4,$A165,Input!$C$5,AS$4,BD$4,"EUR")</f>
        <v>0.98819999999999997</v>
      </c>
      <c r="BE167" s="64">
        <f>1-_xll.Lucanet("stat",Input!$C$2,Input!$C$3,Input!$D$4,$A165,Input!$C$5,AT$4,BE$4,"EUR")</f>
        <v>0.98770000000000002</v>
      </c>
      <c r="BF167" s="64">
        <f>1-_xll.Lucanet("stat",Input!$C$2,Input!$C$3,Input!$D$4,$A165,Input!$C$5,AU$4,BF$4,"EUR")</f>
        <v>0.98699999999999999</v>
      </c>
      <c r="BG167" s="64">
        <f>1-_xll.Lucanet("stat",Input!$C$2,Input!$C$3,Input!$D$4,$A165,Input!$C$5,AV$4,BG$4,"EUR")</f>
        <v>0.98829999999999996</v>
      </c>
      <c r="BH167" s="64">
        <f>1-_xll.Lucanet("stat",Input!$C$2,Input!$C$3,Input!$D$4,$A165,Input!$C$5,AW$4,BH$4,"EUR")</f>
        <v>0.98829999999999996</v>
      </c>
      <c r="BI167" s="64">
        <f>1-_xll.Lucanet("stat",Input!$C$2,Input!$C$3,Input!$D$4,$A165,Input!$C$5,AX$4,BI$4,"EUR")</f>
        <v>0.98460000000000003</v>
      </c>
      <c r="BJ167" s="64">
        <f>1-_xll.Lucanet("stat",Input!$C$2,Input!$C$3,Input!$D$4,$A165,Input!$C$5,AY$4,BJ$4,"EUR")</f>
        <v>0.98540000000000005</v>
      </c>
      <c r="BK167" s="64">
        <f>1-_xll.Lucanet("stat",Input!$C$2,Input!$C$3,Input!$D$4,$A165,Input!$C$5,AZ$4,BK$4,"EUR")</f>
        <v>0.98599999999999999</v>
      </c>
      <c r="BL167" s="64">
        <f>1-_xll.Lucanet("stat",Input!$C$2,Input!$C$3,Input!$D$4,$A165,Input!$C$5,BA$4,BL$4,"EUR")</f>
        <v>0.97819999999999996</v>
      </c>
      <c r="BM167" s="64">
        <f>1-_xll.Lucanet("stat",Input!$C$2,Input!$C$3,Input!$D$4,$A165,Input!$C$5,BB$4,BM$4,"EUR")</f>
        <v>0.9617</v>
      </c>
      <c r="BN167" s="64">
        <f>1-_xll.Lucanet("stat",Input!$C$2,Input!$C$3,Input!$D$4,$A165,Input!$C$5,BC$4,BN$4,"EUR")</f>
        <v>0.9819</v>
      </c>
      <c r="BO167" s="64">
        <f>1-_xll.Lucanet("stat",Input!$C$2,Input!$C$3,Input!$D$4,$A165,Input!$C$5,BD$4,BO$4,"EUR")</f>
        <v>0.97040000000000004</v>
      </c>
      <c r="BP167" s="64">
        <f>1-_xll.Lucanet("stat",Input!$C$2,Input!$C$3,Input!$D$4,$A165,Input!$C$5,BE$4,BP$4,"EUR")</f>
        <v>0.96320000000000006</v>
      </c>
      <c r="BQ167" s="64">
        <f>1-_xll.Lucanet("stat",Input!$C$2,Input!$C$3,Input!$D$4,$A165,Input!$C$5,BF$4,BQ$4,"EUR")</f>
        <v>0.97370000000000001</v>
      </c>
      <c r="BR167" s="64">
        <f>1-_xll.Lucanet("stat",Input!$C$2,Input!$C$3,Input!$D$4,$A165,Input!$C$5,BG$4,BR$4,"EUR")</f>
        <v>0.97829999999999995</v>
      </c>
      <c r="BS167" s="64">
        <f>1-_xll.Lucanet("stat",Input!$C$2,Input!$C$3,Input!$D$4,$A165,Input!$C$5,BH$4,BS$4,"EUR")</f>
        <v>0.97889999999999999</v>
      </c>
      <c r="BT167" s="64">
        <f>1-_xll.Lucanet("stat",Input!$C$2,Input!$C$3,Input!$D$4,$A165,Input!$C$5,BI$4,BT$4,"EUR")</f>
        <v>0.9798</v>
      </c>
      <c r="BU167" s="64">
        <f>1-_xll.Lucanet("stat",Input!$C$2,Input!$C$3,Input!$D$4,$A165,Input!$C$5,BJ$4,BU$4,"EUR")</f>
        <v>0.98</v>
      </c>
      <c r="BV167" s="64">
        <f>1-_xll.Lucanet("stat",Input!$C$2,Input!$C$3,Input!$D$4,$A165,Input!$C$5,BK$4,BV$4,"EUR")</f>
        <v>0.98060000000000003</v>
      </c>
      <c r="BW167" s="64">
        <f>1-_xll.Lucanet("stat",Input!$C$2,Input!$C$3,Input!$D$4,$A165,Input!$C$5,BL$4,BW$4,"EUR")</f>
        <v>0.97719999999999996</v>
      </c>
      <c r="BX167" s="64">
        <f>1-_xll.Lucanet("stat",Input!$C$2,Input!$C$3,Input!$D$4,$A165,Input!$C$5,BM$4,BX$4,"EUR")</f>
        <v>0.97440000000000004</v>
      </c>
      <c r="BY167" s="64">
        <f>1-_xll.Lucanet("stat",Input!$C$2,Input!$C$3,Input!$D$4,$A165,Input!$C$5,BN$4,BY$4,"EUR")</f>
        <v>0.98419999999999996</v>
      </c>
      <c r="BZ167" s="64">
        <f>1-_xll.Lucanet("stat",Input!$C$2,Input!$C$3,Input!$D$4,$A165,Input!$C$5,BO$4,BZ$4,"EUR")</f>
        <v>0.98250000000000004</v>
      </c>
      <c r="CA167" s="64">
        <f>1-_xll.Lucanet("stat",Input!$C$2,Input!$C$3,Input!$D$4,$A165,Input!$C$5,BP$4,CA$4,"EUR")</f>
        <v>0.98519999999999996</v>
      </c>
      <c r="CB167" s="64">
        <f>1-_xll.Lucanet("stat",Input!$C$2,Input!$C$3,Input!$D$4,$A165,Input!$C$5,BQ$4,CB$4,"EUR")</f>
        <v>0.98729999999999996</v>
      </c>
      <c r="CC167" s="64">
        <f>1-_xll.Lucanet("stat",Input!$C$2,Input!$C$3,Input!$D$4,$A165,Input!$C$5,BR$4,CC$4,"EUR")</f>
        <v>0.98509999999999998</v>
      </c>
      <c r="CD167" s="64">
        <f>1-_xll.Lucanet("stat",Input!$C$2,Input!$C$3,Input!$D$4,$A165,Input!$C$5,BS$4,CD$4,"EUR")</f>
        <v>0.98309999999999997</v>
      </c>
      <c r="CE167" s="64">
        <f>1-_xll.Lucanet("stat",Input!$C$2,Input!$C$3,Input!$D$4,$A165,Input!$C$5,BT$4,CE$4,"EUR")</f>
        <v>0.98280000000000001</v>
      </c>
      <c r="CF167" s="64">
        <f>1-_xll.Lucanet("stat",Input!$C$2,Input!$C$3,Input!$D$4,$A165,Input!$C$5,BU$4,CF$4,"EUR")</f>
        <v>0.98170000000000002</v>
      </c>
      <c r="CG167" s="64">
        <f>1-_xll.Lucanet("stat",Input!$C$2,Input!$C$3,Input!$D$4,$A165,Input!$C$5,BV$4,CG$4,"EUR")</f>
        <v>0.9788</v>
      </c>
      <c r="CH167" s="64">
        <f>1-_xll.Lucanet("stat",Input!$C$2,Input!$C$3,Input!$D$4,$A165,Input!$C$5,BW$4,CH$4,"EUR")</f>
        <v>0.9778</v>
      </c>
      <c r="CI167" s="64">
        <f>1-_xll.Lucanet("stat",Input!$C$2,Input!$C$3,Input!$D$4,$A165,Input!$C$5,BX$4,CI$4,"EUR")</f>
        <v>0.98119999999999996</v>
      </c>
      <c r="CJ167" s="64">
        <f>1-_xll.Lucanet("stat",Input!$C$2,Input!$C$3,Input!$D$4,$A165,Input!$C$5,BY$4,CJ$4,"EUR")</f>
        <v>0.9909</v>
      </c>
      <c r="CK167" s="64">
        <f>1-_xll.Lucanet("stat",Input!$C$2,Input!$C$3,Input!$D$4,$A165,Input!$C$5,BZ$4,CK$4,"EUR")</f>
        <v>0.98750000000000004</v>
      </c>
      <c r="CL167" s="64">
        <f>1-_xll.Lucanet("stat",Input!$C$2,Input!$C$3,Input!$D$4,$A165,Input!$C$5,CA$4,CL$4,"EUR")</f>
        <v>1</v>
      </c>
    </row>
    <row r="168" spans="1:91"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</row>
    <row r="169" spans="1:91">
      <c r="C169" s="37">
        <v>15</v>
      </c>
      <c r="D169" s="78" t="s">
        <v>22</v>
      </c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</row>
    <row r="170" spans="1:91" hidden="1" outlineLevel="1">
      <c r="D170" s="77" t="s">
        <v>2</v>
      </c>
      <c r="E170" s="49">
        <f t="shared" ref="E170:E184" si="1429">INDEX(S170:CK170,COUNT($S$1:$CK$1))</f>
        <v>0</v>
      </c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P170" s="37"/>
      <c r="AQ170" s="146"/>
      <c r="AR170" s="146"/>
      <c r="AS170" s="146"/>
      <c r="AT170" s="146"/>
      <c r="AU170" s="146"/>
      <c r="AV170" s="146"/>
      <c r="AW170" s="146"/>
      <c r="AX170" s="146"/>
      <c r="AY170" s="146"/>
      <c r="AZ170" s="146"/>
      <c r="BA170" s="146"/>
      <c r="BB170" s="146"/>
      <c r="BC170" s="146"/>
      <c r="BD170" s="146"/>
      <c r="BE170" s="146"/>
      <c r="BF170" s="146"/>
      <c r="BG170" s="146"/>
      <c r="BH170" s="146"/>
      <c r="BI170" s="146"/>
      <c r="BJ170" s="146"/>
      <c r="BK170" s="146"/>
      <c r="BL170" s="146"/>
      <c r="BM170" s="146"/>
      <c r="BN170" s="146"/>
      <c r="BO170" s="146"/>
      <c r="BP170" s="146"/>
      <c r="BQ170" s="146"/>
      <c r="BR170" s="146"/>
      <c r="BS170" s="146"/>
      <c r="BT170" s="146"/>
      <c r="BU170" s="146"/>
      <c r="BV170" s="146"/>
      <c r="BW170" s="146"/>
      <c r="BX170" s="146"/>
      <c r="BY170" s="146"/>
      <c r="BZ170" s="146"/>
      <c r="CA170" s="146"/>
      <c r="CB170" s="146"/>
      <c r="CC170" s="146"/>
      <c r="CD170" s="146"/>
      <c r="CE170" s="146"/>
      <c r="CF170" s="146"/>
      <c r="CG170" s="146"/>
      <c r="CH170" s="146"/>
      <c r="CI170" s="146"/>
      <c r="CJ170" s="146"/>
      <c r="CK170" s="146"/>
      <c r="CL170" s="146"/>
      <c r="CM170" s="27" t="s">
        <v>442</v>
      </c>
    </row>
    <row r="171" spans="1:91" collapsed="1">
      <c r="D171" s="77" t="s">
        <v>9</v>
      </c>
      <c r="E171" s="49">
        <f t="shared" si="1429"/>
        <v>0</v>
      </c>
      <c r="S171" s="66">
        <f>S174+S176</f>
        <v>0</v>
      </c>
      <c r="T171" s="66">
        <f t="shared" ref="T171:AO171" si="1430">T174+T176</f>
        <v>0</v>
      </c>
      <c r="U171" s="66">
        <f t="shared" si="1430"/>
        <v>0</v>
      </c>
      <c r="V171" s="66">
        <f t="shared" si="1430"/>
        <v>0</v>
      </c>
      <c r="W171" s="66">
        <f t="shared" si="1430"/>
        <v>0</v>
      </c>
      <c r="X171" s="66">
        <f t="shared" si="1430"/>
        <v>0</v>
      </c>
      <c r="Y171" s="66">
        <f t="shared" si="1430"/>
        <v>0</v>
      </c>
      <c r="Z171" s="66">
        <f t="shared" si="1430"/>
        <v>0</v>
      </c>
      <c r="AA171" s="66">
        <f t="shared" si="1430"/>
        <v>0</v>
      </c>
      <c r="AB171" s="66">
        <f t="shared" si="1430"/>
        <v>0</v>
      </c>
      <c r="AC171" s="66">
        <f t="shared" si="1430"/>
        <v>0</v>
      </c>
      <c r="AD171" s="66">
        <f t="shared" si="1430"/>
        <v>0</v>
      </c>
      <c r="AE171" s="66">
        <f t="shared" si="1430"/>
        <v>0</v>
      </c>
      <c r="AF171" s="66">
        <f t="shared" si="1430"/>
        <v>0</v>
      </c>
      <c r="AG171" s="66">
        <f t="shared" si="1430"/>
        <v>0</v>
      </c>
      <c r="AH171" s="61">
        <f t="shared" si="1430"/>
        <v>0</v>
      </c>
      <c r="AI171" s="61">
        <f t="shared" si="1430"/>
        <v>0</v>
      </c>
      <c r="AJ171" s="61">
        <f t="shared" si="1430"/>
        <v>0</v>
      </c>
      <c r="AK171" s="61">
        <f t="shared" si="1430"/>
        <v>0</v>
      </c>
      <c r="AL171" s="61">
        <f t="shared" si="1430"/>
        <v>0</v>
      </c>
      <c r="AM171" s="61">
        <f t="shared" si="1430"/>
        <v>0</v>
      </c>
      <c r="AN171" s="61">
        <f t="shared" si="1430"/>
        <v>0</v>
      </c>
      <c r="AO171" s="61">
        <f t="shared" si="1430"/>
        <v>0</v>
      </c>
      <c r="AP171" s="61">
        <f t="shared" ref="AP171:BB171" si="1431">AP174+AP176</f>
        <v>0</v>
      </c>
      <c r="AQ171" s="61">
        <f t="shared" si="1431"/>
        <v>6.6000000000000003E-2</v>
      </c>
      <c r="AR171" s="61">
        <f t="shared" si="1431"/>
        <v>0.39200000000000002</v>
      </c>
      <c r="AS171" s="61">
        <f t="shared" si="1431"/>
        <v>0</v>
      </c>
      <c r="AT171" s="61">
        <f t="shared" si="1431"/>
        <v>0</v>
      </c>
      <c r="AU171" s="61">
        <f t="shared" si="1431"/>
        <v>0</v>
      </c>
      <c r="AV171" s="61">
        <f t="shared" si="1431"/>
        <v>0.54969000000000001</v>
      </c>
      <c r="AW171" s="61">
        <f t="shared" si="1431"/>
        <v>3.1442399999999999</v>
      </c>
      <c r="AX171" s="61">
        <f t="shared" si="1431"/>
        <v>0</v>
      </c>
      <c r="AY171" s="61">
        <f t="shared" si="1431"/>
        <v>0</v>
      </c>
      <c r="AZ171" s="61">
        <f t="shared" si="1431"/>
        <v>0.86200999999999994</v>
      </c>
      <c r="BA171" s="61">
        <f t="shared" si="1431"/>
        <v>6.5989999999999993E-2</v>
      </c>
      <c r="BB171" s="61">
        <f t="shared" si="1431"/>
        <v>0.14399000000000001</v>
      </c>
      <c r="BC171" s="61">
        <f t="shared" ref="BC171:BN171" si="1432">BC174+BC176</f>
        <v>0.13200000000000001</v>
      </c>
      <c r="BD171" s="61">
        <f t="shared" si="1432"/>
        <v>5.5749999999999994E-2</v>
      </c>
      <c r="BE171" s="61">
        <f t="shared" si="1432"/>
        <v>6.6000000000000003E-2</v>
      </c>
      <c r="BF171" s="61">
        <f t="shared" si="1432"/>
        <v>-6.6000000000000003E-2</v>
      </c>
      <c r="BG171" s="61">
        <f t="shared" si="1432"/>
        <v>0</v>
      </c>
      <c r="BH171" s="61">
        <f t="shared" si="1432"/>
        <v>0</v>
      </c>
      <c r="BI171" s="61">
        <f t="shared" si="1432"/>
        <v>5.738E-2</v>
      </c>
      <c r="BJ171" s="61">
        <f t="shared" si="1432"/>
        <v>5.6299999999999996E-3</v>
      </c>
      <c r="BK171" s="61">
        <f t="shared" si="1432"/>
        <v>0.159</v>
      </c>
      <c r="BL171" s="61">
        <f t="shared" si="1432"/>
        <v>1.079</v>
      </c>
      <c r="BM171" s="61">
        <f t="shared" si="1432"/>
        <v>0.13200000000000001</v>
      </c>
      <c r="BN171" s="61">
        <f t="shared" si="1432"/>
        <v>0.313</v>
      </c>
      <c r="BO171" s="61">
        <f t="shared" ref="BO171:BZ171" si="1433">BO174+BO176</f>
        <v>0</v>
      </c>
      <c r="BP171" s="61">
        <f t="shared" si="1433"/>
        <v>0.28200000000000003</v>
      </c>
      <c r="BQ171" s="61">
        <f t="shared" si="1433"/>
        <v>9.6000000000000002E-2</v>
      </c>
      <c r="BR171" s="61">
        <f t="shared" si="1433"/>
        <v>1.4999999999999999E-2</v>
      </c>
      <c r="BS171" s="61">
        <f t="shared" si="1433"/>
        <v>0</v>
      </c>
      <c r="BT171" s="61">
        <f t="shared" si="1433"/>
        <v>0</v>
      </c>
      <c r="BU171" s="61">
        <f t="shared" si="1433"/>
        <v>11.012069999999998</v>
      </c>
      <c r="BV171" s="61">
        <f t="shared" si="1433"/>
        <v>3.4529999999999998E-2</v>
      </c>
      <c r="BW171" s="61">
        <f t="shared" si="1433"/>
        <v>0.15</v>
      </c>
      <c r="BX171" s="61">
        <f t="shared" si="1433"/>
        <v>4.8424999999999994</v>
      </c>
      <c r="BY171" s="61">
        <f t="shared" si="1433"/>
        <v>0</v>
      </c>
      <c r="BZ171" s="61">
        <f t="shared" si="1433"/>
        <v>2.4408400000000001</v>
      </c>
      <c r="CA171" s="61">
        <f t="shared" ref="CA171:CL171" si="1434">CA174+CA176</f>
        <v>6.8729999999999999E-2</v>
      </c>
      <c r="CB171" s="61">
        <f t="shared" si="1434"/>
        <v>0</v>
      </c>
      <c r="CC171" s="61">
        <f t="shared" si="1434"/>
        <v>0</v>
      </c>
      <c r="CD171" s="61">
        <f t="shared" si="1434"/>
        <v>0.40799999999999997</v>
      </c>
      <c r="CE171" s="61">
        <f t="shared" si="1434"/>
        <v>0.108</v>
      </c>
      <c r="CF171" s="61">
        <f t="shared" si="1434"/>
        <v>0</v>
      </c>
      <c r="CG171" s="61">
        <f t="shared" si="1434"/>
        <v>0</v>
      </c>
      <c r="CH171" s="61">
        <f t="shared" si="1434"/>
        <v>0</v>
      </c>
      <c r="CI171" s="61">
        <f t="shared" si="1434"/>
        <v>0</v>
      </c>
      <c r="CJ171" s="61">
        <f t="shared" si="1434"/>
        <v>0</v>
      </c>
      <c r="CK171" s="61">
        <f t="shared" si="1434"/>
        <v>0</v>
      </c>
      <c r="CL171" s="61">
        <f t="shared" si="1434"/>
        <v>0</v>
      </c>
    </row>
    <row r="172" spans="1:91">
      <c r="D172" s="77" t="s">
        <v>230</v>
      </c>
      <c r="E172" s="49">
        <f t="shared" si="1429"/>
        <v>19.06467</v>
      </c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1">
        <f>SUM(S171:AD171)</f>
        <v>0</v>
      </c>
      <c r="AE172" s="61">
        <f t="shared" ref="AE172:AO172" si="1435">SUM(T171:AE171)</f>
        <v>0</v>
      </c>
      <c r="AF172" s="61">
        <f t="shared" si="1435"/>
        <v>0</v>
      </c>
      <c r="AG172" s="61">
        <f>SUM(V171:AG171)</f>
        <v>0</v>
      </c>
      <c r="AH172" s="61">
        <f t="shared" si="1435"/>
        <v>0</v>
      </c>
      <c r="AI172" s="61">
        <f t="shared" si="1435"/>
        <v>0</v>
      </c>
      <c r="AJ172" s="61">
        <f t="shared" si="1435"/>
        <v>0</v>
      </c>
      <c r="AK172" s="61">
        <f t="shared" si="1435"/>
        <v>0</v>
      </c>
      <c r="AL172" s="61">
        <f t="shared" si="1435"/>
        <v>0</v>
      </c>
      <c r="AM172" s="61">
        <f t="shared" si="1435"/>
        <v>0</v>
      </c>
      <c r="AN172" s="61">
        <f t="shared" si="1435"/>
        <v>0</v>
      </c>
      <c r="AO172" s="61">
        <f t="shared" si="1435"/>
        <v>0</v>
      </c>
      <c r="AP172" s="61">
        <f t="shared" ref="AP172" si="1436">SUM(AE171:AP171)</f>
        <v>0</v>
      </c>
      <c r="AQ172" s="61">
        <f t="shared" ref="AQ172" si="1437">SUM(AF171:AQ171)</f>
        <v>6.6000000000000003E-2</v>
      </c>
      <c r="AR172" s="61">
        <f t="shared" ref="AR172" si="1438">SUM(AG171:AR171)</f>
        <v>0.45800000000000002</v>
      </c>
      <c r="AS172" s="61">
        <f t="shared" ref="AS172" si="1439">SUM(AH171:AS171)</f>
        <v>0.45800000000000002</v>
      </c>
      <c r="AT172" s="61">
        <f t="shared" ref="AT172" si="1440">SUM(AI171:AT171)</f>
        <v>0.45800000000000002</v>
      </c>
      <c r="AU172" s="61">
        <f t="shared" ref="AU172" si="1441">SUM(AJ171:AU171)</f>
        <v>0.45800000000000002</v>
      </c>
      <c r="AV172" s="61">
        <f t="shared" ref="AV172" si="1442">SUM(AK171:AV171)</f>
        <v>1.00769</v>
      </c>
      <c r="AW172" s="61">
        <f t="shared" ref="AW172" si="1443">SUM(AL171:AW171)</f>
        <v>4.1519300000000001</v>
      </c>
      <c r="AX172" s="61">
        <f t="shared" ref="AX172" si="1444">SUM(AM171:AX171)</f>
        <v>4.1519300000000001</v>
      </c>
      <c r="AY172" s="61">
        <f t="shared" ref="AY172" si="1445">SUM(AN171:AY171)</f>
        <v>4.1519300000000001</v>
      </c>
      <c r="AZ172" s="61">
        <f t="shared" ref="AZ172" si="1446">SUM(AO171:AZ171)</f>
        <v>5.0139399999999998</v>
      </c>
      <c r="BA172" s="61">
        <f t="shared" ref="BA172" si="1447">SUM(AP171:BA171)</f>
        <v>5.0799300000000001</v>
      </c>
      <c r="BB172" s="61">
        <f t="shared" ref="BB172:BC172" si="1448">SUM(AQ171:BB171)</f>
        <v>5.2239199999999997</v>
      </c>
      <c r="BC172" s="61">
        <f t="shared" si="1448"/>
        <v>5.2899199999999995</v>
      </c>
      <c r="BD172" s="61">
        <f t="shared" ref="BD172" si="1449">SUM(AS171:BD171)</f>
        <v>4.9536699999999989</v>
      </c>
      <c r="BE172" s="61">
        <f t="shared" ref="BE172" si="1450">SUM(AT171:BE171)</f>
        <v>5.0196699999999987</v>
      </c>
      <c r="BF172" s="61">
        <f t="shared" ref="BF172" si="1451">SUM(AU171:BF171)</f>
        <v>4.9536699999999989</v>
      </c>
      <c r="BG172" s="61">
        <f t="shared" ref="BG172" si="1452">SUM(AV171:BG171)</f>
        <v>4.9536699999999989</v>
      </c>
      <c r="BH172" s="61">
        <f t="shared" ref="BH172" si="1453">SUM(AW171:BH171)</f>
        <v>4.4039799999999989</v>
      </c>
      <c r="BI172" s="61">
        <f t="shared" ref="BI172" si="1454">SUM(AX171:BI171)</f>
        <v>1.3171200000000001</v>
      </c>
      <c r="BJ172" s="61">
        <f t="shared" ref="BJ172" si="1455">SUM(AY171:BJ171)</f>
        <v>1.3227500000000001</v>
      </c>
      <c r="BK172" s="61">
        <f t="shared" ref="BK172" si="1456">SUM(AZ171:BK171)</f>
        <v>1.4817500000000001</v>
      </c>
      <c r="BL172" s="61">
        <f t="shared" ref="BL172" si="1457">SUM(BA171:BL171)</f>
        <v>1.6987399999999999</v>
      </c>
      <c r="BM172" s="61">
        <f t="shared" ref="BM172" si="1458">SUM(BB171:BM171)</f>
        <v>1.7647500000000003</v>
      </c>
      <c r="BN172" s="61">
        <f t="shared" ref="BN172" si="1459">SUM(BC171:BN171)</f>
        <v>1.9337600000000001</v>
      </c>
      <c r="BO172" s="61">
        <f t="shared" ref="BO172" si="1460">SUM(BD171:BO171)</f>
        <v>1.80176</v>
      </c>
      <c r="BP172" s="61">
        <f t="shared" ref="BP172" si="1461">SUM(BE171:BP171)</f>
        <v>2.0280100000000001</v>
      </c>
      <c r="BQ172" s="61">
        <f t="shared" ref="BQ172" si="1462">SUM(BF171:BQ171)</f>
        <v>2.0580099999999999</v>
      </c>
      <c r="BR172" s="61">
        <f t="shared" ref="BR172" si="1463">SUM(BG171:BR171)</f>
        <v>2.1390100000000003</v>
      </c>
      <c r="BS172" s="61">
        <f t="shared" ref="BS172" si="1464">SUM(BH171:BS171)</f>
        <v>2.1390100000000003</v>
      </c>
      <c r="BT172" s="61">
        <f t="shared" ref="BT172" si="1465">SUM(BI171:BT171)</f>
        <v>2.1390100000000003</v>
      </c>
      <c r="BU172" s="61">
        <f t="shared" ref="BU172" si="1466">SUM(BJ171:BU171)</f>
        <v>13.093699999999998</v>
      </c>
      <c r="BV172" s="61">
        <f t="shared" ref="BV172" si="1467">SUM(BK171:BV171)</f>
        <v>13.122599999999998</v>
      </c>
      <c r="BW172" s="61">
        <f t="shared" ref="BW172" si="1468">SUM(BL171:BW171)</f>
        <v>13.113599999999998</v>
      </c>
      <c r="BX172" s="61">
        <f t="shared" ref="BX172" si="1469">SUM(BM171:BX171)</f>
        <v>16.877099999999999</v>
      </c>
      <c r="BY172" s="61">
        <f t="shared" ref="BY172" si="1470">SUM(BN171:BY171)</f>
        <v>16.745099999999997</v>
      </c>
      <c r="BZ172" s="61">
        <f t="shared" ref="BZ172" si="1471">SUM(BO171:BZ171)</f>
        <v>18.87294</v>
      </c>
      <c r="CA172" s="61">
        <f t="shared" ref="CA172" si="1472">SUM(BP171:CA171)</f>
        <v>18.941669999999998</v>
      </c>
      <c r="CB172" s="61">
        <f t="shared" ref="CB172" si="1473">SUM(BQ171:CB171)</f>
        <v>18.659669999999998</v>
      </c>
      <c r="CC172" s="61">
        <f t="shared" ref="CC172" si="1474">SUM(BR171:CC171)</f>
        <v>18.563669999999998</v>
      </c>
      <c r="CD172" s="61">
        <f t="shared" ref="CD172" si="1475">SUM(BS171:CD171)</f>
        <v>18.956669999999999</v>
      </c>
      <c r="CE172" s="61">
        <f t="shared" ref="CE172" si="1476">SUM(BT171:CE171)</f>
        <v>19.06467</v>
      </c>
      <c r="CF172" s="61">
        <f t="shared" ref="CF172" si="1477">SUM(BU171:CF171)</f>
        <v>19.06467</v>
      </c>
      <c r="CG172" s="61">
        <f t="shared" ref="CG172" si="1478">SUM(BV171:CG171)</f>
        <v>8.0526</v>
      </c>
      <c r="CH172" s="61">
        <f t="shared" ref="CH172" si="1479">SUM(BW171:CH171)</f>
        <v>8.0180699999999998</v>
      </c>
      <c r="CI172" s="61">
        <f t="shared" ref="CI172" si="1480">SUM(BX171:CI171)</f>
        <v>7.8680699999999995</v>
      </c>
      <c r="CJ172" s="61">
        <f t="shared" ref="CJ172" si="1481">SUM(BY171:CJ171)</f>
        <v>3.0255700000000001</v>
      </c>
      <c r="CK172" s="61">
        <f t="shared" ref="CK172" si="1482">SUM(BZ171:CK171)</f>
        <v>3.0255700000000001</v>
      </c>
      <c r="CL172" s="61">
        <f t="shared" ref="CL172" si="1483">SUM(CA171:CL171)</f>
        <v>0.58472999999999997</v>
      </c>
    </row>
    <row r="173" spans="1:91">
      <c r="D173" s="77" t="s">
        <v>231</v>
      </c>
      <c r="E173" s="116">
        <f t="shared" si="1429"/>
        <v>1.4878200691646728E-3</v>
      </c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92">
        <f>AD172/AD203</f>
        <v>0</v>
      </c>
      <c r="AE173" s="92">
        <f t="shared" ref="AE173:AO173" si="1484">AE172/AE203</f>
        <v>0</v>
      </c>
      <c r="AF173" s="92">
        <f t="shared" si="1484"/>
        <v>0</v>
      </c>
      <c r="AG173" s="92">
        <f t="shared" si="1484"/>
        <v>0</v>
      </c>
      <c r="AH173" s="116">
        <f t="shared" si="1484"/>
        <v>0</v>
      </c>
      <c r="AI173" s="116">
        <f t="shared" si="1484"/>
        <v>0</v>
      </c>
      <c r="AJ173" s="116">
        <f t="shared" si="1484"/>
        <v>0</v>
      </c>
      <c r="AK173" s="116">
        <f t="shared" si="1484"/>
        <v>0</v>
      </c>
      <c r="AL173" s="116">
        <f t="shared" si="1484"/>
        <v>0</v>
      </c>
      <c r="AM173" s="116">
        <f t="shared" si="1484"/>
        <v>0</v>
      </c>
      <c r="AN173" s="116">
        <f t="shared" si="1484"/>
        <v>0</v>
      </c>
      <c r="AO173" s="116">
        <f t="shared" si="1484"/>
        <v>0</v>
      </c>
      <c r="AP173" s="116">
        <f t="shared" ref="AP173:BB173" si="1485">AP172/AP203</f>
        <v>0</v>
      </c>
      <c r="AQ173" s="116">
        <f t="shared" si="1485"/>
        <v>8.2254344008626559E-6</v>
      </c>
      <c r="AR173" s="116">
        <f t="shared" si="1485"/>
        <v>5.69790371857961E-5</v>
      </c>
      <c r="AS173" s="116">
        <f t="shared" si="1485"/>
        <v>5.7056519345919816E-5</v>
      </c>
      <c r="AT173" s="116">
        <f t="shared" si="1485"/>
        <v>5.258201360171322E-5</v>
      </c>
      <c r="AU173" s="116">
        <f t="shared" si="1485"/>
        <v>5.5691799964179222E-5</v>
      </c>
      <c r="AV173" s="116">
        <f t="shared" si="1485"/>
        <v>1.2122508590441054E-4</v>
      </c>
      <c r="AW173" s="116">
        <f t="shared" si="1485"/>
        <v>4.6388274008579456E-4</v>
      </c>
      <c r="AX173" s="116">
        <f t="shared" si="1485"/>
        <v>3.8525144207232794E-4</v>
      </c>
      <c r="AY173" s="116">
        <f t="shared" si="1485"/>
        <v>3.7233126739712321E-4</v>
      </c>
      <c r="AZ173" s="116">
        <f t="shared" si="1485"/>
        <v>4.5178235185841336E-4</v>
      </c>
      <c r="BA173" s="116">
        <f t="shared" si="1485"/>
        <v>4.2521845995667853E-4</v>
      </c>
      <c r="BB173" s="116">
        <f t="shared" si="1485"/>
        <v>4.0332906609176044E-4</v>
      </c>
      <c r="BC173" s="116">
        <f t="shared" ref="BC173:BN173" si="1486">BC172/BC203</f>
        <v>4.3207138950565659E-4</v>
      </c>
      <c r="BD173" s="116">
        <f t="shared" si="1486"/>
        <v>4.1939802835404705E-4</v>
      </c>
      <c r="BE173" s="116">
        <f t="shared" si="1486"/>
        <v>4.3988257395211224E-4</v>
      </c>
      <c r="BF173" s="116">
        <f t="shared" si="1486"/>
        <v>4.7979794019909351E-4</v>
      </c>
      <c r="BG173" s="116">
        <f t="shared" si="1486"/>
        <v>4.4811626663829985E-4</v>
      </c>
      <c r="BH173" s="116">
        <f t="shared" si="1486"/>
        <v>4.1967284955803634E-4</v>
      </c>
      <c r="BI173" s="116">
        <f t="shared" si="1486"/>
        <v>1.3515793549861519E-4</v>
      </c>
      <c r="BJ173" s="116">
        <f t="shared" si="1486"/>
        <v>1.6800817228330105E-4</v>
      </c>
      <c r="BK173" s="116">
        <f t="shared" si="1486"/>
        <v>2.367633405860172E-4</v>
      </c>
      <c r="BL173" s="116">
        <f t="shared" si="1486"/>
        <v>2.9486779371242579E-4</v>
      </c>
      <c r="BM173" s="116">
        <f t="shared" si="1486"/>
        <v>3.541900476921741E-4</v>
      </c>
      <c r="BN173" s="116">
        <f t="shared" si="1486"/>
        <v>4.207060401827179E-4</v>
      </c>
      <c r="BO173" s="116">
        <f t="shared" ref="BO173:BZ173" si="1487">BO172/BO203</f>
        <v>3.7482792414861337E-4</v>
      </c>
      <c r="BP173" s="116">
        <f t="shared" si="1487"/>
        <v>4.3878749471499521E-4</v>
      </c>
      <c r="BQ173" s="116">
        <f t="shared" si="1487"/>
        <v>3.4829225150851274E-4</v>
      </c>
      <c r="BR173" s="116">
        <f t="shared" si="1487"/>
        <v>3.159972189774675E-4</v>
      </c>
      <c r="BS173" s="116">
        <f t="shared" si="1487"/>
        <v>3.6878776402884391E-4</v>
      </c>
      <c r="BT173" s="116">
        <f t="shared" si="1487"/>
        <v>3.3668362510075534E-4</v>
      </c>
      <c r="BU173" s="116">
        <f t="shared" si="1487"/>
        <v>1.82817441892838E-3</v>
      </c>
      <c r="BV173" s="116">
        <f t="shared" si="1487"/>
        <v>1.7611057961096422E-3</v>
      </c>
      <c r="BW173" s="116">
        <f t="shared" si="1487"/>
        <v>1.6096123334443675E-3</v>
      </c>
      <c r="BX173" s="116">
        <f t="shared" si="1487"/>
        <v>1.7157158720961633E-3</v>
      </c>
      <c r="BY173" s="116">
        <f t="shared" si="1487"/>
        <v>1.6171006078808568E-3</v>
      </c>
      <c r="BZ173" s="116">
        <f t="shared" si="1487"/>
        <v>1.7123487837338361E-3</v>
      </c>
      <c r="CA173" s="116">
        <f t="shared" ref="CA173:CL173" si="1488">CA172/CA203</f>
        <v>1.7301268529150682E-3</v>
      </c>
      <c r="CB173" s="116">
        <f t="shared" si="1488"/>
        <v>1.6968535214307203E-3</v>
      </c>
      <c r="CC173" s="116">
        <f t="shared" si="1488"/>
        <v>1.8089621236764954E-3</v>
      </c>
      <c r="CD173" s="116">
        <f t="shared" si="1488"/>
        <v>1.8153981453053708E-3</v>
      </c>
      <c r="CE173" s="116">
        <f t="shared" si="1488"/>
        <v>1.7154136164299297E-3</v>
      </c>
      <c r="CF173" s="116">
        <f t="shared" si="1488"/>
        <v>1.4878200691646728E-3</v>
      </c>
      <c r="CG173" s="116">
        <f t="shared" si="1488"/>
        <v>6.20239742678963E-4</v>
      </c>
      <c r="CH173" s="116">
        <f t="shared" si="1488"/>
        <v>6.357538977772413E-4</v>
      </c>
      <c r="CI173" s="116">
        <f t="shared" si="1488"/>
        <v>6.6363107856589861E-4</v>
      </c>
      <c r="CJ173" s="116">
        <f t="shared" si="1488"/>
        <v>2.9893842362196986E-4</v>
      </c>
      <c r="CK173" s="116">
        <f t="shared" si="1488"/>
        <v>3.3596598576278057E-4</v>
      </c>
      <c r="CL173" s="116">
        <f t="shared" si="1488"/>
        <v>8.2292066533354636E-5</v>
      </c>
    </row>
    <row r="174" spans="1:91">
      <c r="A174" s="27" t="s">
        <v>422</v>
      </c>
      <c r="D174" s="27" t="s">
        <v>423</v>
      </c>
      <c r="E174" s="49">
        <f t="shared" si="1429"/>
        <v>0</v>
      </c>
      <c r="S174" s="61">
        <f>_xll.Lucanet("stat",Input!$C$2,Input!$C$3,Input!$D$4,$A174,Input!$C$5,S$4,"EUR")/1000</f>
        <v>0</v>
      </c>
      <c r="T174" s="61">
        <f>_xll.Lucanet("stat",Input!$C$2,Input!$C$3,Input!$D$4,$A174,Input!$C$5,T$4,"EUR")/1000</f>
        <v>0</v>
      </c>
      <c r="U174" s="61">
        <f>_xll.Lucanet("stat",Input!$C$2,Input!$C$3,Input!$D$4,$A174,Input!$C$5,U$4,"EUR")/1000</f>
        <v>0</v>
      </c>
      <c r="V174" s="61">
        <f>_xll.Lucanet("stat",Input!$C$2,Input!$C$3,Input!$D$4,$A174,Input!$C$5,V$4,"EUR")/1000</f>
        <v>0</v>
      </c>
      <c r="W174" s="61">
        <f>_xll.Lucanet("stat",Input!$C$2,Input!$C$3,Input!$D$4,$A174,Input!$C$5,W$4,"EUR")/1000</f>
        <v>0</v>
      </c>
      <c r="X174" s="61">
        <f>_xll.Lucanet("stat",Input!$C$2,Input!$C$3,Input!$D$4,$A174,Input!$C$5,X$4,"EUR")/1000</f>
        <v>0</v>
      </c>
      <c r="Y174" s="61">
        <f>_xll.Lucanet("stat",Input!$C$2,Input!$C$3,Input!$D$4,$A174,Input!$C$5,Y$4,"EUR")/1000</f>
        <v>0</v>
      </c>
      <c r="Z174" s="61">
        <f>_xll.Lucanet("stat",Input!$C$2,Input!$C$3,Input!$D$4,$A174,Input!$C$5,Z$4,"EUR")/1000</f>
        <v>0</v>
      </c>
      <c r="AA174" s="61">
        <f>_xll.Lucanet("stat",Input!$C$2,Input!$C$3,Input!$D$4,$A174,Input!$C$5,AA$4,"EUR")/1000</f>
        <v>0</v>
      </c>
      <c r="AB174" s="61">
        <f>_xll.Lucanet("stat",Input!$C$2,Input!$C$3,Input!$D$4,$A174,Input!$C$5,AB$4,"EUR")/1000</f>
        <v>0</v>
      </c>
      <c r="AC174" s="61">
        <f>_xll.Lucanet("stat",Input!$C$2,Input!$C$3,Input!$D$4,$A174,Input!$C$5,AC$4,"EUR")/1000</f>
        <v>0</v>
      </c>
      <c r="AD174" s="61">
        <f>_xll.Lucanet("stat",Input!$C$2,Input!$C$3,Input!$D$4,$A174,Input!$C$5,AD$4,"EUR")/1000</f>
        <v>0</v>
      </c>
      <c r="AE174" s="61">
        <f>_xll.Lucanet("stat",Input!$C$2,Input!$C$3,Input!$D$4,$A174,Input!$C$5,AE$4,"EUR")/1000</f>
        <v>0</v>
      </c>
      <c r="AF174" s="61">
        <f>_xll.Lucanet("stat",Input!$C$2,Input!$C$3,Input!$D$4,$A174,Input!$C$5,AF$4,"EUR")/1000</f>
        <v>0</v>
      </c>
      <c r="AG174" s="61">
        <f>_xll.Lucanet("stat",Input!$C$2,Input!$C$3,Input!$D$4,$A174,Input!$C$5,AG$4,"EUR")/1000</f>
        <v>0</v>
      </c>
      <c r="AH174" s="61">
        <f>_xll.Lucanet("stat",Input!$C$2,Input!$C$3,Input!$D$4,$A174,Input!$C$5,AH$4,"EUR")/1000</f>
        <v>0</v>
      </c>
      <c r="AI174" s="61"/>
      <c r="AJ174" s="61"/>
      <c r="AK174" s="61"/>
      <c r="AL174" s="61"/>
      <c r="AM174" s="61"/>
      <c r="AN174" s="61"/>
      <c r="AO174" s="61"/>
      <c r="AP174" s="61"/>
      <c r="AQ174" s="66">
        <f>_xll.Lucanet("stat",Input!$C$2,Input!$C$3,Input!$D$4,$A174,Input!$C$5,AQ$4,"EUR")/1000</f>
        <v>3.5999999999999997E-2</v>
      </c>
      <c r="AR174" s="61">
        <f>_xll.Lucanet("stat",Input!$C$2,Input!$C$3,Input!$D$4,$A174,Input!$C$5,AR$4,"EUR")/1000</f>
        <v>0.38400000000000001</v>
      </c>
      <c r="AS174" s="61">
        <f>_xll.Lucanet("stat",Input!$C$2,Input!$C$3,Input!$D$4,$A174,Input!$C$5,AS$4,"EUR")/1000</f>
        <v>0</v>
      </c>
      <c r="AT174" s="61">
        <f>_xll.Lucanet("stat",Input!$C$2,Input!$C$3,Input!$D$4,$A174,Input!$C$5,AT$4,"EUR")/1000</f>
        <v>0</v>
      </c>
      <c r="AU174" s="61">
        <f>_xll.Lucanet("stat",Input!$C$2,Input!$C$3,Input!$D$4,$A174,Input!$C$5,AU$4,"EUR")/1000</f>
        <v>0</v>
      </c>
      <c r="AV174" s="61">
        <f>_xll.Lucanet("stat",Input!$C$2,Input!$C$3,Input!$D$4,$A174,Input!$C$5,AV$4,"EUR")/1000</f>
        <v>0.54969000000000001</v>
      </c>
      <c r="AW174" s="61">
        <f>_xll.Lucanet("stat",Input!$C$2,Input!$C$3,Input!$D$4,$A174,Input!$C$5,AW$4,"EUR")/1000</f>
        <v>0.22824</v>
      </c>
      <c r="AX174" s="61">
        <f>_xll.Lucanet("stat",Input!$C$2,Input!$C$3,Input!$D$4,$A174,Input!$C$5,AX$4,"EUR")/1000</f>
        <v>0</v>
      </c>
      <c r="AY174" s="61">
        <f>_xll.Lucanet("stat",Input!$C$2,Input!$C$3,Input!$D$4,$A174,Input!$C$5,AY$4,"EUR")/1000</f>
        <v>0</v>
      </c>
      <c r="AZ174" s="61">
        <f>_xll.Lucanet("stat",Input!$C$2,Input!$C$3,Input!$D$4,$A174,Input!$C$5,AZ$4,"EUR")/1000</f>
        <v>0.40800999999999998</v>
      </c>
      <c r="BA174" s="61">
        <f>_xll.Lucanet("stat",Input!$C$2,Input!$C$3,Input!$D$4,$A174,Input!$C$5,BA$4,"EUR")/1000</f>
        <v>0</v>
      </c>
      <c r="BB174" s="61">
        <f>_xll.Lucanet("stat",Input!$C$2,Input!$C$3,Input!$D$4,$A174,Input!$C$5,BB$4,"EUR")/1000</f>
        <v>0.14399000000000001</v>
      </c>
      <c r="BC174" s="61">
        <f>_xll.Lucanet("stat",Input!$C$2,Input!$C$3,Input!$D$4,$A174,Input!$C$5,BC$4,"EUR")/1000</f>
        <v>0</v>
      </c>
      <c r="BD174" s="61">
        <f>_xll.Lucanet("stat",Input!$C$2,Input!$C$3,Input!$D$4,$A174,Input!$C$5,BD$4,"EUR")/1000</f>
        <v>0.12175</v>
      </c>
      <c r="BE174" s="61">
        <f>_xll.Lucanet("stat",Input!$C$2,Input!$C$3,Input!$D$4,$A174,Input!$C$5,BE$4,"EUR")/1000</f>
        <v>0</v>
      </c>
      <c r="BF174" s="61">
        <f>_xll.Lucanet("stat",Input!$C$2,Input!$C$3,Input!$D$4,$A174,Input!$C$5,BF$4,"EUR")/1000</f>
        <v>0</v>
      </c>
      <c r="BG174" s="61">
        <f>_xll.Lucanet("stat",Input!$C$2,Input!$C$3,Input!$D$4,$A174,Input!$C$5,BG$4,"EUR")/1000</f>
        <v>0</v>
      </c>
      <c r="BH174" s="61">
        <f>_xll.Lucanet("stat",Input!$C$2,Input!$C$3,Input!$D$4,$A174,Input!$C$5,BH$4,"EUR")/1000</f>
        <v>0</v>
      </c>
      <c r="BI174" s="61">
        <f>_xll.Lucanet("stat",Input!$C$2,Input!$C$3,Input!$D$4,$A174,Input!$C$5,BI$4,"EUR")/1000</f>
        <v>5.738E-2</v>
      </c>
      <c r="BJ174" s="61">
        <f>_xll.Lucanet("stat",Input!$C$2,Input!$C$3,Input!$D$4,$A174,Input!$C$5,BJ$4,"EUR")/1000</f>
        <v>5.6299999999999996E-3</v>
      </c>
      <c r="BK174" s="61">
        <f>_xll.Lucanet("stat",Input!$C$2,Input!$C$3,Input!$D$4,$A174,Input!$C$5,BK$4,"EUR")/1000</f>
        <v>0</v>
      </c>
      <c r="BL174" s="61">
        <f>_xll.Lucanet("stat",Input!$C$2,Input!$C$3,Input!$D$4,$A174,Input!$C$5,BL$4,"EUR")/1000</f>
        <v>1.079</v>
      </c>
      <c r="BM174" s="61">
        <f>_xll.Lucanet("stat",Input!$C$2,Input!$C$3,Input!$D$4,$A174,Input!$C$5,BM$4,"EUR")/1000</f>
        <v>0</v>
      </c>
      <c r="BN174" s="61">
        <f>_xll.Lucanet("stat",Input!$C$2,Input!$C$3,Input!$D$4,$A174,Input!$C$5,BN$4,"EUR")/1000</f>
        <v>0.313</v>
      </c>
      <c r="BO174" s="61">
        <f>_xll.Lucanet("stat",Input!$C$2,Input!$C$3,Input!$D$4,$A174,Input!$C$5,BO$4,"EUR")/1000</f>
        <v>0</v>
      </c>
      <c r="BP174" s="61">
        <f>_xll.Lucanet("stat",Input!$C$2,Input!$C$3,Input!$D$4,$A174,Input!$C$5,BP$4,"EUR")/1000</f>
        <v>0.15</v>
      </c>
      <c r="BQ174" s="61">
        <f>_xll.Lucanet("stat",Input!$C$2,Input!$C$3,Input!$D$4,$A174,Input!$C$5,BQ$4,"EUR")/1000</f>
        <v>9.6000000000000002E-2</v>
      </c>
      <c r="BR174" s="61">
        <f>_xll.Lucanet("stat",Input!$C$2,Input!$C$3,Input!$D$4,$A174,Input!$C$5,BR$4,"EUR")/1000</f>
        <v>0</v>
      </c>
      <c r="BS174" s="61">
        <f>_xll.Lucanet("stat",Input!$C$2,Input!$C$3,Input!$D$4,$A174,Input!$C$5,BS$4,"EUR")/1000</f>
        <v>0</v>
      </c>
      <c r="BT174" s="61">
        <f>_xll.Lucanet("stat",Input!$C$2,Input!$C$3,Input!$D$4,$A174,Input!$C$5,BT$4,"EUR")/1000</f>
        <v>0</v>
      </c>
      <c r="BU174" s="61">
        <f>_xll.Lucanet("stat",Input!$C$2,Input!$C$3,Input!$D$4,$A174,Input!$C$5,BU$4,"EUR")/1000</f>
        <v>0.25461</v>
      </c>
      <c r="BV174" s="61">
        <f>_xll.Lucanet("stat",Input!$C$2,Input!$C$3,Input!$D$4,$A174,Input!$C$5,BV$4,"EUR")/1000</f>
        <v>3.4529999999999998E-2</v>
      </c>
      <c r="BW174" s="61">
        <f>_xll.Lucanet("stat",Input!$C$2,Input!$C$3,Input!$D$4,$A174,Input!$C$5,BW$4,"EUR")/1000</f>
        <v>0.105</v>
      </c>
      <c r="BX174" s="61">
        <f>_xll.Lucanet("stat",Input!$C$2,Input!$C$3,Input!$D$4,$A174,Input!$C$5,BX$4,"EUR")/1000</f>
        <v>1.2498199999999999</v>
      </c>
      <c r="BY174" s="61">
        <f>_xll.Lucanet("stat",Input!$C$2,Input!$C$3,Input!$D$4,$A174,Input!$C$5,BY$4,"EUR")/1000</f>
        <v>0</v>
      </c>
      <c r="BZ174" s="61">
        <f>_xll.Lucanet("stat",Input!$C$2,Input!$C$3,Input!$D$4,$A174,Input!$C$5,BZ$4,"EUR")/1000</f>
        <v>2.286</v>
      </c>
      <c r="CA174" s="61">
        <f>_xll.Lucanet("stat",Input!$C$2,Input!$C$3,Input!$D$4,$A174,Input!$C$5,CA$4,"EUR")/1000</f>
        <v>6.8729999999999999E-2</v>
      </c>
      <c r="CB174" s="61">
        <f>_xll.Lucanet("stat",Input!$C$2,Input!$C$3,Input!$D$4,$A174,Input!$C$5,CB$4,"EUR")/1000</f>
        <v>0</v>
      </c>
      <c r="CC174" s="61">
        <f>_xll.Lucanet("stat",Input!$C$2,Input!$C$3,Input!$D$4,$A174,Input!$C$5,CC$4,"EUR")/1000</f>
        <v>0</v>
      </c>
      <c r="CD174" s="61">
        <f>_xll.Lucanet("stat",Input!$C$2,Input!$C$3,Input!$D$4,$A174,Input!$C$5,CD$4,"EUR")/1000</f>
        <v>0.40799999999999997</v>
      </c>
      <c r="CE174" s="61">
        <f>_xll.Lucanet("stat",Input!$C$2,Input!$C$3,Input!$D$4,$A174,Input!$C$5,CE$4,"EUR")/1000</f>
        <v>0.108</v>
      </c>
      <c r="CF174" s="61">
        <f>_xll.Lucanet("stat",Input!$C$2,Input!$C$3,Input!$D$4,$A174,Input!$C$5,CF$4,"EUR")/1000</f>
        <v>0</v>
      </c>
      <c r="CG174" s="61">
        <f>_xll.Lucanet("stat",Input!$C$2,Input!$C$3,Input!$D$4,$A174,Input!$C$5,CG$4,"EUR")/1000</f>
        <v>0</v>
      </c>
      <c r="CH174" s="61">
        <f>_xll.Lucanet("stat",Input!$C$2,Input!$C$3,Input!$D$4,$A174,Input!$C$5,CH$4,"EUR")/1000</f>
        <v>0</v>
      </c>
      <c r="CI174" s="61">
        <f>_xll.Lucanet("stat",Input!$C$2,Input!$C$3,Input!$D$4,$A174,Input!$C$5,CI$4,"EUR")/1000</f>
        <v>0</v>
      </c>
      <c r="CJ174" s="61">
        <f>_xll.Lucanet("stat",Input!$C$2,Input!$C$3,Input!$D$4,$A174,Input!$C$5,CJ$4,"EUR")/1000</f>
        <v>0</v>
      </c>
      <c r="CK174" s="61">
        <f>_xll.Lucanet("stat",Input!$C$2,Input!$C$3,Input!$D$4,$A174,Input!$C$5,CK$4,"EUR")/1000</f>
        <v>0</v>
      </c>
      <c r="CL174" s="61">
        <f>_xll.Lucanet("stat",Input!$C$2,Input!$C$3,Input!$D$4,$A174,Input!$C$5,CL$4,"EUR")/1000</f>
        <v>0</v>
      </c>
    </row>
    <row r="175" spans="1:91">
      <c r="D175" s="27" t="s">
        <v>424</v>
      </c>
      <c r="E175" s="49">
        <f t="shared" si="1429"/>
        <v>4.5146899999999999</v>
      </c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>
        <f>SUM(S174:AD174)</f>
        <v>0</v>
      </c>
      <c r="AE175" s="61">
        <f>SUM(T174:AE174)</f>
        <v>0</v>
      </c>
      <c r="AF175" s="61">
        <f>SUM(U174:AF174)</f>
        <v>0</v>
      </c>
      <c r="AG175" s="61">
        <f>SUM(V174:AG174)</f>
        <v>0</v>
      </c>
      <c r="AH175" s="61">
        <f>SUM(W174:AH174)</f>
        <v>0</v>
      </c>
      <c r="AI175" s="61">
        <f t="shared" ref="AI175:AO175" si="1489">SUM(X174:AI174)</f>
        <v>0</v>
      </c>
      <c r="AJ175" s="61">
        <f t="shared" si="1489"/>
        <v>0</v>
      </c>
      <c r="AK175" s="61">
        <f t="shared" si="1489"/>
        <v>0</v>
      </c>
      <c r="AL175" s="61">
        <f t="shared" si="1489"/>
        <v>0</v>
      </c>
      <c r="AM175" s="61">
        <f t="shared" si="1489"/>
        <v>0</v>
      </c>
      <c r="AN175" s="61">
        <f t="shared" si="1489"/>
        <v>0</v>
      </c>
      <c r="AO175" s="61">
        <f t="shared" si="1489"/>
        <v>0</v>
      </c>
      <c r="AP175" s="61">
        <f t="shared" ref="AP175" si="1490">SUM(AE174:AP174)</f>
        <v>0</v>
      </c>
      <c r="AQ175" s="61">
        <f t="shared" ref="AQ175" si="1491">SUM(AF174:AQ174)</f>
        <v>3.5999999999999997E-2</v>
      </c>
      <c r="AR175" s="61">
        <f t="shared" ref="AR175" si="1492">SUM(AG174:AR174)</f>
        <v>0.42</v>
      </c>
      <c r="AS175" s="61">
        <f t="shared" ref="AS175" si="1493">SUM(AH174:AS174)</f>
        <v>0.42</v>
      </c>
      <c r="AT175" s="61">
        <f t="shared" ref="AT175" si="1494">SUM(AI174:AT174)</f>
        <v>0.42</v>
      </c>
      <c r="AU175" s="61">
        <f t="shared" ref="AU175" si="1495">SUM(AJ174:AU174)</f>
        <v>0.42</v>
      </c>
      <c r="AV175" s="61">
        <f t="shared" ref="AV175" si="1496">SUM(AK174:AV174)</f>
        <v>0.96968999999999994</v>
      </c>
      <c r="AW175" s="61">
        <f t="shared" ref="AW175" si="1497">SUM(AL174:AW174)</f>
        <v>1.1979299999999999</v>
      </c>
      <c r="AX175" s="61">
        <f t="shared" ref="AX175" si="1498">SUM(AM174:AX174)</f>
        <v>1.1979299999999999</v>
      </c>
      <c r="AY175" s="61">
        <f t="shared" ref="AY175" si="1499">SUM(AN174:AY174)</f>
        <v>1.1979299999999999</v>
      </c>
      <c r="AZ175" s="61">
        <f t="shared" ref="AZ175" si="1500">SUM(AO174:AZ174)</f>
        <v>1.6059399999999999</v>
      </c>
      <c r="BA175" s="61">
        <f t="shared" ref="BA175" si="1501">SUM(AP174:BA174)</f>
        <v>1.6059399999999999</v>
      </c>
      <c r="BB175" s="61">
        <f t="shared" ref="BB175:BC175" si="1502">SUM(AQ174:BB174)</f>
        <v>1.74993</v>
      </c>
      <c r="BC175" s="61">
        <f t="shared" si="1502"/>
        <v>1.71393</v>
      </c>
      <c r="BD175" s="61">
        <f t="shared" ref="BD175" si="1503">SUM(AS174:BD174)</f>
        <v>1.4516800000000001</v>
      </c>
      <c r="BE175" s="61">
        <f t="shared" ref="BE175" si="1504">SUM(AT174:BE174)</f>
        <v>1.4516800000000001</v>
      </c>
      <c r="BF175" s="61">
        <f t="shared" ref="BF175" si="1505">SUM(AU174:BF174)</f>
        <v>1.4516800000000001</v>
      </c>
      <c r="BG175" s="61">
        <f t="shared" ref="BG175" si="1506">SUM(AV174:BG174)</f>
        <v>1.4516800000000001</v>
      </c>
      <c r="BH175" s="61">
        <f t="shared" ref="BH175" si="1507">SUM(AW174:BH174)</f>
        <v>0.90199000000000007</v>
      </c>
      <c r="BI175" s="61">
        <f t="shared" ref="BI175" si="1508">SUM(AX174:BI174)</f>
        <v>0.73113000000000006</v>
      </c>
      <c r="BJ175" s="61">
        <f t="shared" ref="BJ175" si="1509">SUM(AY174:BJ174)</f>
        <v>0.73676000000000008</v>
      </c>
      <c r="BK175" s="61">
        <f t="shared" ref="BK175" si="1510">SUM(AZ174:BK174)</f>
        <v>0.73676000000000008</v>
      </c>
      <c r="BL175" s="61">
        <f t="shared" ref="BL175" si="1511">SUM(BA174:BL174)</f>
        <v>1.4077500000000001</v>
      </c>
      <c r="BM175" s="61">
        <f t="shared" ref="BM175" si="1512">SUM(BB174:BM174)</f>
        <v>1.4077500000000001</v>
      </c>
      <c r="BN175" s="61">
        <f t="shared" ref="BN175" si="1513">SUM(BC174:BN174)</f>
        <v>1.5767599999999999</v>
      </c>
      <c r="BO175" s="61">
        <f t="shared" ref="BO175" si="1514">SUM(BD174:BO174)</f>
        <v>1.5767599999999999</v>
      </c>
      <c r="BP175" s="61">
        <f t="shared" ref="BP175" si="1515">SUM(BE174:BP174)</f>
        <v>1.6050099999999998</v>
      </c>
      <c r="BQ175" s="61">
        <f t="shared" ref="BQ175" si="1516">SUM(BF174:BQ174)</f>
        <v>1.7010099999999999</v>
      </c>
      <c r="BR175" s="61">
        <f t="shared" ref="BR175" si="1517">SUM(BG174:BR174)</f>
        <v>1.7010099999999999</v>
      </c>
      <c r="BS175" s="61">
        <f t="shared" ref="BS175" si="1518">SUM(BH174:BS174)</f>
        <v>1.7010099999999999</v>
      </c>
      <c r="BT175" s="61">
        <f t="shared" ref="BT175" si="1519">SUM(BI174:BT174)</f>
        <v>1.7010099999999999</v>
      </c>
      <c r="BU175" s="61">
        <f t="shared" ref="BU175" si="1520">SUM(BJ174:BU174)</f>
        <v>1.8982399999999999</v>
      </c>
      <c r="BV175" s="61">
        <f t="shared" ref="BV175" si="1521">SUM(BK174:BV174)</f>
        <v>1.9271399999999999</v>
      </c>
      <c r="BW175" s="61">
        <f t="shared" ref="BW175" si="1522">SUM(BL174:BW174)</f>
        <v>2.0321400000000001</v>
      </c>
      <c r="BX175" s="61">
        <f t="shared" ref="BX175" si="1523">SUM(BM174:BX174)</f>
        <v>2.20296</v>
      </c>
      <c r="BY175" s="61">
        <f t="shared" ref="BY175" si="1524">SUM(BN174:BY174)</f>
        <v>2.20296</v>
      </c>
      <c r="BZ175" s="61">
        <f t="shared" ref="BZ175" si="1525">SUM(BO174:BZ174)</f>
        <v>4.1759599999999999</v>
      </c>
      <c r="CA175" s="61">
        <f t="shared" ref="CA175" si="1526">SUM(BP174:CA174)</f>
        <v>4.2446900000000003</v>
      </c>
      <c r="CB175" s="61">
        <f t="shared" ref="CB175" si="1527">SUM(BQ174:CB174)</f>
        <v>4.0946899999999999</v>
      </c>
      <c r="CC175" s="61">
        <f t="shared" ref="CC175" si="1528">SUM(BR174:CC174)</f>
        <v>3.9986899999999999</v>
      </c>
      <c r="CD175" s="61">
        <f t="shared" ref="CD175" si="1529">SUM(BS174:CD174)</f>
        <v>4.4066900000000002</v>
      </c>
      <c r="CE175" s="61">
        <f t="shared" ref="CE175" si="1530">SUM(BT174:CE174)</f>
        <v>4.5146899999999999</v>
      </c>
      <c r="CF175" s="61">
        <f t="shared" ref="CF175" si="1531">SUM(BU174:CF174)</f>
        <v>4.5146899999999999</v>
      </c>
      <c r="CG175" s="61">
        <f t="shared" ref="CG175" si="1532">SUM(BV174:CG174)</f>
        <v>4.2600799999999994</v>
      </c>
      <c r="CH175" s="61">
        <f t="shared" ref="CH175" si="1533">SUM(BW174:CH174)</f>
        <v>4.2255499999999993</v>
      </c>
      <c r="CI175" s="61">
        <f t="shared" ref="CI175" si="1534">SUM(BX174:CI174)</f>
        <v>4.1205499999999997</v>
      </c>
      <c r="CJ175" s="61">
        <f t="shared" ref="CJ175" si="1535">SUM(BY174:CJ174)</f>
        <v>2.87073</v>
      </c>
      <c r="CK175" s="61">
        <f t="shared" ref="CK175" si="1536">SUM(BZ174:CK174)</f>
        <v>2.87073</v>
      </c>
      <c r="CL175" s="61">
        <f t="shared" ref="CL175" si="1537">SUM(CA174:CL174)</f>
        <v>0.58472999999999997</v>
      </c>
    </row>
    <row r="176" spans="1:91">
      <c r="A176" s="27" t="s">
        <v>425</v>
      </c>
      <c r="D176" s="27" t="s">
        <v>426</v>
      </c>
      <c r="E176" s="49">
        <f t="shared" si="1429"/>
        <v>0</v>
      </c>
      <c r="S176" s="61">
        <f>_xll.Lucanet("stat",Input!$C$2,Input!$C$3,Input!$D$4,$A176,Input!$C$5,S$4,"EUR")/1000</f>
        <v>0</v>
      </c>
      <c r="T176" s="61">
        <f>_xll.Lucanet("stat",Input!$C$2,Input!$C$3,Input!$D$4,$A176,Input!$C$5,T$4,"EUR")/1000</f>
        <v>0</v>
      </c>
      <c r="U176" s="61">
        <f>_xll.Lucanet("stat",Input!$C$2,Input!$C$3,Input!$D$4,$A176,Input!$C$5,U$4,"EUR")/1000</f>
        <v>0</v>
      </c>
      <c r="V176" s="61">
        <f>_xll.Lucanet("stat",Input!$C$2,Input!$C$3,Input!$D$4,$A176,Input!$C$5,V$4,"EUR")/1000</f>
        <v>0</v>
      </c>
      <c r="W176" s="61">
        <f>_xll.Lucanet("stat",Input!$C$2,Input!$C$3,Input!$D$4,$A176,Input!$C$5,W$4,"EUR")/1000</f>
        <v>0</v>
      </c>
      <c r="X176" s="61">
        <f>_xll.Lucanet("stat",Input!$C$2,Input!$C$3,Input!$D$4,$A176,Input!$C$5,X$4,"EUR")/1000</f>
        <v>0</v>
      </c>
      <c r="Y176" s="61">
        <f>_xll.Lucanet("stat",Input!$C$2,Input!$C$3,Input!$D$4,$A176,Input!$C$5,Y$4,"EUR")/1000</f>
        <v>0</v>
      </c>
      <c r="Z176" s="61">
        <f>_xll.Lucanet("stat",Input!$C$2,Input!$C$3,Input!$D$4,$A176,Input!$C$5,Z$4,"EUR")/1000</f>
        <v>0</v>
      </c>
      <c r="AA176" s="61">
        <f>_xll.Lucanet("stat",Input!$C$2,Input!$C$3,Input!$D$4,$A176,Input!$C$5,AA$4,"EUR")/1000</f>
        <v>0</v>
      </c>
      <c r="AB176" s="61">
        <f>_xll.Lucanet("stat",Input!$C$2,Input!$C$3,Input!$D$4,$A176,Input!$C$5,AB$4,"EUR")/1000</f>
        <v>0</v>
      </c>
      <c r="AC176" s="61">
        <f>_xll.Lucanet("stat",Input!$C$2,Input!$C$3,Input!$D$4,$A176,Input!$C$5,AC$4,"EUR")/1000</f>
        <v>0</v>
      </c>
      <c r="AD176" s="61">
        <f>_xll.Lucanet("stat",Input!$C$2,Input!$C$3,Input!$D$4,$A176,Input!$C$5,AD$4,"EUR")/1000</f>
        <v>0</v>
      </c>
      <c r="AE176" s="61">
        <f>_xll.Lucanet("stat",Input!$C$2,Input!$C$3,Input!$D$4,$A176,Input!$C$5,AE$4,"EUR")/1000</f>
        <v>0</v>
      </c>
      <c r="AF176" s="61">
        <f>_xll.Lucanet("stat",Input!$C$2,Input!$C$3,Input!$D$4,$A176,Input!$C$5,AF$4,"EUR")/1000</f>
        <v>0</v>
      </c>
      <c r="AG176" s="61">
        <f>_xll.Lucanet("stat",Input!$C$2,Input!$C$3,Input!$D$4,$A176,Input!$C$5,AG$4,"EUR")/1000</f>
        <v>0</v>
      </c>
      <c r="AH176" s="61">
        <f>_xll.Lucanet("stat",Input!$C$2,Input!$C$3,Input!$D$4,$A176,Input!$C$5,AH$4,"EUR")/1000</f>
        <v>0</v>
      </c>
      <c r="AI176" s="61"/>
      <c r="AJ176" s="61"/>
      <c r="AK176" s="61"/>
      <c r="AL176" s="61"/>
      <c r="AM176" s="61"/>
      <c r="AN176" s="61"/>
      <c r="AO176" s="61"/>
      <c r="AP176" s="61"/>
      <c r="AQ176" s="66">
        <f>_xll.Lucanet("stat",Input!$C$2,Input!$C$3,Input!$D$4,$A176,Input!$C$5,AQ$4,"EUR")/1000</f>
        <v>0.03</v>
      </c>
      <c r="AR176" s="61">
        <f>_xll.Lucanet("stat",Input!$C$2,Input!$C$3,Input!$D$4,$A176,Input!$C$5,AR$4,"EUR")/1000</f>
        <v>8.0000000000000002E-3</v>
      </c>
      <c r="AS176" s="61">
        <f>_xll.Lucanet("stat",Input!$C$2,Input!$C$3,Input!$D$4,$A176,Input!$C$5,AS$4,"EUR")/1000</f>
        <v>0</v>
      </c>
      <c r="AT176" s="61">
        <f>_xll.Lucanet("stat",Input!$C$2,Input!$C$3,Input!$D$4,$A176,Input!$C$5,AT$4,"EUR")/1000</f>
        <v>0</v>
      </c>
      <c r="AU176" s="61">
        <f>_xll.Lucanet("stat",Input!$C$2,Input!$C$3,Input!$D$4,$A176,Input!$C$5,AU$4,"EUR")/1000</f>
        <v>0</v>
      </c>
      <c r="AV176" s="61">
        <f>_xll.Lucanet("stat",Input!$C$2,Input!$C$3,Input!$D$4,$A176,Input!$C$5,AV$4,"EUR")/1000</f>
        <v>0</v>
      </c>
      <c r="AW176" s="61">
        <f>_xll.Lucanet("stat",Input!$C$2,Input!$C$3,Input!$D$4,$A176,Input!$C$5,AW$4,"EUR")/1000</f>
        <v>2.9159999999999999</v>
      </c>
      <c r="AX176" s="61">
        <f>_xll.Lucanet("stat",Input!$C$2,Input!$C$3,Input!$D$4,$A176,Input!$C$5,AX$4,"EUR")/1000</f>
        <v>0</v>
      </c>
      <c r="AY176" s="61">
        <f>_xll.Lucanet("stat",Input!$C$2,Input!$C$3,Input!$D$4,$A176,Input!$C$5,AY$4,"EUR")/1000</f>
        <v>0</v>
      </c>
      <c r="AZ176" s="61">
        <f>_xll.Lucanet("stat",Input!$C$2,Input!$C$3,Input!$D$4,$A176,Input!$C$5,AZ$4,"EUR")/1000</f>
        <v>0.45400000000000001</v>
      </c>
      <c r="BA176" s="61">
        <f>_xll.Lucanet("stat",Input!$C$2,Input!$C$3,Input!$D$4,$A176,Input!$C$5,BA$4,"EUR")/1000</f>
        <v>6.5989999999999993E-2</v>
      </c>
      <c r="BB176" s="61">
        <f>_xll.Lucanet("stat",Input!$C$2,Input!$C$3,Input!$D$4,$A176,Input!$C$5,BB$4,"EUR")/1000</f>
        <v>0</v>
      </c>
      <c r="BC176" s="61">
        <f>_xll.Lucanet("stat",Input!$C$2,Input!$C$3,Input!$D$4,$A176,Input!$C$5,BC$4,"EUR")/1000</f>
        <v>0.13200000000000001</v>
      </c>
      <c r="BD176" s="61">
        <f>_xll.Lucanet("stat",Input!$C$2,Input!$C$3,Input!$D$4,$A176,Input!$C$5,BD$4,"EUR")/1000</f>
        <v>-6.6000000000000003E-2</v>
      </c>
      <c r="BE176" s="61">
        <f>_xll.Lucanet("stat",Input!$C$2,Input!$C$3,Input!$D$4,$A176,Input!$C$5,BE$4,"EUR")/1000</f>
        <v>6.6000000000000003E-2</v>
      </c>
      <c r="BF176" s="61">
        <f>_xll.Lucanet("stat",Input!$C$2,Input!$C$3,Input!$D$4,$A176,Input!$C$5,BF$4,"EUR")/1000</f>
        <v>-6.6000000000000003E-2</v>
      </c>
      <c r="BG176" s="61">
        <f>_xll.Lucanet("stat",Input!$C$2,Input!$C$3,Input!$D$4,$A176,Input!$C$5,BG$4,"EUR")/1000</f>
        <v>0</v>
      </c>
      <c r="BH176" s="61">
        <f>_xll.Lucanet("stat",Input!$C$2,Input!$C$3,Input!$D$4,$A176,Input!$C$5,BH$4,"EUR")/1000</f>
        <v>0</v>
      </c>
      <c r="BI176" s="61">
        <f>_xll.Lucanet("stat",Input!$C$2,Input!$C$3,Input!$D$4,$A176,Input!$C$5,BI$4,"EUR")/1000</f>
        <v>0</v>
      </c>
      <c r="BJ176" s="61">
        <f>_xll.Lucanet("stat",Input!$C$2,Input!$C$3,Input!$D$4,$A176,Input!$C$5,BJ$4,"EUR")/1000</f>
        <v>0</v>
      </c>
      <c r="BK176" s="61">
        <f>_xll.Lucanet("stat",Input!$C$2,Input!$C$3,Input!$D$4,$A176,Input!$C$5,BK$4,"EUR")/1000</f>
        <v>0.159</v>
      </c>
      <c r="BL176" s="61">
        <f>_xll.Lucanet("stat",Input!$C$2,Input!$C$3,Input!$D$4,$A176,Input!$C$5,BL$4,"EUR")/1000</f>
        <v>0</v>
      </c>
      <c r="BM176" s="61">
        <f>_xll.Lucanet("stat",Input!$C$2,Input!$C$3,Input!$D$4,$A176,Input!$C$5,BM$4,"EUR")/1000</f>
        <v>0.13200000000000001</v>
      </c>
      <c r="BN176" s="61">
        <f>_xll.Lucanet("stat",Input!$C$2,Input!$C$3,Input!$D$4,$A176,Input!$C$5,BN$4,"EUR")/1000</f>
        <v>0</v>
      </c>
      <c r="BO176" s="61">
        <f>_xll.Lucanet("stat",Input!$C$2,Input!$C$3,Input!$D$4,$A176,Input!$C$5,BO$4,"EUR")/1000</f>
        <v>0</v>
      </c>
      <c r="BP176" s="61">
        <f>_xll.Lucanet("stat",Input!$C$2,Input!$C$3,Input!$D$4,$A176,Input!$C$5,BP$4,"EUR")/1000</f>
        <v>0.13200000000000001</v>
      </c>
      <c r="BQ176" s="61">
        <f>_xll.Lucanet("stat",Input!$C$2,Input!$C$3,Input!$D$4,$A176,Input!$C$5,BQ$4,"EUR")/1000</f>
        <v>0</v>
      </c>
      <c r="BR176" s="61">
        <f>_xll.Lucanet("stat",Input!$C$2,Input!$C$3,Input!$D$4,$A176,Input!$C$5,BR$4,"EUR")/1000</f>
        <v>1.4999999999999999E-2</v>
      </c>
      <c r="BS176" s="61">
        <f>_xll.Lucanet("stat",Input!$C$2,Input!$C$3,Input!$D$4,$A176,Input!$C$5,BS$4,"EUR")/1000</f>
        <v>0</v>
      </c>
      <c r="BT176" s="61">
        <f>_xll.Lucanet("stat",Input!$C$2,Input!$C$3,Input!$D$4,$A176,Input!$C$5,BT$4,"EUR")/1000</f>
        <v>0</v>
      </c>
      <c r="BU176" s="61">
        <f>_xll.Lucanet("stat",Input!$C$2,Input!$C$3,Input!$D$4,$A176,Input!$C$5,BU$4,"EUR")/1000</f>
        <v>10.757459999999998</v>
      </c>
      <c r="BV176" s="61">
        <f>_xll.Lucanet("stat",Input!$C$2,Input!$C$3,Input!$D$4,$A176,Input!$C$5,BV$4,"EUR")/1000</f>
        <v>0</v>
      </c>
      <c r="BW176" s="61">
        <f>_xll.Lucanet("stat",Input!$C$2,Input!$C$3,Input!$D$4,$A176,Input!$C$5,BW$4,"EUR")/1000</f>
        <v>4.4999999999999998E-2</v>
      </c>
      <c r="BX176" s="61">
        <f>_xll.Lucanet("stat",Input!$C$2,Input!$C$3,Input!$D$4,$A176,Input!$C$5,BX$4,"EUR")/1000</f>
        <v>3.5926799999999997</v>
      </c>
      <c r="BY176" s="61">
        <f>_xll.Lucanet("stat",Input!$C$2,Input!$C$3,Input!$D$4,$A176,Input!$C$5,BY$4,"EUR")/1000</f>
        <v>0</v>
      </c>
      <c r="BZ176" s="61">
        <f>_xll.Lucanet("stat",Input!$C$2,Input!$C$3,Input!$D$4,$A176,Input!$C$5,BZ$4,"EUR")/1000</f>
        <v>0.15484000000000001</v>
      </c>
      <c r="CA176" s="61">
        <f>_xll.Lucanet("stat",Input!$C$2,Input!$C$3,Input!$D$4,$A176,Input!$C$5,CA$4,"EUR")/1000</f>
        <v>0</v>
      </c>
      <c r="CB176" s="61">
        <f>_xll.Lucanet("stat",Input!$C$2,Input!$C$3,Input!$D$4,$A176,Input!$C$5,CB$4,"EUR")/1000</f>
        <v>0</v>
      </c>
      <c r="CC176" s="61">
        <f>_xll.Lucanet("stat",Input!$C$2,Input!$C$3,Input!$D$4,$A176,Input!$C$5,CC$4,"EUR")/1000</f>
        <v>0</v>
      </c>
      <c r="CD176" s="61">
        <f>_xll.Lucanet("stat",Input!$C$2,Input!$C$3,Input!$D$4,$A176,Input!$C$5,CD$4,"EUR")/1000</f>
        <v>0</v>
      </c>
      <c r="CE176" s="61">
        <f>_xll.Lucanet("stat",Input!$C$2,Input!$C$3,Input!$D$4,$A176,Input!$C$5,CE$4,"EUR")/1000</f>
        <v>0</v>
      </c>
      <c r="CF176" s="61">
        <f>_xll.Lucanet("stat",Input!$C$2,Input!$C$3,Input!$D$4,$A176,Input!$C$5,CF$4,"EUR")/1000</f>
        <v>0</v>
      </c>
      <c r="CG176" s="61">
        <f>_xll.Lucanet("stat",Input!$C$2,Input!$C$3,Input!$D$4,$A176,Input!$C$5,CG$4,"EUR")/1000</f>
        <v>0</v>
      </c>
      <c r="CH176" s="61">
        <f>_xll.Lucanet("stat",Input!$C$2,Input!$C$3,Input!$D$4,$A176,Input!$C$5,CH$4,"EUR")/1000</f>
        <v>0</v>
      </c>
      <c r="CI176" s="61">
        <f>_xll.Lucanet("stat",Input!$C$2,Input!$C$3,Input!$D$4,$A176,Input!$C$5,CI$4,"EUR")/1000</f>
        <v>0</v>
      </c>
      <c r="CJ176" s="61">
        <f>_xll.Lucanet("stat",Input!$C$2,Input!$C$3,Input!$D$4,$A176,Input!$C$5,CJ$4,"EUR")/1000</f>
        <v>0</v>
      </c>
      <c r="CK176" s="61">
        <f>_xll.Lucanet("stat",Input!$C$2,Input!$C$3,Input!$D$4,$A176,Input!$C$5,CK$4,"EUR")/1000</f>
        <v>0</v>
      </c>
      <c r="CL176" s="61">
        <f>_xll.Lucanet("stat",Input!$C$2,Input!$C$3,Input!$D$4,$A176,Input!$C$5,CL$4,"EUR")/1000</f>
        <v>0</v>
      </c>
    </row>
    <row r="177" spans="1:90">
      <c r="D177" s="27" t="s">
        <v>427</v>
      </c>
      <c r="E177" s="49">
        <f t="shared" si="1429"/>
        <v>14.549979999999998</v>
      </c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>
        <f>SUM(S176:AD176)</f>
        <v>0</v>
      </c>
      <c r="AE177" s="61">
        <f>SUM(T176:AE176)</f>
        <v>0</v>
      </c>
      <c r="AF177" s="61">
        <f>SUM(U176:AF176)</f>
        <v>0</v>
      </c>
      <c r="AG177" s="61">
        <f>SUM(V176:AG176)</f>
        <v>0</v>
      </c>
      <c r="AH177" s="61">
        <f t="shared" ref="AH177:AO177" si="1538">SUM(W176:AH176)</f>
        <v>0</v>
      </c>
      <c r="AI177" s="61">
        <f t="shared" si="1538"/>
        <v>0</v>
      </c>
      <c r="AJ177" s="61">
        <f t="shared" si="1538"/>
        <v>0</v>
      </c>
      <c r="AK177" s="61">
        <f t="shared" si="1538"/>
        <v>0</v>
      </c>
      <c r="AL177" s="61">
        <f t="shared" si="1538"/>
        <v>0</v>
      </c>
      <c r="AM177" s="61">
        <f t="shared" si="1538"/>
        <v>0</v>
      </c>
      <c r="AN177" s="61">
        <f t="shared" si="1538"/>
        <v>0</v>
      </c>
      <c r="AO177" s="61">
        <f t="shared" si="1538"/>
        <v>0</v>
      </c>
      <c r="AP177" s="61">
        <f t="shared" ref="AP177" si="1539">SUM(AE176:AP176)</f>
        <v>0</v>
      </c>
      <c r="AQ177" s="61">
        <f t="shared" ref="AQ177" si="1540">SUM(AF176:AQ176)</f>
        <v>0.03</v>
      </c>
      <c r="AR177" s="61">
        <f t="shared" ref="AR177" si="1541">SUM(AG176:AR176)</f>
        <v>3.7999999999999999E-2</v>
      </c>
      <c r="AS177" s="61">
        <f t="shared" ref="AS177" si="1542">SUM(AH176:AS176)</f>
        <v>3.7999999999999999E-2</v>
      </c>
      <c r="AT177" s="61">
        <f t="shared" ref="AT177" si="1543">SUM(AI176:AT176)</f>
        <v>3.7999999999999999E-2</v>
      </c>
      <c r="AU177" s="61">
        <f t="shared" ref="AU177" si="1544">SUM(AJ176:AU176)</f>
        <v>3.7999999999999999E-2</v>
      </c>
      <c r="AV177" s="61">
        <f t="shared" ref="AV177" si="1545">SUM(AK176:AV176)</f>
        <v>3.7999999999999999E-2</v>
      </c>
      <c r="AW177" s="61">
        <f t="shared" ref="AW177" si="1546">SUM(AL176:AW176)</f>
        <v>2.9539999999999997</v>
      </c>
      <c r="AX177" s="61">
        <f t="shared" ref="AX177" si="1547">SUM(AM176:AX176)</f>
        <v>2.9539999999999997</v>
      </c>
      <c r="AY177" s="61">
        <f t="shared" ref="AY177" si="1548">SUM(AN176:AY176)</f>
        <v>2.9539999999999997</v>
      </c>
      <c r="AZ177" s="61">
        <f t="shared" ref="AZ177" si="1549">SUM(AO176:AZ176)</f>
        <v>3.4079999999999999</v>
      </c>
      <c r="BA177" s="61">
        <f t="shared" ref="BA177" si="1550">SUM(AP176:BA176)</f>
        <v>3.4739899999999997</v>
      </c>
      <c r="BB177" s="61">
        <f t="shared" ref="BB177:BC177" si="1551">SUM(AQ176:BB176)</f>
        <v>3.4739899999999997</v>
      </c>
      <c r="BC177" s="61">
        <f t="shared" si="1551"/>
        <v>3.5759900000000004</v>
      </c>
      <c r="BD177" s="61">
        <f t="shared" ref="BD177" si="1552">SUM(AS176:BD176)</f>
        <v>3.5019900000000006</v>
      </c>
      <c r="BE177" s="61">
        <f t="shared" ref="BE177" si="1553">SUM(AT176:BE176)</f>
        <v>3.5679900000000004</v>
      </c>
      <c r="BF177" s="61">
        <f t="shared" ref="BF177" si="1554">SUM(AU176:BF176)</f>
        <v>3.5019900000000006</v>
      </c>
      <c r="BG177" s="61">
        <f t="shared" ref="BG177" si="1555">SUM(AV176:BG176)</f>
        <v>3.5019900000000006</v>
      </c>
      <c r="BH177" s="61">
        <f t="shared" ref="BH177" si="1556">SUM(AW176:BH176)</f>
        <v>3.5019900000000006</v>
      </c>
      <c r="BI177" s="61">
        <f t="shared" ref="BI177" si="1557">SUM(AX176:BI176)</f>
        <v>0.58599000000000001</v>
      </c>
      <c r="BJ177" s="61">
        <f t="shared" ref="BJ177" si="1558">SUM(AY176:BJ176)</f>
        <v>0.58599000000000001</v>
      </c>
      <c r="BK177" s="61">
        <f t="shared" ref="BK177" si="1559">SUM(AZ176:BK176)</f>
        <v>0.74499000000000004</v>
      </c>
      <c r="BL177" s="61">
        <f t="shared" ref="BL177" si="1560">SUM(BA176:BL176)</f>
        <v>0.29098999999999997</v>
      </c>
      <c r="BM177" s="61">
        <f t="shared" ref="BM177" si="1561">SUM(BB176:BM176)</f>
        <v>0.35699999999999998</v>
      </c>
      <c r="BN177" s="61">
        <f t="shared" ref="BN177" si="1562">SUM(BC176:BN176)</f>
        <v>0.35699999999999998</v>
      </c>
      <c r="BO177" s="61">
        <f t="shared" ref="BO177" si="1563">SUM(BD176:BO176)</f>
        <v>0.22500000000000001</v>
      </c>
      <c r="BP177" s="61">
        <f t="shared" ref="BP177" si="1564">SUM(BE176:BP176)</f>
        <v>0.42300000000000004</v>
      </c>
      <c r="BQ177" s="61">
        <f t="shared" ref="BQ177" si="1565">SUM(BF176:BQ176)</f>
        <v>0.35699999999999998</v>
      </c>
      <c r="BR177" s="61">
        <f t="shared" ref="BR177" si="1566">SUM(BG176:BR176)</f>
        <v>0.43800000000000006</v>
      </c>
      <c r="BS177" s="61">
        <f t="shared" ref="BS177" si="1567">SUM(BH176:BS176)</f>
        <v>0.43800000000000006</v>
      </c>
      <c r="BT177" s="61">
        <f t="shared" ref="BT177" si="1568">SUM(BI176:BT176)</f>
        <v>0.43800000000000006</v>
      </c>
      <c r="BU177" s="61">
        <f t="shared" ref="BU177" si="1569">SUM(BJ176:BU176)</f>
        <v>11.195459999999999</v>
      </c>
      <c r="BV177" s="61">
        <f t="shared" ref="BV177" si="1570">SUM(BK176:BV176)</f>
        <v>11.195459999999999</v>
      </c>
      <c r="BW177" s="61">
        <f t="shared" ref="BW177" si="1571">SUM(BL176:BW176)</f>
        <v>11.081459999999998</v>
      </c>
      <c r="BX177" s="61">
        <f t="shared" ref="BX177" si="1572">SUM(BM176:BX176)</f>
        <v>14.674139999999998</v>
      </c>
      <c r="BY177" s="61">
        <f t="shared" ref="BY177" si="1573">SUM(BN176:BY176)</f>
        <v>14.542139999999998</v>
      </c>
      <c r="BZ177" s="61">
        <f t="shared" ref="BZ177" si="1574">SUM(BO176:BZ176)</f>
        <v>14.696979999999998</v>
      </c>
      <c r="CA177" s="61">
        <f t="shared" ref="CA177" si="1575">SUM(BP176:CA176)</f>
        <v>14.696979999999998</v>
      </c>
      <c r="CB177" s="61">
        <f t="shared" ref="CB177" si="1576">SUM(BQ176:CB176)</f>
        <v>14.564979999999998</v>
      </c>
      <c r="CC177" s="61">
        <f t="shared" ref="CC177" si="1577">SUM(BR176:CC176)</f>
        <v>14.564979999999998</v>
      </c>
      <c r="CD177" s="61">
        <f t="shared" ref="CD177" si="1578">SUM(BS176:CD176)</f>
        <v>14.549979999999998</v>
      </c>
      <c r="CE177" s="61">
        <f t="shared" ref="CE177" si="1579">SUM(BT176:CE176)</f>
        <v>14.549979999999998</v>
      </c>
      <c r="CF177" s="61">
        <f t="shared" ref="CF177" si="1580">SUM(BU176:CF176)</f>
        <v>14.549979999999998</v>
      </c>
      <c r="CG177" s="61">
        <f t="shared" ref="CG177" si="1581">SUM(BV176:CG176)</f>
        <v>3.7925199999999997</v>
      </c>
      <c r="CH177" s="61">
        <f t="shared" ref="CH177" si="1582">SUM(BW176:CH176)</f>
        <v>3.7925199999999997</v>
      </c>
      <c r="CI177" s="61">
        <f t="shared" ref="CI177" si="1583">SUM(BX176:CI176)</f>
        <v>3.7475199999999997</v>
      </c>
      <c r="CJ177" s="61">
        <f t="shared" ref="CJ177" si="1584">SUM(BY176:CJ176)</f>
        <v>0.15484000000000001</v>
      </c>
      <c r="CK177" s="61">
        <f t="shared" ref="CK177" si="1585">SUM(BZ176:CK176)</f>
        <v>0.15484000000000001</v>
      </c>
      <c r="CL177" s="61">
        <f t="shared" ref="CL177" si="1586">SUM(CA176:CL176)</f>
        <v>0</v>
      </c>
    </row>
    <row r="178" spans="1:90">
      <c r="A178" s="27" t="s">
        <v>428</v>
      </c>
      <c r="B178" s="27" t="s">
        <v>429</v>
      </c>
      <c r="D178" s="77" t="s">
        <v>430</v>
      </c>
      <c r="E178" s="49">
        <f t="shared" si="1429"/>
        <v>0</v>
      </c>
      <c r="S178" s="61">
        <f>(_xll.Lucanet("stat",Input!$C$2,Input!$C$3,Input!$D$4,$A178,Input!$C$5,S$4,"EUR")/1000+_xll.Lucanet("stat",Input!$C$2,Input!$C$3,Input!$D$4,$B178,Input!$C$5,S$4,"EUR")/1000)</f>
        <v>0</v>
      </c>
      <c r="T178" s="61">
        <f>(_xll.Lucanet("stat",Input!$C$2,Input!$C$3,Input!$D$4,$A178,Input!$C$5,T$4,"EUR")/1000+_xll.Lucanet("stat",Input!$C$2,Input!$C$3,Input!$D$4,$B178,Input!$C$5,T$4,"EUR")/1000)</f>
        <v>0</v>
      </c>
      <c r="U178" s="61">
        <f>(_xll.Lucanet("stat",Input!$C$2,Input!$C$3,Input!$D$4,$A178,Input!$C$5,U$4,"EUR")/1000+_xll.Lucanet("stat",Input!$C$2,Input!$C$3,Input!$D$4,$B178,Input!$C$5,U$4,"EUR")/1000)</f>
        <v>0</v>
      </c>
      <c r="V178" s="61">
        <f>(_xll.Lucanet("stat",Input!$C$2,Input!$C$3,Input!$D$4,$A178,Input!$C$5,V$4,"EUR")/1000+_xll.Lucanet("stat",Input!$C$2,Input!$C$3,Input!$D$4,$B178,Input!$C$5,V$4,"EUR")/1000)</f>
        <v>0</v>
      </c>
      <c r="W178" s="61">
        <f>(_xll.Lucanet("stat",Input!$C$2,Input!$C$3,Input!$D$4,$A178,Input!$C$5,W$4,"EUR")/1000+_xll.Lucanet("stat",Input!$C$2,Input!$C$3,Input!$D$4,$B178,Input!$C$5,W$4,"EUR")/1000)</f>
        <v>0</v>
      </c>
      <c r="X178" s="61">
        <f>(_xll.Lucanet("stat",Input!$C$2,Input!$C$3,Input!$D$4,$A178,Input!$C$5,X$4,"EUR")/1000+_xll.Lucanet("stat",Input!$C$2,Input!$C$3,Input!$D$4,$B178,Input!$C$5,X$4,"EUR")/1000)</f>
        <v>0</v>
      </c>
      <c r="Y178" s="61">
        <f>(_xll.Lucanet("stat",Input!$C$2,Input!$C$3,Input!$D$4,$A178,Input!$C$5,Y$4,"EUR")/1000+_xll.Lucanet("stat",Input!$C$2,Input!$C$3,Input!$D$4,$B178,Input!$C$5,Y$4,"EUR")/1000)</f>
        <v>0</v>
      </c>
      <c r="Z178" s="61">
        <f>(_xll.Lucanet("stat",Input!$C$2,Input!$C$3,Input!$D$4,$A178,Input!$C$5,Z$4,"EUR")/1000+_xll.Lucanet("stat",Input!$C$2,Input!$C$3,Input!$D$4,$B178,Input!$C$5,Z$4,"EUR")/1000)</f>
        <v>0</v>
      </c>
      <c r="AA178" s="61">
        <f>(_xll.Lucanet("stat",Input!$C$2,Input!$C$3,Input!$D$4,$A178,Input!$C$5,AA$4,"EUR")/1000+_xll.Lucanet("stat",Input!$C$2,Input!$C$3,Input!$D$4,$B178,Input!$C$5,AA$4,"EUR")/1000)</f>
        <v>0</v>
      </c>
      <c r="AB178" s="61">
        <f>(_xll.Lucanet("stat",Input!$C$2,Input!$C$3,Input!$D$4,$A178,Input!$C$5,AB$4,"EUR")/1000+_xll.Lucanet("stat",Input!$C$2,Input!$C$3,Input!$D$4,$B178,Input!$C$5,AB$4,"EUR")/1000)</f>
        <v>0</v>
      </c>
      <c r="AC178" s="61">
        <f>(_xll.Lucanet("stat",Input!$C$2,Input!$C$3,Input!$D$4,$A178,Input!$C$5,AC$4,"EUR")/1000+_xll.Lucanet("stat",Input!$C$2,Input!$C$3,Input!$D$4,$B178,Input!$C$5,AC$4,"EUR")/1000)</f>
        <v>0</v>
      </c>
      <c r="AD178" s="61">
        <f>(_xll.Lucanet("stat",Input!$C$2,Input!$C$3,Input!$D$4,$A178,Input!$C$5,AD$4,"EUR")/1000+_xll.Lucanet("stat",Input!$C$2,Input!$C$3,Input!$D$4,$B178,Input!$C$5,AD$4,"EUR")/1000)</f>
        <v>0</v>
      </c>
      <c r="AE178" s="61">
        <f>(_xll.Lucanet("stat",Input!$C$2,Input!$C$3,Input!$D$4,$A178,Input!$C$5,AE$4,"EUR")/1000+_xll.Lucanet("stat",Input!$C$2,Input!$C$3,Input!$D$4,$B178,Input!$C$5,AE$4,"EUR")/1000)</f>
        <v>0</v>
      </c>
      <c r="AF178" s="61">
        <f>(_xll.Lucanet("stat",Input!$C$2,Input!$C$3,Input!$D$4,$A178,Input!$C$5,AF$4,"EUR")/1000+_xll.Lucanet("stat",Input!$C$2,Input!$C$3,Input!$D$4,$B178,Input!$C$5,AF$4,"EUR")/1000)</f>
        <v>0</v>
      </c>
      <c r="AG178" s="61">
        <f>(_xll.Lucanet("stat",Input!$C$2,Input!$C$3,Input!$D$4,$A178,Input!$C$5,AG$4,"EUR")/1000+_xll.Lucanet("stat",Input!$C$2,Input!$C$3,Input!$D$4,$B178,Input!$C$5,AG$4,"EUR")/1000)</f>
        <v>0</v>
      </c>
      <c r="AH178" s="61">
        <f>(_xll.Lucanet("stat",Input!$C$2,Input!$C$3,Input!$D$4,$A178,Input!$C$5,AH$4,"EUR")/1000+_xll.Lucanet("stat",Input!$C$2,Input!$C$3,Input!$D$4,$B178,Input!$C$5,AH$4,"EUR")/1000)</f>
        <v>0</v>
      </c>
      <c r="AI178" s="61"/>
      <c r="AJ178" s="61"/>
      <c r="AK178" s="61"/>
      <c r="AL178" s="61"/>
      <c r="AM178" s="61"/>
      <c r="AN178" s="61"/>
      <c r="AO178" s="61"/>
      <c r="AP178" s="61"/>
      <c r="AQ178" s="61">
        <f>(_xll.Lucanet("stat",Input!$C$2,Input!$C$3,Input!$D$4,$A178,Input!$C$5,AQ$4,"EUR")/1000+_xll.Lucanet("stat",Input!$C$2,Input!$C$3,Input!$D$4,$B178,Input!$C$5,AQ$4,"EUR")/1000)</f>
        <v>0</v>
      </c>
      <c r="AR178" s="61">
        <f>(_xll.Lucanet("stat",Input!$C$2,Input!$C$3,Input!$D$4,$A178,Input!$C$5,AR$4,"EUR")/1000+_xll.Lucanet("stat",Input!$C$2,Input!$C$3,Input!$D$4,$B178,Input!$C$5,AR$4,"EUR")/1000)</f>
        <v>0</v>
      </c>
      <c r="AS178" s="61">
        <f>(_xll.Lucanet("stat",Input!$C$2,Input!$C$3,Input!$D$4,$A178,Input!$C$5,AS$4,"EUR")/1000+_xll.Lucanet("stat",Input!$C$2,Input!$C$3,Input!$D$4,$B178,Input!$C$5,AS$4,"EUR")/1000)</f>
        <v>0</v>
      </c>
      <c r="AT178" s="61">
        <f>(_xll.Lucanet("stat",Input!$C$2,Input!$C$3,Input!$D$4,$A178,Input!$C$5,AT$4,"EUR")/1000+_xll.Lucanet("stat",Input!$C$2,Input!$C$3,Input!$D$4,$B178,Input!$C$5,AT$4,"EUR")/1000)</f>
        <v>0</v>
      </c>
      <c r="AU178" s="61">
        <f>(_xll.Lucanet("stat",Input!$C$2,Input!$C$3,Input!$D$4,$A178,Input!$C$5,AU$4,"EUR")/1000+_xll.Lucanet("stat",Input!$C$2,Input!$C$3,Input!$D$4,$B178,Input!$C$5,AU$4,"EUR")/1000)</f>
        <v>0</v>
      </c>
      <c r="AV178" s="61">
        <f>(_xll.Lucanet("stat",Input!$C$2,Input!$C$3,Input!$D$4,$A178,Input!$C$5,AV$4,"EUR")/1000+_xll.Lucanet("stat",Input!$C$2,Input!$C$3,Input!$D$4,$B178,Input!$C$5,AV$4,"EUR")/1000)</f>
        <v>0</v>
      </c>
      <c r="AW178" s="61">
        <f>(_xll.Lucanet("stat",Input!$C$2,Input!$C$3,Input!$D$4,$A178,Input!$C$5,AW$4,"EUR")/1000+_xll.Lucanet("stat",Input!$C$2,Input!$C$3,Input!$D$4,$B178,Input!$C$5,AW$4,"EUR")/1000)</f>
        <v>0</v>
      </c>
      <c r="AX178" s="61">
        <f>(_xll.Lucanet("stat",Input!$C$2,Input!$C$3,Input!$D$4,$A178,Input!$C$5,AX$4,"EUR")/1000+_xll.Lucanet("stat",Input!$C$2,Input!$C$3,Input!$D$4,$B178,Input!$C$5,AX$4,"EUR")/1000)</f>
        <v>0</v>
      </c>
      <c r="AY178" s="61">
        <f>(_xll.Lucanet("stat",Input!$C$2,Input!$C$3,Input!$D$4,$A178,Input!$C$5,AY$4,"EUR")/1000+_xll.Lucanet("stat",Input!$C$2,Input!$C$3,Input!$D$4,$B178,Input!$C$5,AY$4,"EUR")/1000)</f>
        <v>0</v>
      </c>
      <c r="AZ178" s="61">
        <f>(_xll.Lucanet("stat",Input!$C$2,Input!$C$3,Input!$D$4,$A178,Input!$C$5,AZ$4,"EUR")/1000+_xll.Lucanet("stat",Input!$C$2,Input!$C$3,Input!$D$4,$B178,Input!$C$5,AZ$4,"EUR")/1000)</f>
        <v>0</v>
      </c>
      <c r="BA178" s="61">
        <f>(_xll.Lucanet("stat",Input!$C$2,Input!$C$3,Input!$D$4,$A178,Input!$C$5,BA$4,"EUR")/1000+_xll.Lucanet("stat",Input!$C$2,Input!$C$3,Input!$D$4,$B178,Input!$C$5,BA$4,"EUR")/1000)</f>
        <v>0</v>
      </c>
      <c r="BB178" s="61">
        <f>(_xll.Lucanet("stat",Input!$C$2,Input!$C$3,Input!$D$4,$A178,Input!$C$5,BB$4,"EUR")/1000+_xll.Lucanet("stat",Input!$C$2,Input!$C$3,Input!$D$4,$B178,Input!$C$5,BB$4,"EUR")/1000)</f>
        <v>0</v>
      </c>
      <c r="BC178" s="61">
        <f>(_xll.Lucanet("stat",Input!$C$2,Input!$C$3,Input!$D$4,$A178,Input!$C$5,BC$4,"EUR")/1000+_xll.Lucanet("stat",Input!$C$2,Input!$C$3,Input!$D$4,$B178,Input!$C$5,BC$4,"EUR")/1000)</f>
        <v>0</v>
      </c>
      <c r="BD178" s="61">
        <f>(_xll.Lucanet("stat",Input!$C$2,Input!$C$3,Input!$D$4,$A178,Input!$C$5,BD$4,"EUR")/1000+_xll.Lucanet("stat",Input!$C$2,Input!$C$3,Input!$D$4,$B178,Input!$C$5,BD$4,"EUR")/1000)</f>
        <v>0</v>
      </c>
      <c r="BE178" s="61">
        <f>(_xll.Lucanet("stat",Input!$C$2,Input!$C$3,Input!$D$4,$A178,Input!$C$5,BE$4,"EUR")/1000+_xll.Lucanet("stat",Input!$C$2,Input!$C$3,Input!$D$4,$B178,Input!$C$5,BE$4,"EUR")/1000)</f>
        <v>0</v>
      </c>
      <c r="BF178" s="61">
        <f>(_xll.Lucanet("stat",Input!$C$2,Input!$C$3,Input!$D$4,$A178,Input!$C$5,BF$4,"EUR")/1000+_xll.Lucanet("stat",Input!$C$2,Input!$C$3,Input!$D$4,$B178,Input!$C$5,BF$4,"EUR")/1000)</f>
        <v>0</v>
      </c>
      <c r="BG178" s="61">
        <f>(_xll.Lucanet("stat",Input!$C$2,Input!$C$3,Input!$D$4,$A178,Input!$C$5,BG$4,"EUR")/1000+_xll.Lucanet("stat",Input!$C$2,Input!$C$3,Input!$D$4,$B178,Input!$C$5,BG$4,"EUR")/1000)</f>
        <v>0</v>
      </c>
      <c r="BH178" s="61">
        <f>(_xll.Lucanet("stat",Input!$C$2,Input!$C$3,Input!$D$4,$A178,Input!$C$5,BH$4,"EUR")/1000+_xll.Lucanet("stat",Input!$C$2,Input!$C$3,Input!$D$4,$B178,Input!$C$5,BH$4,"EUR")/1000)</f>
        <v>0</v>
      </c>
      <c r="BI178" s="61">
        <f>(_xll.Lucanet("stat",Input!$C$2,Input!$C$3,Input!$D$4,$A178,Input!$C$5,BI$4,"EUR")/1000+_xll.Lucanet("stat",Input!$C$2,Input!$C$3,Input!$D$4,$B178,Input!$C$5,BI$4,"EUR")/1000)</f>
        <v>0</v>
      </c>
      <c r="BJ178" s="61">
        <f>(_xll.Lucanet("stat",Input!$C$2,Input!$C$3,Input!$D$4,$A178,Input!$C$5,BJ$4,"EUR")/1000+_xll.Lucanet("stat",Input!$C$2,Input!$C$3,Input!$D$4,$B178,Input!$C$5,BJ$4,"EUR")/1000)</f>
        <v>0</v>
      </c>
      <c r="BK178" s="61">
        <f>(_xll.Lucanet("stat",Input!$C$2,Input!$C$3,Input!$D$4,$A178,Input!$C$5,BK$4,"EUR")/1000+_xll.Lucanet("stat",Input!$C$2,Input!$C$3,Input!$D$4,$B178,Input!$C$5,BK$4,"EUR")/1000)</f>
        <v>0</v>
      </c>
      <c r="BL178" s="61">
        <f>(_xll.Lucanet("stat",Input!$C$2,Input!$C$3,Input!$D$4,$A178,Input!$C$5,BL$4,"EUR")/1000+_xll.Lucanet("stat",Input!$C$2,Input!$C$3,Input!$D$4,$B178,Input!$C$5,BL$4,"EUR")/1000)</f>
        <v>0</v>
      </c>
      <c r="BM178" s="61">
        <f>(_xll.Lucanet("stat",Input!$C$2,Input!$C$3,Input!$D$4,$A178,Input!$C$5,BM$4,"EUR")/1000+_xll.Lucanet("stat",Input!$C$2,Input!$C$3,Input!$D$4,$B178,Input!$C$5,BM$4,"EUR")/1000)</f>
        <v>0</v>
      </c>
      <c r="BN178" s="61">
        <f>(_xll.Lucanet("stat",Input!$C$2,Input!$C$3,Input!$D$4,$A178,Input!$C$5,BN$4,"EUR")/1000+_xll.Lucanet("stat",Input!$C$2,Input!$C$3,Input!$D$4,$B178,Input!$C$5,BN$4,"EUR")/1000)</f>
        <v>0</v>
      </c>
      <c r="BO178" s="61">
        <f>(_xll.Lucanet("stat",Input!$C$2,Input!$C$3,Input!$D$4,$A178,Input!$C$5,BO$4,"EUR")/1000+_xll.Lucanet("stat",Input!$C$2,Input!$C$3,Input!$D$4,$B178,Input!$C$5,BO$4,"EUR")/1000)</f>
        <v>0</v>
      </c>
      <c r="BP178" s="61">
        <f>(_xll.Lucanet("stat",Input!$C$2,Input!$C$3,Input!$D$4,$A178,Input!$C$5,BP$4,"EUR")/1000+_xll.Lucanet("stat",Input!$C$2,Input!$C$3,Input!$D$4,$B178,Input!$C$5,BP$4,"EUR")/1000)</f>
        <v>0</v>
      </c>
      <c r="BQ178" s="61">
        <f>(_xll.Lucanet("stat",Input!$C$2,Input!$C$3,Input!$D$4,$A178,Input!$C$5,BQ$4,"EUR")/1000+_xll.Lucanet("stat",Input!$C$2,Input!$C$3,Input!$D$4,$B178,Input!$C$5,BQ$4,"EUR")/1000)</f>
        <v>0</v>
      </c>
      <c r="BR178" s="61">
        <f>(_xll.Lucanet("stat",Input!$C$2,Input!$C$3,Input!$D$4,$A178,Input!$C$5,BR$4,"EUR")/1000+_xll.Lucanet("stat",Input!$C$2,Input!$C$3,Input!$D$4,$B178,Input!$C$5,BR$4,"EUR")/1000)</f>
        <v>0</v>
      </c>
      <c r="BS178" s="61">
        <f>(_xll.Lucanet("stat",Input!$C$2,Input!$C$3,Input!$D$4,$A178,Input!$C$5,BS$4,"EUR")/1000+_xll.Lucanet("stat",Input!$C$2,Input!$C$3,Input!$D$4,$B178,Input!$C$5,BS$4,"EUR")/1000)</f>
        <v>0</v>
      </c>
      <c r="BT178" s="61">
        <f>(_xll.Lucanet("stat",Input!$C$2,Input!$C$3,Input!$D$4,$A178,Input!$C$5,BT$4,"EUR")/1000+_xll.Lucanet("stat",Input!$C$2,Input!$C$3,Input!$D$4,$B178,Input!$C$5,BT$4,"EUR")/1000)</f>
        <v>0</v>
      </c>
      <c r="BU178" s="61">
        <f>(_xll.Lucanet("stat",Input!$C$2,Input!$C$3,Input!$D$4,$A178,Input!$C$5,BU$4,"EUR")/1000+_xll.Lucanet("stat",Input!$C$2,Input!$C$3,Input!$D$4,$B178,Input!$C$5,BU$4,"EUR")/1000)</f>
        <v>0</v>
      </c>
      <c r="BV178" s="61">
        <f>(_xll.Lucanet("stat",Input!$C$2,Input!$C$3,Input!$D$4,$A178,Input!$C$5,BV$4,"EUR")/1000+_xll.Lucanet("stat",Input!$C$2,Input!$C$3,Input!$D$4,$B178,Input!$C$5,BV$4,"EUR")/1000)</f>
        <v>0</v>
      </c>
      <c r="BW178" s="61">
        <f>(_xll.Lucanet("stat",Input!$C$2,Input!$C$3,Input!$D$4,$A178,Input!$C$5,BW$4,"EUR")/1000+_xll.Lucanet("stat",Input!$C$2,Input!$C$3,Input!$D$4,$B178,Input!$C$5,BW$4,"EUR")/1000)</f>
        <v>-1.25</v>
      </c>
      <c r="BX178" s="61">
        <f>(_xll.Lucanet("stat",Input!$C$2,Input!$C$3,Input!$D$4,$A178,Input!$C$5,BX$4,"EUR")/1000+_xll.Lucanet("stat",Input!$C$2,Input!$C$3,Input!$D$4,$B178,Input!$C$5,BX$4,"EUR")/1000)</f>
        <v>0</v>
      </c>
      <c r="BY178" s="61">
        <f>(_xll.Lucanet("stat",Input!$C$2,Input!$C$3,Input!$D$4,$A178,Input!$C$5,BY$4,"EUR")/1000+_xll.Lucanet("stat",Input!$C$2,Input!$C$3,Input!$D$4,$B178,Input!$C$5,BY$4,"EUR")/1000)</f>
        <v>0</v>
      </c>
      <c r="BZ178" s="61">
        <f>(_xll.Lucanet("stat",Input!$C$2,Input!$C$3,Input!$D$4,$A178,Input!$C$5,BZ$4,"EUR")/1000+_xll.Lucanet("stat",Input!$C$2,Input!$C$3,Input!$D$4,$B178,Input!$C$5,BZ$4,"EUR")/1000)</f>
        <v>0</v>
      </c>
      <c r="CA178" s="61">
        <f>(_xll.Lucanet("stat",Input!$C$2,Input!$C$3,Input!$D$4,$A178,Input!$C$5,CA$4,"EUR")/1000+_xll.Lucanet("stat",Input!$C$2,Input!$C$3,Input!$D$4,$B178,Input!$C$5,CA$4,"EUR")/1000)</f>
        <v>0</v>
      </c>
      <c r="CB178" s="61">
        <f>(_xll.Lucanet("stat",Input!$C$2,Input!$C$3,Input!$D$4,$A178,Input!$C$5,CB$4,"EUR")/1000+_xll.Lucanet("stat",Input!$C$2,Input!$C$3,Input!$D$4,$B178,Input!$C$5,CB$4,"EUR")/1000)</f>
        <v>0</v>
      </c>
      <c r="CC178" s="61">
        <f>(_xll.Lucanet("stat",Input!$C$2,Input!$C$3,Input!$D$4,$A178,Input!$C$5,CC$4,"EUR")/1000+_xll.Lucanet("stat",Input!$C$2,Input!$C$3,Input!$D$4,$B178,Input!$C$5,CC$4,"EUR")/1000)</f>
        <v>0</v>
      </c>
      <c r="CD178" s="61">
        <f>(_xll.Lucanet("stat",Input!$C$2,Input!$C$3,Input!$D$4,$A178,Input!$C$5,CD$4,"EUR")/1000+_xll.Lucanet("stat",Input!$C$2,Input!$C$3,Input!$D$4,$B178,Input!$C$5,CD$4,"EUR")/1000)</f>
        <v>0</v>
      </c>
      <c r="CE178" s="61">
        <f>(_xll.Lucanet("stat",Input!$C$2,Input!$C$3,Input!$D$4,$A178,Input!$C$5,CE$4,"EUR")/1000+_xll.Lucanet("stat",Input!$C$2,Input!$C$3,Input!$D$4,$B178,Input!$C$5,CE$4,"EUR")/1000)</f>
        <v>0</v>
      </c>
      <c r="CF178" s="61">
        <f>(_xll.Lucanet("stat",Input!$C$2,Input!$C$3,Input!$D$4,$A178,Input!$C$5,CF$4,"EUR")/1000+_xll.Lucanet("stat",Input!$C$2,Input!$C$3,Input!$D$4,$B178,Input!$C$5,CF$4,"EUR")/1000)</f>
        <v>0</v>
      </c>
      <c r="CG178" s="61">
        <f>(_xll.Lucanet("stat",Input!$C$2,Input!$C$3,Input!$D$4,$A178,Input!$C$5,CG$4,"EUR")/1000+_xll.Lucanet("stat",Input!$C$2,Input!$C$3,Input!$D$4,$B178,Input!$C$5,CG$4,"EUR")/1000)</f>
        <v>0</v>
      </c>
      <c r="CH178" s="61">
        <f>(_xll.Lucanet("stat",Input!$C$2,Input!$C$3,Input!$D$4,$A178,Input!$C$5,CH$4,"EUR")/1000+_xll.Lucanet("stat",Input!$C$2,Input!$C$3,Input!$D$4,$B178,Input!$C$5,CH$4,"EUR")/1000)</f>
        <v>0</v>
      </c>
      <c r="CI178" s="61">
        <f>(_xll.Lucanet("stat",Input!$C$2,Input!$C$3,Input!$D$4,$A178,Input!$C$5,CI$4,"EUR")/1000+_xll.Lucanet("stat",Input!$C$2,Input!$C$3,Input!$D$4,$B178,Input!$C$5,CI$4,"EUR")/1000)</f>
        <v>0</v>
      </c>
      <c r="CJ178" s="61">
        <f>(_xll.Lucanet("stat",Input!$C$2,Input!$C$3,Input!$D$4,$A178,Input!$C$5,CJ$4,"EUR")/1000+_xll.Lucanet("stat",Input!$C$2,Input!$C$3,Input!$D$4,$B178,Input!$C$5,CJ$4,"EUR")/1000)</f>
        <v>0</v>
      </c>
      <c r="CK178" s="61">
        <f>(_xll.Lucanet("stat",Input!$C$2,Input!$C$3,Input!$D$4,$A178,Input!$C$5,CK$4,"EUR")/1000+_xll.Lucanet("stat",Input!$C$2,Input!$C$3,Input!$D$4,$B178,Input!$C$5,CK$4,"EUR")/1000)</f>
        <v>0</v>
      </c>
      <c r="CL178" s="61">
        <f>(_xll.Lucanet("stat",Input!$C$2,Input!$C$3,Input!$D$4,$A178,Input!$C$5,CL$4,"EUR")/1000+_xll.Lucanet("stat",Input!$C$2,Input!$C$3,Input!$D$4,$B178,Input!$C$5,CL$4,"EUR")/1000)</f>
        <v>0</v>
      </c>
    </row>
    <row r="179" spans="1:90">
      <c r="D179" s="77" t="s">
        <v>431</v>
      </c>
      <c r="E179" s="49">
        <f t="shared" si="1429"/>
        <v>-1.25</v>
      </c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>
        <f>SUM(S178:AD178)</f>
        <v>0</v>
      </c>
      <c r="AE179" s="61">
        <f>SUM(T178:AE178)</f>
        <v>0</v>
      </c>
      <c r="AF179" s="61">
        <f>SUM(U178:AF178)</f>
        <v>0</v>
      </c>
      <c r="AG179" s="61">
        <f>SUM(V178:AG178)</f>
        <v>0</v>
      </c>
      <c r="AH179" s="61">
        <f>SUM(W178:AH178)</f>
        <v>0</v>
      </c>
      <c r="AI179" s="61">
        <f t="shared" ref="AI179:AO179" si="1587">SUM(X178:AI178)</f>
        <v>0</v>
      </c>
      <c r="AJ179" s="61">
        <f t="shared" si="1587"/>
        <v>0</v>
      </c>
      <c r="AK179" s="61">
        <f t="shared" si="1587"/>
        <v>0</v>
      </c>
      <c r="AL179" s="61">
        <f t="shared" si="1587"/>
        <v>0</v>
      </c>
      <c r="AM179" s="61">
        <f t="shared" si="1587"/>
        <v>0</v>
      </c>
      <c r="AN179" s="61">
        <f t="shared" si="1587"/>
        <v>0</v>
      </c>
      <c r="AO179" s="61">
        <f t="shared" si="1587"/>
        <v>0</v>
      </c>
      <c r="AP179" s="61">
        <f t="shared" ref="AP179" si="1588">SUM(AE178:AP178)</f>
        <v>0</v>
      </c>
      <c r="AQ179" s="61">
        <f t="shared" ref="AQ179" si="1589">SUM(AF178:AQ178)</f>
        <v>0</v>
      </c>
      <c r="AR179" s="61">
        <f t="shared" ref="AR179" si="1590">SUM(AG178:AR178)</f>
        <v>0</v>
      </c>
      <c r="AS179" s="61">
        <f t="shared" ref="AS179" si="1591">SUM(AH178:AS178)</f>
        <v>0</v>
      </c>
      <c r="AT179" s="61">
        <f t="shared" ref="AT179" si="1592">SUM(AI178:AT178)</f>
        <v>0</v>
      </c>
      <c r="AU179" s="61">
        <f t="shared" ref="AU179" si="1593">SUM(AJ178:AU178)</f>
        <v>0</v>
      </c>
      <c r="AV179" s="61">
        <f t="shared" ref="AV179" si="1594">SUM(AK178:AV178)</f>
        <v>0</v>
      </c>
      <c r="AW179" s="61">
        <f t="shared" ref="AW179" si="1595">SUM(AL178:AW178)</f>
        <v>0</v>
      </c>
      <c r="AX179" s="61">
        <f t="shared" ref="AX179" si="1596">SUM(AM178:AX178)</f>
        <v>0</v>
      </c>
      <c r="AY179" s="61">
        <f t="shared" ref="AY179" si="1597">SUM(AN178:AY178)</f>
        <v>0</v>
      </c>
      <c r="AZ179" s="61">
        <f t="shared" ref="AZ179" si="1598">SUM(AO178:AZ178)</f>
        <v>0</v>
      </c>
      <c r="BA179" s="61">
        <f t="shared" ref="BA179" si="1599">SUM(AP178:BA178)</f>
        <v>0</v>
      </c>
      <c r="BB179" s="61">
        <f t="shared" ref="BB179:BC179" si="1600">SUM(AQ178:BB178)</f>
        <v>0</v>
      </c>
      <c r="BC179" s="61">
        <f t="shared" si="1600"/>
        <v>0</v>
      </c>
      <c r="BD179" s="61">
        <f t="shared" ref="BD179" si="1601">SUM(AS178:BD178)</f>
        <v>0</v>
      </c>
      <c r="BE179" s="61">
        <f t="shared" ref="BE179" si="1602">SUM(AT178:BE178)</f>
        <v>0</v>
      </c>
      <c r="BF179" s="61">
        <f t="shared" ref="BF179" si="1603">SUM(AU178:BF178)</f>
        <v>0</v>
      </c>
      <c r="BG179" s="61">
        <f t="shared" ref="BG179" si="1604">SUM(AV178:BG178)</f>
        <v>0</v>
      </c>
      <c r="BH179" s="61">
        <f t="shared" ref="BH179" si="1605">SUM(AW178:BH178)</f>
        <v>0</v>
      </c>
      <c r="BI179" s="61">
        <f t="shared" ref="BI179" si="1606">SUM(AX178:BI178)</f>
        <v>0</v>
      </c>
      <c r="BJ179" s="61">
        <f t="shared" ref="BJ179" si="1607">SUM(AY178:BJ178)</f>
        <v>0</v>
      </c>
      <c r="BK179" s="61">
        <f t="shared" ref="BK179" si="1608">SUM(AZ178:BK178)</f>
        <v>0</v>
      </c>
      <c r="BL179" s="61">
        <f t="shared" ref="BL179" si="1609">SUM(BA178:BL178)</f>
        <v>0</v>
      </c>
      <c r="BM179" s="61">
        <f t="shared" ref="BM179" si="1610">SUM(BB178:BM178)</f>
        <v>0</v>
      </c>
      <c r="BN179" s="61">
        <f t="shared" ref="BN179" si="1611">SUM(BC178:BN178)</f>
        <v>0</v>
      </c>
      <c r="BO179" s="61">
        <f t="shared" ref="BO179" si="1612">SUM(BD178:BO178)</f>
        <v>0</v>
      </c>
      <c r="BP179" s="61">
        <f t="shared" ref="BP179" si="1613">SUM(BE178:BP178)</f>
        <v>0</v>
      </c>
      <c r="BQ179" s="61">
        <f t="shared" ref="BQ179" si="1614">SUM(BF178:BQ178)</f>
        <v>0</v>
      </c>
      <c r="BR179" s="61">
        <f t="shared" ref="BR179" si="1615">SUM(BG178:BR178)</f>
        <v>0</v>
      </c>
      <c r="BS179" s="61">
        <f t="shared" ref="BS179" si="1616">SUM(BH178:BS178)</f>
        <v>0</v>
      </c>
      <c r="BT179" s="61">
        <f t="shared" ref="BT179" si="1617">SUM(BI178:BT178)</f>
        <v>0</v>
      </c>
      <c r="BU179" s="61">
        <f t="shared" ref="BU179" si="1618">SUM(BJ178:BU178)</f>
        <v>0</v>
      </c>
      <c r="BV179" s="61">
        <f t="shared" ref="BV179" si="1619">SUM(BK178:BV178)</f>
        <v>0</v>
      </c>
      <c r="BW179" s="61">
        <f t="shared" ref="BW179" si="1620">SUM(BL178:BW178)</f>
        <v>-1.25</v>
      </c>
      <c r="BX179" s="61">
        <f t="shared" ref="BX179" si="1621">SUM(BM178:BX178)</f>
        <v>-1.25</v>
      </c>
      <c r="BY179" s="61">
        <f t="shared" ref="BY179" si="1622">SUM(BN178:BY178)</f>
        <v>-1.25</v>
      </c>
      <c r="BZ179" s="61">
        <f t="shared" ref="BZ179" si="1623">SUM(BO178:BZ178)</f>
        <v>-1.25</v>
      </c>
      <c r="CA179" s="61">
        <f t="shared" ref="CA179" si="1624">SUM(BP178:CA178)</f>
        <v>-1.25</v>
      </c>
      <c r="CB179" s="61">
        <f t="shared" ref="CB179" si="1625">SUM(BQ178:CB178)</f>
        <v>-1.25</v>
      </c>
      <c r="CC179" s="61">
        <f t="shared" ref="CC179" si="1626">SUM(BR178:CC178)</f>
        <v>-1.25</v>
      </c>
      <c r="CD179" s="61">
        <f t="shared" ref="CD179" si="1627">SUM(BS178:CD178)</f>
        <v>-1.25</v>
      </c>
      <c r="CE179" s="61">
        <f t="shared" ref="CE179" si="1628">SUM(BT178:CE178)</f>
        <v>-1.25</v>
      </c>
      <c r="CF179" s="61">
        <f t="shared" ref="CF179" si="1629">SUM(BU178:CF178)</f>
        <v>-1.25</v>
      </c>
      <c r="CG179" s="61">
        <f t="shared" ref="CG179" si="1630">SUM(BV178:CG178)</f>
        <v>-1.25</v>
      </c>
      <c r="CH179" s="61">
        <f t="shared" ref="CH179" si="1631">SUM(BW178:CH178)</f>
        <v>-1.25</v>
      </c>
      <c r="CI179" s="61">
        <f t="shared" ref="CI179" si="1632">SUM(BX178:CI178)</f>
        <v>0</v>
      </c>
      <c r="CJ179" s="61">
        <f t="shared" ref="CJ179" si="1633">SUM(BY178:CJ178)</f>
        <v>0</v>
      </c>
      <c r="CK179" s="61">
        <f t="shared" ref="CK179" si="1634">SUM(BZ178:CK178)</f>
        <v>0</v>
      </c>
      <c r="CL179" s="61">
        <f t="shared" ref="CL179" si="1635">SUM(CA178:CL178)</f>
        <v>0</v>
      </c>
    </row>
    <row r="180" spans="1:90">
      <c r="D180" s="77" t="s">
        <v>23</v>
      </c>
      <c r="E180" s="49">
        <f t="shared" si="1429"/>
        <v>0</v>
      </c>
      <c r="S180" s="61">
        <f>S170</f>
        <v>0</v>
      </c>
      <c r="T180" s="61">
        <f>SUM($S$170:T170)</f>
        <v>0</v>
      </c>
      <c r="U180" s="61">
        <f>SUM($S$170:U170)</f>
        <v>0</v>
      </c>
      <c r="V180" s="61">
        <f>SUM($S$170:V170)</f>
        <v>0</v>
      </c>
      <c r="W180" s="61">
        <f>SUM($S$170:W170)</f>
        <v>0</v>
      </c>
      <c r="X180" s="61">
        <f>SUM($S$170:X170)</f>
        <v>0</v>
      </c>
      <c r="Y180" s="61">
        <f>SUM($S$170:Y170)</f>
        <v>0</v>
      </c>
      <c r="Z180" s="61">
        <f>SUM($S$170:Z170)</f>
        <v>0</v>
      </c>
      <c r="AA180" s="61">
        <f>SUM($S$170:AA170)</f>
        <v>0</v>
      </c>
      <c r="AB180" s="61">
        <f>SUM($S$170:AB170)</f>
        <v>0</v>
      </c>
      <c r="AC180" s="61">
        <f>SUM($S$170:AC170)</f>
        <v>0</v>
      </c>
      <c r="AD180" s="61">
        <f>SUM($S$170:AD170)</f>
        <v>0</v>
      </c>
      <c r="AE180" s="61">
        <f>SUM($AE$170:AE170)</f>
        <v>0</v>
      </c>
      <c r="AF180" s="61">
        <f>SUM($AE$170:AF170)</f>
        <v>0</v>
      </c>
      <c r="AG180" s="61">
        <f>SUM($AE$170:AG170)</f>
        <v>0</v>
      </c>
      <c r="AH180" s="61">
        <f>SUM($AE$170:AH170)</f>
        <v>0</v>
      </c>
      <c r="AI180" s="61">
        <f>SUM($AE$170:AI170)</f>
        <v>0</v>
      </c>
      <c r="AJ180" s="61">
        <f>SUM($AE$170:AJ170)</f>
        <v>0</v>
      </c>
      <c r="AK180" s="61">
        <f>SUM($AE$170:AK170)</f>
        <v>0</v>
      </c>
      <c r="AL180" s="61">
        <f>SUM($AE$170:AL170)</f>
        <v>0</v>
      </c>
      <c r="AM180" s="61">
        <f>SUM($AE$170:AM170)</f>
        <v>0</v>
      </c>
      <c r="AN180" s="61">
        <f>SUM($AE$170:AN170)</f>
        <v>0</v>
      </c>
      <c r="AO180" s="61">
        <f>SUM($AE$170:AO170)</f>
        <v>0</v>
      </c>
      <c r="AP180" s="61">
        <f>SUM($AE$170:AP170)</f>
        <v>0</v>
      </c>
      <c r="AQ180" s="61">
        <f>AQ170</f>
        <v>0</v>
      </c>
      <c r="AR180" s="61">
        <f>AQ180+AR170</f>
        <v>0</v>
      </c>
      <c r="AS180" s="61">
        <f t="shared" ref="AS180:BB180" si="1636">AR180+AS170</f>
        <v>0</v>
      </c>
      <c r="AT180" s="61">
        <f t="shared" si="1636"/>
        <v>0</v>
      </c>
      <c r="AU180" s="61">
        <f t="shared" si="1636"/>
        <v>0</v>
      </c>
      <c r="AV180" s="61">
        <f t="shared" si="1636"/>
        <v>0</v>
      </c>
      <c r="AW180" s="61">
        <f t="shared" si="1636"/>
        <v>0</v>
      </c>
      <c r="AX180" s="61">
        <f t="shared" si="1636"/>
        <v>0</v>
      </c>
      <c r="AY180" s="61">
        <f t="shared" si="1636"/>
        <v>0</v>
      </c>
      <c r="AZ180" s="61">
        <f t="shared" si="1636"/>
        <v>0</v>
      </c>
      <c r="BA180" s="61">
        <f t="shared" si="1636"/>
        <v>0</v>
      </c>
      <c r="BB180" s="61">
        <f t="shared" si="1636"/>
        <v>0</v>
      </c>
      <c r="BC180" s="61">
        <f>BC170</f>
        <v>0</v>
      </c>
      <c r="BD180" s="61">
        <f t="shared" ref="BD180:BD181" si="1637">BC180+BD170</f>
        <v>0</v>
      </c>
      <c r="BE180" s="61">
        <f t="shared" ref="BE180:BE181" si="1638">BD180+BE170</f>
        <v>0</v>
      </c>
      <c r="BF180" s="61">
        <f t="shared" ref="BF180:BF181" si="1639">BE180+BF170</f>
        <v>0</v>
      </c>
      <c r="BG180" s="61">
        <f t="shared" ref="BG180:BG181" si="1640">BF180+BG170</f>
        <v>0</v>
      </c>
      <c r="BH180" s="61">
        <f t="shared" ref="BH180:BH181" si="1641">BG180+BH170</f>
        <v>0</v>
      </c>
      <c r="BI180" s="61">
        <f t="shared" ref="BI180:BI181" si="1642">BH180+BI170</f>
        <v>0</v>
      </c>
      <c r="BJ180" s="61">
        <f t="shared" ref="BJ180:BJ181" si="1643">BI180+BJ170</f>
        <v>0</v>
      </c>
      <c r="BK180" s="61">
        <f t="shared" ref="BK180:BK181" si="1644">BJ180+BK170</f>
        <v>0</v>
      </c>
      <c r="BL180" s="61">
        <f t="shared" ref="BL180:BL181" si="1645">BK180+BL170</f>
        <v>0</v>
      </c>
      <c r="BM180" s="61">
        <f t="shared" ref="BM180:BM181" si="1646">BL180+BM170</f>
        <v>0</v>
      </c>
      <c r="BN180" s="61">
        <f t="shared" ref="BN180" si="1647">BM180+BN170</f>
        <v>0</v>
      </c>
      <c r="BO180" s="61">
        <f t="shared" ref="BO180:BO181" si="1648">BN180+BO170</f>
        <v>0</v>
      </c>
      <c r="BP180" s="61">
        <f t="shared" ref="BP180:BP181" si="1649">BO180+BP170</f>
        <v>0</v>
      </c>
      <c r="BQ180" s="61">
        <f t="shared" ref="BQ180:BQ181" si="1650">BP180+BQ170</f>
        <v>0</v>
      </c>
      <c r="BR180" s="61">
        <f t="shared" ref="BR180:BR181" si="1651">BQ180+BR170</f>
        <v>0</v>
      </c>
      <c r="BS180" s="61">
        <f t="shared" ref="BS180:BS181" si="1652">BR180+BS170</f>
        <v>0</v>
      </c>
      <c r="BT180" s="61">
        <f t="shared" ref="BT180:BT181" si="1653">BS180+BT170</f>
        <v>0</v>
      </c>
      <c r="BU180" s="61">
        <f t="shared" ref="BU180:BU181" si="1654">BT180+BU170</f>
        <v>0</v>
      </c>
      <c r="BV180" s="61">
        <f t="shared" ref="BV180:BV181" si="1655">BU180+BV170</f>
        <v>0</v>
      </c>
      <c r="BW180" s="61">
        <f t="shared" ref="BW180:BW181" si="1656">BV180+BW170</f>
        <v>0</v>
      </c>
      <c r="BX180" s="61">
        <f t="shared" ref="BX180:BX181" si="1657">BW180+BX170</f>
        <v>0</v>
      </c>
      <c r="BY180" s="61">
        <f t="shared" ref="BY180:BY181" si="1658">BX180+BY170</f>
        <v>0</v>
      </c>
      <c r="BZ180" s="61">
        <f t="shared" ref="BZ180:BZ181" si="1659">BY180+BZ170</f>
        <v>0</v>
      </c>
      <c r="CA180" s="61">
        <f t="shared" ref="CA180" si="1660">BZ180+CA170</f>
        <v>0</v>
      </c>
      <c r="CB180" s="61">
        <f t="shared" ref="CB180:CB181" si="1661">CA180+CB170</f>
        <v>0</v>
      </c>
      <c r="CC180" s="61">
        <f t="shared" ref="CC180:CC181" si="1662">CB180+CC170</f>
        <v>0</v>
      </c>
      <c r="CD180" s="61">
        <f t="shared" ref="CD180:CD181" si="1663">CC180+CD170</f>
        <v>0</v>
      </c>
      <c r="CE180" s="61">
        <f t="shared" ref="CE180:CE181" si="1664">CD180+CE170</f>
        <v>0</v>
      </c>
      <c r="CF180" s="61">
        <f t="shared" ref="CF180:CF181" si="1665">CE180+CF170</f>
        <v>0</v>
      </c>
      <c r="CG180" s="61">
        <f t="shared" ref="CG180:CG181" si="1666">CF180+CG170</f>
        <v>0</v>
      </c>
      <c r="CH180" s="61">
        <f t="shared" ref="CH180:CH181" si="1667">CG180+CH170</f>
        <v>0</v>
      </c>
      <c r="CI180" s="61">
        <f t="shared" ref="CI180:CI181" si="1668">CH180+CI170</f>
        <v>0</v>
      </c>
      <c r="CJ180" s="61">
        <f t="shared" ref="CJ180:CJ181" si="1669">CI180+CJ170</f>
        <v>0</v>
      </c>
      <c r="CK180" s="61">
        <f t="shared" ref="CK180:CK181" si="1670">CJ180+CK170</f>
        <v>0</v>
      </c>
      <c r="CL180" s="61">
        <f t="shared" ref="CL180:CL181" si="1671">CK180+CL170</f>
        <v>0</v>
      </c>
    </row>
    <row r="181" spans="1:90">
      <c r="D181" s="77" t="s">
        <v>18</v>
      </c>
      <c r="E181" s="49">
        <f t="shared" si="1429"/>
        <v>0.58472999999999997</v>
      </c>
      <c r="S181" s="61">
        <f>S171</f>
        <v>0</v>
      </c>
      <c r="T181" s="61">
        <f>SUM($S$171:T171)</f>
        <v>0</v>
      </c>
      <c r="U181" s="61">
        <f>SUM($S$171:U171)</f>
        <v>0</v>
      </c>
      <c r="V181" s="61">
        <f>SUM($S$171:V171)</f>
        <v>0</v>
      </c>
      <c r="W181" s="61">
        <f>SUM($S$171:W171)</f>
        <v>0</v>
      </c>
      <c r="X181" s="61">
        <f>SUM($S$171:X171)</f>
        <v>0</v>
      </c>
      <c r="Y181" s="61">
        <f>SUM($S$171:Y171)</f>
        <v>0</v>
      </c>
      <c r="Z181" s="61">
        <f>SUM($S$171:Z171)</f>
        <v>0</v>
      </c>
      <c r="AA181" s="61">
        <f>SUM($S$171:AA171)</f>
        <v>0</v>
      </c>
      <c r="AB181" s="61">
        <f>SUM($S$171:AB171)</f>
        <v>0</v>
      </c>
      <c r="AC181" s="61">
        <f>SUM($S$171:AC171)</f>
        <v>0</v>
      </c>
      <c r="AD181" s="61">
        <f>SUM($S$171:AD171)</f>
        <v>0</v>
      </c>
      <c r="AE181" s="61">
        <f>AE171</f>
        <v>0</v>
      </c>
      <c r="AF181" s="130">
        <f>SUM($AE$171:AF171)</f>
        <v>0</v>
      </c>
      <c r="AG181" s="130">
        <f>SUM($AE$171:AG171)</f>
        <v>0</v>
      </c>
      <c r="AH181" s="130">
        <f>SUM($AE$171:AH171)</f>
        <v>0</v>
      </c>
      <c r="AI181" s="130">
        <f>SUM($AE$171:AI171)</f>
        <v>0</v>
      </c>
      <c r="AJ181" s="130">
        <f>SUM($AE$171:AJ171)</f>
        <v>0</v>
      </c>
      <c r="AK181" s="130">
        <f>SUM($AE$171:AK171)</f>
        <v>0</v>
      </c>
      <c r="AL181" s="130">
        <f>SUM($AE$171:AL171)</f>
        <v>0</v>
      </c>
      <c r="AM181" s="130">
        <f>SUM($AE$171:AM171)</f>
        <v>0</v>
      </c>
      <c r="AN181" s="130">
        <f>SUM($AE$171:AN171)</f>
        <v>0</v>
      </c>
      <c r="AO181" s="130">
        <f>SUM($AE$171:AO171)</f>
        <v>0</v>
      </c>
      <c r="AP181" s="130">
        <f>SUM($AE$171:AP171)</f>
        <v>0</v>
      </c>
      <c r="AQ181" s="130">
        <f>AQ171</f>
        <v>6.6000000000000003E-2</v>
      </c>
      <c r="AR181" s="130">
        <f>AQ181+AR171</f>
        <v>0.45800000000000002</v>
      </c>
      <c r="AS181" s="130">
        <f t="shared" ref="AS181:BB181" si="1672">AR181+AS171</f>
        <v>0.45800000000000002</v>
      </c>
      <c r="AT181" s="130">
        <f t="shared" si="1672"/>
        <v>0.45800000000000002</v>
      </c>
      <c r="AU181" s="130">
        <f t="shared" si="1672"/>
        <v>0.45800000000000002</v>
      </c>
      <c r="AV181" s="130">
        <f t="shared" si="1672"/>
        <v>1.00769</v>
      </c>
      <c r="AW181" s="130">
        <f t="shared" si="1672"/>
        <v>4.1519300000000001</v>
      </c>
      <c r="AX181" s="130">
        <f t="shared" si="1672"/>
        <v>4.1519300000000001</v>
      </c>
      <c r="AY181" s="130">
        <f t="shared" si="1672"/>
        <v>4.1519300000000001</v>
      </c>
      <c r="AZ181" s="130">
        <f t="shared" si="1672"/>
        <v>5.0139399999999998</v>
      </c>
      <c r="BA181" s="130">
        <f t="shared" si="1672"/>
        <v>5.0799300000000001</v>
      </c>
      <c r="BB181" s="130">
        <f t="shared" si="1672"/>
        <v>5.2239199999999997</v>
      </c>
      <c r="BC181" s="130">
        <f>BC171</f>
        <v>0.13200000000000001</v>
      </c>
      <c r="BD181" s="130">
        <f t="shared" si="1637"/>
        <v>0.18775</v>
      </c>
      <c r="BE181" s="130">
        <f t="shared" si="1638"/>
        <v>0.25375000000000003</v>
      </c>
      <c r="BF181" s="130">
        <f t="shared" si="1639"/>
        <v>0.18775000000000003</v>
      </c>
      <c r="BG181" s="130">
        <f t="shared" si="1640"/>
        <v>0.18775000000000003</v>
      </c>
      <c r="BH181" s="130">
        <f t="shared" si="1641"/>
        <v>0.18775000000000003</v>
      </c>
      <c r="BI181" s="130">
        <f t="shared" si="1642"/>
        <v>0.24513000000000001</v>
      </c>
      <c r="BJ181" s="130">
        <f t="shared" si="1643"/>
        <v>0.25076000000000004</v>
      </c>
      <c r="BK181" s="130">
        <f t="shared" si="1644"/>
        <v>0.40976000000000001</v>
      </c>
      <c r="BL181" s="130">
        <f t="shared" si="1645"/>
        <v>1.4887600000000001</v>
      </c>
      <c r="BM181" s="130">
        <f t="shared" si="1646"/>
        <v>1.6207600000000002</v>
      </c>
      <c r="BN181" s="130">
        <f>BN171</f>
        <v>0.313</v>
      </c>
      <c r="BO181" s="130">
        <f t="shared" si="1648"/>
        <v>0.313</v>
      </c>
      <c r="BP181" s="130">
        <f t="shared" si="1649"/>
        <v>0.59499999999999997</v>
      </c>
      <c r="BQ181" s="130">
        <f t="shared" si="1650"/>
        <v>0.69099999999999995</v>
      </c>
      <c r="BR181" s="130">
        <f t="shared" si="1651"/>
        <v>0.70599999999999996</v>
      </c>
      <c r="BS181" s="130">
        <f t="shared" si="1652"/>
        <v>0.70599999999999996</v>
      </c>
      <c r="BT181" s="130">
        <f t="shared" si="1653"/>
        <v>0.70599999999999996</v>
      </c>
      <c r="BU181" s="130">
        <f t="shared" si="1654"/>
        <v>11.718069999999997</v>
      </c>
      <c r="BV181" s="130">
        <f t="shared" si="1655"/>
        <v>11.752599999999997</v>
      </c>
      <c r="BW181" s="130">
        <f t="shared" si="1656"/>
        <v>11.902599999999998</v>
      </c>
      <c r="BX181" s="130">
        <f t="shared" si="1657"/>
        <v>16.745099999999997</v>
      </c>
      <c r="BY181" s="130">
        <f t="shared" si="1658"/>
        <v>16.745099999999997</v>
      </c>
      <c r="BZ181" s="130">
        <f t="shared" si="1659"/>
        <v>19.185939999999999</v>
      </c>
      <c r="CA181" s="130">
        <f>CA171</f>
        <v>6.8729999999999999E-2</v>
      </c>
      <c r="CB181" s="130">
        <f t="shared" si="1661"/>
        <v>6.8729999999999999E-2</v>
      </c>
      <c r="CC181" s="130">
        <f t="shared" si="1662"/>
        <v>6.8729999999999999E-2</v>
      </c>
      <c r="CD181" s="130">
        <f t="shared" si="1663"/>
        <v>0.47672999999999999</v>
      </c>
      <c r="CE181" s="130">
        <f t="shared" si="1664"/>
        <v>0.58472999999999997</v>
      </c>
      <c r="CF181" s="130">
        <f t="shared" si="1665"/>
        <v>0.58472999999999997</v>
      </c>
      <c r="CG181" s="130">
        <f t="shared" si="1666"/>
        <v>0.58472999999999997</v>
      </c>
      <c r="CH181" s="130">
        <f t="shared" si="1667"/>
        <v>0.58472999999999997</v>
      </c>
      <c r="CI181" s="130">
        <f t="shared" si="1668"/>
        <v>0.58472999999999997</v>
      </c>
      <c r="CJ181" s="130">
        <f t="shared" si="1669"/>
        <v>0.58472999999999997</v>
      </c>
      <c r="CK181" s="130">
        <f t="shared" si="1670"/>
        <v>0.58472999999999997</v>
      </c>
      <c r="CL181" s="130">
        <f t="shared" si="1671"/>
        <v>0.58472999999999997</v>
      </c>
    </row>
    <row r="182" spans="1:90">
      <c r="D182" s="27" t="s">
        <v>432</v>
      </c>
      <c r="E182" s="49">
        <f t="shared" si="1429"/>
        <v>0.58472999999999997</v>
      </c>
      <c r="S182" s="61">
        <f>S174</f>
        <v>0</v>
      </c>
      <c r="T182" s="61">
        <f>SUM($S$174:T174)</f>
        <v>0</v>
      </c>
      <c r="U182" s="61">
        <f>SUM($S$174:U174)</f>
        <v>0</v>
      </c>
      <c r="V182" s="61">
        <f>SUM($S$174:V174)</f>
        <v>0</v>
      </c>
      <c r="W182" s="61">
        <f>SUM($S$174:W174)</f>
        <v>0</v>
      </c>
      <c r="X182" s="61">
        <f>SUM($S$174:X174)</f>
        <v>0</v>
      </c>
      <c r="Y182" s="61">
        <f>SUM($S$174:Y174)</f>
        <v>0</v>
      </c>
      <c r="Z182" s="61">
        <f>SUM($S$174:Z174)</f>
        <v>0</v>
      </c>
      <c r="AA182" s="61">
        <f>SUM($S$174:AA174)</f>
        <v>0</v>
      </c>
      <c r="AB182" s="61">
        <f>SUM($S$174:AB174)</f>
        <v>0</v>
      </c>
      <c r="AC182" s="61">
        <f>SUM($S$174:AC174)</f>
        <v>0</v>
      </c>
      <c r="AD182" s="61">
        <f>SUM($S$174:AD174)</f>
        <v>0</v>
      </c>
      <c r="AE182" s="61">
        <f>AE174</f>
        <v>0</v>
      </c>
      <c r="AF182" s="130">
        <f>SUM($AE$174:AF174)</f>
        <v>0</v>
      </c>
      <c r="AG182" s="130">
        <f>SUM($AE$174:AG174)</f>
        <v>0</v>
      </c>
      <c r="AH182" s="130">
        <f>SUM($AE$174:AH174)</f>
        <v>0</v>
      </c>
      <c r="AI182" s="130">
        <f>SUM($AE$174:AI174)</f>
        <v>0</v>
      </c>
      <c r="AJ182" s="130">
        <f>SUM($AE$174:AJ174)</f>
        <v>0</v>
      </c>
      <c r="AK182" s="130">
        <f>SUM($AE$174:AK174)</f>
        <v>0</v>
      </c>
      <c r="AL182" s="130">
        <f>SUM($AE$174:AL174)</f>
        <v>0</v>
      </c>
      <c r="AM182" s="130">
        <f>SUM($AE$174:AM174)</f>
        <v>0</v>
      </c>
      <c r="AN182" s="130">
        <f>SUM($AE$174:AN174)</f>
        <v>0</v>
      </c>
      <c r="AO182" s="130">
        <f>SUM($AE$174:AO174)</f>
        <v>0</v>
      </c>
      <c r="AP182" s="130">
        <f>SUM($AE$174:AP174)</f>
        <v>0</v>
      </c>
      <c r="AQ182" s="130">
        <f>AQ174</f>
        <v>3.5999999999999997E-2</v>
      </c>
      <c r="AR182" s="130">
        <f>AQ182+AR174</f>
        <v>0.42</v>
      </c>
      <c r="AS182" s="130">
        <f t="shared" ref="AS182:BB182" si="1673">AR182+AS174</f>
        <v>0.42</v>
      </c>
      <c r="AT182" s="130">
        <f t="shared" si="1673"/>
        <v>0.42</v>
      </c>
      <c r="AU182" s="130">
        <f t="shared" si="1673"/>
        <v>0.42</v>
      </c>
      <c r="AV182" s="130">
        <f t="shared" si="1673"/>
        <v>0.96968999999999994</v>
      </c>
      <c r="AW182" s="130">
        <f t="shared" si="1673"/>
        <v>1.1979299999999999</v>
      </c>
      <c r="AX182" s="130">
        <f t="shared" si="1673"/>
        <v>1.1979299999999999</v>
      </c>
      <c r="AY182" s="130">
        <f t="shared" si="1673"/>
        <v>1.1979299999999999</v>
      </c>
      <c r="AZ182" s="130">
        <f t="shared" si="1673"/>
        <v>1.6059399999999999</v>
      </c>
      <c r="BA182" s="130">
        <f t="shared" si="1673"/>
        <v>1.6059399999999999</v>
      </c>
      <c r="BB182" s="130">
        <f t="shared" si="1673"/>
        <v>1.74993</v>
      </c>
      <c r="BC182" s="130">
        <f>BC174</f>
        <v>0</v>
      </c>
      <c r="BD182" s="130">
        <f t="shared" ref="BD182" si="1674">BC182+BD174</f>
        <v>0.12175</v>
      </c>
      <c r="BE182" s="130">
        <f t="shared" ref="BE182" si="1675">BD182+BE174</f>
        <v>0.12175</v>
      </c>
      <c r="BF182" s="130">
        <f t="shared" ref="BF182" si="1676">BE182+BF174</f>
        <v>0.12175</v>
      </c>
      <c r="BG182" s="130">
        <f t="shared" ref="BG182" si="1677">BF182+BG174</f>
        <v>0.12175</v>
      </c>
      <c r="BH182" s="130">
        <f t="shared" ref="BH182" si="1678">BG182+BH174</f>
        <v>0.12175</v>
      </c>
      <c r="BI182" s="130">
        <f t="shared" ref="BI182" si="1679">BH182+BI174</f>
        <v>0.17913000000000001</v>
      </c>
      <c r="BJ182" s="130">
        <f t="shared" ref="BJ182" si="1680">BI182+BJ174</f>
        <v>0.18476000000000001</v>
      </c>
      <c r="BK182" s="130">
        <f t="shared" ref="BK182" si="1681">BJ182+BK174</f>
        <v>0.18476000000000001</v>
      </c>
      <c r="BL182" s="130">
        <f t="shared" ref="BL182" si="1682">BK182+BL174</f>
        <v>1.26376</v>
      </c>
      <c r="BM182" s="130">
        <f t="shared" ref="BM182" si="1683">BL182+BM174</f>
        <v>1.26376</v>
      </c>
      <c r="BN182" s="130">
        <f>BN174</f>
        <v>0.313</v>
      </c>
      <c r="BO182" s="130">
        <f t="shared" ref="BO182" si="1684">BN182+BO174</f>
        <v>0.313</v>
      </c>
      <c r="BP182" s="130">
        <f t="shared" ref="BP182" si="1685">BO182+BP174</f>
        <v>0.46299999999999997</v>
      </c>
      <c r="BQ182" s="130">
        <f t="shared" ref="BQ182" si="1686">BP182+BQ174</f>
        <v>0.55899999999999994</v>
      </c>
      <c r="BR182" s="130">
        <f t="shared" ref="BR182" si="1687">BQ182+BR174</f>
        <v>0.55899999999999994</v>
      </c>
      <c r="BS182" s="130">
        <f t="shared" ref="BS182" si="1688">BR182+BS174</f>
        <v>0.55899999999999994</v>
      </c>
      <c r="BT182" s="130">
        <f t="shared" ref="BT182" si="1689">BS182+BT174</f>
        <v>0.55899999999999994</v>
      </c>
      <c r="BU182" s="130">
        <f t="shared" ref="BU182" si="1690">BT182+BU174</f>
        <v>0.81360999999999994</v>
      </c>
      <c r="BV182" s="130">
        <f t="shared" ref="BV182" si="1691">BU182+BV174</f>
        <v>0.84813999999999989</v>
      </c>
      <c r="BW182" s="130">
        <f t="shared" ref="BW182" si="1692">BV182+BW174</f>
        <v>0.95313999999999988</v>
      </c>
      <c r="BX182" s="130">
        <f t="shared" ref="BX182" si="1693">BW182+BX174</f>
        <v>2.20296</v>
      </c>
      <c r="BY182" s="130">
        <f t="shared" ref="BY182" si="1694">BX182+BY174</f>
        <v>2.20296</v>
      </c>
      <c r="BZ182" s="130">
        <f t="shared" ref="BZ182" si="1695">BY182+BZ174</f>
        <v>4.4889600000000005</v>
      </c>
      <c r="CA182" s="130">
        <f>CA174</f>
        <v>6.8729999999999999E-2</v>
      </c>
      <c r="CB182" s="130">
        <f t="shared" ref="CB182" si="1696">CA182+CB174</f>
        <v>6.8729999999999999E-2</v>
      </c>
      <c r="CC182" s="130">
        <f t="shared" ref="CC182" si="1697">CB182+CC174</f>
        <v>6.8729999999999999E-2</v>
      </c>
      <c r="CD182" s="130">
        <f t="shared" ref="CD182" si="1698">CC182+CD174</f>
        <v>0.47672999999999999</v>
      </c>
      <c r="CE182" s="130">
        <f t="shared" ref="CE182" si="1699">CD182+CE174</f>
        <v>0.58472999999999997</v>
      </c>
      <c r="CF182" s="130">
        <f t="shared" ref="CF182" si="1700">CE182+CF174</f>
        <v>0.58472999999999997</v>
      </c>
      <c r="CG182" s="130">
        <f t="shared" ref="CG182" si="1701">CF182+CG174</f>
        <v>0.58472999999999997</v>
      </c>
      <c r="CH182" s="130">
        <f t="shared" ref="CH182" si="1702">CG182+CH174</f>
        <v>0.58472999999999997</v>
      </c>
      <c r="CI182" s="130">
        <f t="shared" ref="CI182" si="1703">CH182+CI174</f>
        <v>0.58472999999999997</v>
      </c>
      <c r="CJ182" s="130">
        <f t="shared" ref="CJ182" si="1704">CI182+CJ174</f>
        <v>0.58472999999999997</v>
      </c>
      <c r="CK182" s="130">
        <f t="shared" ref="CK182" si="1705">CJ182+CK174</f>
        <v>0.58472999999999997</v>
      </c>
      <c r="CL182" s="130">
        <f t="shared" ref="CL182" si="1706">CK182+CL174</f>
        <v>0.58472999999999997</v>
      </c>
    </row>
    <row r="183" spans="1:90">
      <c r="D183" s="27" t="s">
        <v>433</v>
      </c>
      <c r="E183" s="49">
        <f t="shared" si="1429"/>
        <v>0</v>
      </c>
      <c r="S183" s="61">
        <f>S176</f>
        <v>0</v>
      </c>
      <c r="T183" s="61">
        <f>SUM($S$176:T176)</f>
        <v>0</v>
      </c>
      <c r="U183" s="61">
        <f>SUM($S$176:U176)</f>
        <v>0</v>
      </c>
      <c r="V183" s="61">
        <f>SUM($S$176:V176)</f>
        <v>0</v>
      </c>
      <c r="W183" s="61">
        <f>SUM($S$176:W176)</f>
        <v>0</v>
      </c>
      <c r="X183" s="61">
        <f>SUM($S$176:X176)</f>
        <v>0</v>
      </c>
      <c r="Y183" s="61">
        <f>SUM($S$176:Y176)</f>
        <v>0</v>
      </c>
      <c r="Z183" s="61">
        <f>SUM($S$176:Z176)</f>
        <v>0</v>
      </c>
      <c r="AA183" s="61">
        <f>SUM($S$176:AA176)</f>
        <v>0</v>
      </c>
      <c r="AB183" s="61">
        <f>SUM($S$176:AB176)</f>
        <v>0</v>
      </c>
      <c r="AC183" s="61">
        <f>SUM($S$176:AC176)</f>
        <v>0</v>
      </c>
      <c r="AD183" s="61">
        <f>SUM($S$176:AD176)</f>
        <v>0</v>
      </c>
      <c r="AE183" s="61">
        <f>AE176</f>
        <v>0</v>
      </c>
      <c r="AF183" s="130">
        <f>SUM($AE$176:AF176)</f>
        <v>0</v>
      </c>
      <c r="AG183" s="130">
        <f>SUM($AE$176:AG176)</f>
        <v>0</v>
      </c>
      <c r="AH183" s="130">
        <f>SUM($AE$176:AH176)</f>
        <v>0</v>
      </c>
      <c r="AI183" s="130">
        <f>SUM($AE$176:AI176)</f>
        <v>0</v>
      </c>
      <c r="AJ183" s="130">
        <f>SUM($AE$176:AJ176)</f>
        <v>0</v>
      </c>
      <c r="AK183" s="130">
        <f>SUM($AE$176:AK176)</f>
        <v>0</v>
      </c>
      <c r="AL183" s="130">
        <f>SUM($AE$176:AL176)</f>
        <v>0</v>
      </c>
      <c r="AM183" s="130">
        <f>SUM($AE$176:AM176)</f>
        <v>0</v>
      </c>
      <c r="AN183" s="130">
        <f>SUM($AE$176:AN176)</f>
        <v>0</v>
      </c>
      <c r="AO183" s="130">
        <f>SUM($AE$176:AO176)</f>
        <v>0</v>
      </c>
      <c r="AP183" s="130">
        <f>SUM($AE$176:AP176)</f>
        <v>0</v>
      </c>
      <c r="AQ183" s="130">
        <f>AQ176</f>
        <v>0.03</v>
      </c>
      <c r="AR183" s="130">
        <f>AQ183+AR176</f>
        <v>3.7999999999999999E-2</v>
      </c>
      <c r="AS183" s="130">
        <f t="shared" ref="AS183:BB183" si="1707">AR183+AS176</f>
        <v>3.7999999999999999E-2</v>
      </c>
      <c r="AT183" s="130">
        <f t="shared" si="1707"/>
        <v>3.7999999999999999E-2</v>
      </c>
      <c r="AU183" s="130">
        <f t="shared" si="1707"/>
        <v>3.7999999999999999E-2</v>
      </c>
      <c r="AV183" s="130">
        <f t="shared" si="1707"/>
        <v>3.7999999999999999E-2</v>
      </c>
      <c r="AW183" s="130">
        <f t="shared" si="1707"/>
        <v>2.9539999999999997</v>
      </c>
      <c r="AX183" s="130">
        <f t="shared" si="1707"/>
        <v>2.9539999999999997</v>
      </c>
      <c r="AY183" s="130">
        <f t="shared" si="1707"/>
        <v>2.9539999999999997</v>
      </c>
      <c r="AZ183" s="130">
        <f t="shared" si="1707"/>
        <v>3.4079999999999999</v>
      </c>
      <c r="BA183" s="130">
        <f t="shared" si="1707"/>
        <v>3.4739899999999997</v>
      </c>
      <c r="BB183" s="130">
        <f t="shared" si="1707"/>
        <v>3.4739899999999997</v>
      </c>
      <c r="BC183" s="130">
        <f>BC176</f>
        <v>0.13200000000000001</v>
      </c>
      <c r="BD183" s="130">
        <f t="shared" ref="BD183" si="1708">BC183+BD176</f>
        <v>6.6000000000000003E-2</v>
      </c>
      <c r="BE183" s="130">
        <f t="shared" ref="BE183" si="1709">BD183+BE176</f>
        <v>0.13200000000000001</v>
      </c>
      <c r="BF183" s="130">
        <f t="shared" ref="BF183" si="1710">BE183+BF176</f>
        <v>6.6000000000000003E-2</v>
      </c>
      <c r="BG183" s="130">
        <f t="shared" ref="BG183" si="1711">BF183+BG176</f>
        <v>6.6000000000000003E-2</v>
      </c>
      <c r="BH183" s="130">
        <f t="shared" ref="BH183" si="1712">BG183+BH176</f>
        <v>6.6000000000000003E-2</v>
      </c>
      <c r="BI183" s="130">
        <f t="shared" ref="BI183" si="1713">BH183+BI176</f>
        <v>6.6000000000000003E-2</v>
      </c>
      <c r="BJ183" s="130">
        <f t="shared" ref="BJ183" si="1714">BI183+BJ176</f>
        <v>6.6000000000000003E-2</v>
      </c>
      <c r="BK183" s="130">
        <f t="shared" ref="BK183" si="1715">BJ183+BK176</f>
        <v>0.22500000000000001</v>
      </c>
      <c r="BL183" s="130">
        <f t="shared" ref="BL183" si="1716">BK183+BL176</f>
        <v>0.22500000000000001</v>
      </c>
      <c r="BM183" s="130">
        <f t="shared" ref="BM183" si="1717">BL183+BM176</f>
        <v>0.35699999999999998</v>
      </c>
      <c r="BN183" s="130">
        <f>BN176</f>
        <v>0</v>
      </c>
      <c r="BO183" s="130">
        <f t="shared" ref="BO183" si="1718">BN183+BO176</f>
        <v>0</v>
      </c>
      <c r="BP183" s="130">
        <f t="shared" ref="BP183" si="1719">BO183+BP176</f>
        <v>0.13200000000000001</v>
      </c>
      <c r="BQ183" s="130">
        <f t="shared" ref="BQ183" si="1720">BP183+BQ176</f>
        <v>0.13200000000000001</v>
      </c>
      <c r="BR183" s="130">
        <f t="shared" ref="BR183" si="1721">BQ183+BR176</f>
        <v>0.14700000000000002</v>
      </c>
      <c r="BS183" s="130">
        <f t="shared" ref="BS183" si="1722">BR183+BS176</f>
        <v>0.14700000000000002</v>
      </c>
      <c r="BT183" s="130">
        <f t="shared" ref="BT183" si="1723">BS183+BT176</f>
        <v>0.14700000000000002</v>
      </c>
      <c r="BU183" s="130">
        <f t="shared" ref="BU183" si="1724">BT183+BU176</f>
        <v>10.904459999999998</v>
      </c>
      <c r="BV183" s="130">
        <f t="shared" ref="BV183" si="1725">BU183+BV176</f>
        <v>10.904459999999998</v>
      </c>
      <c r="BW183" s="130">
        <f t="shared" ref="BW183" si="1726">BV183+BW176</f>
        <v>10.949459999999998</v>
      </c>
      <c r="BX183" s="130">
        <f t="shared" ref="BX183" si="1727">BW183+BX176</f>
        <v>14.542139999999998</v>
      </c>
      <c r="BY183" s="130">
        <f t="shared" ref="BY183" si="1728">BX183+BY176</f>
        <v>14.542139999999998</v>
      </c>
      <c r="BZ183" s="130">
        <f t="shared" ref="BZ183" si="1729">BY183+BZ176</f>
        <v>14.696979999999998</v>
      </c>
      <c r="CA183" s="130">
        <f>CA176</f>
        <v>0</v>
      </c>
      <c r="CB183" s="130">
        <f t="shared" ref="CB183" si="1730">CA183+CB176</f>
        <v>0</v>
      </c>
      <c r="CC183" s="130">
        <f t="shared" ref="CC183" si="1731">CB183+CC176</f>
        <v>0</v>
      </c>
      <c r="CD183" s="130">
        <f t="shared" ref="CD183" si="1732">CC183+CD176</f>
        <v>0</v>
      </c>
      <c r="CE183" s="130">
        <f t="shared" ref="CE183" si="1733">CD183+CE176</f>
        <v>0</v>
      </c>
      <c r="CF183" s="130">
        <f t="shared" ref="CF183" si="1734">CE183+CF176</f>
        <v>0</v>
      </c>
      <c r="CG183" s="130">
        <f t="shared" ref="CG183" si="1735">CF183+CG176</f>
        <v>0</v>
      </c>
      <c r="CH183" s="130">
        <f t="shared" ref="CH183" si="1736">CG183+CH176</f>
        <v>0</v>
      </c>
      <c r="CI183" s="130">
        <f t="shared" ref="CI183" si="1737">CH183+CI176</f>
        <v>0</v>
      </c>
      <c r="CJ183" s="130">
        <f t="shared" ref="CJ183" si="1738">CI183+CJ176</f>
        <v>0</v>
      </c>
      <c r="CK183" s="130">
        <f t="shared" ref="CK183" si="1739">CJ183+CK176</f>
        <v>0</v>
      </c>
      <c r="CL183" s="130">
        <f t="shared" ref="CL183" si="1740">CK183+CL176</f>
        <v>0</v>
      </c>
    </row>
    <row r="184" spans="1:90">
      <c r="D184" s="77" t="s">
        <v>119</v>
      </c>
      <c r="E184" s="49">
        <f t="shared" si="1429"/>
        <v>0</v>
      </c>
      <c r="S184" s="61">
        <f>S178/1000</f>
        <v>0</v>
      </c>
      <c r="T184" s="61">
        <f>SUM($S$178:T178)</f>
        <v>0</v>
      </c>
      <c r="U184" s="61">
        <f>SUM($S$178:U178)</f>
        <v>0</v>
      </c>
      <c r="V184" s="61">
        <f>SUM($S$178:V178)</f>
        <v>0</v>
      </c>
      <c r="W184" s="61">
        <f>SUM($S$178:W178)</f>
        <v>0</v>
      </c>
      <c r="X184" s="61">
        <f>SUM($S$178:X178)</f>
        <v>0</v>
      </c>
      <c r="Y184" s="61">
        <f>SUM($S$178:Y178)</f>
        <v>0</v>
      </c>
      <c r="Z184" s="61">
        <f>SUM($S$178:Z178)</f>
        <v>0</v>
      </c>
      <c r="AA184" s="61">
        <f>SUM($S$178:AA178)</f>
        <v>0</v>
      </c>
      <c r="AB184" s="61">
        <f>SUM($S$178:AB178)</f>
        <v>0</v>
      </c>
      <c r="AC184" s="61">
        <f>SUM($S$178:AC178)</f>
        <v>0</v>
      </c>
      <c r="AD184" s="61">
        <f>SUM($S$178:AD178)</f>
        <v>0</v>
      </c>
      <c r="AE184" s="130">
        <f>SUM(AE$178:$AE178)</f>
        <v>0</v>
      </c>
      <c r="AF184" s="130">
        <f>SUM($AE$178:AF178)</f>
        <v>0</v>
      </c>
      <c r="AG184" s="130">
        <f>SUM($AE$178:AG178)</f>
        <v>0</v>
      </c>
      <c r="AH184" s="130">
        <f>SUM($AE$178:AH178)</f>
        <v>0</v>
      </c>
      <c r="AI184" s="130">
        <f>SUM($AE$178:AI178)</f>
        <v>0</v>
      </c>
      <c r="AJ184" s="130">
        <f>SUM($AE$178:AJ178)</f>
        <v>0</v>
      </c>
      <c r="AK184" s="130">
        <f>SUM($AE$178:AK178)</f>
        <v>0</v>
      </c>
      <c r="AL184" s="130">
        <f>SUM($AE$178:AL178)</f>
        <v>0</v>
      </c>
      <c r="AM184" s="130">
        <f>SUM($AE$178:AM178)</f>
        <v>0</v>
      </c>
      <c r="AN184" s="130">
        <f>SUM($AE$178:AN178)</f>
        <v>0</v>
      </c>
      <c r="AO184" s="130">
        <f>SUM($AE$178:AO178)</f>
        <v>0</v>
      </c>
      <c r="AP184" s="130">
        <f>SUM($AE$178:AP178)</f>
        <v>0</v>
      </c>
      <c r="AQ184" s="130">
        <f>AQ178</f>
        <v>0</v>
      </c>
      <c r="AR184" s="130">
        <f>AQ184+AR178</f>
        <v>0</v>
      </c>
      <c r="AS184" s="130">
        <f t="shared" ref="AS184:BB184" si="1741">AR184+AS178</f>
        <v>0</v>
      </c>
      <c r="AT184" s="130">
        <f t="shared" si="1741"/>
        <v>0</v>
      </c>
      <c r="AU184" s="130">
        <f t="shared" si="1741"/>
        <v>0</v>
      </c>
      <c r="AV184" s="130">
        <f t="shared" si="1741"/>
        <v>0</v>
      </c>
      <c r="AW184" s="130">
        <f t="shared" si="1741"/>
        <v>0</v>
      </c>
      <c r="AX184" s="130">
        <f t="shared" si="1741"/>
        <v>0</v>
      </c>
      <c r="AY184" s="130">
        <f t="shared" si="1741"/>
        <v>0</v>
      </c>
      <c r="AZ184" s="130">
        <f t="shared" si="1741"/>
        <v>0</v>
      </c>
      <c r="BA184" s="130">
        <f t="shared" si="1741"/>
        <v>0</v>
      </c>
      <c r="BB184" s="130">
        <f t="shared" si="1741"/>
        <v>0</v>
      </c>
      <c r="BC184" s="130">
        <f>BC178</f>
        <v>0</v>
      </c>
      <c r="BD184" s="130">
        <f t="shared" ref="BD184" si="1742">BC184+BD178</f>
        <v>0</v>
      </c>
      <c r="BE184" s="130">
        <f t="shared" ref="BE184" si="1743">BD184+BE178</f>
        <v>0</v>
      </c>
      <c r="BF184" s="130">
        <f t="shared" ref="BF184" si="1744">BE184+BF178</f>
        <v>0</v>
      </c>
      <c r="BG184" s="130">
        <f t="shared" ref="BG184" si="1745">BF184+BG178</f>
        <v>0</v>
      </c>
      <c r="BH184" s="130">
        <f t="shared" ref="BH184" si="1746">BG184+BH178</f>
        <v>0</v>
      </c>
      <c r="BI184" s="130">
        <f t="shared" ref="BI184" si="1747">BH184+BI178</f>
        <v>0</v>
      </c>
      <c r="BJ184" s="130">
        <f t="shared" ref="BJ184" si="1748">BI184+BJ178</f>
        <v>0</v>
      </c>
      <c r="BK184" s="130">
        <f t="shared" ref="BK184" si="1749">BJ184+BK178</f>
        <v>0</v>
      </c>
      <c r="BL184" s="130">
        <f t="shared" ref="BL184" si="1750">BK184+BL178</f>
        <v>0</v>
      </c>
      <c r="BM184" s="130">
        <f t="shared" ref="BM184" si="1751">BL184+BM178</f>
        <v>0</v>
      </c>
      <c r="BN184" s="130">
        <f t="shared" ref="BN184" si="1752">BM184+BN178</f>
        <v>0</v>
      </c>
      <c r="BO184" s="130">
        <f t="shared" ref="BO184" si="1753">BN184+BO178</f>
        <v>0</v>
      </c>
      <c r="BP184" s="130">
        <f t="shared" ref="BP184" si="1754">BO184+BP178</f>
        <v>0</v>
      </c>
      <c r="BQ184" s="130">
        <f t="shared" ref="BQ184" si="1755">BP184+BQ178</f>
        <v>0</v>
      </c>
      <c r="BR184" s="130">
        <f t="shared" ref="BR184" si="1756">BQ184+BR178</f>
        <v>0</v>
      </c>
      <c r="BS184" s="130">
        <f t="shared" ref="BS184" si="1757">BR184+BS178</f>
        <v>0</v>
      </c>
      <c r="BT184" s="130">
        <f t="shared" ref="BT184" si="1758">BS184+BT178</f>
        <v>0</v>
      </c>
      <c r="BU184" s="130">
        <f t="shared" ref="BU184" si="1759">BT184+BU178</f>
        <v>0</v>
      </c>
      <c r="BV184" s="130">
        <f t="shared" ref="BV184" si="1760">BU184+BV178</f>
        <v>0</v>
      </c>
      <c r="BW184" s="130">
        <f t="shared" ref="BW184" si="1761">BV184+BW178</f>
        <v>-1.25</v>
      </c>
      <c r="BX184" s="130">
        <f t="shared" ref="BX184" si="1762">BW184+BX178</f>
        <v>-1.25</v>
      </c>
      <c r="BY184" s="130">
        <f t="shared" ref="BY184" si="1763">BX184+BY178</f>
        <v>-1.25</v>
      </c>
      <c r="BZ184" s="130">
        <f t="shared" ref="BZ184" si="1764">BY184+BZ178</f>
        <v>-1.25</v>
      </c>
      <c r="CA184" s="130">
        <f>CA178</f>
        <v>0</v>
      </c>
      <c r="CB184" s="130">
        <f t="shared" ref="CB184" si="1765">CA184+CB178</f>
        <v>0</v>
      </c>
      <c r="CC184" s="130">
        <f t="shared" ref="CC184" si="1766">CB184+CC178</f>
        <v>0</v>
      </c>
      <c r="CD184" s="130">
        <f t="shared" ref="CD184" si="1767">CC184+CD178</f>
        <v>0</v>
      </c>
      <c r="CE184" s="130">
        <f t="shared" ref="CE184" si="1768">CD184+CE178</f>
        <v>0</v>
      </c>
      <c r="CF184" s="130">
        <f t="shared" ref="CF184" si="1769">CE184+CF178</f>
        <v>0</v>
      </c>
      <c r="CG184" s="130">
        <f t="shared" ref="CG184" si="1770">CF184+CG178</f>
        <v>0</v>
      </c>
      <c r="CH184" s="130">
        <f t="shared" ref="CH184" si="1771">CG184+CH178</f>
        <v>0</v>
      </c>
      <c r="CI184" s="130">
        <f t="shared" ref="CI184" si="1772">CH184+CI178</f>
        <v>0</v>
      </c>
      <c r="CJ184" s="130">
        <f t="shared" ref="CJ184" si="1773">CI184+CJ178</f>
        <v>0</v>
      </c>
      <c r="CK184" s="130">
        <f t="shared" ref="CK184" si="1774">CJ184+CK178</f>
        <v>0</v>
      </c>
      <c r="CL184" s="130">
        <f t="shared" ref="CL184" si="1775">CK184+CL178</f>
        <v>0</v>
      </c>
    </row>
    <row r="185" spans="1:90">
      <c r="E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</row>
    <row r="186" spans="1:90">
      <c r="D186" s="78" t="s">
        <v>25</v>
      </c>
      <c r="E186" s="62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</row>
    <row r="187" spans="1:90" ht="17.25" customHeight="1">
      <c r="A187" s="27" t="s">
        <v>160</v>
      </c>
      <c r="B187" s="27" t="s">
        <v>187</v>
      </c>
      <c r="D187" s="77" t="s">
        <v>120</v>
      </c>
      <c r="E187" s="122">
        <f>INDEX(S187:CK187,COUNT($S$1:$CK$1))</f>
        <v>1551.6666599999999</v>
      </c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122">
        <v>0</v>
      </c>
      <c r="T187" s="122">
        <v>0</v>
      </c>
      <c r="U187" s="122">
        <v>0</v>
      </c>
      <c r="V187" s="122">
        <v>0</v>
      </c>
      <c r="W187" s="122">
        <v>0</v>
      </c>
      <c r="X187" s="122">
        <v>0</v>
      </c>
      <c r="Y187" s="122">
        <v>0</v>
      </c>
      <c r="Z187" s="122">
        <v>0</v>
      </c>
      <c r="AA187" s="122">
        <v>0</v>
      </c>
      <c r="AB187" s="122">
        <v>0</v>
      </c>
      <c r="AC187" s="122">
        <v>0</v>
      </c>
      <c r="AD187" s="122">
        <v>0</v>
      </c>
      <c r="AE187" s="122">
        <v>535.75</v>
      </c>
      <c r="AF187" s="122">
        <v>325.8125</v>
      </c>
      <c r="AG187" s="122">
        <v>325.8125</v>
      </c>
      <c r="AH187" s="122">
        <v>413.3125</v>
      </c>
      <c r="AI187" s="122">
        <v>413.3125</v>
      </c>
      <c r="AJ187" s="122">
        <v>803.3</v>
      </c>
      <c r="AK187" s="122">
        <v>803.3125</v>
      </c>
      <c r="AL187" s="122">
        <v>803.3125</v>
      </c>
      <c r="AM187" s="122">
        <v>803.3125</v>
      </c>
      <c r="AN187" s="122">
        <v>803.3125</v>
      </c>
      <c r="AO187" s="122">
        <v>803.3125</v>
      </c>
      <c r="AP187" s="122">
        <v>807.13750000000005</v>
      </c>
      <c r="AQ187" s="122">
        <f>_xll.Lucanet("stat",Input!$F$2,Input!$C$3,Input!$D$4,$A187,Input!$C$5,AQ$4,"EUR")/1000</f>
        <v>1237.5</v>
      </c>
      <c r="AR187" s="122">
        <f>_xll.Lucanet("stat",Input!$F$2,Input!$C$3,Input!$D$4,$A187,Input!$C$5,AR$4,"EUR")/1000</f>
        <v>1697.5250000000001</v>
      </c>
      <c r="AS187" s="122">
        <f>_xll.Lucanet("stat",Input!$F$2,Input!$C$3,Input!$D$4,$A187,Input!$C$5,AS$4,"EUR")/1000</f>
        <v>1010</v>
      </c>
      <c r="AT187" s="122">
        <f>_xll.Lucanet("stat",Input!$F$2,Input!$C$3,Input!$D$4,$A187,Input!$C$5,AT$4,"EUR")/1000</f>
        <v>737.25</v>
      </c>
      <c r="AU187" s="122">
        <f>_xll.Lucanet("stat",Input!$F$2,Input!$C$3,Input!$D$4,$A187,Input!$C$5,AU$4,"EUR")/1000</f>
        <v>939.875</v>
      </c>
      <c r="AV187" s="122">
        <f>_xll.Lucanet("stat",Input!$F$2,Input!$C$3,Input!$D$4,$A187,Input!$C$5,AV$4,"EUR")/1000</f>
        <v>1113.239</v>
      </c>
      <c r="AW187" s="122">
        <f>_xll.Lucanet("stat",Input!$F$2,Input!$C$3,Input!$D$4,$A187,Input!$C$5,AW$4,"EUR")/1000</f>
        <v>1090.114</v>
      </c>
      <c r="AX187" s="122">
        <f>_xll.Lucanet("stat",Input!$F$2,Input!$C$3,Input!$D$4,$A187,Input!$C$5,AX$4,"EUR")/1000</f>
        <v>1113.239</v>
      </c>
      <c r="AY187" s="122">
        <f>_xll.Lucanet("stat",Input!$F$2,Input!$C$3,Input!$D$4,$A187,Input!$C$5,AY$4,"EUR")/1000</f>
        <v>1113.239</v>
      </c>
      <c r="AZ187" s="122">
        <f>_xll.Lucanet("stat",Input!$F$2,Input!$C$3,Input!$D$4,$A187,Input!$C$5,AZ$4,"EUR")/1000</f>
        <v>1068.1099999999999</v>
      </c>
      <c r="BA187" s="122">
        <f>_xll.Lucanet("stat",Input!$F$2,Input!$C$3,Input!$D$4,$A187,Input!$C$5,BA$4,"EUR")/1000</f>
        <v>1091.2349999999999</v>
      </c>
      <c r="BB187" s="122">
        <f>_xll.Lucanet("stat",Input!$F$2,Input!$C$3,Input!$D$4,$A187,Input!$C$5,BB$4,"EUR")/1000</f>
        <v>1130.5912499999999</v>
      </c>
      <c r="BC187" s="122">
        <f>_xll.Lucanet("stat",Input!$G$2,Input!$C$3,Input!$D$4,$A187,Input!$C$5,BC$4,"EUR")/1000</f>
        <v>1201.7582299999999</v>
      </c>
      <c r="BD187" s="122">
        <f>_xll.Lucanet("stat",Input!$G$2,Input!$C$3,Input!$D$4,$A187,Input!$C$5,BD$4,"EUR")/1000</f>
        <v>1352.6443000000002</v>
      </c>
      <c r="BE187" s="122">
        <f>_xll.Lucanet("stat",Input!$G$2,Input!$C$3,Input!$D$4,$A187,Input!$C$5,BE$4,"EUR")/1000</f>
        <v>1734.6557</v>
      </c>
      <c r="BF187" s="122">
        <f>_xll.Lucanet("stat",Input!$G$2,Input!$C$3,Input!$D$4,$A187,Input!$C$5,BF$4,"EUR")/1000</f>
        <v>1510.1303799999998</v>
      </c>
      <c r="BG187" s="122">
        <f>_xll.Lucanet("stat",Input!$G$2,Input!$C$3,Input!$D$4,$A187,Input!$C$5,BG$4,"EUR")/1000</f>
        <v>1868.40759</v>
      </c>
      <c r="BH187" s="122">
        <f>_xll.Lucanet("stat",Input!$G$2,Input!$C$3,Input!$D$4,$A187,Input!$C$5,BH$4,"EUR")/1000</f>
        <v>1783.5696200000002</v>
      </c>
      <c r="BI187" s="122">
        <f>_xll.Lucanet("stat",Input!$G$2,Input!$C$3,Input!$D$4,$A187,Input!$C$5,BI$4,"EUR")/1000</f>
        <v>1870.81772</v>
      </c>
      <c r="BJ187" s="122">
        <f>_xll.Lucanet("stat",Input!$G$2,Input!$C$3,Input!$D$4,$A187,Input!$C$5,BJ$4,"EUR")/1000</f>
        <v>1735.93165</v>
      </c>
      <c r="BK187" s="122">
        <f>_xll.Lucanet("stat",Input!$G$2,Input!$C$3,Input!$D$4,$A187,Input!$C$5,BK$4,"EUR")/1000</f>
        <v>1830.61519</v>
      </c>
      <c r="BL187" s="122">
        <f>_xll.Lucanet("stat",Input!$G$2,Input!$C$3,Input!$D$4,$A187,Input!$C$5,BL$4,"EUR")/1000</f>
        <v>1664.33671</v>
      </c>
      <c r="BM187" s="122">
        <f>_xll.Lucanet("stat",Input!$G$2,Input!$C$3,Input!$D$4,$A187,Input!$C$5,BM$4,"EUR")/1000</f>
        <v>1642.52468</v>
      </c>
      <c r="BN187" s="122">
        <f>_xll.Lucanet("stat",Input!$G$2,Input!$C$3,Input!$D$4,$A187,Input!$C$5,BN$4,"EUR")/1000</f>
        <v>1429.8734199999999</v>
      </c>
      <c r="BO187" s="122">
        <f>_xll.Lucanet("stat",Input!$H$2,Input!$C$3,Input!$D$4,$A187,Input!$C$5,BO$4,"EUR")/1000</f>
        <v>720.95431000000008</v>
      </c>
      <c r="BP187" s="122">
        <f>_xll.Lucanet("stat",Input!$H$2,Input!$C$3,Input!$D$4,$A187,Input!$C$5,BP$4,"EUR")/1000</f>
        <v>1032.71533</v>
      </c>
      <c r="BQ187" s="122">
        <f>_xll.Lucanet("stat",Input!$H$2,Input!$C$3,Input!$D$4,$A187,Input!$C$5,BQ$4,"EUR")/1000</f>
        <v>1899.9557</v>
      </c>
      <c r="BR187" s="122">
        <f>_xll.Lucanet("stat",Input!$H$2,Input!$C$3,Input!$D$4,$A187,Input!$C$5,BR$4,"EUR")/1000</f>
        <v>1329.1251399999999</v>
      </c>
      <c r="BS187" s="122">
        <f>_xll.Lucanet("stat",Input!$H$2,Input!$C$3,Input!$D$4,$A187,Input!$C$5,BS$4,"EUR")/1000</f>
        <v>1092.6555900000001</v>
      </c>
      <c r="BT187" s="122">
        <f>_xll.Lucanet("stat",Input!$H$2,Input!$C$3,Input!$D$4,$A187,Input!$C$5,BT$4,"EUR")/1000</f>
        <v>941.30676000000005</v>
      </c>
      <c r="BU187" s="122">
        <f>_xll.Lucanet("stat",Input!$H$2,Input!$C$3,Input!$D$4,$A187,Input!$C$5,BU$4,"EUR")/1000</f>
        <v>812.84606999999994</v>
      </c>
      <c r="BV187" s="122">
        <f>_xll.Lucanet("stat",Input!$H$2,Input!$C$3,Input!$D$4,$A187,Input!$C$5,BV$4,"EUR")/1000</f>
        <v>836.10188000000005</v>
      </c>
      <c r="BW187" s="122">
        <f>_xll.Lucanet("stat",Input!$H$2,Input!$C$3,Input!$D$4,$A187,Input!$C$5,BW$4,"EUR")/1000</f>
        <v>1140.6423</v>
      </c>
      <c r="BX187" s="122">
        <f>_xll.Lucanet("stat",Input!$H$2,Input!$C$3,Input!$D$4,$A187,Input!$C$5,BX$4,"EUR")/1000</f>
        <v>975.63677000000007</v>
      </c>
      <c r="BY187" s="122">
        <f>_xll.Lucanet("stat",Input!$H$2,Input!$C$3,Input!$D$4,$A187,Input!$C$5,BY$4,"EUR")/1000</f>
        <v>1559.24695</v>
      </c>
      <c r="BZ187" s="122">
        <f>_xll.Lucanet("stat",Input!$H$2,Input!$C$3,Input!$D$4,$A187,Input!$C$5,BZ$4,"EUR")/1000</f>
        <v>1231.45072</v>
      </c>
      <c r="CA187" s="122">
        <f>_xll.Lucanet("stat",Input!$I$2,Input!$C$3,Input!$D$4,$A187,Input!$C$5,CA$4,"EUR")/1000</f>
        <v>745.27777000000003</v>
      </c>
      <c r="CB187" s="122">
        <f>_xll.Lucanet("stat",Input!$I$2,Input!$C$3,Input!$D$4,$A187,Input!$C$5,CB$4,"EUR")/1000</f>
        <v>882.16665999999998</v>
      </c>
      <c r="CC187" s="122">
        <f>_xll.Lucanet("stat",Input!$I$2,Input!$C$3,Input!$D$4,$A187,Input!$C$5,CC$4,"EUR")/1000</f>
        <v>2004.05555</v>
      </c>
      <c r="CD187" s="122">
        <f>_xll.Lucanet("stat",Input!$I$2,Input!$C$3,Input!$D$4,$A187,Input!$C$5,CD$4,"EUR")/1000</f>
        <v>1698</v>
      </c>
      <c r="CE187" s="122">
        <f>_xll.Lucanet("stat",Input!$I$2,Input!$C$3,Input!$D$4,$A187,Input!$C$5,CE$4,"EUR")/1000</f>
        <v>1566.6666599999999</v>
      </c>
      <c r="CF187" s="122">
        <f>_xll.Lucanet("stat",Input!$I$2,Input!$C$3,Input!$D$4,$A187,Input!$C$5,CF$4,"EUR")/1000</f>
        <v>1551.6666599999999</v>
      </c>
      <c r="CG187" s="122">
        <f>_xll.Lucanet("stat",Input!$I$2,Input!$C$3,Input!$D$4,$A187,Input!$C$5,CG$4,"EUR")/1000</f>
        <v>1342.55555</v>
      </c>
      <c r="CH187" s="122">
        <f>_xll.Lucanet("stat",Input!$I$2,Input!$C$3,Input!$D$4,$A187,Input!$C$5,CH$4,"EUR")/1000</f>
        <v>1315.3333300000002</v>
      </c>
      <c r="CI187" s="122">
        <f>_xll.Lucanet("stat",Input!$I$2,Input!$C$3,Input!$D$4,$A187,Input!$C$5,CI$4,"EUR")/1000</f>
        <v>1334.8333300000002</v>
      </c>
      <c r="CJ187" s="122">
        <f>_xll.Lucanet("stat",Input!$I$2,Input!$C$3,Input!$D$4,$A187,Input!$C$5,CJ$4,"EUR")/1000</f>
        <v>1178.1666599999999</v>
      </c>
      <c r="CK187" s="122">
        <f>_xll.Lucanet("stat",Input!$I$2,Input!$C$3,Input!$D$4,$A187,Input!$C$5,CK$4,"EUR")/1000</f>
        <v>1255.55555</v>
      </c>
      <c r="CL187" s="122">
        <f>_xll.Lucanet("stat",Input!$I$2,Input!$C$3,Input!$D$4,$A187,Input!$C$5,CL$4,"EUR")/1000</f>
        <v>1568.05555</v>
      </c>
    </row>
    <row r="188" spans="1:90">
      <c r="A188" s="27" t="s">
        <v>160</v>
      </c>
      <c r="B188" s="27" t="s">
        <v>187</v>
      </c>
      <c r="D188" s="77" t="s">
        <v>121</v>
      </c>
      <c r="E188" s="122">
        <f>INDEX(S188:CK188,COUNT($S$1:$CK$1))</f>
        <v>2472.5697099999998</v>
      </c>
      <c r="F188" s="44"/>
      <c r="G188" s="106">
        <f>_xll.Lucanet("stat",Input!$C$2,Input!$C$3,Input!$D$4,$A188,Input!$C$5,G$4,"EUR")/1000</f>
        <v>0</v>
      </c>
      <c r="H188" s="106">
        <f>_xll.Lucanet("stat",Input!$C$2,Input!$C$3,Input!$D$4,$A188,Input!$C$5,H$4,"EUR")/1000</f>
        <v>0</v>
      </c>
      <c r="I188" s="106">
        <f>_xll.Lucanet("stat",Input!$C$2,Input!$C$3,Input!$D$4,$A188,Input!$C$5,I$4,"EUR")/1000</f>
        <v>0</v>
      </c>
      <c r="J188" s="106">
        <f>_xll.Lucanet("stat",Input!$C$2,Input!$C$3,Input!$D$4,$A188,Input!$C$5,J$4,"EUR")/1000</f>
        <v>0</v>
      </c>
      <c r="K188" s="106">
        <f>_xll.Lucanet("stat",Input!$C$2,Input!$C$3,Input!$D$4,$A188,Input!$C$5,K$4,"EUR")/1000</f>
        <v>0</v>
      </c>
      <c r="L188" s="106">
        <f>_xll.Lucanet("stat",Input!$C$2,Input!$C$3,Input!$D$4,$A188,Input!$C$5,L$4,"EUR")/1000</f>
        <v>0</v>
      </c>
      <c r="M188" s="106">
        <f>_xll.Lucanet("stat",Input!$C$2,Input!$C$3,Input!$D$4,$A188,Input!$C$5,M$4,"EUR")/1000</f>
        <v>0</v>
      </c>
      <c r="N188" s="106">
        <f>_xll.Lucanet("stat",Input!$C$2,Input!$C$3,Input!$D$4,$A188,Input!$C$5,N$4,"EUR")/1000</f>
        <v>0</v>
      </c>
      <c r="O188" s="106">
        <f>_xll.Lucanet("stat",Input!$C$2,Input!$C$3,Input!$D$4,$A188,Input!$C$5,O$4,"EUR")/1000</f>
        <v>0</v>
      </c>
      <c r="P188" s="106">
        <f>_xll.Lucanet("stat",Input!$C$2,Input!$C$3,Input!$D$4,$A188,Input!$C$5,P$4,"EUR")/1000</f>
        <v>0</v>
      </c>
      <c r="Q188" s="106">
        <f>_xll.Lucanet("stat",Input!$C$2,Input!$C$3,Input!$D$4,$A188,Input!$C$5,Q$4,"EUR")/1000</f>
        <v>0</v>
      </c>
      <c r="R188" s="106">
        <f>_xll.Lucanet("stat",Input!$C$2,Input!$C$3,Input!$D$4,$A188,Input!$C$5,R$4,"EUR")/1000</f>
        <v>0</v>
      </c>
      <c r="S188" s="122">
        <f>_xll.Lucanet("stat",Input!$C$2,Input!$C$3,Input!$D$4,$A188,Input!$C$5,S$4,"EUR")/1000</f>
        <v>0</v>
      </c>
      <c r="T188" s="122">
        <f>_xll.Lucanet("stat",Input!$C$2,Input!$C$3,Input!$D$4,$A188,Input!$C$5,T$4,"EUR")/1000</f>
        <v>0</v>
      </c>
      <c r="U188" s="122">
        <f>_xll.Lucanet("stat",Input!$C$2,Input!$C$3,Input!$D$4,$A188,Input!$C$5,U$4,"EUR")/1000</f>
        <v>0</v>
      </c>
      <c r="V188" s="122">
        <f>_xll.Lucanet("stat",Input!$C$2,Input!$C$3,Input!$D$4,$A188,Input!$C$5,V$4,"EUR")/1000</f>
        <v>0</v>
      </c>
      <c r="W188" s="122">
        <f>_xll.Lucanet("stat",Input!$C$2,Input!$C$3,Input!$D$4,$A188,Input!$C$5,W$4,"EUR")/1000</f>
        <v>0</v>
      </c>
      <c r="X188" s="122">
        <f>_xll.Lucanet("stat",Input!$C$2,Input!$C$3,Input!$D$4,$A188,Input!$C$5,X$4,"EUR")/1000</f>
        <v>0</v>
      </c>
      <c r="Y188" s="122">
        <f>_xll.Lucanet("stat",Input!$C$2,Input!$C$3,Input!$D$4,$A188,Input!$C$5,Y$4,"EUR")/1000</f>
        <v>54.047129999999996</v>
      </c>
      <c r="Z188" s="122">
        <f>_xll.Lucanet("stat",Input!$C$2,Input!$C$3,Input!$D$4,$A188,Input!$C$5,Z$4,"EUR")/1000</f>
        <v>159.23967000000002</v>
      </c>
      <c r="AA188" s="122">
        <f>_xll.Lucanet("stat",Input!$C$2,Input!$C$3,Input!$D$4,$A188,Input!$C$5,AA$4,"EUR")/1000</f>
        <v>122.00489</v>
      </c>
      <c r="AB188" s="122">
        <f>_xll.Lucanet("stat",Input!$C$2,Input!$C$3,Input!$D$4,$A188,Input!$C$5,AB$4,"EUR")/1000</f>
        <v>84.000590000000003</v>
      </c>
      <c r="AC188" s="122">
        <f>_xll.Lucanet("stat",Input!$C$2,Input!$C$3,Input!$D$4,$A188,Input!$C$5,AC$4,"EUR")/1000</f>
        <v>53.727539999999998</v>
      </c>
      <c r="AD188" s="122">
        <f>_xll.Lucanet("stat",Input!$C$2,Input!$C$3,Input!$D$4,$A188,Input!$C$5,AD$4,"EUR")/1000</f>
        <v>77.395939999999996</v>
      </c>
      <c r="AE188" s="122">
        <f>_xll.Lucanet("stat",Input!$C$2,Input!$C$3,Input!$D$4,$A188,Input!$C$5,AE$4,"EUR")/1000</f>
        <v>180.73339999999999</v>
      </c>
      <c r="AF188" s="122">
        <f>_xll.Lucanet("stat",Input!$C$2,Input!$C$3,Input!$D$4,$A188,Input!$C$5,AF$4,"EUR")/1000</f>
        <v>1093.9590900000001</v>
      </c>
      <c r="AG188" s="122">
        <f>_xll.Lucanet("stat",Input!$C$2,Input!$C$3,Input!$D$4,$A188,Input!$C$5,AG$4,"EUR")/1000</f>
        <v>602.62555000000009</v>
      </c>
      <c r="AH188" s="122">
        <f>_xll.Lucanet("stat",Input!$C$2,Input!$C$3,Input!$D$4,$A188,Input!$C$5,AH$4,"EUR")/1000</f>
        <v>403.81986000000001</v>
      </c>
      <c r="AI188" s="122">
        <f>_xll.Lucanet("stat",Input!$C$2,Input!$C$3,Input!$D$4,$A188,Input!$C$5,AI$4,"EUR")/1000</f>
        <v>726.88467000000003</v>
      </c>
      <c r="AJ188" s="122">
        <f>_xll.Lucanet("stat",Input!$C$2,Input!$C$3,Input!$D$4,$A188,Input!$C$5,AJ$4,"EUR")/1000</f>
        <v>691.29143999999997</v>
      </c>
      <c r="AK188" s="122">
        <f>_xll.Lucanet("stat",Input!$C$2,Input!$C$3,Input!$D$4,$A188,Input!$C$5,AK$4,"EUR")/1000</f>
        <v>238.35509999999999</v>
      </c>
      <c r="AL188" s="122">
        <f>_xll.Lucanet("stat",Input!$C$2,Input!$C$3,Input!$D$4,$A188,Input!$C$5,AL$4,"EUR")/1000</f>
        <v>127.07334</v>
      </c>
      <c r="AM188" s="122">
        <f>_xll.Lucanet("stat",Input!$C$2,Input!$C$3,Input!$D$4,$A188,Input!$C$5,AM$4,"EUR")/1000</f>
        <v>1300.89752</v>
      </c>
      <c r="AN188" s="122">
        <f>_xll.Lucanet("stat",Input!$C$2,Input!$C$3,Input!$D$4,$A188,Input!$C$5,AN$4,"EUR")/1000</f>
        <v>595.70596999999998</v>
      </c>
      <c r="AO188" s="122">
        <f>_xll.Lucanet("stat",Input!$C$2,Input!$C$3,Input!$D$4,$A188,Input!$C$5,AO$4,"EUR")/1000</f>
        <v>527.24142000000006</v>
      </c>
      <c r="AP188" s="122">
        <f>_xll.Lucanet("stat",Input!$C$2,Input!$C$3,Input!$D$4,$A188,Input!$C$5,AP$4,"EUR")/1000</f>
        <v>614.04710999999998</v>
      </c>
      <c r="AQ188" s="122">
        <f>_xll.Lucanet("stat",Input!$C$2,Input!$C$3,Input!$D$4,$A188,Input!$C$5,AQ$4,"EUR")/1000</f>
        <v>1101.99126</v>
      </c>
      <c r="AR188" s="122">
        <f>_xll.Lucanet("stat",Input!$C$2,Input!$C$3,Input!$D$4,$A188,Input!$C$5,AR$4,"EUR")/1000</f>
        <v>1108.1106200000002</v>
      </c>
      <c r="AS188" s="122">
        <f>_xll.Lucanet("stat",Input!$C$2,Input!$C$3,Input!$D$4,$A188,Input!$C$5,AS$4,"EUR")/1000</f>
        <v>591.70997</v>
      </c>
      <c r="AT188" s="122">
        <f>_xll.Lucanet("stat",Input!$C$2,Input!$C$3,Input!$D$4,$A188,Input!$C$5,AT$4,"EUR")/1000</f>
        <v>1086.8943400000001</v>
      </c>
      <c r="AU188" s="122">
        <f>_xll.Lucanet("stat",Input!$C$2,Input!$C$3,Input!$D$4,$A188,Input!$C$5,AU$4,"EUR")/1000</f>
        <v>240.51379</v>
      </c>
      <c r="AV188" s="122">
        <f>_xll.Lucanet("stat",Input!$C$2,Input!$C$3,Input!$D$4,$A188,Input!$C$5,AV$4,"EUR")/1000</f>
        <v>780.01295999999991</v>
      </c>
      <c r="AW188" s="122">
        <f>_xll.Lucanet("stat",Input!$C$2,Input!$C$3,Input!$D$4,$A188,Input!$C$5,AW$4,"EUR")/1000</f>
        <v>876.18859999999995</v>
      </c>
      <c r="AX188" s="122">
        <f>_xll.Lucanet("stat",Input!$C$2,Input!$C$3,Input!$D$4,$A188,Input!$C$5,AX$4,"EUR")/1000</f>
        <v>1953.88166</v>
      </c>
      <c r="AY188" s="122">
        <f>_xll.Lucanet("stat",Input!$C$2,Input!$C$3,Input!$D$4,$A188,Input!$C$5,AY$4,"EUR")/1000</f>
        <v>1674.87429</v>
      </c>
      <c r="AZ188" s="122">
        <f>_xll.Lucanet("stat",Input!$C$2,Input!$C$3,Input!$D$4,$A188,Input!$C$5,AZ$4,"EUR")/1000</f>
        <v>542.66558999999995</v>
      </c>
      <c r="BA188" s="122">
        <f>_xll.Lucanet("stat",Input!$C$2,Input!$C$3,Input!$D$4,$A188,Input!$C$5,BA$4,"EUR")/1000</f>
        <v>1375.7454299999999</v>
      </c>
      <c r="BB188" s="122">
        <f>_xll.Lucanet("stat",Input!$C$2,Input!$C$3,Input!$D$4,$A188,Input!$C$5,BB$4,"EUR")/1000</f>
        <v>1619.4162900000001</v>
      </c>
      <c r="BC188" s="122">
        <f>_xll.Lucanet("stat",Input!$C$2,Input!$C$3,Input!$D$4,$A188,Input!$C$5,BC$4,"EUR")/1000</f>
        <v>393.14841999999999</v>
      </c>
      <c r="BD188" s="122">
        <f>_xll.Lucanet("stat",Input!$C$2,Input!$C$3,Input!$D$4,$A188,Input!$C$5,BD$4,"EUR")/1000</f>
        <v>676.32988999999998</v>
      </c>
      <c r="BE188" s="122">
        <f>_xll.Lucanet("stat",Input!$C$2,Input!$C$3,Input!$D$4,$A188,Input!$C$5,BE$4,"EUR")/1000</f>
        <v>191.71509</v>
      </c>
      <c r="BF188" s="122">
        <f>_xll.Lucanet("stat",Input!$C$2,Input!$C$3,Input!$D$4,$A188,Input!$C$5,BF$4,"EUR")/1000</f>
        <v>0</v>
      </c>
      <c r="BG188" s="122">
        <f>_xll.Lucanet("stat",Input!$C$2,Input!$C$3,Input!$D$4,$A188,Input!$C$5,BG$4,"EUR")/1000</f>
        <v>970.452</v>
      </c>
      <c r="BH188" s="122">
        <f>_xll.Lucanet("stat",Input!$C$2,Input!$C$3,Input!$D$4,$A188,Input!$C$5,BH$4,"EUR")/1000</f>
        <v>219.42337000000001</v>
      </c>
      <c r="BI188" s="122">
        <f>_xll.Lucanet("stat",Input!$C$2,Input!$C$3,Input!$D$4,$A188,Input!$C$5,BI$4,"EUR")/1000</f>
        <v>127.39175999999999</v>
      </c>
      <c r="BJ188" s="122">
        <f>_xll.Lucanet("stat",Input!$C$2,Input!$C$3,Input!$D$4,$A188,Input!$C$5,BJ$4,"EUR")/1000</f>
        <v>81.966789999999989</v>
      </c>
      <c r="BK188" s="122">
        <f>_xll.Lucanet("stat",Input!$C$2,Input!$C$3,Input!$D$4,$A188,Input!$C$5,BK$4,"EUR")/1000</f>
        <v>60.104440000000004</v>
      </c>
      <c r="BL188" s="122">
        <f>_xll.Lucanet("stat",Input!$C$2,Input!$C$3,Input!$D$4,$A188,Input!$C$5,BL$4,"EUR")/1000</f>
        <v>45.329039999999999</v>
      </c>
      <c r="BM188" s="122">
        <f>_xll.Lucanet("stat",Input!$C$2,Input!$C$3,Input!$D$4,$A188,Input!$C$5,BM$4,"EUR")/1000</f>
        <v>597.21751000000006</v>
      </c>
      <c r="BN188" s="122">
        <f>_xll.Lucanet("stat",Input!$C$2,Input!$C$3,Input!$D$4,$A188,Input!$C$5,BN$4,"EUR")/1000</f>
        <v>1233.3852899999999</v>
      </c>
      <c r="BO188" s="122">
        <f>_xll.Lucanet("stat",Input!$C$2,Input!$C$3,Input!$D$4,$A188,Input!$C$5,BO$4,"EUR")/1000</f>
        <v>603.58389</v>
      </c>
      <c r="BP188" s="122">
        <f>_xll.Lucanet("stat",Input!$C$2,Input!$C$3,Input!$D$4,$A188,Input!$C$5,BP$4,"EUR")/1000</f>
        <v>491.28085999999996</v>
      </c>
      <c r="BQ188" s="122">
        <f>_xll.Lucanet("stat",Input!$C$2,Input!$C$3,Input!$D$4,$A188,Input!$C$5,BQ$4,"EUR")/1000</f>
        <v>1478.7246100000002</v>
      </c>
      <c r="BR188" s="122">
        <f>_xll.Lucanet("stat",Input!$C$2,Input!$C$3,Input!$D$4,$A188,Input!$C$5,BR$4,"EUR")/1000</f>
        <v>860.21900000000005</v>
      </c>
      <c r="BS188" s="122">
        <f>_xll.Lucanet("stat",Input!$C$2,Input!$C$3,Input!$D$4,$A188,Input!$C$5,BS$4,"EUR")/1000</f>
        <v>1.4845299999999999</v>
      </c>
      <c r="BT188" s="122">
        <f>_xll.Lucanet("stat",Input!$C$2,Input!$C$3,Input!$D$4,$A188,Input!$C$5,BT$4,"EUR")/1000</f>
        <v>772.48731000000009</v>
      </c>
      <c r="BU188" s="122">
        <f>_xll.Lucanet("stat",Input!$C$2,Input!$C$3,Input!$D$4,$A188,Input!$C$5,BU$4,"EUR")/1000</f>
        <v>936.38893000000007</v>
      </c>
      <c r="BV188" s="122">
        <f>_xll.Lucanet("stat",Input!$C$2,Input!$C$3,Input!$D$4,$A188,Input!$C$5,BV$4,"EUR")/1000</f>
        <v>371.13569000000001</v>
      </c>
      <c r="BW188" s="122">
        <f>_xll.Lucanet("stat",Input!$C$2,Input!$C$3,Input!$D$4,$A188,Input!$C$5,BW$4,"EUR")/1000</f>
        <v>755.81820999999991</v>
      </c>
      <c r="BX188" s="122">
        <f>_xll.Lucanet("stat",Input!$C$2,Input!$C$3,Input!$D$4,$A188,Input!$C$5,BX$4,"EUR")/1000</f>
        <v>1735.04276</v>
      </c>
      <c r="BY188" s="122">
        <f>_xll.Lucanet("stat",Input!$C$2,Input!$C$3,Input!$D$4,$A188,Input!$C$5,BY$4,"EUR")/1000</f>
        <v>1115.46327</v>
      </c>
      <c r="BZ188" s="122">
        <f>_xll.Lucanet("stat",Input!$C$2,Input!$C$3,Input!$D$4,$A188,Input!$C$5,BZ$4,"EUR")/1000</f>
        <v>1900.0390600000001</v>
      </c>
      <c r="CA188" s="122">
        <f>_xll.Lucanet("stat",Input!$C$2,Input!$C$3,Input!$D$4,$A188,Input!$C$5,CA$4,"EUR")/1000</f>
        <v>530.05518999999993</v>
      </c>
      <c r="CB188" s="122">
        <f>_xll.Lucanet("stat",Input!$C$2,Input!$C$3,Input!$D$4,$A188,Input!$C$5,CB$4,"EUR")/1000</f>
        <v>539.77124000000003</v>
      </c>
      <c r="CC188" s="122">
        <f>_xll.Lucanet("stat",Input!$C$2,Input!$C$3,Input!$D$4,$A188,Input!$C$5,CC$4,"EUR")/1000</f>
        <v>744.15046999999993</v>
      </c>
      <c r="CD188" s="122">
        <f>_xll.Lucanet("stat",Input!$C$2,Input!$C$3,Input!$D$4,$A188,Input!$C$5,CD$4,"EUR")/1000</f>
        <v>1040.31899</v>
      </c>
      <c r="CE188" s="122">
        <f>_xll.Lucanet("stat",Input!$C$2,Input!$C$3,Input!$D$4,$A188,Input!$C$5,CE$4,"EUR")/1000</f>
        <v>673.07417000000009</v>
      </c>
      <c r="CF188" s="122">
        <f>_xll.Lucanet("stat",Input!$C$2,Input!$C$3,Input!$D$4,$A188,Input!$C$5,CF$4,"EUR")/1000</f>
        <v>2472.5697099999998</v>
      </c>
      <c r="CG188" s="122">
        <f>_xll.Lucanet("stat",Input!$C$2,Input!$C$3,Input!$D$4,$A188,Input!$C$5,CG$4,"EUR")/1000</f>
        <v>1105.60545</v>
      </c>
      <c r="CH188" s="122">
        <f>_xll.Lucanet("stat",Input!$C$2,Input!$C$3,Input!$D$4,$A188,Input!$C$5,CH$4,"EUR")/1000</f>
        <v>0</v>
      </c>
      <c r="CI188" s="122">
        <f>_xll.Lucanet("stat",Input!$C$2,Input!$C$3,Input!$D$4,$A188,Input!$C$5,CI$4,"EUR")/1000</f>
        <v>0</v>
      </c>
      <c r="CJ188" s="122">
        <f>_xll.Lucanet("stat",Input!$C$2,Input!$C$3,Input!$D$4,$A188,Input!$C$5,CJ$4,"EUR")/1000</f>
        <v>0</v>
      </c>
      <c r="CK188" s="122">
        <f>_xll.Lucanet("stat",Input!$C$2,Input!$C$3,Input!$D$4,$A188,Input!$C$5,CK$4,"EUR")/1000</f>
        <v>0</v>
      </c>
      <c r="CL188" s="122">
        <f>_xll.Lucanet("stat",Input!$C$2,Input!$C$3,Input!$D$4,$A188,Input!$C$5,CL$4,"EUR")/1000</f>
        <v>0</v>
      </c>
    </row>
    <row r="189" spans="1:90" ht="17.25" customHeight="1">
      <c r="D189" s="77" t="s">
        <v>198</v>
      </c>
      <c r="E189" s="122">
        <f>INDEX(S189:CK189,COUNT($S$1:$CK$1))</f>
        <v>5999.93977</v>
      </c>
      <c r="G189" s="106">
        <f>G188</f>
        <v>0</v>
      </c>
      <c r="H189" s="106">
        <f>SUM(G188:H188)</f>
        <v>0</v>
      </c>
      <c r="I189" s="106">
        <f>SUM(G188:I188)</f>
        <v>0</v>
      </c>
      <c r="J189" s="106">
        <f>SUM(G188:J188)</f>
        <v>0</v>
      </c>
      <c r="K189" s="106">
        <f>SUM(G188:K188)</f>
        <v>0</v>
      </c>
      <c r="L189" s="106">
        <f>SUM(G188:L188)</f>
        <v>0</v>
      </c>
      <c r="M189" s="106">
        <f>SUM(G188:M188)</f>
        <v>0</v>
      </c>
      <c r="N189" s="106">
        <f>SUM(G188:N188)</f>
        <v>0</v>
      </c>
      <c r="O189" s="106">
        <f>SUM(G188:O188)</f>
        <v>0</v>
      </c>
      <c r="P189" s="106">
        <f>SUM(G188:P188)</f>
        <v>0</v>
      </c>
      <c r="Q189" s="106">
        <f>SUM(G188:Q188)</f>
        <v>0</v>
      </c>
      <c r="R189" s="106">
        <f>SUM(G188:R188)</f>
        <v>0</v>
      </c>
      <c r="S189" s="49">
        <f>S188</f>
        <v>0</v>
      </c>
      <c r="T189" s="49">
        <f>SUM(S188:T188)</f>
        <v>0</v>
      </c>
      <c r="U189" s="49">
        <f>SUM(S188:U188)</f>
        <v>0</v>
      </c>
      <c r="V189" s="49">
        <f>SUM(S188:V188)</f>
        <v>0</v>
      </c>
      <c r="W189" s="49">
        <f>SUM(S188:W188)</f>
        <v>0</v>
      </c>
      <c r="X189" s="49">
        <f>SUM(S188:X188)</f>
        <v>0</v>
      </c>
      <c r="Y189" s="49">
        <f>SUM(S188:Y188)</f>
        <v>54.047129999999996</v>
      </c>
      <c r="Z189" s="49">
        <f>SUM(S188:Z188)</f>
        <v>213.28680000000003</v>
      </c>
      <c r="AA189" s="49">
        <f>SUM(S188:AA188)</f>
        <v>335.29169000000002</v>
      </c>
      <c r="AB189" s="49">
        <f>SUM(S188:AB188)</f>
        <v>419.29228000000001</v>
      </c>
      <c r="AC189" s="49">
        <f>SUM(S188:AC188)</f>
        <v>473.01981999999998</v>
      </c>
      <c r="AD189" s="49">
        <f>SUM(S188:AD188)</f>
        <v>550.41575999999998</v>
      </c>
      <c r="AE189" s="63">
        <f>AE188</f>
        <v>180.73339999999999</v>
      </c>
      <c r="AF189" s="128">
        <f>AE189+AF188</f>
        <v>1274.6924900000001</v>
      </c>
      <c r="AG189" s="122">
        <f t="shared" ref="AG189:AO189" si="1776">AF189+AG188</f>
        <v>1877.3180400000001</v>
      </c>
      <c r="AH189" s="122">
        <f t="shared" si="1776"/>
        <v>2281.1379000000002</v>
      </c>
      <c r="AI189" s="122">
        <f t="shared" si="1776"/>
        <v>3008.0225700000001</v>
      </c>
      <c r="AJ189" s="122">
        <f t="shared" si="1776"/>
        <v>3699.3140100000001</v>
      </c>
      <c r="AK189" s="122">
        <f t="shared" si="1776"/>
        <v>3937.6691099999998</v>
      </c>
      <c r="AL189" s="122">
        <f t="shared" si="1776"/>
        <v>4064.7424499999997</v>
      </c>
      <c r="AM189" s="122">
        <f t="shared" si="1776"/>
        <v>5365.6399700000002</v>
      </c>
      <c r="AN189" s="122">
        <f t="shared" si="1776"/>
        <v>5961.3459400000002</v>
      </c>
      <c r="AO189" s="122">
        <f t="shared" si="1776"/>
        <v>6488.5873600000004</v>
      </c>
      <c r="AP189" s="122">
        <f t="shared" ref="AP189" si="1777">AO189+AP188</f>
        <v>7102.6344700000009</v>
      </c>
      <c r="AQ189" s="122">
        <f>AQ188</f>
        <v>1101.99126</v>
      </c>
      <c r="AR189" s="122">
        <f>AQ189+AR188</f>
        <v>2210.1018800000002</v>
      </c>
      <c r="AS189" s="122">
        <f t="shared" ref="AS189:BB189" si="1778">AR189+AS188</f>
        <v>2801.81185</v>
      </c>
      <c r="AT189" s="122">
        <f t="shared" si="1778"/>
        <v>3888.7061899999999</v>
      </c>
      <c r="AU189" s="122">
        <f t="shared" si="1778"/>
        <v>4129.2199799999999</v>
      </c>
      <c r="AV189" s="122">
        <f t="shared" si="1778"/>
        <v>4909.2329399999999</v>
      </c>
      <c r="AW189" s="122">
        <f t="shared" si="1778"/>
        <v>5785.4215399999994</v>
      </c>
      <c r="AX189" s="122">
        <f t="shared" si="1778"/>
        <v>7739.3031999999994</v>
      </c>
      <c r="AY189" s="122">
        <f t="shared" si="1778"/>
        <v>9414.17749</v>
      </c>
      <c r="AZ189" s="122">
        <f t="shared" si="1778"/>
        <v>9956.8430800000006</v>
      </c>
      <c r="BA189" s="122">
        <f t="shared" si="1778"/>
        <v>11332.588510000001</v>
      </c>
      <c r="BB189" s="122">
        <f t="shared" si="1778"/>
        <v>12952.004800000002</v>
      </c>
      <c r="BC189" s="122">
        <f>BC188</f>
        <v>393.14841999999999</v>
      </c>
      <c r="BD189" s="122">
        <f t="shared" ref="BD189" si="1779">BC189+BD188</f>
        <v>1069.47831</v>
      </c>
      <c r="BE189" s="122">
        <f t="shared" ref="BE189" si="1780">BD189+BE188</f>
        <v>1261.1933999999999</v>
      </c>
      <c r="BF189" s="122">
        <f t="shared" ref="BF189" si="1781">BE189+BF188</f>
        <v>1261.1933999999999</v>
      </c>
      <c r="BG189" s="122">
        <f t="shared" ref="BG189" si="1782">BF189+BG188</f>
        <v>2231.6453999999999</v>
      </c>
      <c r="BH189" s="122">
        <f t="shared" ref="BH189" si="1783">BG189+BH188</f>
        <v>2451.0687699999999</v>
      </c>
      <c r="BI189" s="122">
        <f t="shared" ref="BI189" si="1784">BH189+BI188</f>
        <v>2578.4605299999998</v>
      </c>
      <c r="BJ189" s="122">
        <f t="shared" ref="BJ189" si="1785">BI189+BJ188</f>
        <v>2660.4273199999998</v>
      </c>
      <c r="BK189" s="122">
        <f t="shared" ref="BK189" si="1786">BJ189+BK188</f>
        <v>2720.5317599999998</v>
      </c>
      <c r="BL189" s="122">
        <f t="shared" ref="BL189" si="1787">BK189+BL188</f>
        <v>2765.8607999999999</v>
      </c>
      <c r="BM189" s="122">
        <f t="shared" ref="BM189" si="1788">BL189+BM188</f>
        <v>3363.0783099999999</v>
      </c>
      <c r="BN189" s="122">
        <f>BN188</f>
        <v>1233.3852899999999</v>
      </c>
      <c r="BO189" s="122">
        <f t="shared" ref="BO189" si="1789">BN189+BO188</f>
        <v>1836.9691800000001</v>
      </c>
      <c r="BP189" s="122">
        <f t="shared" ref="BP189" si="1790">BO189+BP188</f>
        <v>2328.2500399999999</v>
      </c>
      <c r="BQ189" s="122">
        <f t="shared" ref="BQ189" si="1791">BP189+BQ188</f>
        <v>3806.9746500000001</v>
      </c>
      <c r="BR189" s="122">
        <f t="shared" ref="BR189" si="1792">BQ189+BR188</f>
        <v>4667.1936500000002</v>
      </c>
      <c r="BS189" s="122">
        <f t="shared" ref="BS189" si="1793">BR189+BS188</f>
        <v>4668.6781799999999</v>
      </c>
      <c r="BT189" s="122">
        <f t="shared" ref="BT189" si="1794">BS189+BT188</f>
        <v>5441.1654900000003</v>
      </c>
      <c r="BU189" s="122">
        <f t="shared" ref="BU189" si="1795">BT189+BU188</f>
        <v>6377.5544200000004</v>
      </c>
      <c r="BV189" s="122">
        <f t="shared" ref="BV189" si="1796">BU189+BV188</f>
        <v>6748.6901100000005</v>
      </c>
      <c r="BW189" s="122">
        <f t="shared" ref="BW189" si="1797">BV189+BW188</f>
        <v>7504.5083200000008</v>
      </c>
      <c r="BX189" s="122">
        <f t="shared" ref="BX189" si="1798">BW189+BX188</f>
        <v>9239.5510800000011</v>
      </c>
      <c r="BY189" s="122">
        <f t="shared" ref="BY189" si="1799">BX189+BY188</f>
        <v>10355.014350000001</v>
      </c>
      <c r="BZ189" s="122">
        <f t="shared" ref="BZ189" si="1800">BY189+BZ188</f>
        <v>12255.05341</v>
      </c>
      <c r="CA189" s="122">
        <f>CA188</f>
        <v>530.05518999999993</v>
      </c>
      <c r="CB189" s="122">
        <f t="shared" ref="CB189" si="1801">CA189+CB188</f>
        <v>1069.8264300000001</v>
      </c>
      <c r="CC189" s="122">
        <f t="shared" ref="CC189" si="1802">CB189+CC188</f>
        <v>1813.9769000000001</v>
      </c>
      <c r="CD189" s="122">
        <f t="shared" ref="CD189" si="1803">CC189+CD188</f>
        <v>2854.2958900000003</v>
      </c>
      <c r="CE189" s="122">
        <f t="shared" ref="CE189" si="1804">CD189+CE188</f>
        <v>3527.3700600000002</v>
      </c>
      <c r="CF189" s="122">
        <f t="shared" ref="CF189" si="1805">CE189+CF188</f>
        <v>5999.93977</v>
      </c>
      <c r="CG189" s="122">
        <f t="shared" ref="CG189" si="1806">CF189+CG188</f>
        <v>7105.54522</v>
      </c>
      <c r="CH189" s="122">
        <f t="shared" ref="CH189" si="1807">CG189+CH188</f>
        <v>7105.54522</v>
      </c>
      <c r="CI189" s="122">
        <f t="shared" ref="CI189" si="1808">CH189+CI188</f>
        <v>7105.54522</v>
      </c>
      <c r="CJ189" s="122">
        <f t="shared" ref="CJ189" si="1809">CI189+CJ188</f>
        <v>7105.54522</v>
      </c>
      <c r="CK189" s="122">
        <f t="shared" ref="CK189" si="1810">CJ189+CK188</f>
        <v>7105.54522</v>
      </c>
      <c r="CL189" s="122">
        <f t="shared" ref="CL189" si="1811">CK189+CL188</f>
        <v>7105.54522</v>
      </c>
    </row>
    <row r="190" spans="1:90" ht="17.25" customHeight="1">
      <c r="E190" s="122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63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  <c r="AR190" s="128"/>
      <c r="AS190" s="128"/>
      <c r="AT190" s="128"/>
      <c r="AU190" s="128"/>
      <c r="AV190" s="128"/>
      <c r="AW190" s="128"/>
      <c r="AX190" s="128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8"/>
      <c r="CA190" s="128"/>
      <c r="CB190" s="128"/>
      <c r="CC190" s="128"/>
      <c r="CD190" s="128"/>
      <c r="CE190" s="128"/>
      <c r="CF190" s="128"/>
      <c r="CG190" s="128"/>
      <c r="CH190" s="128"/>
      <c r="CI190" s="128"/>
      <c r="CJ190" s="128"/>
      <c r="CK190" s="128"/>
      <c r="CL190" s="128"/>
    </row>
    <row r="191" spans="1:90" ht="17.25" customHeight="1">
      <c r="C191" s="37">
        <v>16</v>
      </c>
      <c r="D191" s="78" t="s">
        <v>26</v>
      </c>
      <c r="E191" s="62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  <c r="CI191" s="37"/>
      <c r="CJ191" s="37"/>
      <c r="CK191" s="37"/>
      <c r="CL191" s="37"/>
    </row>
    <row r="192" spans="1:90" ht="17.25" customHeight="1">
      <c r="D192" s="77" t="s">
        <v>17</v>
      </c>
      <c r="E192" s="49">
        <f>INDEX(S192:CK192,COUNT($S$1:$CK$1))</f>
        <v>2257.1888400000007</v>
      </c>
      <c r="S192" s="67">
        <f t="shared" ref="S192:AG192" si="1812">S198-S206+S214+S222+S228+S240</f>
        <v>0</v>
      </c>
      <c r="T192" s="61">
        <f t="shared" si="1812"/>
        <v>0</v>
      </c>
      <c r="U192" s="61">
        <f t="shared" si="1812"/>
        <v>0</v>
      </c>
      <c r="V192" s="61">
        <f t="shared" si="1812"/>
        <v>0</v>
      </c>
      <c r="W192" s="61">
        <f t="shared" si="1812"/>
        <v>0</v>
      </c>
      <c r="X192" s="61">
        <f t="shared" si="1812"/>
        <v>0</v>
      </c>
      <c r="Y192" s="61">
        <f t="shared" si="1812"/>
        <v>0</v>
      </c>
      <c r="Z192" s="61">
        <f t="shared" si="1812"/>
        <v>-94.180520000000001</v>
      </c>
      <c r="AA192" s="61">
        <f t="shared" si="1812"/>
        <v>-20.294749999999993</v>
      </c>
      <c r="AB192" s="61">
        <f t="shared" si="1812"/>
        <v>-24.284850000000006</v>
      </c>
      <c r="AC192" s="61">
        <f t="shared" si="1812"/>
        <v>-142.43168</v>
      </c>
      <c r="AD192" s="61">
        <f t="shared" si="1812"/>
        <v>-139.37103999999999</v>
      </c>
      <c r="AE192" s="61">
        <f t="shared" si="1812"/>
        <v>1043.5541699999999</v>
      </c>
      <c r="AF192" s="61">
        <f t="shared" si="1812"/>
        <v>918.55416999999989</v>
      </c>
      <c r="AG192" s="61">
        <f t="shared" si="1812"/>
        <v>856.05416999999989</v>
      </c>
      <c r="AH192" s="61">
        <f>AH198-AH206+AH214+AH222+AH228+AH240</f>
        <v>981.05416999999989</v>
      </c>
      <c r="AI192" s="61">
        <f t="shared" ref="AI192:AO192" si="1813">AI198-AI206+AI214+AI222+AI228+AI240</f>
        <v>1420.9541699999997</v>
      </c>
      <c r="AJ192" s="61">
        <f t="shared" si="1813"/>
        <v>1420.9666699999998</v>
      </c>
      <c r="AK192" s="61">
        <f t="shared" si="1813"/>
        <v>1420.9791699999998</v>
      </c>
      <c r="AL192" s="61">
        <f t="shared" si="1813"/>
        <v>1420.9916699999997</v>
      </c>
      <c r="AM192" s="61">
        <f t="shared" si="1813"/>
        <v>1421.0041699999997</v>
      </c>
      <c r="AN192" s="61">
        <f t="shared" si="1813"/>
        <v>1421.0166699999997</v>
      </c>
      <c r="AO192" s="61">
        <f t="shared" si="1813"/>
        <v>1421.0291699999998</v>
      </c>
      <c r="AP192" s="61">
        <f t="shared" ref="AP192:BB192" si="1814">AP198-AP206+AP214+AP222+AP228+AP240</f>
        <v>1349.7791699999998</v>
      </c>
      <c r="AQ192" s="61">
        <f t="shared" si="1814"/>
        <v>1497.1654699999999</v>
      </c>
      <c r="AR192" s="61">
        <f t="shared" si="1814"/>
        <v>1688.7133299999991</v>
      </c>
      <c r="AS192" s="61">
        <f t="shared" si="1814"/>
        <v>1853.4312200000002</v>
      </c>
      <c r="AT192" s="61">
        <f t="shared" si="1814"/>
        <v>2233.6515599999998</v>
      </c>
      <c r="AU192" s="61">
        <f t="shared" si="1814"/>
        <v>1741.97318</v>
      </c>
      <c r="AV192" s="61">
        <f t="shared" si="1814"/>
        <v>1606.5177500000002</v>
      </c>
      <c r="AW192" s="61">
        <f t="shared" si="1814"/>
        <v>1770.5271399999999</v>
      </c>
      <c r="AX192" s="61">
        <f t="shared" si="1814"/>
        <v>1917.8354600000002</v>
      </c>
      <c r="AY192" s="61">
        <f t="shared" si="1814"/>
        <v>2322.6473300000002</v>
      </c>
      <c r="AZ192" s="61">
        <f t="shared" si="1814"/>
        <v>2872.8673399999998</v>
      </c>
      <c r="BA192" s="61">
        <f t="shared" si="1814"/>
        <v>2847.6468199999995</v>
      </c>
      <c r="BB192" s="61">
        <f t="shared" si="1814"/>
        <v>2814.7101900000002</v>
      </c>
      <c r="BC192" s="61">
        <f t="shared" ref="BC192:BN192" si="1815">BC198-BC206+BC214+BC222+BC228+BC240</f>
        <v>2532.7636700000003</v>
      </c>
      <c r="BD192" s="61">
        <f t="shared" si="1815"/>
        <v>2636.9558999999999</v>
      </c>
      <c r="BE192" s="61">
        <f t="shared" si="1815"/>
        <v>2862.4814099999999</v>
      </c>
      <c r="BF192" s="61">
        <f t="shared" si="1815"/>
        <v>2768.65425</v>
      </c>
      <c r="BG192" s="61">
        <f t="shared" si="1815"/>
        <v>2880.3618999999999</v>
      </c>
      <c r="BH192" s="61">
        <f t="shared" si="1815"/>
        <v>2922.2861000000003</v>
      </c>
      <c r="BI192" s="61">
        <f t="shared" si="1815"/>
        <v>2982.4264499999999</v>
      </c>
      <c r="BJ192" s="61">
        <f t="shared" si="1815"/>
        <v>2967.9224999999997</v>
      </c>
      <c r="BK192" s="61">
        <f t="shared" si="1815"/>
        <v>3257.9696300000001</v>
      </c>
      <c r="BL192" s="61">
        <f t="shared" si="1815"/>
        <v>3282.0643799999998</v>
      </c>
      <c r="BM192" s="61">
        <f t="shared" si="1815"/>
        <v>3237.6804399999996</v>
      </c>
      <c r="BN192" s="61">
        <f t="shared" si="1815"/>
        <v>3145.3939</v>
      </c>
      <c r="BO192" s="61">
        <f t="shared" ref="BO192:BZ192" si="1816">BO198-BO206+BO214+BO222+BO228+BO240</f>
        <v>2120.1342199999999</v>
      </c>
      <c r="BP192" s="61">
        <f t="shared" si="1816"/>
        <v>2132.0498800000005</v>
      </c>
      <c r="BQ192" s="61">
        <f t="shared" si="1816"/>
        <v>1969.3799599999995</v>
      </c>
      <c r="BR192" s="61">
        <f t="shared" si="1816"/>
        <v>2132.4545399999997</v>
      </c>
      <c r="BS192" s="61">
        <f t="shared" si="1816"/>
        <v>2540.4042899999995</v>
      </c>
      <c r="BT192" s="61">
        <f t="shared" si="1816"/>
        <v>1919.6973900000005</v>
      </c>
      <c r="BU192" s="61">
        <f t="shared" si="1816"/>
        <v>1912.5554199999999</v>
      </c>
      <c r="BV192" s="61">
        <f t="shared" si="1816"/>
        <v>1754.4960599999997</v>
      </c>
      <c r="BW192" s="61">
        <f t="shared" si="1816"/>
        <v>1661.6641600000005</v>
      </c>
      <c r="BX192" s="61">
        <f t="shared" si="1816"/>
        <v>2332.4050799999995</v>
      </c>
      <c r="BY192" s="61">
        <f t="shared" si="1816"/>
        <v>2451.1020900000003</v>
      </c>
      <c r="BZ192" s="61">
        <f t="shared" si="1816"/>
        <v>2526.7401300000001</v>
      </c>
      <c r="CA192" s="61">
        <f t="shared" ref="CA192:CL192" si="1817">CA198-CA206+CA214+CA222+CA228+CA240</f>
        <v>1666.5825900000007</v>
      </c>
      <c r="CB192" s="61">
        <f t="shared" si="1817"/>
        <v>1646.9336599999995</v>
      </c>
      <c r="CC192" s="61">
        <f t="shared" si="1817"/>
        <v>1828.4435899999996</v>
      </c>
      <c r="CD192" s="61">
        <f t="shared" si="1817"/>
        <v>1984.8652300000006</v>
      </c>
      <c r="CE192" s="61">
        <f t="shared" si="1817"/>
        <v>2081.2295899999999</v>
      </c>
      <c r="CF192" s="61">
        <f t="shared" si="1817"/>
        <v>2257.1888400000007</v>
      </c>
      <c r="CG192" s="61">
        <f t="shared" si="1817"/>
        <v>2359.1665199999989</v>
      </c>
      <c r="CH192" s="61">
        <f t="shared" si="1817"/>
        <v>2450.9071000000004</v>
      </c>
      <c r="CI192" s="61">
        <f t="shared" si="1817"/>
        <v>2466.2221</v>
      </c>
      <c r="CJ192" s="61">
        <f t="shared" si="1817"/>
        <v>2512.6149400000013</v>
      </c>
      <c r="CK192" s="61">
        <f t="shared" si="1817"/>
        <v>2605.98668</v>
      </c>
      <c r="CL192" s="61">
        <f t="shared" si="1817"/>
        <v>2614.125649999999</v>
      </c>
    </row>
    <row r="193" spans="1:90" ht="17.25" customHeight="1">
      <c r="D193" s="77" t="s">
        <v>9</v>
      </c>
      <c r="E193" s="49">
        <f>INDEX(S193:CK193,COUNT($S$1:$CK$1))</f>
        <v>-473.28494000000006</v>
      </c>
      <c r="G193" s="63" t="e">
        <f t="shared" ref="G193:R193" si="1818">G215+G199+G223+G231-G207+G241</f>
        <v>#REF!</v>
      </c>
      <c r="H193" s="63" t="e">
        <f t="shared" si="1818"/>
        <v>#REF!</v>
      </c>
      <c r="I193" s="63" t="e">
        <f t="shared" si="1818"/>
        <v>#REF!</v>
      </c>
      <c r="J193" s="63" t="e">
        <f t="shared" si="1818"/>
        <v>#REF!</v>
      </c>
      <c r="K193" s="63" t="e">
        <f t="shared" si="1818"/>
        <v>#REF!</v>
      </c>
      <c r="L193" s="63" t="e">
        <f t="shared" si="1818"/>
        <v>#REF!</v>
      </c>
      <c r="M193" s="63" t="e">
        <f t="shared" si="1818"/>
        <v>#REF!</v>
      </c>
      <c r="N193" s="63" t="e">
        <f t="shared" si="1818"/>
        <v>#REF!</v>
      </c>
      <c r="O193" s="63" t="e">
        <f t="shared" si="1818"/>
        <v>#REF!</v>
      </c>
      <c r="P193" s="63" t="e">
        <f t="shared" si="1818"/>
        <v>#REF!</v>
      </c>
      <c r="Q193" s="63" t="e">
        <f t="shared" si="1818"/>
        <v>#REF!</v>
      </c>
      <c r="R193" s="63" t="e">
        <f t="shared" si="1818"/>
        <v>#REF!</v>
      </c>
      <c r="S193" s="65">
        <f t="shared" ref="S193:AF193" si="1819">S215+S199+S223+S229-S207+S241</f>
        <v>0</v>
      </c>
      <c r="T193" s="61">
        <f t="shared" si="1819"/>
        <v>0</v>
      </c>
      <c r="U193" s="61">
        <f t="shared" si="1819"/>
        <v>0</v>
      </c>
      <c r="V193" s="61">
        <f t="shared" si="1819"/>
        <v>0</v>
      </c>
      <c r="W193" s="61">
        <f t="shared" si="1819"/>
        <v>0</v>
      </c>
      <c r="X193" s="61">
        <f t="shared" si="1819"/>
        <v>0</v>
      </c>
      <c r="Y193" s="61">
        <f t="shared" si="1819"/>
        <v>8.4146200000000064</v>
      </c>
      <c r="Z193" s="61">
        <f t="shared" si="1819"/>
        <v>-70.286079999999998</v>
      </c>
      <c r="AA193" s="61">
        <f t="shared" si="1819"/>
        <v>58.695420000000041</v>
      </c>
      <c r="AB193" s="61">
        <f t="shared" si="1819"/>
        <v>16.262779999999964</v>
      </c>
      <c r="AC193" s="61">
        <f>AC215+AC199+AC223+AC229-AC207+AC241</f>
        <v>184.7586499999999</v>
      </c>
      <c r="AD193" s="61">
        <f t="shared" si="1819"/>
        <v>86.958539999999857</v>
      </c>
      <c r="AE193" s="61">
        <f t="shared" si="1819"/>
        <v>252.19947999999968</v>
      </c>
      <c r="AF193" s="61">
        <f t="shared" si="1819"/>
        <v>743.09233000000017</v>
      </c>
      <c r="AG193" s="61">
        <f>AG215+AG199+AG223+AG229-AG207+AG241</f>
        <v>1173.4452699999997</v>
      </c>
      <c r="AH193" s="61">
        <f>AH215+AH199+AH223+AH229-AH207+AH241</f>
        <v>1143.89877</v>
      </c>
      <c r="AI193" s="61">
        <f>AI215+AI199+AI223+AI229-AI207+AI241</f>
        <v>1081.45055</v>
      </c>
      <c r="AJ193" s="61">
        <f>AJ215+AJ199+AJ223+AJ229-AJ207+AJ241</f>
        <v>1203.2666900000002</v>
      </c>
      <c r="AK193" s="61">
        <f t="shared" ref="AK193:AO193" si="1820">AK215+AK199+AK223+AK229-AK207+AK241</f>
        <v>792.42643000000021</v>
      </c>
      <c r="AL193" s="61">
        <f t="shared" si="1820"/>
        <v>499.87910000000011</v>
      </c>
      <c r="AM193" s="61">
        <f t="shared" si="1820"/>
        <v>965.84224999999992</v>
      </c>
      <c r="AN193" s="61">
        <f t="shared" si="1820"/>
        <v>931.10587999999939</v>
      </c>
      <c r="AO193" s="61">
        <f t="shared" si="1820"/>
        <v>1585.3370600000001</v>
      </c>
      <c r="AP193" s="61">
        <f t="shared" ref="AP193:BB193" si="1821">AP215+AP199+AP223+AP229-AP207+AP241</f>
        <v>1640.0234199999995</v>
      </c>
      <c r="AQ193" s="61">
        <f t="shared" si="1821"/>
        <v>1300.7445299999999</v>
      </c>
      <c r="AR193" s="61">
        <f t="shared" si="1821"/>
        <v>1382.9256200000002</v>
      </c>
      <c r="AS193" s="61">
        <f t="shared" si="1821"/>
        <v>1643.3613299999997</v>
      </c>
      <c r="AT193" s="61">
        <f t="shared" si="1821"/>
        <v>1908.3117399999994</v>
      </c>
      <c r="AU193" s="61">
        <f t="shared" si="1821"/>
        <v>560.87553999999977</v>
      </c>
      <c r="AV193" s="61">
        <f t="shared" si="1821"/>
        <v>1394.7209499999997</v>
      </c>
      <c r="AW193" s="61">
        <f t="shared" si="1821"/>
        <v>1454.92624</v>
      </c>
      <c r="AX193" s="61">
        <f t="shared" si="1821"/>
        <v>1570.7118900000007</v>
      </c>
      <c r="AY193" s="61">
        <f t="shared" si="1821"/>
        <v>1058.23404</v>
      </c>
      <c r="AZ193" s="61">
        <f t="shared" si="1821"/>
        <v>1009.23852</v>
      </c>
      <c r="BA193" s="61">
        <f t="shared" si="1821"/>
        <v>1771.9069699999995</v>
      </c>
      <c r="BB193" s="61">
        <f t="shared" si="1821"/>
        <v>2119.4658999999997</v>
      </c>
      <c r="BC193" s="61">
        <f t="shared" ref="BC193:BN193" si="1822">BC215+BC199+BC223+BC229-BC207+BC241</f>
        <v>1601.6497500000005</v>
      </c>
      <c r="BD193" s="61">
        <f t="shared" si="1822"/>
        <v>1097.6008499999998</v>
      </c>
      <c r="BE193" s="61">
        <f t="shared" si="1822"/>
        <v>1564.38789</v>
      </c>
      <c r="BF193" s="61">
        <f t="shared" si="1822"/>
        <v>888.79352000000097</v>
      </c>
      <c r="BG193" s="61">
        <f t="shared" si="1822"/>
        <v>1473.3506400000001</v>
      </c>
      <c r="BH193" s="61">
        <f t="shared" si="1822"/>
        <v>714.68326999999999</v>
      </c>
      <c r="BI193" s="61">
        <f t="shared" si="1822"/>
        <v>849.38125000000036</v>
      </c>
      <c r="BJ193" s="61">
        <f t="shared" si="1822"/>
        <v>1048.4497899999997</v>
      </c>
      <c r="BK193" s="61">
        <f t="shared" si="1822"/>
        <v>524.18914000000018</v>
      </c>
      <c r="BL193" s="61">
        <f t="shared" si="1822"/>
        <v>768.13503000000037</v>
      </c>
      <c r="BM193" s="61">
        <f t="shared" si="1822"/>
        <v>932.68441000000007</v>
      </c>
      <c r="BN193" s="61">
        <f t="shared" si="1822"/>
        <v>1011.4247199999994</v>
      </c>
      <c r="BO193" s="61">
        <f t="shared" ref="BO193:BZ193" si="1823">BO215+BO199+BO223+BO229-BO207+BO241</f>
        <v>978.89687000000049</v>
      </c>
      <c r="BP193" s="61">
        <f t="shared" si="1823"/>
        <v>731.43316999999968</v>
      </c>
      <c r="BQ193" s="61">
        <f t="shared" si="1823"/>
        <v>714.77639999999985</v>
      </c>
      <c r="BR193" s="61">
        <f t="shared" si="1823"/>
        <v>774.75925000000075</v>
      </c>
      <c r="BS193" s="61">
        <f t="shared" si="1823"/>
        <v>845.54612999999949</v>
      </c>
      <c r="BT193" s="61">
        <f t="shared" si="1823"/>
        <v>352.13997000000074</v>
      </c>
      <c r="BU193" s="61">
        <f t="shared" si="1823"/>
        <v>1021.2988500000009</v>
      </c>
      <c r="BV193" s="61">
        <f t="shared" si="1823"/>
        <v>1124.5518499999994</v>
      </c>
      <c r="BW193" s="61">
        <f t="shared" si="1823"/>
        <v>787.16602000000034</v>
      </c>
      <c r="BX193" s="61">
        <f t="shared" si="1823"/>
        <v>989.9913500000016</v>
      </c>
      <c r="BY193" s="61">
        <f t="shared" si="1823"/>
        <v>882.92432999999971</v>
      </c>
      <c r="BZ193" s="61">
        <f t="shared" si="1823"/>
        <v>572.74243999999942</v>
      </c>
      <c r="CA193" s="61">
        <f t="shared" ref="CA193:CL193" si="1824">CA215+CA199+CA223+CA229-CA207+CA241</f>
        <v>199.24378000000016</v>
      </c>
      <c r="CB193" s="61">
        <f t="shared" si="1824"/>
        <v>517.9197300000003</v>
      </c>
      <c r="CC193" s="61">
        <f t="shared" si="1824"/>
        <v>565.08717000000001</v>
      </c>
      <c r="CD193" s="61">
        <f t="shared" si="1824"/>
        <v>354.56539999999995</v>
      </c>
      <c r="CE193" s="61">
        <f t="shared" si="1824"/>
        <v>-13.502580000000222</v>
      </c>
      <c r="CF193" s="61">
        <f t="shared" si="1824"/>
        <v>-473.28494000000006</v>
      </c>
      <c r="CG193" s="61">
        <f t="shared" si="1824"/>
        <v>778.69005999999922</v>
      </c>
      <c r="CH193" s="61">
        <f t="shared" si="1824"/>
        <v>778.69005999999922</v>
      </c>
      <c r="CI193" s="61">
        <f t="shared" si="1824"/>
        <v>778.69005999999922</v>
      </c>
      <c r="CJ193" s="61">
        <f t="shared" si="1824"/>
        <v>778.69005999999922</v>
      </c>
      <c r="CK193" s="61">
        <f t="shared" si="1824"/>
        <v>778.69005999999922</v>
      </c>
      <c r="CL193" s="61">
        <f t="shared" si="1824"/>
        <v>778.69005999999922</v>
      </c>
    </row>
    <row r="194" spans="1:90" ht="17.25" customHeight="1">
      <c r="D194" s="77" t="s">
        <v>41</v>
      </c>
      <c r="E194" s="58">
        <f>INDEX(S194:CK194,COUNT($S$1:$CK$1))</f>
        <v>0.15044156547342449</v>
      </c>
      <c r="S194" s="58"/>
      <c r="T194" s="58"/>
      <c r="U194" s="58"/>
      <c r="V194" s="58"/>
      <c r="W194" s="58"/>
      <c r="X194" s="58"/>
      <c r="Y194" s="58"/>
      <c r="Z194" s="91"/>
      <c r="AA194" s="91"/>
      <c r="AB194" s="58"/>
      <c r="AC194" s="58"/>
      <c r="AD194" s="91"/>
      <c r="AE194" s="58">
        <f>AE192/SUM(T187:AE187)</f>
        <v>1.947837928138124</v>
      </c>
      <c r="AF194" s="58">
        <f t="shared" ref="AF194:AO194" si="1825">AF192/SUM(U187:AF187)</f>
        <v>1.0661491998549146</v>
      </c>
      <c r="AG194" s="58">
        <f t="shared" si="1825"/>
        <v>0.72096361301189593</v>
      </c>
      <c r="AH194" s="58">
        <f t="shared" si="1825"/>
        <v>0.61289550271367765</v>
      </c>
      <c r="AI194" s="58">
        <f t="shared" si="1825"/>
        <v>0.70553831678252221</v>
      </c>
      <c r="AJ194" s="58">
        <f t="shared" si="1825"/>
        <v>0.50437179924040743</v>
      </c>
      <c r="AK194" s="58">
        <f t="shared" si="1825"/>
        <v>0.39246927695244926</v>
      </c>
      <c r="AL194" s="58">
        <f t="shared" si="1825"/>
        <v>0.32120609413586343</v>
      </c>
      <c r="AM194" s="58">
        <f t="shared" si="1825"/>
        <v>0.27184610800637998</v>
      </c>
      <c r="AN194" s="58">
        <f t="shared" si="1825"/>
        <v>0.2356363300196499</v>
      </c>
      <c r="AO194" s="58">
        <f t="shared" si="1825"/>
        <v>0.20793938566952433</v>
      </c>
      <c r="AP194" s="58">
        <f t="shared" ref="AP194" si="1826">AP192/SUM(AE187:AP187)</f>
        <v>0.17664954456223006</v>
      </c>
      <c r="AQ194" s="58">
        <f t="shared" ref="AQ194" si="1827">AQ192/SUM(AF187:AQ187)</f>
        <v>0.17945706991100055</v>
      </c>
      <c r="AR194" s="58">
        <f t="shared" ref="AR194" si="1828">AR192/SUM(AG187:AR187)</f>
        <v>0.17383497337088893</v>
      </c>
      <c r="AS194" s="58">
        <f t="shared" ref="AS194" si="1829">AS192/SUM(AH187:AS187)</f>
        <v>0.17823767700614987</v>
      </c>
      <c r="AT194" s="58">
        <f t="shared" ref="AT194" si="1830">AT192/SUM(AI187:AT187)</f>
        <v>0.20831273794688082</v>
      </c>
      <c r="AU194" s="58">
        <f t="shared" ref="AU194" si="1831">AU192/SUM(AJ187:AU187)</f>
        <v>0.15485376050634936</v>
      </c>
      <c r="AV194" s="58">
        <f t="shared" ref="AV194" si="1832">AV192/SUM(AK187:AV187)</f>
        <v>0.13898307643448374</v>
      </c>
      <c r="AW194" s="58">
        <f t="shared" ref="AW194" si="1833">AW192/SUM(AL187:AW187)</f>
        <v>0.14946340589590965</v>
      </c>
      <c r="AX194" s="58">
        <f t="shared" ref="AX194" si="1834">AX192/SUM(AM187:AX187)</f>
        <v>0.15777100461449858</v>
      </c>
      <c r="AY194" s="58">
        <f t="shared" ref="AY194" si="1835">AY192/SUM(AN187:AY187)</f>
        <v>0.1863224066819601</v>
      </c>
      <c r="AZ194" s="58">
        <f t="shared" ref="AZ194" si="1836">AZ192/SUM(AO187:AZ187)</f>
        <v>0.22566734123867949</v>
      </c>
      <c r="BA194" s="58">
        <f t="shared" ref="BA194" si="1837">BA192/SUM(AP187:BA187)</f>
        <v>0.21873908698979719</v>
      </c>
      <c r="BB194" s="58">
        <f t="shared" ref="BB194:BC194" si="1838">BB192/SUM(AQ187:BB187)</f>
        <v>0.21096744472763093</v>
      </c>
      <c r="BC194" s="58">
        <f t="shared" si="1838"/>
        <v>0.19034497732326619</v>
      </c>
      <c r="BD194" s="58">
        <f t="shared" ref="BD194:BD195" si="1839">BD192/SUM(AS187:BD187)</f>
        <v>0.203448493746857</v>
      </c>
      <c r="BE194" s="58">
        <f t="shared" ref="BE194:BE195" si="1840">BE192/SUM(AT187:BE187)</f>
        <v>0.20915473968600831</v>
      </c>
      <c r="BF194" s="58">
        <f t="shared" ref="BF194:BF195" si="1841">BF192/SUM(AU187:BF187)</f>
        <v>0.1914853473844427</v>
      </c>
      <c r="BG194" s="58">
        <f t="shared" ref="BG194:BG195" si="1842">BG192/SUM(AV187:BG187)</f>
        <v>0.18719008681113594</v>
      </c>
      <c r="BH194" s="58">
        <f t="shared" ref="BH194:BH195" si="1843">BH192/SUM(AW187:BH187)</f>
        <v>0.18198665930867372</v>
      </c>
      <c r="BI194" s="58">
        <f t="shared" ref="BI194:BI195" si="1844">BI192/SUM(AX187:BI187)</f>
        <v>0.17712056023353989</v>
      </c>
      <c r="BJ194" s="58">
        <f t="shared" ref="BJ194:BJ195" si="1845">BJ192/SUM(AY187:BJ187)</f>
        <v>0.16997349107138579</v>
      </c>
      <c r="BK194" s="58">
        <f t="shared" ref="BK194:BK195" si="1846">BK192/SUM(AZ187:BK187)</f>
        <v>0.17922136648331818</v>
      </c>
      <c r="BL194" s="58">
        <f t="shared" ref="BL194:BL195" si="1847">BL192/SUM(BA187:BL187)</f>
        <v>0.1748132084270837</v>
      </c>
      <c r="BM194" s="58">
        <f t="shared" ref="BM194:BM195" si="1848">BM192/SUM(BB187:BM187)</f>
        <v>0.16752992262537958</v>
      </c>
      <c r="BN194" s="58">
        <f t="shared" ref="BN194:BN195" si="1849">BN192/SUM(BC187:BN187)</f>
        <v>0.16027268266432021</v>
      </c>
      <c r="BO194" s="58">
        <f t="shared" ref="BO194:BO195" si="1850">BO192/SUM(BD187:BO187)</f>
        <v>0.11074400005824765</v>
      </c>
      <c r="BP194" s="58">
        <f t="shared" ref="BP194:BP195" si="1851">BP192/SUM(BE187:BP187)</f>
        <v>0.1132591156062879</v>
      </c>
      <c r="BQ194" s="58">
        <f t="shared" ref="BQ194:BQ195" si="1852">BQ192/SUM(BF187:BQ187)</f>
        <v>0.10370707486447892</v>
      </c>
      <c r="BR194" s="58">
        <f t="shared" ref="BR194:BR195" si="1853">BR192/SUM(BG187:BR187)</f>
        <v>0.11337520054799205</v>
      </c>
      <c r="BS194" s="58">
        <f t="shared" ref="BS194:BS195" si="1854">BS192/SUM(BH187:BS187)</f>
        <v>0.14087471391027417</v>
      </c>
      <c r="BT194" s="58">
        <f t="shared" ref="BT194:BT195" si="1855">BT192/SUM(BI187:BT187)</f>
        <v>0.11166996461051447</v>
      </c>
      <c r="BU194" s="58">
        <f t="shared" ref="BU194:BU195" si="1856">BU192/SUM(BJ187:BU187)</f>
        <v>0.11855044460846666</v>
      </c>
      <c r="BV194" s="58">
        <f t="shared" ref="BV194:BV195" si="1857">BV192/SUM(BK187:BV187)</f>
        <v>0.1151772348447061</v>
      </c>
      <c r="BW194" s="58">
        <f t="shared" ref="BW194:BW195" si="1858">BW192/SUM(BL187:BW187)</f>
        <v>0.11425839446809009</v>
      </c>
      <c r="BX194" s="58">
        <f t="shared" ref="BX194:BX195" si="1859">BX192/SUM(BM187:BX187)</f>
        <v>0.16835196949992109</v>
      </c>
      <c r="BY194" s="58">
        <f t="shared" ref="BY194:BY195" si="1860">BY192/SUM(BN187:BY187)</f>
        <v>0.17798935236955926</v>
      </c>
      <c r="BZ194" s="58">
        <f t="shared" ref="BZ194:BZ195" si="1861">BZ192/SUM(BO187:BZ187)</f>
        <v>0.18616426809282388</v>
      </c>
      <c r="CA194" s="58">
        <f t="shared" ref="CA194:CA195" si="1862">CA192/SUM(BP187:CA187)</f>
        <v>0.12257022671841192</v>
      </c>
      <c r="CB194" s="58">
        <f t="shared" ref="CB194:CB195" si="1863">CB192/SUM(BQ187:CB187)</f>
        <v>0.12248127024746866</v>
      </c>
      <c r="CC194" s="58">
        <f t="shared" ref="CC194:CC195" si="1864">CC192/SUM(BR187:CC187)</f>
        <v>0.13493538608801922</v>
      </c>
      <c r="CD194" s="58">
        <f t="shared" ref="CD194:CD195" si="1865">CD192/SUM(BS187:CD187)</f>
        <v>0.14259717235737873</v>
      </c>
      <c r="CE194" s="58">
        <f t="shared" ref="CE194:CE195" si="1866">CE192/SUM(BT187:CE187)</f>
        <v>0.14459612504193581</v>
      </c>
      <c r="CF194" s="58">
        <f t="shared" ref="CF194:CF195" si="1867">CF192/SUM(BU187:CF187)</f>
        <v>0.15044156547342449</v>
      </c>
      <c r="CG194" s="58">
        <f t="shared" ref="CG194:CG195" si="1868">CG192/SUM(BV187:CG187)</f>
        <v>0.1518763614470684</v>
      </c>
      <c r="CH194" s="58">
        <f t="shared" ref="CH194:CH195" si="1869">CH192/SUM(BW187:CH187)</f>
        <v>0.15306021253786248</v>
      </c>
      <c r="CI194" s="58">
        <f t="shared" ref="CI194:CI195" si="1870">CI192/SUM(BX187:CI187)</f>
        <v>0.15217121283655044</v>
      </c>
      <c r="CJ194" s="58">
        <f t="shared" ref="CJ194:CJ195" si="1871">CJ192/SUM(BY187:CJ187)</f>
        <v>0.15312027874838027</v>
      </c>
      <c r="CK194" s="58">
        <f t="shared" ref="CK194:CK195" si="1872">CK192/SUM(BZ187:CK187)</f>
        <v>0.16180495590176486</v>
      </c>
      <c r="CL194" s="58">
        <f t="shared" ref="CL194:CL195" si="1873">CL192/SUM(CA187:CL187)</f>
        <v>0.15898751150906451</v>
      </c>
    </row>
    <row r="195" spans="1:90" ht="17.25" customHeight="1">
      <c r="C195" s="37">
        <v>20</v>
      </c>
      <c r="D195" s="77" t="s">
        <v>40</v>
      </c>
      <c r="E195" s="58">
        <f>INDEX(S195:CK195,COUNT($S$1:$CK$1))</f>
        <v>-3.6935484965929029E-2</v>
      </c>
      <c r="S195" s="91"/>
      <c r="T195" s="58"/>
      <c r="U195" s="58"/>
      <c r="V195" s="58"/>
      <c r="W195" s="58"/>
      <c r="X195" s="58"/>
      <c r="Y195" s="58">
        <f>Y193/SUM(N188:Y188)</f>
        <v>0.15569041316347432</v>
      </c>
      <c r="Z195" s="58">
        <f>Z193/SUM(O188:Z188)</f>
        <v>-0.32953788045017313</v>
      </c>
      <c r="AA195" s="58">
        <f>AA193/SUM(P188:AA188)</f>
        <v>0.17505778326924845</v>
      </c>
      <c r="AB195" s="58">
        <f>AB193/SUM(Q188:AB188)</f>
        <v>3.8786261459428643E-2</v>
      </c>
      <c r="AC195" s="58">
        <f t="shared" ref="AC195" si="1874">AC193/SUM(R188:AC188)</f>
        <v>0.39059388674242002</v>
      </c>
      <c r="AD195" s="58">
        <f>AD193/SUM(S188:AD188)</f>
        <v>0.15798700967428669</v>
      </c>
      <c r="AE195" s="58">
        <f>AE193/SUM(T188:AE188)</f>
        <v>0.34493574471179</v>
      </c>
      <c r="AF195" s="58">
        <f t="shared" ref="AF195:AO195" si="1875">AF193/SUM(U188:AF188)</f>
        <v>0.40714972933797222</v>
      </c>
      <c r="AG195" s="58">
        <f t="shared" si="1875"/>
        <v>0.48335005674839626</v>
      </c>
      <c r="AH195" s="58">
        <f t="shared" si="1875"/>
        <v>0.4039827272777165</v>
      </c>
      <c r="AI195" s="58">
        <f t="shared" si="1875"/>
        <v>0.30391156167655153</v>
      </c>
      <c r="AJ195" s="58">
        <f t="shared" si="1875"/>
        <v>0.28313957713127724</v>
      </c>
      <c r="AK195" s="58">
        <f t="shared" si="1875"/>
        <v>0.17871440805553457</v>
      </c>
      <c r="AL195" s="58">
        <f t="shared" si="1875"/>
        <v>0.11356058672327281</v>
      </c>
      <c r="AM195" s="58">
        <f t="shared" si="1875"/>
        <v>0.17306631190233943</v>
      </c>
      <c r="AN195" s="58">
        <f t="shared" si="1875"/>
        <v>0.15282897882809551</v>
      </c>
      <c r="AO195" s="58">
        <f t="shared" si="1875"/>
        <v>0.24144701373212446</v>
      </c>
      <c r="AP195" s="58">
        <f t="shared" ref="AP195" si="1876">AP193/SUM(AE188:AP188)</f>
        <v>0.23090353683933834</v>
      </c>
      <c r="AQ195" s="58">
        <f t="shared" ref="AQ195" si="1877">AQ193/SUM(AF188:AQ188)</f>
        <v>0.16210892126963522</v>
      </c>
      <c r="AR195" s="58">
        <f t="shared" ref="AR195" si="1878">AR193/SUM(AG188:AR188)</f>
        <v>0.17204753346543697</v>
      </c>
      <c r="AS195" s="58">
        <f t="shared" ref="AS195" si="1879">AS193/SUM(AH188:AS188)</f>
        <v>0.20472593344428275</v>
      </c>
      <c r="AT195" s="58">
        <f t="shared" ref="AT195" si="1880">AT193/SUM(AI188:AT188)</f>
        <v>0.21908924425543447</v>
      </c>
      <c r="AU195" s="58">
        <f t="shared" ref="AU195" si="1881">AU193/SUM(AJ188:AU188)</f>
        <v>6.8201241001050183E-2</v>
      </c>
      <c r="AV195" s="58">
        <f t="shared" ref="AV195" si="1882">AV193/SUM(AK188:AV188)</f>
        <v>0.16778490108707145</v>
      </c>
      <c r="AW195" s="58">
        <f t="shared" ref="AW195" si="1883">AW193/SUM(AL188:AW188)</f>
        <v>0.16255456398203302</v>
      </c>
      <c r="AX195" s="58">
        <f t="shared" ref="AX195" si="1884">AX193/SUM(AM188:AX188)</f>
        <v>0.14574403246265039</v>
      </c>
      <c r="AY195" s="58">
        <f t="shared" ref="AY195" si="1885">AY193/SUM(AN188:AY188)</f>
        <v>9.4898907572135843E-2</v>
      </c>
      <c r="AZ195" s="58">
        <f t="shared" ref="AZ195" si="1886">AZ193/SUM(AO188:AZ188)</f>
        <v>9.0937696133520624E-2</v>
      </c>
      <c r="BA195" s="58">
        <f t="shared" ref="BA195" si="1887">BA193/SUM(AP188:BA188)</f>
        <v>0.14831849119375748</v>
      </c>
      <c r="BB195" s="58">
        <f t="shared" ref="BB195:BC195" si="1888">BB193/SUM(AQ188:BB188)</f>
        <v>0.16363998722421716</v>
      </c>
      <c r="BC195" s="58">
        <f t="shared" si="1888"/>
        <v>0.13081994302066718</v>
      </c>
      <c r="BD195" s="58">
        <f t="shared" si="1839"/>
        <v>9.2927391693376063E-2</v>
      </c>
      <c r="BE195" s="58">
        <f t="shared" si="1840"/>
        <v>0.13709008196011171</v>
      </c>
      <c r="BF195" s="58">
        <f t="shared" si="1841"/>
        <v>8.6085932280168517E-2</v>
      </c>
      <c r="BG195" s="58">
        <f t="shared" si="1842"/>
        <v>0.13328146369175781</v>
      </c>
      <c r="BH195" s="58">
        <f t="shared" si="1843"/>
        <v>6.8105024194559369E-2</v>
      </c>
      <c r="BI195" s="58">
        <f t="shared" si="1844"/>
        <v>8.716033178543578E-2</v>
      </c>
      <c r="BJ195" s="58">
        <f t="shared" si="1845"/>
        <v>0.13316812167734698</v>
      </c>
      <c r="BK195" s="58">
        <f t="shared" si="1846"/>
        <v>8.3758239841613957E-2</v>
      </c>
      <c r="BL195" s="58">
        <f t="shared" si="1847"/>
        <v>0.1333331066374655</v>
      </c>
      <c r="BM195" s="58">
        <f t="shared" si="1848"/>
        <v>0.18719225706737341</v>
      </c>
      <c r="BN195" s="58">
        <f t="shared" si="1849"/>
        <v>0.22004410521166737</v>
      </c>
      <c r="BO195" s="58">
        <f t="shared" si="1850"/>
        <v>0.20364414890866445</v>
      </c>
      <c r="BP195" s="58">
        <f t="shared" si="1851"/>
        <v>0.15825549588796259</v>
      </c>
      <c r="BQ195" s="58">
        <f t="shared" si="1852"/>
        <v>0.12096689602147184</v>
      </c>
      <c r="BR195" s="58">
        <f t="shared" si="1853"/>
        <v>0.11445564460992173</v>
      </c>
      <c r="BS195" s="58">
        <f t="shared" si="1854"/>
        <v>0.14578102330795178</v>
      </c>
      <c r="BT195" s="58">
        <f t="shared" si="1855"/>
        <v>5.5427399424253031E-2</v>
      </c>
      <c r="BU195" s="58">
        <f t="shared" si="1856"/>
        <v>0.14259624335756696</v>
      </c>
      <c r="BV195" s="58">
        <f t="shared" si="1857"/>
        <v>0.15091938953110057</v>
      </c>
      <c r="BW195" s="58">
        <f t="shared" si="1858"/>
        <v>9.6619702771192986E-2</v>
      </c>
      <c r="BX195" s="58">
        <f t="shared" si="1859"/>
        <v>0.10064192737098855</v>
      </c>
      <c r="BY195" s="58">
        <f t="shared" si="1860"/>
        <v>8.5265389323192928E-2</v>
      </c>
      <c r="BZ195" s="58">
        <f t="shared" si="1861"/>
        <v>5.1965132116498468E-2</v>
      </c>
      <c r="CA195" s="58">
        <f t="shared" si="1862"/>
        <v>1.8198871274512887E-2</v>
      </c>
      <c r="CB195" s="58">
        <f t="shared" si="1863"/>
        <v>4.7098041801861903E-2</v>
      </c>
      <c r="CC195" s="58">
        <f t="shared" si="1864"/>
        <v>5.5065689441017904E-2</v>
      </c>
      <c r="CD195" s="58">
        <f t="shared" si="1865"/>
        <v>3.3955192000992625E-2</v>
      </c>
      <c r="CE195" s="58">
        <f t="shared" si="1866"/>
        <v>-1.2149441657754801E-3</v>
      </c>
      <c r="CF195" s="58">
        <f t="shared" si="1867"/>
        <v>-3.6935484965929029E-2</v>
      </c>
      <c r="CG195" s="58">
        <f t="shared" si="1868"/>
        <v>5.9977463482734243E-2</v>
      </c>
      <c r="CH195" s="58">
        <f t="shared" si="1869"/>
        <v>6.1742444354488481E-2</v>
      </c>
      <c r="CI195" s="58">
        <f t="shared" si="1870"/>
        <v>6.5678485878537418E-2</v>
      </c>
      <c r="CJ195" s="58">
        <f t="shared" si="1871"/>
        <v>7.6937694063101136E-2</v>
      </c>
      <c r="CK195" s="58">
        <f t="shared" si="1872"/>
        <v>8.6467466828259953E-2</v>
      </c>
      <c r="CL195" s="58">
        <f t="shared" si="1873"/>
        <v>0.10958906542572101</v>
      </c>
    </row>
    <row r="196" spans="1:90">
      <c r="E196" s="66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</row>
    <row r="197" spans="1:90">
      <c r="C197" s="37">
        <v>17</v>
      </c>
      <c r="D197" s="85" t="s">
        <v>30</v>
      </c>
      <c r="E197" s="66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  <c r="CI197" s="37"/>
      <c r="CJ197" s="37"/>
      <c r="CK197" s="37"/>
      <c r="CL197" s="37"/>
    </row>
    <row r="198" spans="1:90">
      <c r="A198" s="107" t="s">
        <v>161</v>
      </c>
      <c r="B198" s="107" t="s">
        <v>46</v>
      </c>
      <c r="D198" s="77" t="s">
        <v>17</v>
      </c>
      <c r="E198" s="49">
        <f t="shared" ref="E198:E203" si="1889">INDEX(S198:CK198,COUNT($S$1:$CK$1))</f>
        <v>6059.8478700000005</v>
      </c>
      <c r="S198" s="67">
        <v>0</v>
      </c>
      <c r="T198" s="61">
        <v>0</v>
      </c>
      <c r="U198" s="61">
        <v>0</v>
      </c>
      <c r="V198" s="61">
        <v>0</v>
      </c>
      <c r="W198" s="61">
        <v>0</v>
      </c>
      <c r="X198" s="61">
        <v>0</v>
      </c>
      <c r="Y198" s="61">
        <v>0</v>
      </c>
      <c r="Z198" s="61">
        <v>0</v>
      </c>
      <c r="AA198" s="61">
        <v>0</v>
      </c>
      <c r="AB198" s="61">
        <v>0</v>
      </c>
      <c r="AC198" s="61">
        <v>0</v>
      </c>
      <c r="AD198" s="61">
        <v>0</v>
      </c>
      <c r="AE198" s="61">
        <v>1562.5</v>
      </c>
      <c r="AF198" s="61">
        <v>1437.5</v>
      </c>
      <c r="AG198" s="61">
        <v>1375</v>
      </c>
      <c r="AH198" s="61">
        <v>1500</v>
      </c>
      <c r="AI198" s="61">
        <v>1697.8125</v>
      </c>
      <c r="AJ198" s="61">
        <v>1697.825</v>
      </c>
      <c r="AK198" s="61">
        <v>1697.8375000000001</v>
      </c>
      <c r="AL198" s="61">
        <v>1697.85</v>
      </c>
      <c r="AM198" s="61">
        <v>1697.8625</v>
      </c>
      <c r="AN198" s="61">
        <v>1697.875</v>
      </c>
      <c r="AO198" s="61">
        <v>1697.8875</v>
      </c>
      <c r="AP198" s="61">
        <v>1697.9</v>
      </c>
      <c r="AQ198" s="61">
        <f>_xll.Lucanet("stat",Input!$F$2,Input!$C$3,Input!$D$4,$A198,Input!$C$5,AQ$4,"EUR")/1000</f>
        <v>3637.53125</v>
      </c>
      <c r="AR198" s="61">
        <f>_xll.Lucanet("stat",Input!$F$2,Input!$C$3,Input!$D$4,$A198,Input!$C$5,AR$4,"EUR")/1000</f>
        <v>4167.2749999999996</v>
      </c>
      <c r="AS198" s="61">
        <f>_xll.Lucanet("stat",Input!$F$2,Input!$C$3,Input!$D$4,$A198,Input!$C$5,AS$4,"EUR")/1000</f>
        <v>3945.0250000000001</v>
      </c>
      <c r="AT198" s="61">
        <f>_xll.Lucanet("stat",Input!$F$2,Input!$C$3,Input!$D$4,$A198,Input!$C$5,AT$4,"EUR")/1000</f>
        <v>3444.7750000000001</v>
      </c>
      <c r="AU198" s="61">
        <f>_xll.Lucanet("stat",Input!$F$2,Input!$C$3,Input!$D$4,$A198,Input!$C$5,AU$4,"EUR")/1000</f>
        <v>2687.125</v>
      </c>
      <c r="AV198" s="61">
        <f>_xll.Lucanet("stat",Input!$F$2,Input!$C$3,Input!$D$4,$A198,Input!$C$5,AV$4,"EUR")/1000</f>
        <v>2790.364</v>
      </c>
      <c r="AW198" s="61">
        <f>_xll.Lucanet("stat",Input!$F$2,Input!$C$3,Input!$D$4,$A198,Input!$C$5,AW$4,"EUR")/1000</f>
        <v>3143.2280000000001</v>
      </c>
      <c r="AX198" s="61">
        <f>_xll.Lucanet("stat",Input!$F$2,Input!$C$3,Input!$D$4,$A198,Input!$C$5,AX$4,"EUR")/1000</f>
        <v>3316.5920000000001</v>
      </c>
      <c r="AY198" s="61">
        <f>_xll.Lucanet("stat",Input!$F$2,Input!$C$3,Input!$D$4,$A198,Input!$C$5,AY$4,"EUR")/1000</f>
        <v>3316.5920000000001</v>
      </c>
      <c r="AZ198" s="61">
        <f>_xll.Lucanet("stat",Input!$F$2,Input!$C$3,Input!$D$4,$A198,Input!$C$5,AZ$4,"EUR")/1000</f>
        <v>3294.5880000000002</v>
      </c>
      <c r="BA198" s="61">
        <f>_xll.Lucanet("stat",Input!$F$2,Input!$C$3,Input!$D$4,$A198,Input!$C$5,BA$4,"EUR")/1000</f>
        <v>3272.5839999999998</v>
      </c>
      <c r="BB198" s="61">
        <f>_xll.Lucanet("stat",Input!$F$2,Input!$C$3,Input!$D$4,$A198,Input!$C$5,BB$4,"EUR")/1000</f>
        <v>3289.9362500000002</v>
      </c>
      <c r="BC198" s="61">
        <f>_xll.Lucanet("stat",Input!$G$2,Input!$C$3,Input!$D$4,$A198,Input!$C$5,BC$4,"EUR")/1000</f>
        <v>3009.27648</v>
      </c>
      <c r="BD198" s="61">
        <f>_xll.Lucanet("stat",Input!$G$2,Input!$C$3,Input!$D$4,$A198,Input!$C$5,BD$4,"EUR")/1000</f>
        <v>2989.1296499999999</v>
      </c>
      <c r="BE198" s="61">
        <f>_xll.Lucanet("stat",Input!$G$2,Input!$C$3,Input!$D$4,$A198,Input!$C$5,BE$4,"EUR")/1000</f>
        <v>3311.30152</v>
      </c>
      <c r="BF198" s="61">
        <f>_xll.Lucanet("stat",Input!$G$2,Input!$C$3,Input!$D$4,$A198,Input!$C$5,BF$4,"EUR")/1000</f>
        <v>3308.145</v>
      </c>
      <c r="BG198" s="61">
        <f>_xll.Lucanet("stat",Input!$G$2,Input!$C$3,Input!$D$4,$A198,Input!$C$5,BG$4,"EUR")/1000</f>
        <v>3619.7436499999999</v>
      </c>
      <c r="BH198" s="61">
        <f>_xll.Lucanet("stat",Input!$G$2,Input!$C$3,Input!$D$4,$A198,Input!$C$5,BH$4,"EUR")/1000</f>
        <v>3732.4696099999996</v>
      </c>
      <c r="BI198" s="61">
        <f>_xll.Lucanet("stat",Input!$G$2,Input!$C$3,Input!$D$4,$A198,Input!$C$5,BI$4,"EUR")/1000</f>
        <v>3876.4472700000001</v>
      </c>
      <c r="BJ198" s="61">
        <f>_xll.Lucanet("stat",Input!$G$2,Input!$C$3,Input!$D$4,$A198,Input!$C$5,BJ$4,"EUR")/1000</f>
        <v>3844.8085599999999</v>
      </c>
      <c r="BK198" s="61">
        <f>_xll.Lucanet("stat",Input!$G$2,Input!$C$3,Input!$D$4,$A198,Input!$C$5,BK$4,"EUR")/1000</f>
        <v>3908.6734200000001</v>
      </c>
      <c r="BL198" s="61">
        <f>_xll.Lucanet("stat",Input!$G$2,Input!$C$3,Input!$D$4,$A198,Input!$C$5,BL$4,"EUR")/1000</f>
        <v>3801.4986699999999</v>
      </c>
      <c r="BM198" s="61">
        <f>_xll.Lucanet("stat",Input!$G$2,Input!$C$3,Input!$D$4,$A198,Input!$C$5,BM$4,"EUR")/1000</f>
        <v>3718.1082999999999</v>
      </c>
      <c r="BN198" s="61">
        <f>_xll.Lucanet("stat",Input!$G$2,Input!$C$3,Input!$D$4,$A198,Input!$C$5,BN$4,"EUR")/1000</f>
        <v>3482.00423</v>
      </c>
      <c r="BO198" s="61">
        <f>_xll.Lucanet("stat",Input!$H$2,Input!$C$3,Input!$D$4,$A198,Input!$C$5,BO$4,"EUR")/1000</f>
        <v>2613.8192200000003</v>
      </c>
      <c r="BP198" s="61">
        <f>_xll.Lucanet("stat",Input!$H$2,Input!$C$3,Input!$D$4,$A198,Input!$C$5,BP$4,"EUR")/1000</f>
        <v>2889.56961</v>
      </c>
      <c r="BQ198" s="61">
        <f>_xll.Lucanet("stat",Input!$H$2,Input!$C$3,Input!$D$4,$A198,Input!$C$5,BQ$4,"EUR")/1000</f>
        <v>3668.1955499999999</v>
      </c>
      <c r="BR198" s="61">
        <f>_xll.Lucanet("stat",Input!$H$2,Input!$C$3,Input!$D$4,$A198,Input!$C$5,BR$4,"EUR")/1000</f>
        <v>4276.3663799999995</v>
      </c>
      <c r="BS198" s="61">
        <f>_xll.Lucanet("stat",Input!$H$2,Input!$C$3,Input!$D$4,$A198,Input!$C$5,BS$4,"EUR")/1000</f>
        <v>4336.3066399999998</v>
      </c>
      <c r="BT198" s="61">
        <f>_xll.Lucanet("stat",Input!$H$2,Input!$C$3,Input!$D$4,$A198,Input!$C$5,BT$4,"EUR")/1000</f>
        <v>3377.6577000000002</v>
      </c>
      <c r="BU198" s="61">
        <f>_xll.Lucanet("stat",Input!$H$2,Input!$C$3,Input!$D$4,$A198,Input!$C$5,BU$4,"EUR")/1000</f>
        <v>2861.3786299999997</v>
      </c>
      <c r="BV198" s="61">
        <f>_xll.Lucanet("stat",Input!$H$2,Input!$C$3,Input!$D$4,$A198,Input!$C$5,BV$4,"EUR")/1000</f>
        <v>2604.82492</v>
      </c>
      <c r="BW198" s="61">
        <f>_xll.Lucanet("stat",Input!$H$2,Input!$C$3,Input!$D$4,$A198,Input!$C$5,BW$4,"EUR")/1000</f>
        <v>2804.1604700000003</v>
      </c>
      <c r="BX198" s="61">
        <f>_xll.Lucanet("stat",Input!$H$2,Input!$C$3,Input!$D$4,$A198,Input!$C$5,BX$4,"EUR")/1000</f>
        <v>2966.9511600000001</v>
      </c>
      <c r="BY198" s="61">
        <f>_xll.Lucanet("stat",Input!$H$2,Input!$C$3,Input!$D$4,$A198,Input!$C$5,BY$4,"EUR")/1000</f>
        <v>3690.0962300000001</v>
      </c>
      <c r="BZ198" s="61">
        <f>_xll.Lucanet("stat",Input!$H$2,Input!$C$3,Input!$D$4,$A198,Input!$C$5,BZ$4,"EUR")/1000</f>
        <v>3780.9046499999999</v>
      </c>
      <c r="CA198" s="61">
        <f>_xll.Lucanet("stat",Input!$I$2,Input!$C$3,Input!$D$4,$A198,Input!$C$5,CA$4,"EUR")/1000</f>
        <v>4482.3330300000007</v>
      </c>
      <c r="CB198" s="61">
        <f>_xll.Lucanet("stat",Input!$I$2,Input!$C$3,Input!$D$4,$A198,Input!$C$5,CB$4,"EUR")/1000</f>
        <v>4874.9926399999995</v>
      </c>
      <c r="CC198" s="61">
        <f>_xll.Lucanet("stat",Input!$I$2,Input!$C$3,Input!$D$4,$A198,Input!$C$5,CC$4,"EUR")/1000</f>
        <v>4258.6717600000002</v>
      </c>
      <c r="CD198" s="61">
        <f>_xll.Lucanet("stat",Input!$I$2,Input!$C$3,Input!$D$4,$A198,Input!$C$5,CD$4,"EUR")/1000</f>
        <v>4646.8389800000004</v>
      </c>
      <c r="CE198" s="61">
        <f>_xll.Lucanet("stat",Input!$I$2,Input!$C$3,Input!$D$4,$A198,Input!$C$5,CE$4,"EUR")/1000</f>
        <v>5321.9034299999994</v>
      </c>
      <c r="CF198" s="61">
        <f>_xll.Lucanet("stat",Input!$I$2,Input!$C$3,Input!$D$4,$A198,Input!$C$5,CF$4,"EUR")/1000</f>
        <v>6059.8478700000005</v>
      </c>
      <c r="CG198" s="61">
        <f>_xll.Lucanet("stat",Input!$I$2,Input!$C$3,Input!$D$4,$A198,Input!$C$5,CG$4,"EUR")/1000</f>
        <v>5959.2923099999998</v>
      </c>
      <c r="CH198" s="61">
        <f>_xll.Lucanet("stat",Input!$I$2,Input!$C$3,Input!$D$4,$A198,Input!$C$5,CH$4,"EUR")/1000</f>
        <v>5423.5978700000005</v>
      </c>
      <c r="CI198" s="61">
        <f>_xll.Lucanet("stat",Input!$I$2,Input!$C$3,Input!$D$4,$A198,Input!$C$5,CI$4,"EUR")/1000</f>
        <v>5126.0978700000005</v>
      </c>
      <c r="CJ198" s="61">
        <f>_xll.Lucanet("stat",Input!$I$2,Input!$C$3,Input!$D$4,$A198,Input!$C$5,CJ$4,"EUR")/1000</f>
        <v>4745.0978700000005</v>
      </c>
      <c r="CK198" s="61">
        <f>_xll.Lucanet("stat",Input!$I$2,Input!$C$3,Input!$D$4,$A198,Input!$C$5,CK$4,"EUR")/1000</f>
        <v>4553.5423099999998</v>
      </c>
      <c r="CL198" s="61">
        <f>_xll.Lucanet("stat",Input!$I$2,Input!$C$3,Input!$D$4,$A198,Input!$C$5,CL$4,"EUR")/1000</f>
        <v>4792.6534299999994</v>
      </c>
    </row>
    <row r="199" spans="1:90">
      <c r="A199" s="107" t="s">
        <v>161</v>
      </c>
      <c r="B199" s="107" t="s">
        <v>46</v>
      </c>
      <c r="D199" s="77" t="s">
        <v>9</v>
      </c>
      <c r="E199" s="49">
        <f t="shared" si="1889"/>
        <v>3571.7040200000001</v>
      </c>
      <c r="G199" s="106">
        <f>_xll.Lucanet("stat",Input!$C$2,Input!$C$3,Input!$D$4,$A199,Input!$C$5,G$4,"EUR")/1000</f>
        <v>0</v>
      </c>
      <c r="H199" s="106">
        <f>_xll.Lucanet("stat",Input!$C$2,Input!$C$3,Input!$D$4,$A199,Input!$C$5,H$4,"EUR")/1000</f>
        <v>0</v>
      </c>
      <c r="I199" s="106">
        <f>_xll.Lucanet("stat",Input!$C$2,Input!$C$3,Input!$D$4,$A199,Input!$C$5,I$4,"EUR")/1000</f>
        <v>0</v>
      </c>
      <c r="J199" s="106">
        <f>_xll.Lucanet("stat",Input!$C$2,Input!$C$3,Input!$D$4,$A199,Input!$C$5,J$4,"EUR")/1000</f>
        <v>0</v>
      </c>
      <c r="K199" s="106">
        <f>_xll.Lucanet("stat",Input!$C$2,Input!$C$3,Input!$D$4,$A199,Input!$C$5,K$4,"EUR")/1000</f>
        <v>0</v>
      </c>
      <c r="L199" s="106">
        <f>_xll.Lucanet("stat",Input!$C$2,Input!$C$3,Input!$D$4,$A199,Input!$C$5,L$4,"EUR")/1000</f>
        <v>0</v>
      </c>
      <c r="M199" s="106">
        <f>_xll.Lucanet("stat",Input!$C$2,Input!$C$3,Input!$D$4,$A199,Input!$C$5,M$4,"EUR")/1000</f>
        <v>0</v>
      </c>
      <c r="N199" s="106">
        <f>_xll.Lucanet("stat",Input!$C$2,Input!$C$3,Input!$D$4,$A199,Input!$C$5,N$4,"EUR")/1000</f>
        <v>0</v>
      </c>
      <c r="O199" s="106">
        <f>_xll.Lucanet("stat",Input!$C$2,Input!$C$3,Input!$D$4,$A199,Input!$C$5,O$4,"EUR")/1000</f>
        <v>0</v>
      </c>
      <c r="P199" s="106">
        <f>_xll.Lucanet("stat",Input!$C$2,Input!$C$3,Input!$D$4,$A199,Input!$C$5,P$4,"EUR")/1000</f>
        <v>0</v>
      </c>
      <c r="Q199" s="106">
        <f>_xll.Lucanet("stat",Input!$C$2,Input!$C$3,Input!$D$4,$A199,Input!$C$5,Q$4,"EUR")/1000</f>
        <v>0</v>
      </c>
      <c r="R199" s="106">
        <f>_xll.Lucanet("stat",Input!$C$2,Input!$C$3,Input!$D$4,$A199,Input!$C$5,R$4,"EUR")/1000</f>
        <v>0</v>
      </c>
      <c r="S199" s="65">
        <f>_xll.Lucanet("stat",Input!$C$2,Input!$C$3,Input!$D$4,$A199,Input!$C$5,S$4,"EUR")/1000</f>
        <v>0</v>
      </c>
      <c r="T199" s="61">
        <f>_xll.Lucanet("stat",Input!$C$2,Input!$C$3,Input!$D$4,$A199,Input!$C$5,T$4,"EUR")/1000</f>
        <v>0</v>
      </c>
      <c r="U199" s="61">
        <f>_xll.Lucanet("stat",Input!$C$2,Input!$C$3,Input!$D$4,$A199,Input!$C$5,U$4,"EUR")/1000</f>
        <v>0</v>
      </c>
      <c r="V199" s="61">
        <f>_xll.Lucanet("stat",Input!$C$2,Input!$C$3,Input!$D$4,$A199,Input!$C$5,V$4,"EUR")/1000</f>
        <v>0</v>
      </c>
      <c r="W199" s="61">
        <f>_xll.Lucanet("stat",Input!$C$2,Input!$C$3,Input!$D$4,$A199,Input!$C$5,W$4,"EUR")/1000</f>
        <v>0</v>
      </c>
      <c r="X199" s="61">
        <f>_xll.Lucanet("stat",Input!$C$2,Input!$C$3,Input!$D$4,$A199,Input!$C$5,X$4,"EUR")/1000</f>
        <v>0</v>
      </c>
      <c r="Y199" s="61">
        <f>_xll.Lucanet("stat",Input!$C$2,Input!$C$3,Input!$D$4,$A199,Input!$C$5,Y$4,"EUR")/1000</f>
        <v>62.863690000000005</v>
      </c>
      <c r="Z199" s="61">
        <f>_xll.Lucanet("stat",Input!$C$2,Input!$C$3,Input!$D$4,$A199,Input!$C$5,Z$4,"EUR")/1000</f>
        <v>250.75826999999998</v>
      </c>
      <c r="AA199" s="61">
        <f>_xll.Lucanet("stat",Input!$C$2,Input!$C$3,Input!$D$4,$A199,Input!$C$5,AA$4,"EUR")/1000</f>
        <v>390.33593000000002</v>
      </c>
      <c r="AB199" s="61">
        <f>_xll.Lucanet("stat",Input!$C$2,Input!$C$3,Input!$D$4,$A199,Input!$C$5,AB$4,"EUR")/1000</f>
        <v>437.03891999999996</v>
      </c>
      <c r="AC199" s="61">
        <f>_xll.Lucanet("stat",Input!$C$2,Input!$C$3,Input!$D$4,$A199,Input!$C$5,AC$4,"EUR")/1000</f>
        <v>370.23996</v>
      </c>
      <c r="AD199" s="61">
        <f>_xll.Lucanet("stat",Input!$C$2,Input!$C$3,Input!$D$4,$A199,Input!$C$5,AD$4,"EUR")/1000</f>
        <v>306.87378999999999</v>
      </c>
      <c r="AE199" s="61">
        <f>_xll.Lucanet("stat",Input!$C$2,Input!$C$3,Input!$D$4,$A199,Input!$C$5,AE$4,"EUR")/1000</f>
        <v>356.65596999999997</v>
      </c>
      <c r="AF199" s="61">
        <f>_xll.Lucanet("stat",Input!$C$2,Input!$C$3,Input!$D$4,$A199,Input!$C$5,AF$4,"EUR")/1000</f>
        <v>1410.4730900000002</v>
      </c>
      <c r="AG199" s="61">
        <f>_xll.Lucanet("stat",Input!$C$2,Input!$C$3,Input!$D$4,$A199,Input!$C$5,AG$4,"EUR")/1000</f>
        <v>1555.0201599999998</v>
      </c>
      <c r="AH199" s="61">
        <f>_xll.Lucanet("stat",Input!$C$2,Input!$C$3,Input!$D$4,$A199,Input!$C$5,AH$4,"EUR")/1000</f>
        <v>1770.6954699999999</v>
      </c>
      <c r="AI199" s="61">
        <f>_xll.Lucanet("stat",Input!$C$2,Input!$C$3,Input!$D$4,$A199,Input!$C$5,AI$4,"EUR")/1000</f>
        <v>2009.35573</v>
      </c>
      <c r="AJ199" s="61">
        <f>_xll.Lucanet("stat",Input!$C$2,Input!$C$3,Input!$D$4,$A199,Input!$C$5,AJ$4,"EUR")/1000</f>
        <v>2090.2139999999999</v>
      </c>
      <c r="AK199" s="61">
        <f>_xll.Lucanet("stat",Input!$C$2,Input!$C$3,Input!$D$4,$A199,Input!$C$5,AK$4,"EUR")/1000</f>
        <v>1300.87327</v>
      </c>
      <c r="AL199" s="61">
        <f>_xll.Lucanet("stat",Input!$C$2,Input!$C$3,Input!$D$4,$A199,Input!$C$5,AL$4,"EUR")/1000</f>
        <v>964.62052000000006</v>
      </c>
      <c r="AM199" s="61">
        <f>_xll.Lucanet("stat",Input!$C$2,Input!$C$3,Input!$D$4,$A199,Input!$C$5,AM$4,"EUR")/1000</f>
        <v>1926.1579400000001</v>
      </c>
      <c r="AN199" s="61">
        <f>_xll.Lucanet("stat",Input!$C$2,Input!$C$3,Input!$D$4,$A199,Input!$C$5,AN$4,"EUR")/1000</f>
        <v>1788.6654199999998</v>
      </c>
      <c r="AO199" s="61">
        <f>_xll.Lucanet("stat",Input!$C$2,Input!$C$3,Input!$D$4,$A199,Input!$C$5,AO$4,"EUR")/1000</f>
        <v>2252.8305699999996</v>
      </c>
      <c r="AP199" s="61">
        <f>_xll.Lucanet("stat",Input!$C$2,Input!$C$3,Input!$D$4,$A199,Input!$C$5,AP$4,"EUR")/1000</f>
        <v>2835.6875199999999</v>
      </c>
      <c r="AQ199" s="61">
        <f>_xll.Lucanet("stat",Input!$C$2,Input!$C$3,Input!$D$4,$A199,Input!$C$5,AQ$4,"EUR")/1000</f>
        <v>2930.3949900000002</v>
      </c>
      <c r="AR199" s="61">
        <f>_xll.Lucanet("stat",Input!$C$2,Input!$C$3,Input!$D$4,$A199,Input!$C$5,AR$4,"EUR")/1000</f>
        <v>3322.1076699999999</v>
      </c>
      <c r="AS199" s="61">
        <f>_xll.Lucanet("stat",Input!$C$2,Input!$C$3,Input!$D$4,$A199,Input!$C$5,AS$4,"EUR")/1000</f>
        <v>4046.0347700000002</v>
      </c>
      <c r="AT199" s="61">
        <f>_xll.Lucanet("stat",Input!$C$2,Input!$C$3,Input!$D$4,$A199,Input!$C$5,AT$4,"EUR")/1000</f>
        <v>4879.7881699999998</v>
      </c>
      <c r="AU199" s="61">
        <f>_xll.Lucanet("stat",Input!$C$2,Input!$C$3,Input!$D$4,$A199,Input!$C$5,AU$4,"EUR")/1000</f>
        <v>2902.3319900000001</v>
      </c>
      <c r="AV199" s="61">
        <f>_xll.Lucanet("stat",Input!$C$2,Input!$C$3,Input!$D$4,$A199,Input!$C$5,AV$4,"EUR")/1000</f>
        <v>3168.5724</v>
      </c>
      <c r="AW199" s="61">
        <f>_xll.Lucanet("stat",Input!$C$2,Input!$C$3,Input!$D$4,$A199,Input!$C$5,AW$4,"EUR")/1000</f>
        <v>3550.4420399999999</v>
      </c>
      <c r="AX199" s="61">
        <f>_xll.Lucanet("stat",Input!$C$2,Input!$C$3,Input!$D$4,$A199,Input!$C$5,AX$4,"EUR")/1000</f>
        <v>3783.3766000000001</v>
      </c>
      <c r="AY199" s="61">
        <f>_xll.Lucanet("stat",Input!$C$2,Input!$C$3,Input!$D$4,$A199,Input!$C$5,AY$4,"EUR")/1000</f>
        <v>3684.2122100000001</v>
      </c>
      <c r="AZ199" s="61">
        <f>_xll.Lucanet("stat",Input!$C$2,Input!$C$3,Input!$D$4,$A199,Input!$C$5,AZ$4,"EUR")/1000</f>
        <v>3052.9985099999999</v>
      </c>
      <c r="BA199" s="61">
        <f>_xll.Lucanet("stat",Input!$C$2,Input!$C$3,Input!$D$4,$A199,Input!$C$5,BA$4,"EUR")/1000</f>
        <v>3556.6774999999998</v>
      </c>
      <c r="BB199" s="61">
        <f>_xll.Lucanet("stat",Input!$C$2,Input!$C$3,Input!$D$4,$A199,Input!$C$5,BB$4,"EUR")/1000</f>
        <v>4541.1406799999995</v>
      </c>
      <c r="BC199" s="61">
        <f>_xll.Lucanet("stat",Input!$C$2,Input!$C$3,Input!$D$4,$A199,Input!$C$5,BC$4,"EUR")/1000</f>
        <v>3979.2462400000004</v>
      </c>
      <c r="BD199" s="61">
        <f>_xll.Lucanet("stat",Input!$C$2,Input!$C$3,Input!$D$4,$A199,Input!$C$5,BD$4,"EUR")/1000</f>
        <v>3755.9267599999998</v>
      </c>
      <c r="BE199" s="61">
        <f>_xll.Lucanet("stat",Input!$C$2,Input!$C$3,Input!$D$4,$A199,Input!$C$5,BE$4,"EUR")/1000</f>
        <v>3630.9028399999997</v>
      </c>
      <c r="BF199" s="61">
        <f>_xll.Lucanet("stat",Input!$C$2,Input!$C$3,Input!$D$4,$A199,Input!$C$5,BF$4,"EUR")/1000</f>
        <v>2800.2657100000001</v>
      </c>
      <c r="BG199" s="61">
        <f>_xll.Lucanet("stat",Input!$C$2,Input!$C$3,Input!$D$4,$A199,Input!$C$5,BG$4,"EUR")/1000</f>
        <v>3307.5533300000002</v>
      </c>
      <c r="BH199" s="61">
        <f>_xll.Lucanet("stat",Input!$C$2,Input!$C$3,Input!$D$4,$A199,Input!$C$5,BH$4,"EUR")/1000</f>
        <v>1925.31095</v>
      </c>
      <c r="BI199" s="61">
        <f>_xll.Lucanet("stat",Input!$C$2,Input!$C$3,Input!$D$4,$A199,Input!$C$5,BI$4,"EUR")/1000</f>
        <v>1738.4948300000001</v>
      </c>
      <c r="BJ199" s="61">
        <f>_xll.Lucanet("stat",Input!$C$2,Input!$C$3,Input!$D$4,$A199,Input!$C$5,BJ$4,"EUR")/1000</f>
        <v>1638.5129999999999</v>
      </c>
      <c r="BK199" s="61">
        <f>_xll.Lucanet("stat",Input!$C$2,Input!$C$3,Input!$D$4,$A199,Input!$C$5,BK$4,"EUR")/1000</f>
        <v>616.58040000000005</v>
      </c>
      <c r="BL199" s="61">
        <f>_xll.Lucanet("stat",Input!$C$2,Input!$C$3,Input!$D$4,$A199,Input!$C$5,BL$4,"EUR")/1000</f>
        <v>589.75050999999996</v>
      </c>
      <c r="BM199" s="61">
        <f>_xll.Lucanet("stat",Input!$C$2,Input!$C$3,Input!$D$4,$A199,Input!$C$5,BM$4,"EUR")/1000</f>
        <v>1130.79087</v>
      </c>
      <c r="BN199" s="61">
        <f>_xll.Lucanet("stat",Input!$C$2,Input!$C$3,Input!$D$4,$A199,Input!$C$5,BN$4,"EUR")/1000</f>
        <v>2343.9620299999997</v>
      </c>
      <c r="BO199" s="61">
        <f>_xll.Lucanet("stat",Input!$C$2,Input!$C$3,Input!$D$4,$A199,Input!$C$5,BO$4,"EUR")/1000</f>
        <v>2381.7356</v>
      </c>
      <c r="BP199" s="61">
        <f>_xll.Lucanet("stat",Input!$C$2,Input!$C$3,Input!$D$4,$A199,Input!$C$5,BP$4,"EUR")/1000</f>
        <v>2283.1792500000001</v>
      </c>
      <c r="BQ199" s="61">
        <f>_xll.Lucanet("stat",Input!$C$2,Input!$C$3,Input!$D$4,$A199,Input!$C$5,BQ$4,"EUR")/1000</f>
        <v>3014.3149500000004</v>
      </c>
      <c r="BR199" s="61">
        <f>_xll.Lucanet("stat",Input!$C$2,Input!$C$3,Input!$D$4,$A199,Input!$C$5,BR$4,"EUR")/1000</f>
        <v>3012.0664100000004</v>
      </c>
      <c r="BS199" s="61">
        <f>_xll.Lucanet("stat",Input!$C$2,Input!$C$3,Input!$D$4,$A199,Input!$C$5,BS$4,"EUR")/1000</f>
        <v>2753.6727500000002</v>
      </c>
      <c r="BT199" s="61">
        <f>_xll.Lucanet("stat",Input!$C$2,Input!$C$3,Input!$D$4,$A199,Input!$C$5,BT$4,"EUR")/1000</f>
        <v>2376.4153999999999</v>
      </c>
      <c r="BU199" s="61">
        <f>_xll.Lucanet("stat",Input!$C$2,Input!$C$3,Input!$D$4,$A199,Input!$C$5,BU$4,"EUR")/1000</f>
        <v>3084.4302400000001</v>
      </c>
      <c r="BV199" s="61">
        <f>_xll.Lucanet("stat",Input!$C$2,Input!$C$3,Input!$D$4,$A199,Input!$C$5,BV$4,"EUR")/1000</f>
        <v>2548.8934100000001</v>
      </c>
      <c r="BW199" s="61">
        <f>_xll.Lucanet("stat",Input!$C$2,Input!$C$3,Input!$D$4,$A199,Input!$C$5,BW$4,"EUR")/1000</f>
        <v>2417.7282700000001</v>
      </c>
      <c r="BX199" s="61">
        <f>_xll.Lucanet("stat",Input!$C$2,Input!$C$3,Input!$D$4,$A199,Input!$C$5,BX$4,"EUR")/1000</f>
        <v>3551.3145600000003</v>
      </c>
      <c r="BY199" s="61">
        <f>_xll.Lucanet("stat",Input!$C$2,Input!$C$3,Input!$D$4,$A199,Input!$C$5,BY$4,"EUR")/1000</f>
        <v>3978.8124199999997</v>
      </c>
      <c r="BZ199" s="61">
        <f>_xll.Lucanet("stat",Input!$C$2,Input!$C$3,Input!$D$4,$A199,Input!$C$5,BZ$4,"EUR")/1000</f>
        <v>4841.5687099999996</v>
      </c>
      <c r="CA199" s="61">
        <f>_xll.Lucanet("stat",Input!$C$2,Input!$C$3,Input!$D$4,$A199,Input!$C$5,CA$4,"EUR")/1000</f>
        <v>3682.2232100000001</v>
      </c>
      <c r="CB199" s="61">
        <f>_xll.Lucanet("stat",Input!$C$2,Input!$C$3,Input!$D$4,$A199,Input!$C$5,CB$4,"EUR")/1000</f>
        <v>3135.1264900000001</v>
      </c>
      <c r="CC199" s="61">
        <f>_xll.Lucanet("stat",Input!$C$2,Input!$C$3,Input!$D$4,$A199,Input!$C$5,CC$4,"EUR")/1000</f>
        <v>2520.3399399999998</v>
      </c>
      <c r="CD199" s="61">
        <f>_xll.Lucanet("stat",Input!$C$2,Input!$C$3,Input!$D$4,$A199,Input!$C$5,CD$4,"EUR")/1000</f>
        <v>2813.9157599999999</v>
      </c>
      <c r="CE199" s="61">
        <f>_xll.Lucanet("stat",Input!$C$2,Input!$C$3,Input!$D$4,$A199,Input!$C$5,CE$4,"EUR")/1000</f>
        <v>2727.9157099999998</v>
      </c>
      <c r="CF199" s="61">
        <f>_xll.Lucanet("stat",Input!$C$2,Input!$C$3,Input!$D$4,$A199,Input!$C$5,CF$4,"EUR")/1000</f>
        <v>3571.7040200000001</v>
      </c>
      <c r="CG199" s="61">
        <f>_xll.Lucanet("stat",Input!$C$2,Input!$C$3,Input!$D$4,$A199,Input!$C$5,CG$4,"EUR")/1000</f>
        <v>4178.5729300000003</v>
      </c>
      <c r="CH199" s="61">
        <f>_xll.Lucanet("stat",Input!$C$2,Input!$C$3,Input!$D$4,$A199,Input!$C$5,CH$4,"EUR")/1000</f>
        <v>4178.5729300000003</v>
      </c>
      <c r="CI199" s="61">
        <f>_xll.Lucanet("stat",Input!$C$2,Input!$C$3,Input!$D$4,$A199,Input!$C$5,CI$4,"EUR")/1000</f>
        <v>4178.5729300000003</v>
      </c>
      <c r="CJ199" s="61">
        <f>_xll.Lucanet("stat",Input!$C$2,Input!$C$3,Input!$D$4,$A199,Input!$C$5,CJ$4,"EUR")/1000</f>
        <v>4178.5729300000003</v>
      </c>
      <c r="CK199" s="61">
        <f>_xll.Lucanet("stat",Input!$C$2,Input!$C$3,Input!$D$4,$A199,Input!$C$5,CK$4,"EUR")/1000</f>
        <v>4178.5729300000003</v>
      </c>
      <c r="CL199" s="61">
        <f>_xll.Lucanet("stat",Input!$C$2,Input!$C$3,Input!$D$4,$A199,Input!$C$5,CL$4,"EUR")/1000</f>
        <v>4178.5729300000003</v>
      </c>
    </row>
    <row r="200" spans="1:90">
      <c r="A200" s="107"/>
      <c r="B200" s="107"/>
      <c r="D200" s="77" t="s">
        <v>42</v>
      </c>
      <c r="E200" s="49">
        <f t="shared" si="1889"/>
        <v>101.7394644940789</v>
      </c>
      <c r="S200" s="61">
        <v>0</v>
      </c>
      <c r="T200" s="61">
        <v>0</v>
      </c>
      <c r="U200" s="61">
        <v>0</v>
      </c>
      <c r="V200" s="61">
        <v>0</v>
      </c>
      <c r="W200" s="61">
        <v>0</v>
      </c>
      <c r="X200" s="61">
        <v>0</v>
      </c>
      <c r="Y200" s="61">
        <f t="shared" ref="Y200:AD200" si="1890">(Y202)/Y203*365</f>
        <v>424.54144836182797</v>
      </c>
      <c r="Z200" s="61">
        <f t="shared" si="1890"/>
        <v>429.12533054084912</v>
      </c>
      <c r="AA200" s="61">
        <f t="shared" si="1890"/>
        <v>424.92140037827954</v>
      </c>
      <c r="AB200" s="61">
        <f t="shared" si="1890"/>
        <v>380.44870704511897</v>
      </c>
      <c r="AC200" s="61">
        <f t="shared" si="1890"/>
        <v>285.69116913536521</v>
      </c>
      <c r="AD200" s="61">
        <f t="shared" si="1890"/>
        <v>203.49877581630292</v>
      </c>
      <c r="AE200" s="61">
        <f t="shared" ref="AE200:AO200" si="1891">(AE202)/AE203*365</f>
        <v>178.047703768134</v>
      </c>
      <c r="AF200" s="61">
        <f t="shared" si="1891"/>
        <v>282.07788653084003</v>
      </c>
      <c r="AG200" s="61">
        <f t="shared" si="1891"/>
        <v>233.79101876820263</v>
      </c>
      <c r="AH200" s="61">
        <f>(AH202)/AH203*365</f>
        <v>228.25060873117974</v>
      </c>
      <c r="AI200" s="61">
        <f t="shared" si="1891"/>
        <v>206.10581761859561</v>
      </c>
      <c r="AJ200" s="61">
        <f t="shared" si="1891"/>
        <v>179.52391123447833</v>
      </c>
      <c r="AK200" s="61">
        <f t="shared" si="1891"/>
        <v>107.08495763727986</v>
      </c>
      <c r="AL200" s="61">
        <f t="shared" si="1891"/>
        <v>79.98563724513707</v>
      </c>
      <c r="AM200" s="61">
        <f t="shared" si="1891"/>
        <v>125.97695280806032</v>
      </c>
      <c r="AN200" s="61">
        <f t="shared" si="1891"/>
        <v>107.15899141927902</v>
      </c>
      <c r="AO200" s="61">
        <f t="shared" si="1891"/>
        <v>125.23381807108765</v>
      </c>
      <c r="AP200" s="61">
        <f t="shared" ref="AP200:BB200" si="1892">(AP202)/AP203*365</f>
        <v>145.72423080080029</v>
      </c>
      <c r="AQ200" s="61">
        <f t="shared" si="1892"/>
        <v>133.30116199976479</v>
      </c>
      <c r="AR200" s="61">
        <f t="shared" si="1892"/>
        <v>150.85377993321873</v>
      </c>
      <c r="AS200" s="61">
        <f t="shared" si="1892"/>
        <v>183.97646574672657</v>
      </c>
      <c r="AT200" s="61">
        <f t="shared" si="1892"/>
        <v>204.48693688618565</v>
      </c>
      <c r="AU200" s="61">
        <f t="shared" si="1892"/>
        <v>128.81478996747194</v>
      </c>
      <c r="AV200" s="61">
        <f t="shared" si="1892"/>
        <v>139.13040558632682</v>
      </c>
      <c r="AW200" s="61">
        <f t="shared" si="1892"/>
        <v>144.78830458155949</v>
      </c>
      <c r="AX200" s="61">
        <f t="shared" si="1892"/>
        <v>128.13467983184589</v>
      </c>
      <c r="AY200" s="61">
        <f t="shared" si="1892"/>
        <v>120.59158067474127</v>
      </c>
      <c r="AZ200" s="61">
        <f t="shared" si="1892"/>
        <v>100.40829351365026</v>
      </c>
      <c r="BA200" s="61">
        <f t="shared" si="1892"/>
        <v>108.66551293543176</v>
      </c>
      <c r="BB200" s="61">
        <f t="shared" si="1892"/>
        <v>127.97372868484418</v>
      </c>
      <c r="BC200" s="61">
        <f t="shared" ref="BC200:BN200" si="1893">(BC202)/BC203*365</f>
        <v>118.63151711504435</v>
      </c>
      <c r="BD200" s="61">
        <f t="shared" si="1893"/>
        <v>116.06714242005717</v>
      </c>
      <c r="BE200" s="61">
        <f t="shared" si="1893"/>
        <v>116.13659339471931</v>
      </c>
      <c r="BF200" s="61">
        <f t="shared" si="1893"/>
        <v>98.997314653353101</v>
      </c>
      <c r="BG200" s="61">
        <f t="shared" si="1893"/>
        <v>109.21023891993958</v>
      </c>
      <c r="BH200" s="61">
        <f t="shared" si="1893"/>
        <v>66.966759028243416</v>
      </c>
      <c r="BI200" s="61">
        <f t="shared" si="1893"/>
        <v>65.115214115420628</v>
      </c>
      <c r="BJ200" s="61">
        <f t="shared" si="1893"/>
        <v>75.961825479672186</v>
      </c>
      <c r="BK200" s="61">
        <f t="shared" si="1893"/>
        <v>35.960200346893807</v>
      </c>
      <c r="BL200" s="61">
        <f t="shared" si="1893"/>
        <v>37.364710067128833</v>
      </c>
      <c r="BM200" s="61">
        <f t="shared" si="1893"/>
        <v>82.837755117687422</v>
      </c>
      <c r="BN200" s="61">
        <f t="shared" si="1893"/>
        <v>186.13138608342291</v>
      </c>
      <c r="BO200" s="61">
        <f t="shared" ref="BO200:BZ200" si="1894">(BO202)/BO203*365</f>
        <v>180.85120601460852</v>
      </c>
      <c r="BP200" s="61">
        <f t="shared" si="1894"/>
        <v>180.30884148937039</v>
      </c>
      <c r="BQ200" s="61">
        <f t="shared" si="1894"/>
        <v>186.19920571441034</v>
      </c>
      <c r="BR200" s="61">
        <f t="shared" si="1894"/>
        <v>162.41564193782975</v>
      </c>
      <c r="BS200" s="61">
        <f t="shared" si="1894"/>
        <v>173.28815571875541</v>
      </c>
      <c r="BT200" s="61">
        <f t="shared" si="1894"/>
        <v>136.52884060397119</v>
      </c>
      <c r="BU200" s="61">
        <f t="shared" si="1894"/>
        <v>157.18932834371114</v>
      </c>
      <c r="BV200" s="61">
        <f t="shared" si="1894"/>
        <v>124.85619463186298</v>
      </c>
      <c r="BW200" s="61">
        <f t="shared" si="1894"/>
        <v>108.31777036380755</v>
      </c>
      <c r="BX200" s="61">
        <f t="shared" si="1894"/>
        <v>131.77394614301889</v>
      </c>
      <c r="BY200" s="61">
        <f t="shared" si="1894"/>
        <v>140.24766013965009</v>
      </c>
      <c r="BZ200" s="61">
        <f t="shared" si="1894"/>
        <v>160.33621770404019</v>
      </c>
      <c r="CA200" s="61">
        <f t="shared" ref="CA200:CL200" si="1895">(CA202)/CA203*365</f>
        <v>122.7616328300284</v>
      </c>
      <c r="CB200" s="61">
        <f t="shared" si="1895"/>
        <v>104.06107959094885</v>
      </c>
      <c r="CC200" s="61">
        <f t="shared" si="1895"/>
        <v>89.643255559968381</v>
      </c>
      <c r="CD200" s="61">
        <f t="shared" si="1895"/>
        <v>98.358929595155004</v>
      </c>
      <c r="CE200" s="61">
        <f t="shared" si="1895"/>
        <v>89.590791238117333</v>
      </c>
      <c r="CF200" s="61">
        <f t="shared" si="1895"/>
        <v>101.7394644940789</v>
      </c>
      <c r="CG200" s="61">
        <f t="shared" si="1895"/>
        <v>117.47469197364769</v>
      </c>
      <c r="CH200" s="61">
        <f t="shared" si="1895"/>
        <v>120.93166684735833</v>
      </c>
      <c r="CI200" s="61">
        <f t="shared" si="1895"/>
        <v>128.64098362708913</v>
      </c>
      <c r="CJ200" s="61">
        <f t="shared" si="1895"/>
        <v>150.6938004110059</v>
      </c>
      <c r="CK200" s="61">
        <f t="shared" si="1895"/>
        <v>169.35926332255704</v>
      </c>
      <c r="CL200" s="61">
        <f t="shared" si="1895"/>
        <v>214.64631808366707</v>
      </c>
    </row>
    <row r="201" spans="1:90">
      <c r="A201" s="107"/>
      <c r="B201" s="107"/>
      <c r="D201" s="77" t="s">
        <v>407</v>
      </c>
      <c r="E201" s="49">
        <f t="shared" si="1889"/>
        <v>119.07302255286562</v>
      </c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>
        <f>AVERAGE(S200:AD200)</f>
        <v>179.01890260647863</v>
      </c>
      <c r="AE201" s="61">
        <f>AVERAGE(T200:AE200)</f>
        <v>193.85621125382315</v>
      </c>
      <c r="AF201" s="61">
        <f t="shared" ref="AF201:AO201" si="1896">AVERAGE(U200:AF200)</f>
        <v>217.36270179805979</v>
      </c>
      <c r="AG201" s="61">
        <f t="shared" si="1896"/>
        <v>236.84528669541001</v>
      </c>
      <c r="AH201" s="61">
        <f t="shared" si="1896"/>
        <v>255.86617075634169</v>
      </c>
      <c r="AI201" s="61">
        <f t="shared" si="1896"/>
        <v>273.04165555789132</v>
      </c>
      <c r="AJ201" s="61">
        <f t="shared" si="1896"/>
        <v>288.00198149409783</v>
      </c>
      <c r="AK201" s="61">
        <f t="shared" si="1896"/>
        <v>261.54727393371883</v>
      </c>
      <c r="AL201" s="61">
        <f t="shared" si="1896"/>
        <v>232.45229949240948</v>
      </c>
      <c r="AM201" s="61">
        <f t="shared" si="1896"/>
        <v>207.5402621948912</v>
      </c>
      <c r="AN201" s="61">
        <f t="shared" si="1896"/>
        <v>184.7661192260712</v>
      </c>
      <c r="AO201" s="61">
        <f t="shared" si="1896"/>
        <v>171.3946733040481</v>
      </c>
      <c r="AP201" s="61">
        <f t="shared" ref="AP201" si="1897">AVERAGE(AE200:AP200)</f>
        <v>166.58012788608957</v>
      </c>
      <c r="AQ201" s="61">
        <f t="shared" ref="AQ201" si="1898">AVERAGE(AF200:AQ200)</f>
        <v>162.85124940539214</v>
      </c>
      <c r="AR201" s="61">
        <f t="shared" ref="AR201" si="1899">AVERAGE(AG200:AR200)</f>
        <v>151.91590718892368</v>
      </c>
      <c r="AS201" s="61">
        <f t="shared" ref="AS201" si="1900">AVERAGE(AH200:AS200)</f>
        <v>147.76469443713401</v>
      </c>
      <c r="AT201" s="61">
        <f t="shared" ref="AT201" si="1901">AVERAGE(AI200:AT200)</f>
        <v>145.78438845005115</v>
      </c>
      <c r="AU201" s="61">
        <f t="shared" ref="AU201" si="1902">AVERAGE(AJ200:AU200)</f>
        <v>139.3434694791242</v>
      </c>
      <c r="AV201" s="61">
        <f t="shared" ref="AV201" si="1903">AVERAGE(AK200:AV200)</f>
        <v>135.97734400844487</v>
      </c>
      <c r="AW201" s="61">
        <f t="shared" ref="AW201" si="1904">AVERAGE(AL200:AW200)</f>
        <v>139.11928958713486</v>
      </c>
      <c r="AX201" s="61">
        <f t="shared" ref="AX201" si="1905">AVERAGE(AM200:AX200)</f>
        <v>143.1317098026939</v>
      </c>
      <c r="AY201" s="61">
        <f t="shared" ref="AY201" si="1906">AVERAGE(AN200:AY200)</f>
        <v>142.682928791584</v>
      </c>
      <c r="AZ201" s="61">
        <f t="shared" ref="AZ201" si="1907">AVERAGE(AO200:AZ200)</f>
        <v>142.1203706327816</v>
      </c>
      <c r="BA201" s="61">
        <f t="shared" ref="BA201" si="1908">AVERAGE(AP200:BA200)</f>
        <v>140.73967853814361</v>
      </c>
      <c r="BB201" s="61">
        <f t="shared" ref="BB201:BC201" si="1909">AVERAGE(AQ200:BB200)</f>
        <v>139.2604700284806</v>
      </c>
      <c r="BC201" s="61">
        <f t="shared" si="1909"/>
        <v>138.03799962142054</v>
      </c>
      <c r="BD201" s="61">
        <f t="shared" ref="BD201" si="1910">AVERAGE(AS200:BD200)</f>
        <v>135.13911316199042</v>
      </c>
      <c r="BE201" s="61">
        <f t="shared" ref="BE201" si="1911">AVERAGE(AT200:BE200)</f>
        <v>129.48579046598985</v>
      </c>
      <c r="BF201" s="61">
        <f t="shared" ref="BF201" si="1912">AVERAGE(AU200:BF200)</f>
        <v>120.69498861325378</v>
      </c>
      <c r="BG201" s="61">
        <f t="shared" ref="BG201" si="1913">AVERAGE(AV200:BG200)</f>
        <v>119.06127602595944</v>
      </c>
      <c r="BH201" s="61">
        <f t="shared" ref="BH201" si="1914">AVERAGE(AW200:BH200)</f>
        <v>113.04763881278585</v>
      </c>
      <c r="BI201" s="61">
        <f t="shared" ref="BI201" si="1915">AVERAGE(AX200:BI200)</f>
        <v>106.40821460727426</v>
      </c>
      <c r="BJ201" s="61">
        <f t="shared" ref="BJ201" si="1916">AVERAGE(AY200:BJ200)</f>
        <v>102.06047674459309</v>
      </c>
      <c r="BK201" s="61">
        <f t="shared" ref="BK201" si="1917">AVERAGE(AZ200:BK200)</f>
        <v>95.007861717272476</v>
      </c>
      <c r="BL201" s="61">
        <f t="shared" ref="BL201" si="1918">AVERAGE(BA200:BL200)</f>
        <v>89.754229763395685</v>
      </c>
      <c r="BM201" s="61">
        <f t="shared" ref="BM201" si="1919">AVERAGE(BB200:BM200)</f>
        <v>87.601916611916991</v>
      </c>
      <c r="BN201" s="61">
        <f t="shared" ref="BN201" si="1920">AVERAGE(BC200:BN200)</f>
        <v>92.448388061798539</v>
      </c>
      <c r="BO201" s="61">
        <f t="shared" ref="BO201" si="1921">AVERAGE(BD200:BO200)</f>
        <v>97.63336213676223</v>
      </c>
      <c r="BP201" s="61">
        <f t="shared" ref="BP201" si="1922">AVERAGE(BE200:BP200)</f>
        <v>102.98683705920502</v>
      </c>
      <c r="BQ201" s="61">
        <f t="shared" ref="BQ201" si="1923">AVERAGE(BF200:BQ200)</f>
        <v>108.82538808584593</v>
      </c>
      <c r="BR201" s="61">
        <f t="shared" ref="BR201" si="1924">AVERAGE(BG200:BR200)</f>
        <v>114.11024869288566</v>
      </c>
      <c r="BS201" s="61">
        <f t="shared" ref="BS201" si="1925">AVERAGE(BH200:BS200)</f>
        <v>119.45007509278697</v>
      </c>
      <c r="BT201" s="61">
        <f t="shared" ref="BT201" si="1926">AVERAGE(BI200:BT200)</f>
        <v>125.24691522409762</v>
      </c>
      <c r="BU201" s="61">
        <f t="shared" ref="BU201" si="1927">AVERAGE(BJ200:BU200)</f>
        <v>132.91975807645517</v>
      </c>
      <c r="BV201" s="61">
        <f t="shared" ref="BV201" si="1928">AVERAGE(BK200:BV200)</f>
        <v>136.99428883913774</v>
      </c>
      <c r="BW201" s="61">
        <f t="shared" ref="BW201" si="1929">AVERAGE(BL200:BW200)</f>
        <v>143.0240863405472</v>
      </c>
      <c r="BX201" s="61">
        <f t="shared" ref="BX201" si="1930">AVERAGE(BM200:BX200)</f>
        <v>150.89152268020473</v>
      </c>
      <c r="BY201" s="61">
        <f t="shared" ref="BY201" si="1931">AVERAGE(BN200:BY200)</f>
        <v>155.67568143203496</v>
      </c>
      <c r="BZ201" s="61">
        <f t="shared" ref="BZ201" si="1932">AVERAGE(BO200:BZ200)</f>
        <v>153.52608406708637</v>
      </c>
      <c r="CA201" s="61">
        <f t="shared" ref="CA201" si="1933">AVERAGE(BP200:CA200)</f>
        <v>148.68528630170471</v>
      </c>
      <c r="CB201" s="61">
        <f t="shared" ref="CB201" si="1934">AVERAGE(BQ200:CB200)</f>
        <v>142.33130614350293</v>
      </c>
      <c r="CC201" s="61">
        <f t="shared" ref="CC201" si="1935">AVERAGE(BR200:CC200)</f>
        <v>134.28497696396605</v>
      </c>
      <c r="CD201" s="61">
        <f t="shared" ref="CD201" si="1936">AVERAGE(BS200:CD200)</f>
        <v>128.9469176020765</v>
      </c>
      <c r="CE201" s="61">
        <f t="shared" ref="CE201" si="1937">AVERAGE(BT200:CE200)</f>
        <v>121.97213722868999</v>
      </c>
      <c r="CF201" s="61">
        <f t="shared" ref="CF201" si="1938">AVERAGE(BU200:CF200)</f>
        <v>119.07302255286562</v>
      </c>
      <c r="CG201" s="61">
        <f t="shared" ref="CG201" si="1939">AVERAGE(BV200:CG200)</f>
        <v>115.76346952202699</v>
      </c>
      <c r="CH201" s="61">
        <f t="shared" ref="CH201" si="1940">AVERAGE(BW200:CH200)</f>
        <v>115.43642553998497</v>
      </c>
      <c r="CI201" s="61">
        <f t="shared" ref="CI201" si="1941">AVERAGE(BX200:CI200)</f>
        <v>117.13002664525841</v>
      </c>
      <c r="CJ201" s="61">
        <f t="shared" ref="CJ201" si="1942">AVERAGE(BY200:CJ200)</f>
        <v>118.70668116759067</v>
      </c>
      <c r="CK201" s="61">
        <f t="shared" ref="CK201" si="1943">AVERAGE(BZ200:CK200)</f>
        <v>121.1326480994996</v>
      </c>
      <c r="CL201" s="61">
        <f t="shared" ref="CL201" si="1944">AVERAGE(CA200:CL200)</f>
        <v>125.65848979780183</v>
      </c>
    </row>
    <row r="202" spans="1:90">
      <c r="A202" s="107"/>
      <c r="B202" s="107"/>
      <c r="D202" s="77" t="s">
        <v>37</v>
      </c>
      <c r="E202" s="49">
        <f t="shared" si="1889"/>
        <v>3571.7040200000001</v>
      </c>
      <c r="S202" s="61">
        <f t="shared" ref="S202:AD202" si="1945">S199</f>
        <v>0</v>
      </c>
      <c r="T202" s="61">
        <f t="shared" si="1945"/>
        <v>0</v>
      </c>
      <c r="U202" s="61">
        <f t="shared" si="1945"/>
        <v>0</v>
      </c>
      <c r="V202" s="61">
        <f t="shared" si="1945"/>
        <v>0</v>
      </c>
      <c r="W202" s="61">
        <f t="shared" si="1945"/>
        <v>0</v>
      </c>
      <c r="X202" s="61">
        <f t="shared" si="1945"/>
        <v>0</v>
      </c>
      <c r="Y202" s="61">
        <f t="shared" si="1945"/>
        <v>62.863690000000005</v>
      </c>
      <c r="Z202" s="61">
        <f t="shared" si="1945"/>
        <v>250.75826999999998</v>
      </c>
      <c r="AA202" s="61">
        <f t="shared" si="1945"/>
        <v>390.33593000000002</v>
      </c>
      <c r="AB202" s="61">
        <f t="shared" si="1945"/>
        <v>437.03891999999996</v>
      </c>
      <c r="AC202" s="61">
        <f t="shared" si="1945"/>
        <v>370.23996</v>
      </c>
      <c r="AD202" s="61">
        <f t="shared" si="1945"/>
        <v>306.87378999999999</v>
      </c>
      <c r="AE202" s="61">
        <f t="shared" ref="AE202:AO202" si="1946">AE199</f>
        <v>356.65596999999997</v>
      </c>
      <c r="AF202" s="61">
        <f t="shared" si="1946"/>
        <v>1410.4730900000002</v>
      </c>
      <c r="AG202" s="61">
        <f t="shared" si="1946"/>
        <v>1555.0201599999998</v>
      </c>
      <c r="AH202" s="61">
        <f t="shared" si="1946"/>
        <v>1770.6954699999999</v>
      </c>
      <c r="AI202" s="61">
        <f t="shared" si="1946"/>
        <v>2009.35573</v>
      </c>
      <c r="AJ202" s="61">
        <f t="shared" si="1946"/>
        <v>2090.2139999999999</v>
      </c>
      <c r="AK202" s="61">
        <f t="shared" si="1946"/>
        <v>1300.87327</v>
      </c>
      <c r="AL202" s="61">
        <f t="shared" si="1946"/>
        <v>964.62052000000006</v>
      </c>
      <c r="AM202" s="61">
        <f t="shared" si="1946"/>
        <v>1926.1579400000001</v>
      </c>
      <c r="AN202" s="61">
        <f t="shared" si="1946"/>
        <v>1788.6654199999998</v>
      </c>
      <c r="AO202" s="61">
        <f t="shared" si="1946"/>
        <v>2252.8305699999996</v>
      </c>
      <c r="AP202" s="61">
        <f t="shared" ref="AP202:BB202" si="1947">AP199</f>
        <v>2835.6875199999999</v>
      </c>
      <c r="AQ202" s="61">
        <f t="shared" si="1947"/>
        <v>2930.3949900000002</v>
      </c>
      <c r="AR202" s="61">
        <f t="shared" si="1947"/>
        <v>3322.1076699999999</v>
      </c>
      <c r="AS202" s="61">
        <f t="shared" si="1947"/>
        <v>4046.0347700000002</v>
      </c>
      <c r="AT202" s="61">
        <f t="shared" si="1947"/>
        <v>4879.7881699999998</v>
      </c>
      <c r="AU202" s="61">
        <f t="shared" si="1947"/>
        <v>2902.3319900000001</v>
      </c>
      <c r="AV202" s="61">
        <f t="shared" si="1947"/>
        <v>3168.5724</v>
      </c>
      <c r="AW202" s="61">
        <f t="shared" si="1947"/>
        <v>3550.4420399999999</v>
      </c>
      <c r="AX202" s="61">
        <f t="shared" si="1947"/>
        <v>3783.3766000000001</v>
      </c>
      <c r="AY202" s="61">
        <f t="shared" si="1947"/>
        <v>3684.2122100000001</v>
      </c>
      <c r="AZ202" s="61">
        <f t="shared" si="1947"/>
        <v>3052.9985099999999</v>
      </c>
      <c r="BA202" s="61">
        <f t="shared" si="1947"/>
        <v>3556.6774999999998</v>
      </c>
      <c r="BB202" s="61">
        <f t="shared" si="1947"/>
        <v>4541.1406799999995</v>
      </c>
      <c r="BC202" s="61">
        <f t="shared" ref="BC202:BN202" si="1948">BC199</f>
        <v>3979.2462400000004</v>
      </c>
      <c r="BD202" s="61">
        <f t="shared" si="1948"/>
        <v>3755.9267599999998</v>
      </c>
      <c r="BE202" s="61">
        <f t="shared" si="1948"/>
        <v>3630.9028399999997</v>
      </c>
      <c r="BF202" s="61">
        <f t="shared" si="1948"/>
        <v>2800.2657100000001</v>
      </c>
      <c r="BG202" s="61">
        <f t="shared" si="1948"/>
        <v>3307.5533300000002</v>
      </c>
      <c r="BH202" s="61">
        <f t="shared" si="1948"/>
        <v>1925.31095</v>
      </c>
      <c r="BI202" s="61">
        <f t="shared" si="1948"/>
        <v>1738.4948300000001</v>
      </c>
      <c r="BJ202" s="61">
        <f t="shared" si="1948"/>
        <v>1638.5129999999999</v>
      </c>
      <c r="BK202" s="61">
        <f t="shared" si="1948"/>
        <v>616.58040000000005</v>
      </c>
      <c r="BL202" s="61">
        <f t="shared" si="1948"/>
        <v>589.75050999999996</v>
      </c>
      <c r="BM202" s="61">
        <f t="shared" si="1948"/>
        <v>1130.79087</v>
      </c>
      <c r="BN202" s="61">
        <f t="shared" si="1948"/>
        <v>2343.9620299999997</v>
      </c>
      <c r="BO202" s="61">
        <f t="shared" ref="BO202:BZ202" si="1949">BO199</f>
        <v>2381.7356</v>
      </c>
      <c r="BP202" s="61">
        <f t="shared" si="1949"/>
        <v>2283.1792500000001</v>
      </c>
      <c r="BQ202" s="61">
        <f t="shared" si="1949"/>
        <v>3014.3149500000004</v>
      </c>
      <c r="BR202" s="61">
        <f t="shared" si="1949"/>
        <v>3012.0664100000004</v>
      </c>
      <c r="BS202" s="61">
        <f t="shared" si="1949"/>
        <v>2753.6727500000002</v>
      </c>
      <c r="BT202" s="61">
        <f t="shared" si="1949"/>
        <v>2376.4153999999999</v>
      </c>
      <c r="BU202" s="61">
        <f t="shared" si="1949"/>
        <v>3084.4302400000001</v>
      </c>
      <c r="BV202" s="61">
        <f t="shared" si="1949"/>
        <v>2548.8934100000001</v>
      </c>
      <c r="BW202" s="61">
        <f t="shared" si="1949"/>
        <v>2417.7282700000001</v>
      </c>
      <c r="BX202" s="61">
        <f t="shared" si="1949"/>
        <v>3551.3145600000003</v>
      </c>
      <c r="BY202" s="61">
        <f t="shared" si="1949"/>
        <v>3978.8124199999997</v>
      </c>
      <c r="BZ202" s="61">
        <f t="shared" si="1949"/>
        <v>4841.5687099999996</v>
      </c>
      <c r="CA202" s="61">
        <f t="shared" ref="CA202:CL202" si="1950">CA199</f>
        <v>3682.2232100000001</v>
      </c>
      <c r="CB202" s="61">
        <f t="shared" si="1950"/>
        <v>3135.1264900000001</v>
      </c>
      <c r="CC202" s="61">
        <f t="shared" si="1950"/>
        <v>2520.3399399999998</v>
      </c>
      <c r="CD202" s="61">
        <f t="shared" si="1950"/>
        <v>2813.9157599999999</v>
      </c>
      <c r="CE202" s="61">
        <f t="shared" si="1950"/>
        <v>2727.9157099999998</v>
      </c>
      <c r="CF202" s="61">
        <f t="shared" si="1950"/>
        <v>3571.7040200000001</v>
      </c>
      <c r="CG202" s="61">
        <f t="shared" si="1950"/>
        <v>4178.5729300000003</v>
      </c>
      <c r="CH202" s="61">
        <f t="shared" si="1950"/>
        <v>4178.5729300000003</v>
      </c>
      <c r="CI202" s="61">
        <f t="shared" si="1950"/>
        <v>4178.5729300000003</v>
      </c>
      <c r="CJ202" s="61">
        <f t="shared" si="1950"/>
        <v>4178.5729300000003</v>
      </c>
      <c r="CK202" s="61">
        <f t="shared" si="1950"/>
        <v>4178.5729300000003</v>
      </c>
      <c r="CL202" s="61">
        <f t="shared" si="1950"/>
        <v>4178.5729300000003</v>
      </c>
    </row>
    <row r="203" spans="1:90">
      <c r="A203" s="107"/>
      <c r="B203" s="107"/>
      <c r="D203" s="77" t="s">
        <v>33</v>
      </c>
      <c r="E203" s="49">
        <f t="shared" si="1889"/>
        <v>12813.82769</v>
      </c>
      <c r="S203" s="61">
        <f>SUM(H188:S188)</f>
        <v>0</v>
      </c>
      <c r="T203" s="61">
        <f t="shared" ref="T203:AC203" si="1951">SUM(I188:T188)</f>
        <v>0</v>
      </c>
      <c r="U203" s="61">
        <f>SUM(J188:U188)</f>
        <v>0</v>
      </c>
      <c r="V203" s="61">
        <f t="shared" si="1951"/>
        <v>0</v>
      </c>
      <c r="W203" s="61">
        <f t="shared" si="1951"/>
        <v>0</v>
      </c>
      <c r="X203" s="61">
        <f t="shared" si="1951"/>
        <v>0</v>
      </c>
      <c r="Y203" s="61">
        <f t="shared" si="1951"/>
        <v>54.047129999999996</v>
      </c>
      <c r="Z203" s="61">
        <f>SUM(O188:Z188)</f>
        <v>213.28680000000003</v>
      </c>
      <c r="AA203" s="61">
        <f t="shared" si="1951"/>
        <v>335.29169000000002</v>
      </c>
      <c r="AB203" s="61">
        <f t="shared" si="1951"/>
        <v>419.29228000000001</v>
      </c>
      <c r="AC203" s="61">
        <f t="shared" si="1951"/>
        <v>473.01981999999998</v>
      </c>
      <c r="AD203" s="61">
        <f>SUM(S188:AD188)</f>
        <v>550.41575999999998</v>
      </c>
      <c r="AE203" s="61">
        <f>SUM(T188:AE188)</f>
        <v>731.14915999999994</v>
      </c>
      <c r="AF203" s="61">
        <f t="shared" ref="AF203" si="1952">SUM(U188:AF188)</f>
        <v>1825.10825</v>
      </c>
      <c r="AG203" s="61">
        <f t="shared" ref="AG203" si="1953">SUM(V188:AG188)</f>
        <v>2427.7338</v>
      </c>
      <c r="AH203" s="61">
        <f t="shared" ref="AH203" si="1954">SUM(W188:AH188)</f>
        <v>2831.55366</v>
      </c>
      <c r="AI203" s="61">
        <f t="shared" ref="AI203" si="1955">SUM(X188:AI188)</f>
        <v>3558.43833</v>
      </c>
      <c r="AJ203" s="61">
        <f t="shared" ref="AJ203" si="1956">SUM(Y188:AJ188)</f>
        <v>4249.7297699999999</v>
      </c>
      <c r="AK203" s="61">
        <f t="shared" ref="AK203" si="1957">SUM(Z188:AK188)</f>
        <v>4434.0377399999998</v>
      </c>
      <c r="AL203" s="61">
        <f t="shared" ref="AL203" si="1958">SUM(AA188:AL188)</f>
        <v>4401.8714099999997</v>
      </c>
      <c r="AM203" s="61">
        <f t="shared" ref="AM203" si="1959">SUM(AB188:AM188)</f>
        <v>5580.76404</v>
      </c>
      <c r="AN203" s="61">
        <f t="shared" ref="AN203" si="1960">SUM(AC188:AN188)</f>
        <v>6092.4694200000004</v>
      </c>
      <c r="AO203" s="61">
        <f t="shared" ref="AO203" si="1961">SUM(AD188:AO188)</f>
        <v>6565.9833000000008</v>
      </c>
      <c r="AP203" s="61">
        <f t="shared" ref="AP203" si="1962">SUM(AE188:AP188)</f>
        <v>7102.6344700000009</v>
      </c>
      <c r="AQ203" s="61">
        <f t="shared" ref="AQ203" si="1963">SUM(AF188:AQ188)</f>
        <v>8023.8923299999997</v>
      </c>
      <c r="AR203" s="61">
        <f t="shared" ref="AR203" si="1964">SUM(AG188:AR188)</f>
        <v>8038.0438599999998</v>
      </c>
      <c r="AS203" s="61">
        <f t="shared" ref="AS203" si="1965">SUM(AH188:AS188)</f>
        <v>8027.128279999999</v>
      </c>
      <c r="AT203" s="61">
        <f t="shared" ref="AT203" si="1966">SUM(AI188:AT188)</f>
        <v>8710.2027600000001</v>
      </c>
      <c r="AU203" s="61">
        <f t="shared" ref="AU203" si="1967">SUM(AJ188:AU188)</f>
        <v>8223.8318800000015</v>
      </c>
      <c r="AV203" s="61">
        <f t="shared" ref="AV203" si="1968">SUM(AK188:AV188)</f>
        <v>8312.5534000000007</v>
      </c>
      <c r="AW203" s="61">
        <f t="shared" ref="AW203" si="1969">SUM(AL188:AW188)</f>
        <v>8950.3868999999995</v>
      </c>
      <c r="AX203" s="61">
        <f t="shared" ref="AX203" si="1970">SUM(AM188:AX188)</f>
        <v>10777.195220000001</v>
      </c>
      <c r="AY203" s="61">
        <f t="shared" ref="AY203" si="1971">SUM(AN188:AY188)</f>
        <v>11151.171989999999</v>
      </c>
      <c r="AZ203" s="61">
        <f t="shared" ref="AZ203" si="1972">SUM(AO188:AZ188)</f>
        <v>11098.13161</v>
      </c>
      <c r="BA203" s="61">
        <f t="shared" ref="BA203" si="1973">SUM(AP188:BA188)</f>
        <v>11946.635620000001</v>
      </c>
      <c r="BB203" s="61">
        <f t="shared" ref="BB203:BC203" si="1974">SUM(AQ188:BB188)</f>
        <v>12952.004800000002</v>
      </c>
      <c r="BC203" s="61">
        <f t="shared" si="1974"/>
        <v>12243.161960000003</v>
      </c>
      <c r="BD203" s="61">
        <f t="shared" ref="BD203" si="1975">SUM(AS188:BD188)</f>
        <v>11811.381229999999</v>
      </c>
      <c r="BE203" s="61">
        <f t="shared" ref="BE203" si="1976">SUM(AT188:BE188)</f>
        <v>11411.386349999999</v>
      </c>
      <c r="BF203" s="61">
        <f t="shared" ref="BF203" si="1977">SUM(AU188:BF188)</f>
        <v>10324.49201</v>
      </c>
      <c r="BG203" s="61">
        <f t="shared" ref="BG203" si="1978">SUM(AV188:BG188)</f>
        <v>11054.430219999998</v>
      </c>
      <c r="BH203" s="61">
        <f t="shared" ref="BH203" si="1979">SUM(AW188:BH188)</f>
        <v>10493.840629999999</v>
      </c>
      <c r="BI203" s="61">
        <f t="shared" ref="BI203" si="1980">SUM(AX188:BI188)</f>
        <v>9745.0437899999979</v>
      </c>
      <c r="BJ203" s="61">
        <f t="shared" ref="BJ203" si="1981">SUM(AY188:BJ188)</f>
        <v>7873.128920000001</v>
      </c>
      <c r="BK203" s="61">
        <f t="shared" ref="BK203" si="1982">SUM(AZ188:BK188)</f>
        <v>6258.3590700000013</v>
      </c>
      <c r="BL203" s="61">
        <f t="shared" ref="BL203" si="1983">SUM(BA188:BL188)</f>
        <v>5761.0225200000014</v>
      </c>
      <c r="BM203" s="61">
        <f t="shared" ref="BM203" si="1984">SUM(BB188:BM188)</f>
        <v>4982.4946000000009</v>
      </c>
      <c r="BN203" s="61">
        <f t="shared" ref="BN203" si="1985">SUM(BC188:BN188)</f>
        <v>4596.4636</v>
      </c>
      <c r="BO203" s="61">
        <f t="shared" ref="BO203" si="1986">SUM(BD188:BO188)</f>
        <v>4806.8990699999995</v>
      </c>
      <c r="BP203" s="61">
        <f t="shared" ref="BP203" si="1987">SUM(BE188:BP188)</f>
        <v>4621.8500399999994</v>
      </c>
      <c r="BQ203" s="61">
        <f t="shared" ref="BQ203" si="1988">SUM(BF188:BQ188)</f>
        <v>5908.8595599999999</v>
      </c>
      <c r="BR203" s="61">
        <f t="shared" ref="BR203" si="1989">SUM(BG188:BR188)</f>
        <v>6769.0785599999999</v>
      </c>
      <c r="BS203" s="61">
        <f t="shared" ref="BS203" si="1990">SUM(BH188:BS188)</f>
        <v>5800.1110899999994</v>
      </c>
      <c r="BT203" s="61">
        <f t="shared" ref="BT203" si="1991">SUM(BI188:BT188)</f>
        <v>6353.1750300000003</v>
      </c>
      <c r="BU203" s="61">
        <f t="shared" ref="BU203" si="1992">SUM(BJ188:BU188)</f>
        <v>7162.1722000000009</v>
      </c>
      <c r="BV203" s="61">
        <f t="shared" ref="BV203" si="1993">SUM(BK188:BV188)</f>
        <v>7451.3411000000006</v>
      </c>
      <c r="BW203" s="61">
        <f t="shared" ref="BW203" si="1994">SUM(BL188:BW188)</f>
        <v>8147.0548699999999</v>
      </c>
      <c r="BX203" s="61">
        <f t="shared" ref="BX203" si="1995">SUM(BM188:BX188)</f>
        <v>9836.7685900000015</v>
      </c>
      <c r="BY203" s="61">
        <f t="shared" ref="BY203" si="1996">SUM(BN188:BY188)</f>
        <v>10355.014350000001</v>
      </c>
      <c r="BZ203" s="61">
        <f t="shared" ref="BZ203" si="1997">SUM(BO188:BZ188)</f>
        <v>11021.668120000002</v>
      </c>
      <c r="CA203" s="61">
        <f t="shared" ref="CA203" si="1998">SUM(BP188:CA188)</f>
        <v>10948.13942</v>
      </c>
      <c r="CB203" s="61">
        <f t="shared" ref="CB203" si="1999">SUM(BQ188:CB188)</f>
        <v>10996.629800000001</v>
      </c>
      <c r="CC203" s="61">
        <f t="shared" ref="CC203" si="2000">SUM(BR188:CC188)</f>
        <v>10262.05566</v>
      </c>
      <c r="CD203" s="61">
        <f t="shared" ref="CD203" si="2001">SUM(BS188:CD188)</f>
        <v>10442.155650000001</v>
      </c>
      <c r="CE203" s="61">
        <f t="shared" ref="CE203" si="2002">SUM(BT188:CE188)</f>
        <v>11113.745290000001</v>
      </c>
      <c r="CF203" s="61">
        <f t="shared" ref="CF203" si="2003">SUM(BU188:CF188)</f>
        <v>12813.82769</v>
      </c>
      <c r="CG203" s="61">
        <f t="shared" ref="CG203" si="2004">SUM(BV188:CG188)</f>
        <v>12983.04421</v>
      </c>
      <c r="CH203" s="61">
        <f t="shared" ref="CH203" si="2005">SUM(BW188:CH188)</f>
        <v>12611.908520000001</v>
      </c>
      <c r="CI203" s="61">
        <f t="shared" ref="CI203" si="2006">SUM(BX188:CI188)</f>
        <v>11856.09031</v>
      </c>
      <c r="CJ203" s="61">
        <f t="shared" ref="CJ203" si="2007">SUM(BY188:CJ188)</f>
        <v>10121.047549999999</v>
      </c>
      <c r="CK203" s="61">
        <f t="shared" ref="CK203" si="2008">SUM(BZ188:CK188)</f>
        <v>9005.5842799999991</v>
      </c>
      <c r="CL203" s="61">
        <f t="shared" ref="CL203" si="2009">SUM(CA188:CL188)</f>
        <v>7105.54522</v>
      </c>
    </row>
    <row r="204" spans="1:90">
      <c r="A204" s="107"/>
      <c r="B204" s="107"/>
      <c r="E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1"/>
    </row>
    <row r="205" spans="1:90">
      <c r="A205" s="107"/>
      <c r="B205" s="107"/>
      <c r="C205" s="37">
        <v>18</v>
      </c>
      <c r="D205" s="86" t="s">
        <v>31</v>
      </c>
      <c r="E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1"/>
    </row>
    <row r="206" spans="1:90">
      <c r="A206" s="107" t="s">
        <v>162</v>
      </c>
      <c r="B206" s="107" t="s">
        <v>47</v>
      </c>
      <c r="D206" s="77" t="s">
        <v>17</v>
      </c>
      <c r="E206" s="49">
        <f t="shared" ref="E206:E211" si="2010">INDEX(S206:CK206,COUNT($S$1:$CK$1))</f>
        <v>5927.4203699999998</v>
      </c>
      <c r="S206" s="67">
        <v>0</v>
      </c>
      <c r="T206" s="61">
        <v>0</v>
      </c>
      <c r="U206" s="61">
        <v>0</v>
      </c>
      <c r="V206" s="61">
        <v>0</v>
      </c>
      <c r="W206" s="61">
        <v>0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61">
        <v>0</v>
      </c>
      <c r="AE206" s="61">
        <v>1313.9583300000002</v>
      </c>
      <c r="AF206" s="61">
        <v>1313.9583300000002</v>
      </c>
      <c r="AG206" s="61">
        <v>1313.9583300000002</v>
      </c>
      <c r="AH206" s="61">
        <v>1313.9583300000002</v>
      </c>
      <c r="AI206" s="61">
        <v>1313.9583300000002</v>
      </c>
      <c r="AJ206" s="61">
        <v>1313.9583300000002</v>
      </c>
      <c r="AK206" s="61">
        <v>1313.9583300000002</v>
      </c>
      <c r="AL206" s="61">
        <v>1313.9583300000002</v>
      </c>
      <c r="AM206" s="61">
        <v>1313.9583300000002</v>
      </c>
      <c r="AN206" s="61">
        <v>1313.9583300000002</v>
      </c>
      <c r="AO206" s="61">
        <v>1313.9583300000002</v>
      </c>
      <c r="AP206" s="61">
        <v>1313.9583300000002</v>
      </c>
      <c r="AQ206" s="61">
        <f>-_xll.Lucanet("stat",Input!$F$2,Input!$C$3,Input!$D$4,$A206,Input!$C$5,AQ$4,"EUR")/1000</f>
        <v>2881.3061400000001</v>
      </c>
      <c r="AR206" s="61">
        <f>-_xll.Lucanet("stat",Input!$F$2,Input!$C$3,Input!$D$4,$A206,Input!$C$5,AR$4,"EUR")/1000</f>
        <v>3272.0562400000003</v>
      </c>
      <c r="AS206" s="61">
        <f>-_xll.Lucanet("stat",Input!$F$2,Input!$C$3,Input!$D$4,$A206,Input!$C$5,AS$4,"EUR")/1000</f>
        <v>2892.58691</v>
      </c>
      <c r="AT206" s="61">
        <f>-_xll.Lucanet("stat",Input!$F$2,Input!$C$3,Input!$D$4,$A206,Input!$C$5,AT$4,"EUR")/1000</f>
        <v>1868.29357</v>
      </c>
      <c r="AU206" s="61">
        <f>-_xll.Lucanet("stat",Input!$F$2,Input!$C$3,Input!$D$4,$A206,Input!$C$5,AU$4,"EUR")/1000</f>
        <v>1607.21911</v>
      </c>
      <c r="AV206" s="61">
        <f>-_xll.Lucanet("stat",Input!$F$2,Input!$C$3,Input!$D$4,$A206,Input!$C$5,AV$4,"EUR")/1000</f>
        <v>1800.07413</v>
      </c>
      <c r="AW206" s="61">
        <f>-_xll.Lucanet("stat",Input!$F$2,Input!$C$3,Input!$D$4,$A206,Input!$C$5,AW$4,"EUR")/1000</f>
        <v>1993.91533</v>
      </c>
      <c r="AX206" s="61">
        <f>-_xll.Lucanet("stat",Input!$F$2,Input!$C$3,Input!$D$4,$A206,Input!$C$5,AX$4,"EUR")/1000</f>
        <v>2019.97219</v>
      </c>
      <c r="AY206" s="61">
        <f>-_xll.Lucanet("stat",Input!$F$2,Input!$C$3,Input!$D$4,$A206,Input!$C$5,AY$4,"EUR")/1000</f>
        <v>1677.30026</v>
      </c>
      <c r="AZ206" s="61">
        <f>-_xll.Lucanet("stat",Input!$F$2,Input!$C$3,Input!$D$4,$A206,Input!$C$5,AZ$4,"EUR")/1000</f>
        <v>1109.3593700000001</v>
      </c>
      <c r="BA206" s="61">
        <f>-_xll.Lucanet("stat",Input!$F$2,Input!$C$3,Input!$D$4,$A206,Input!$C$5,BA$4,"EUR")/1000</f>
        <v>1095.7338300000001</v>
      </c>
      <c r="BB206" s="61">
        <f>-_xll.Lucanet("stat",Input!$F$2,Input!$C$3,Input!$D$4,$A206,Input!$C$5,BB$4,"EUR")/1000</f>
        <v>1146.02271</v>
      </c>
      <c r="BC206" s="61">
        <f>-_xll.Lucanet("stat",Input!$G$2,Input!$C$3,Input!$D$4,$A206,Input!$C$5,BC$4,"EUR")/1000</f>
        <v>1770.7421899999999</v>
      </c>
      <c r="BD206" s="61">
        <f>-_xll.Lucanet("stat",Input!$G$2,Input!$C$3,Input!$D$4,$A206,Input!$C$5,BD$4,"EUR")/1000</f>
        <v>1950.5043899999998</v>
      </c>
      <c r="BE206" s="61">
        <f>-_xll.Lucanet("stat",Input!$G$2,Input!$C$3,Input!$D$4,$A206,Input!$C$5,BE$4,"EUR")/1000</f>
        <v>1849.2190900000001</v>
      </c>
      <c r="BF206" s="61">
        <f>-_xll.Lucanet("stat",Input!$G$2,Input!$C$3,Input!$D$4,$A206,Input!$C$5,BF$4,"EUR")/1000</f>
        <v>2201.7979500000001</v>
      </c>
      <c r="BG206" s="61">
        <f>-_xll.Lucanet("stat",Input!$G$2,Input!$C$3,Input!$D$4,$A206,Input!$C$5,BG$4,"EUR")/1000</f>
        <v>2333.9539</v>
      </c>
      <c r="BH206" s="61">
        <f>-_xll.Lucanet("stat",Input!$G$2,Input!$C$3,Input!$D$4,$A206,Input!$C$5,BH$4,"EUR")/1000</f>
        <v>2460.4518599999997</v>
      </c>
      <c r="BI206" s="61">
        <f>-_xll.Lucanet("stat",Input!$G$2,Input!$C$3,Input!$D$4,$A206,Input!$C$5,BI$4,"EUR")/1000</f>
        <v>2432.9996700000002</v>
      </c>
      <c r="BJ206" s="61">
        <f>-_xll.Lucanet("stat",Input!$G$2,Input!$C$3,Input!$D$4,$A206,Input!$C$5,BJ$4,"EUR")/1000</f>
        <v>2487.7526000000003</v>
      </c>
      <c r="BK206" s="61">
        <f>-_xll.Lucanet("stat",Input!$G$2,Input!$C$3,Input!$D$4,$A206,Input!$C$5,BK$4,"EUR")/1000</f>
        <v>2155.22766</v>
      </c>
      <c r="BL206" s="61">
        <f>-_xll.Lucanet("stat",Input!$G$2,Input!$C$3,Input!$D$4,$A206,Input!$C$5,BL$4,"EUR")/1000</f>
        <v>2010.03412</v>
      </c>
      <c r="BM206" s="61">
        <f>-_xll.Lucanet("stat",Input!$G$2,Input!$C$3,Input!$D$4,$A206,Input!$C$5,BM$4,"EUR")/1000</f>
        <v>1818.4598500000002</v>
      </c>
      <c r="BN206" s="61">
        <f>-_xll.Lucanet("stat",Input!$G$2,Input!$C$3,Input!$D$4,$A206,Input!$C$5,BN$4,"EUR")/1000</f>
        <v>2212.145</v>
      </c>
      <c r="BO206" s="61">
        <f>-_xll.Lucanet("stat",Input!$H$2,Input!$C$3,Input!$D$4,$A206,Input!$C$5,BO$4,"EUR")/1000</f>
        <v>3071.6959700000002</v>
      </c>
      <c r="BP206" s="61">
        <f>-_xll.Lucanet("stat",Input!$H$2,Input!$C$3,Input!$D$4,$A206,Input!$C$5,BP$4,"EUR")/1000</f>
        <v>4092.4465299999997</v>
      </c>
      <c r="BQ206" s="61">
        <f>-_xll.Lucanet("stat",Input!$H$2,Input!$C$3,Input!$D$4,$A206,Input!$C$5,BQ$4,"EUR")/1000</f>
        <v>4051.2069999999999</v>
      </c>
      <c r="BR206" s="61">
        <f>-_xll.Lucanet("stat",Input!$H$2,Input!$C$3,Input!$D$4,$A206,Input!$C$5,BR$4,"EUR")/1000</f>
        <v>4035.51827</v>
      </c>
      <c r="BS206" s="61">
        <f>-_xll.Lucanet("stat",Input!$H$2,Input!$C$3,Input!$D$4,$A206,Input!$C$5,BS$4,"EUR")/1000</f>
        <v>3401.6817400000004</v>
      </c>
      <c r="BT206" s="61">
        <f>-_xll.Lucanet("stat",Input!$H$2,Input!$C$3,Input!$D$4,$A206,Input!$C$5,BT$4,"EUR")/1000</f>
        <v>2914.7827299999999</v>
      </c>
      <c r="BU206" s="61">
        <f>-_xll.Lucanet("stat",Input!$H$2,Input!$C$3,Input!$D$4,$A206,Input!$C$5,BU$4,"EUR")/1000</f>
        <v>2665.1064900000001</v>
      </c>
      <c r="BV206" s="61">
        <f>-_xll.Lucanet("stat",Input!$H$2,Input!$C$3,Input!$D$4,$A206,Input!$C$5,BV$4,"EUR")/1000</f>
        <v>2885.8942000000002</v>
      </c>
      <c r="BW206" s="61">
        <f>-_xll.Lucanet("stat",Input!$H$2,Input!$C$3,Input!$D$4,$A206,Input!$C$5,BW$4,"EUR")/1000</f>
        <v>3411.3089799999998</v>
      </c>
      <c r="BX206" s="61">
        <f>-_xll.Lucanet("stat",Input!$H$2,Input!$C$3,Input!$D$4,$A206,Input!$C$5,BX$4,"EUR")/1000</f>
        <v>3339.46668</v>
      </c>
      <c r="BY206" s="61">
        <f>-_xll.Lucanet("stat",Input!$H$2,Input!$C$3,Input!$D$4,$A206,Input!$C$5,BY$4,"EUR")/1000</f>
        <v>3143.5078599999997</v>
      </c>
      <c r="BZ206" s="61">
        <f>-_xll.Lucanet("stat",Input!$H$2,Input!$C$3,Input!$D$4,$A206,Input!$C$5,BZ$4,"EUR")/1000</f>
        <v>2624.7102799999998</v>
      </c>
      <c r="CA206" s="61">
        <f>-_xll.Lucanet("stat",Input!$I$2,Input!$C$3,Input!$D$4,$A206,Input!$C$5,CA$4,"EUR")/1000</f>
        <v>5716.7340100000001</v>
      </c>
      <c r="CB206" s="61">
        <f>-_xll.Lucanet("stat",Input!$I$2,Input!$C$3,Input!$D$4,$A206,Input!$C$5,CB$4,"EUR")/1000</f>
        <v>6188.1536599999999</v>
      </c>
      <c r="CC206" s="61">
        <f>-_xll.Lucanet("stat",Input!$I$2,Input!$C$3,Input!$D$4,$A206,Input!$C$5,CC$4,"EUR")/1000</f>
        <v>5040.4117400000005</v>
      </c>
      <c r="CD206" s="61">
        <f>-_xll.Lucanet("stat",Input!$I$2,Input!$C$3,Input!$D$4,$A206,Input!$C$5,CD$4,"EUR")/1000</f>
        <v>5155.0906500000001</v>
      </c>
      <c r="CE206" s="61">
        <f>-_xll.Lucanet("stat",Input!$I$2,Input!$C$3,Input!$D$4,$A206,Input!$C$5,CE$4,"EUR")/1000</f>
        <v>5554.5018499999996</v>
      </c>
      <c r="CF206" s="61">
        <f>-_xll.Lucanet("stat",Input!$I$2,Input!$C$3,Input!$D$4,$A206,Input!$C$5,CF$4,"EUR")/1000</f>
        <v>5927.4203699999998</v>
      </c>
      <c r="CG206" s="61">
        <f>-_xll.Lucanet("stat",Input!$I$2,Input!$C$3,Input!$D$4,$A206,Input!$C$5,CG$4,"EUR")/1000</f>
        <v>5718.7093600000007</v>
      </c>
      <c r="CH206" s="61">
        <f>-_xll.Lucanet("stat",Input!$I$2,Input!$C$3,Input!$D$4,$A206,Input!$C$5,CH$4,"EUR")/1000</f>
        <v>4981.5410099999999</v>
      </c>
      <c r="CI206" s="61">
        <f>-_xll.Lucanet("stat",Input!$I$2,Input!$C$3,Input!$D$4,$A206,Input!$C$5,CI$4,"EUR")/1000</f>
        <v>4605.3037800000002</v>
      </c>
      <c r="CJ206" s="61">
        <f>-_xll.Lucanet("stat",Input!$I$2,Input!$C$3,Input!$D$4,$A206,Input!$C$5,CJ$4,"EUR")/1000</f>
        <v>4489.8220599999995</v>
      </c>
      <c r="CK206" s="61">
        <f>-_xll.Lucanet("stat",Input!$I$2,Input!$C$3,Input!$D$4,$A206,Input!$C$5,CK$4,"EUR")/1000</f>
        <v>4447.67994</v>
      </c>
      <c r="CL206" s="61">
        <f>-_xll.Lucanet("stat",Input!$I$2,Input!$C$3,Input!$D$4,$A206,Input!$C$5,CL$4,"EUR")/1000</f>
        <v>4671.4372800000001</v>
      </c>
    </row>
    <row r="207" spans="1:90">
      <c r="A207" s="107" t="s">
        <v>162</v>
      </c>
      <c r="B207" s="107" t="s">
        <v>47</v>
      </c>
      <c r="D207" s="77" t="s">
        <v>9</v>
      </c>
      <c r="E207" s="49">
        <f t="shared" si="2010"/>
        <v>6386.63753</v>
      </c>
      <c r="G207" s="63">
        <f>-_xll.Lucanet("stat",Input!$C$2,Input!$C$3,Input!$D$4,$A207,Input!$C$5,G$4,"EUR")/1000</f>
        <v>0</v>
      </c>
      <c r="H207" s="63">
        <f>-_xll.Lucanet("stat",Input!$C$2,Input!$C$3,Input!$D$4,$A207,Input!$C$5,H$4,"EUR")/1000</f>
        <v>0</v>
      </c>
      <c r="I207" s="63">
        <f>-_xll.Lucanet("stat",Input!$C$2,Input!$C$3,Input!$D$4,$A207,Input!$C$5,I$4,"EUR")/1000</f>
        <v>0</v>
      </c>
      <c r="J207" s="63">
        <f>-_xll.Lucanet("stat",Input!$C$2,Input!$C$3,Input!$D$4,$A207,Input!$C$5,J$4,"EUR")/1000</f>
        <v>0</v>
      </c>
      <c r="K207" s="63">
        <f>-_xll.Lucanet("stat",Input!$C$2,Input!$C$3,Input!$D$4,$A207,Input!$C$5,K$4,"EUR")/1000</f>
        <v>0</v>
      </c>
      <c r="L207" s="63">
        <f>-_xll.Lucanet("stat",Input!$C$2,Input!$C$3,Input!$D$4,$A207,Input!$C$5,L$4,"EUR")/1000</f>
        <v>0</v>
      </c>
      <c r="M207" s="63">
        <f>-_xll.Lucanet("stat",Input!$C$2,Input!$C$3,Input!$D$4,$A207,Input!$C$5,M$4,"EUR")/1000</f>
        <v>0</v>
      </c>
      <c r="N207" s="63">
        <f>-_xll.Lucanet("stat",Input!$C$2,Input!$C$3,Input!$D$4,$A207,Input!$C$5,N$4,"EUR")/1000</f>
        <v>0</v>
      </c>
      <c r="O207" s="63">
        <f>-_xll.Lucanet("stat",Input!$C$2,Input!$C$3,Input!$D$4,$A207,Input!$C$5,O$4,"EUR")/1000</f>
        <v>0</v>
      </c>
      <c r="P207" s="63">
        <f>-_xll.Lucanet("stat",Input!$C$2,Input!$C$3,Input!$D$4,$A207,Input!$C$5,P$4,"EUR")/1000</f>
        <v>0</v>
      </c>
      <c r="Q207" s="63">
        <f>-_xll.Lucanet("stat",Input!$C$2,Input!$C$3,Input!$D$4,$A207,Input!$C$5,Q$4,"EUR")/1000</f>
        <v>0</v>
      </c>
      <c r="R207" s="63">
        <f>-_xll.Lucanet("stat",Input!$C$2,Input!$C$3,Input!$D$4,$A207,Input!$C$5,R$4,"EUR")/1000</f>
        <v>0</v>
      </c>
      <c r="S207" s="65">
        <f>-_xll.Lucanet("stat",Input!$C$2,Input!$C$3,Input!$D$4,$A207,Input!$C$5,S$4,"EUR")/1000</f>
        <v>0</v>
      </c>
      <c r="T207" s="61">
        <f>-_xll.Lucanet("stat",Input!$C$2,Input!$C$3,Input!$D$4,$A207,Input!$C$5,T$4,"EUR")/1000</f>
        <v>0</v>
      </c>
      <c r="U207" s="61">
        <f>-_xll.Lucanet("stat",Input!$C$2,Input!$C$3,Input!$D$4,$A207,Input!$C$5,U$4,"EUR")/1000</f>
        <v>0</v>
      </c>
      <c r="V207" s="61">
        <f>-_xll.Lucanet("stat",Input!$C$2,Input!$C$3,Input!$D$4,$A207,Input!$C$5,V$4,"EUR")/1000</f>
        <v>0</v>
      </c>
      <c r="W207" s="61">
        <f>-_xll.Lucanet("stat",Input!$C$2,Input!$C$3,Input!$D$4,$A207,Input!$C$5,W$4,"EUR")/1000</f>
        <v>0</v>
      </c>
      <c r="X207" s="61">
        <f>-_xll.Lucanet("stat",Input!$C$2,Input!$C$3,Input!$D$4,$A207,Input!$C$5,X$4,"EUR")/1000</f>
        <v>0</v>
      </c>
      <c r="Y207" s="61">
        <f>-_xll.Lucanet("stat",Input!$C$2,Input!$C$3,Input!$D$4,$A207,Input!$C$5,Y$4,"EUR")/1000</f>
        <v>54.449069999999999</v>
      </c>
      <c r="Z207" s="61">
        <f>-_xll.Lucanet("stat",Input!$C$2,Input!$C$3,Input!$D$4,$A207,Input!$C$5,Z$4,"EUR")/1000</f>
        <v>226.86382999999998</v>
      </c>
      <c r="AA207" s="61">
        <f>-_xll.Lucanet("stat",Input!$C$2,Input!$C$3,Input!$D$4,$A207,Input!$C$5,AA$4,"EUR")/1000</f>
        <v>311.34575999999998</v>
      </c>
      <c r="AB207" s="61">
        <f>-_xll.Lucanet("stat",Input!$C$2,Input!$C$3,Input!$D$4,$A207,Input!$C$5,AB$4,"EUR")/1000</f>
        <v>396.49128999999999</v>
      </c>
      <c r="AC207" s="61">
        <f>-_xll.Lucanet("stat",Input!$C$2,Input!$C$3,Input!$D$4,$A207,Input!$C$5,AC$4,"EUR")/1000</f>
        <v>749.97660999999994</v>
      </c>
      <c r="AD207" s="61">
        <f>-_xll.Lucanet("stat",Input!$C$2,Input!$C$3,Input!$D$4,$A207,Input!$C$5,AD$4,"EUR")/1000</f>
        <v>1172.6532999999999</v>
      </c>
      <c r="AE207" s="61">
        <f>-_xll.Lucanet("stat",Input!$C$2,Input!$C$3,Input!$D$4,$A207,Input!$C$5,AE$4,"EUR")/1000</f>
        <v>1146.7378000000001</v>
      </c>
      <c r="AF207" s="61">
        <f>-_xll.Lucanet("stat",Input!$C$2,Input!$C$3,Input!$D$4,$A207,Input!$C$5,AF$4,"EUR")/1000</f>
        <v>1343.9540200000001</v>
      </c>
      <c r="AG207" s="61">
        <f>-_xll.Lucanet("stat",Input!$C$2,Input!$C$3,Input!$D$4,$A207,Input!$C$5,AG$4,"EUR")/1000</f>
        <v>1054.9438700000001</v>
      </c>
      <c r="AH207" s="61">
        <f>-_xll.Lucanet("stat",Input!$C$2,Input!$C$3,Input!$D$4,$A207,Input!$C$5,AH$4,"EUR")/1000</f>
        <v>1484.4345900000001</v>
      </c>
      <c r="AI207" s="61">
        <f>-_xll.Lucanet("stat",Input!$C$2,Input!$C$3,Input!$D$4,$A207,Input!$C$5,AI$4,"EUR")/1000</f>
        <v>1354.6930300000001</v>
      </c>
      <c r="AJ207" s="61">
        <f>-_xll.Lucanet("stat",Input!$C$2,Input!$C$3,Input!$D$4,$A207,Input!$C$5,AJ$4,"EUR")/1000</f>
        <v>1553.01999</v>
      </c>
      <c r="AK207" s="61">
        <f>-_xll.Lucanet("stat",Input!$C$2,Input!$C$3,Input!$D$4,$A207,Input!$C$5,AK$4,"EUR")/1000</f>
        <v>1501.7391</v>
      </c>
      <c r="AL207" s="61">
        <f>-_xll.Lucanet("stat",Input!$C$2,Input!$C$3,Input!$D$4,$A207,Input!$C$5,AL$4,"EUR")/1000</f>
        <v>1752.3747800000001</v>
      </c>
      <c r="AM207" s="61">
        <f>-_xll.Lucanet("stat",Input!$C$2,Input!$C$3,Input!$D$4,$A207,Input!$C$5,AM$4,"EUR")/1000</f>
        <v>1596.97801</v>
      </c>
      <c r="AN207" s="61">
        <f>-_xll.Lucanet("stat",Input!$C$2,Input!$C$3,Input!$D$4,$A207,Input!$C$5,AN$4,"EUR")/1000</f>
        <v>2075.0938300000003</v>
      </c>
      <c r="AO207" s="61">
        <f>-_xll.Lucanet("stat",Input!$C$2,Input!$C$3,Input!$D$4,$A207,Input!$C$5,AO$4,"EUR")/1000</f>
        <v>1958.4367199999999</v>
      </c>
      <c r="AP207" s="61">
        <f>-_xll.Lucanet("stat",Input!$C$2,Input!$C$3,Input!$D$4,$A207,Input!$C$5,AP$4,"EUR")/1000</f>
        <v>2915.70039</v>
      </c>
      <c r="AQ207" s="61">
        <f>-_xll.Lucanet("stat",Input!$C$2,Input!$C$3,Input!$D$4,$A207,Input!$C$5,AQ$4,"EUR")/1000</f>
        <v>3511.8733500000003</v>
      </c>
      <c r="AR207" s="61">
        <f>-_xll.Lucanet("stat",Input!$C$2,Input!$C$3,Input!$D$4,$A207,Input!$C$5,AR$4,"EUR")/1000</f>
        <v>3511.5807200000004</v>
      </c>
      <c r="AS207" s="61">
        <f>-_xll.Lucanet("stat",Input!$C$2,Input!$C$3,Input!$D$4,$A207,Input!$C$5,AS$4,"EUR")/1000</f>
        <v>3742.4717400000004</v>
      </c>
      <c r="AT207" s="61">
        <f>-_xll.Lucanet("stat",Input!$C$2,Input!$C$3,Input!$D$4,$A207,Input!$C$5,AT$4,"EUR")/1000</f>
        <v>3696.0666900000001</v>
      </c>
      <c r="AU207" s="61">
        <f>-_xll.Lucanet("stat",Input!$C$2,Input!$C$3,Input!$D$4,$A207,Input!$C$5,AU$4,"EUR")/1000</f>
        <v>3746.57618</v>
      </c>
      <c r="AV207" s="61">
        <f>-_xll.Lucanet("stat",Input!$C$2,Input!$C$3,Input!$D$4,$A207,Input!$C$5,AV$4,"EUR")/1000</f>
        <v>3450.78017</v>
      </c>
      <c r="AW207" s="61">
        <f>-_xll.Lucanet("stat",Input!$C$2,Input!$C$3,Input!$D$4,$A207,Input!$C$5,AW$4,"EUR")/1000</f>
        <v>4901.6046200000001</v>
      </c>
      <c r="AX207" s="61">
        <f>-_xll.Lucanet("stat",Input!$C$2,Input!$C$3,Input!$D$4,$A207,Input!$C$5,AX$4,"EUR")/1000</f>
        <v>4799.2029699999994</v>
      </c>
      <c r="AY207" s="61">
        <f>-_xll.Lucanet("stat",Input!$C$2,Input!$C$3,Input!$D$4,$A207,Input!$C$5,AY$4,"EUR")/1000</f>
        <v>4943.46677</v>
      </c>
      <c r="AZ207" s="61">
        <f>-_xll.Lucanet("stat",Input!$C$2,Input!$C$3,Input!$D$4,$A207,Input!$C$5,AZ$4,"EUR")/1000</f>
        <v>4692.0587000000005</v>
      </c>
      <c r="BA207" s="61">
        <f>-_xll.Lucanet("stat",Input!$C$2,Input!$C$3,Input!$D$4,$A207,Input!$C$5,BA$4,"EUR")/1000</f>
        <v>3975.4442300000001</v>
      </c>
      <c r="BB207" s="61">
        <f>-_xll.Lucanet("stat",Input!$C$2,Input!$C$3,Input!$D$4,$A207,Input!$C$5,BB$4,"EUR")/1000</f>
        <v>4037.0127599999996</v>
      </c>
      <c r="BC207" s="61">
        <f>-_xll.Lucanet("stat",Input!$C$2,Input!$C$3,Input!$D$4,$A207,Input!$C$5,BC$4,"EUR")/1000</f>
        <v>4604.1854199999998</v>
      </c>
      <c r="BD207" s="61">
        <f>-_xll.Lucanet("stat",Input!$C$2,Input!$C$3,Input!$D$4,$A207,Input!$C$5,BD$4,"EUR")/1000</f>
        <v>4518.3144000000002</v>
      </c>
      <c r="BE207" s="61">
        <f>-_xll.Lucanet("stat",Input!$C$2,Input!$C$3,Input!$D$4,$A207,Input!$C$5,BE$4,"EUR")/1000</f>
        <v>4101.8934399999998</v>
      </c>
      <c r="BF207" s="61">
        <f>-_xll.Lucanet("stat",Input!$C$2,Input!$C$3,Input!$D$4,$A207,Input!$C$5,BF$4,"EUR")/1000</f>
        <v>4014.6995899999997</v>
      </c>
      <c r="BG207" s="61">
        <f>-_xll.Lucanet("stat",Input!$C$2,Input!$C$3,Input!$D$4,$A207,Input!$C$5,BG$4,"EUR")/1000</f>
        <v>3428.3807499999998</v>
      </c>
      <c r="BH207" s="61">
        <f>-_xll.Lucanet("stat",Input!$C$2,Input!$C$3,Input!$D$4,$A207,Input!$C$5,BH$4,"EUR")/1000</f>
        <v>2872.33392</v>
      </c>
      <c r="BI207" s="61">
        <f>-_xll.Lucanet("stat",Input!$C$2,Input!$C$3,Input!$D$4,$A207,Input!$C$5,BI$4,"EUR")/1000</f>
        <v>2523.2473</v>
      </c>
      <c r="BJ207" s="61">
        <f>-_xll.Lucanet("stat",Input!$C$2,Input!$C$3,Input!$D$4,$A207,Input!$C$5,BJ$4,"EUR")/1000</f>
        <v>2543.4502200000002</v>
      </c>
      <c r="BK207" s="61">
        <f>-_xll.Lucanet("stat",Input!$C$2,Input!$C$3,Input!$D$4,$A207,Input!$C$5,BK$4,"EUR")/1000</f>
        <v>2697.31619</v>
      </c>
      <c r="BL207" s="61">
        <f>-_xll.Lucanet("stat",Input!$C$2,Input!$C$3,Input!$D$4,$A207,Input!$C$5,BL$4,"EUR")/1000</f>
        <v>2704.8874300000002</v>
      </c>
      <c r="BM207" s="61">
        <f>-_xll.Lucanet("stat",Input!$C$2,Input!$C$3,Input!$D$4,$A207,Input!$C$5,BM$4,"EUR")/1000</f>
        <v>2994.9332400000003</v>
      </c>
      <c r="BN207" s="61">
        <f>-_xll.Lucanet("stat",Input!$C$2,Input!$C$3,Input!$D$4,$A207,Input!$C$5,BN$4,"EUR")/1000</f>
        <v>3736.9542900000001</v>
      </c>
      <c r="BO207" s="61">
        <f>-_xll.Lucanet("stat",Input!$C$2,Input!$C$3,Input!$D$4,$A207,Input!$C$5,BO$4,"EUR")/1000</f>
        <v>3899.65175</v>
      </c>
      <c r="BP207" s="61">
        <f>-_xll.Lucanet("stat",Input!$C$2,Input!$C$3,Input!$D$4,$A207,Input!$C$5,BP$4,"EUR")/1000</f>
        <v>4078.3463400000001</v>
      </c>
      <c r="BQ207" s="61">
        <f>-_xll.Lucanet("stat",Input!$C$2,Input!$C$3,Input!$D$4,$A207,Input!$C$5,BQ$4,"EUR")/1000</f>
        <v>4559.3957900000005</v>
      </c>
      <c r="BR207" s="61">
        <f>-_xll.Lucanet("stat",Input!$C$2,Input!$C$3,Input!$D$4,$A207,Input!$C$5,BR$4,"EUR")/1000</f>
        <v>4281.4760500000002</v>
      </c>
      <c r="BS207" s="61">
        <f>-_xll.Lucanet("stat",Input!$C$2,Input!$C$3,Input!$D$4,$A207,Input!$C$5,BS$4,"EUR")/1000</f>
        <v>4255.0341500000004</v>
      </c>
      <c r="BT207" s="61">
        <f>-_xll.Lucanet("stat",Input!$C$2,Input!$C$3,Input!$D$4,$A207,Input!$C$5,BT$4,"EUR")/1000</f>
        <v>4105.2673999999997</v>
      </c>
      <c r="BU207" s="61">
        <f>-_xll.Lucanet("stat",Input!$C$2,Input!$C$3,Input!$D$4,$A207,Input!$C$5,BU$4,"EUR")/1000</f>
        <v>3952.0934200000002</v>
      </c>
      <c r="BV207" s="61">
        <f>-_xll.Lucanet("stat",Input!$C$2,Input!$C$3,Input!$D$4,$A207,Input!$C$5,BV$4,"EUR")/1000</f>
        <v>3713.6375499999999</v>
      </c>
      <c r="BW207" s="61">
        <f>-_xll.Lucanet("stat",Input!$C$2,Input!$C$3,Input!$D$4,$A207,Input!$C$5,BW$4,"EUR")/1000</f>
        <v>4342.7393400000001</v>
      </c>
      <c r="BX207" s="61">
        <f>-_xll.Lucanet("stat",Input!$C$2,Input!$C$3,Input!$D$4,$A207,Input!$C$5,BX$4,"EUR")/1000</f>
        <v>5017.1979299999994</v>
      </c>
      <c r="BY207" s="61">
        <f>-_xll.Lucanet("stat",Input!$C$2,Input!$C$3,Input!$D$4,$A207,Input!$C$5,BY$4,"EUR")/1000</f>
        <v>5744.1210099999998</v>
      </c>
      <c r="BZ207" s="61">
        <f>-_xll.Lucanet("stat",Input!$C$2,Input!$C$3,Input!$D$4,$A207,Input!$C$5,BZ$4,"EUR")/1000</f>
        <v>5799.6577300000008</v>
      </c>
      <c r="CA207" s="61">
        <f>-_xll.Lucanet("stat",Input!$C$2,Input!$C$3,Input!$D$4,$A207,Input!$C$5,CA$4,"EUR")/1000</f>
        <v>5322.2313700000004</v>
      </c>
      <c r="CB207" s="61">
        <f>-_xll.Lucanet("stat",Input!$C$2,Input!$C$3,Input!$D$4,$A207,Input!$C$5,CB$4,"EUR")/1000</f>
        <v>4278.5137999999997</v>
      </c>
      <c r="CC207" s="61">
        <f>-_xll.Lucanet("stat",Input!$C$2,Input!$C$3,Input!$D$4,$A207,Input!$C$5,CC$4,"EUR")/1000</f>
        <v>3433.9877299999998</v>
      </c>
      <c r="CD207" s="61">
        <f>-_xll.Lucanet("stat",Input!$C$2,Input!$C$3,Input!$D$4,$A207,Input!$C$5,CD$4,"EUR")/1000</f>
        <v>4413.95046</v>
      </c>
      <c r="CE207" s="61">
        <f>-_xll.Lucanet("stat",Input!$C$2,Input!$C$3,Input!$D$4,$A207,Input!$C$5,CE$4,"EUR")/1000</f>
        <v>5614.2075100000002</v>
      </c>
      <c r="CF207" s="61">
        <f>-_xll.Lucanet("stat",Input!$C$2,Input!$C$3,Input!$D$4,$A207,Input!$C$5,CF$4,"EUR")/1000</f>
        <v>6386.63753</v>
      </c>
      <c r="CG207" s="61">
        <f>-_xll.Lucanet("stat",Input!$C$2,Input!$C$3,Input!$D$4,$A207,Input!$C$5,CG$4,"EUR")/1000</f>
        <v>5805.4276900000004</v>
      </c>
      <c r="CH207" s="61">
        <f>-_xll.Lucanet("stat",Input!$C$2,Input!$C$3,Input!$D$4,$A207,Input!$C$5,CH$4,"EUR")/1000</f>
        <v>5805.4276900000004</v>
      </c>
      <c r="CI207" s="61">
        <f>-_xll.Lucanet("stat",Input!$C$2,Input!$C$3,Input!$D$4,$A207,Input!$C$5,CI$4,"EUR")/1000</f>
        <v>5805.4276900000004</v>
      </c>
      <c r="CJ207" s="61">
        <f>-_xll.Lucanet("stat",Input!$C$2,Input!$C$3,Input!$D$4,$A207,Input!$C$5,CJ$4,"EUR")/1000</f>
        <v>5805.4276900000004</v>
      </c>
      <c r="CK207" s="61">
        <f>-_xll.Lucanet("stat",Input!$C$2,Input!$C$3,Input!$D$4,$A207,Input!$C$5,CK$4,"EUR")/1000</f>
        <v>5805.4276900000004</v>
      </c>
      <c r="CL207" s="61">
        <f>-_xll.Lucanet("stat",Input!$C$2,Input!$C$3,Input!$D$4,$A207,Input!$C$5,CL$4,"EUR")/1000</f>
        <v>5805.4276900000004</v>
      </c>
    </row>
    <row r="208" spans="1:90">
      <c r="A208" s="107"/>
      <c r="B208" s="107"/>
      <c r="D208" s="77" t="s">
        <v>206</v>
      </c>
      <c r="E208" s="49">
        <f t="shared" si="2010"/>
        <v>182.47897629741573</v>
      </c>
      <c r="S208" s="61">
        <v>0</v>
      </c>
      <c r="T208" s="61">
        <v>0</v>
      </c>
      <c r="U208" s="61">
        <v>0</v>
      </c>
      <c r="V208" s="61">
        <v>0</v>
      </c>
      <c r="W208" s="61">
        <v>0</v>
      </c>
      <c r="X208" s="61">
        <v>0</v>
      </c>
      <c r="Y208" s="61">
        <f t="shared" ref="Y208:AD208" si="2011">(-Y210)/Y211*365</f>
        <v>423.71687871438849</v>
      </c>
      <c r="Z208" s="61">
        <f t="shared" si="2011"/>
        <v>346.29924082094931</v>
      </c>
      <c r="AA208" s="61">
        <f t="shared" si="2011"/>
        <v>347.274472461004</v>
      </c>
      <c r="AB208" s="61">
        <f t="shared" si="2011"/>
        <v>343.768568863258</v>
      </c>
      <c r="AC208" s="61">
        <f t="shared" si="2011"/>
        <v>775.13237380231931</v>
      </c>
      <c r="AD208" s="61">
        <f t="shared" si="2011"/>
        <v>1050.7148996511112</v>
      </c>
      <c r="AE208" s="61">
        <f t="shared" ref="AE208:AO208" si="2012">(-AE210)/AE211*365</f>
        <v>810.66709418375012</v>
      </c>
      <c r="AF208" s="61">
        <f t="shared" si="2012"/>
        <v>370.11666060385244</v>
      </c>
      <c r="AG208" s="61">
        <f t="shared" si="2012"/>
        <v>231.59670990249796</v>
      </c>
      <c r="AH208" s="61">
        <f t="shared" si="2012"/>
        <v>290.1311979529458</v>
      </c>
      <c r="AI208" s="61">
        <f t="shared" si="2012"/>
        <v>223.40097535362881</v>
      </c>
      <c r="AJ208" s="61">
        <f t="shared" si="2012"/>
        <v>191.01625220076386</v>
      </c>
      <c r="AK208" s="61">
        <f t="shared" si="2012"/>
        <v>188.47650048801177</v>
      </c>
      <c r="AL208" s="61">
        <f t="shared" si="2012"/>
        <v>216.47752102598636</v>
      </c>
      <c r="AM208" s="61">
        <f t="shared" si="2012"/>
        <v>162.19838641625179</v>
      </c>
      <c r="AN208" s="61">
        <f t="shared" si="2012"/>
        <v>196.9756518467332</v>
      </c>
      <c r="AO208" s="61">
        <f t="shared" si="2012"/>
        <v>148.73914959970739</v>
      </c>
      <c r="AP208" s="61">
        <f t="shared" ref="AP208:BB208" si="2013">(-AP210)/AP211*365</f>
        <v>201.90400550114714</v>
      </c>
      <c r="AQ208" s="61">
        <f t="shared" si="2013"/>
        <v>215.0888726305883</v>
      </c>
      <c r="AR208" s="61">
        <f t="shared" si="2013"/>
        <v>223.4211770187666</v>
      </c>
      <c r="AS208" s="61">
        <f t="shared" si="2013"/>
        <v>223.0569030459755</v>
      </c>
      <c r="AT208" s="61">
        <f t="shared" si="2013"/>
        <v>206.64896928777853</v>
      </c>
      <c r="AU208" s="61">
        <f t="shared" si="2013"/>
        <v>201.08903232782438</v>
      </c>
      <c r="AV208" s="61">
        <f t="shared" si="2013"/>
        <v>195.68131223469845</v>
      </c>
      <c r="AW208" s="61">
        <f t="shared" si="2013"/>
        <v>253.42238023368381</v>
      </c>
      <c r="AX208" s="61">
        <f t="shared" si="2013"/>
        <v>218.10879380424919</v>
      </c>
      <c r="AY208" s="61">
        <f t="shared" si="2013"/>
        <v>211.04290948211221</v>
      </c>
      <c r="AZ208" s="61">
        <f t="shared" si="2013"/>
        <v>176.71307455355071</v>
      </c>
      <c r="BA208" s="61">
        <f t="shared" si="2013"/>
        <v>153.6092707770641</v>
      </c>
      <c r="BB208" s="61">
        <f t="shared" si="2013"/>
        <v>144.67572893129051</v>
      </c>
      <c r="BC208" s="61">
        <f t="shared" ref="BC208:BN208" si="2014">(-BC210)/BC211*365</f>
        <v>162.50898208033536</v>
      </c>
      <c r="BD208" s="61">
        <f t="shared" si="2014"/>
        <v>163.6206462872675</v>
      </c>
      <c r="BE208" s="61">
        <f t="shared" si="2014"/>
        <v>154.50604863247119</v>
      </c>
      <c r="BF208" s="61">
        <f t="shared" si="2014"/>
        <v>161.34165902441029</v>
      </c>
      <c r="BG208" s="61">
        <f t="shared" si="2014"/>
        <v>146.06545331794837</v>
      </c>
      <c r="BH208" s="61">
        <f t="shared" si="2014"/>
        <v>124.85135918597669</v>
      </c>
      <c r="BI208" s="61">
        <f t="shared" si="2014"/>
        <v>111.4133500355545</v>
      </c>
      <c r="BJ208" s="61">
        <f t="shared" si="2014"/>
        <v>130.76273424353377</v>
      </c>
      <c r="BK208" s="61">
        <f t="shared" si="2014"/>
        <v>166.54579437103158</v>
      </c>
      <c r="BL208" s="61">
        <f t="shared" si="2014"/>
        <v>201.38841963162878</v>
      </c>
      <c r="BM208" s="61">
        <f t="shared" si="2014"/>
        <v>247.2005640823476</v>
      </c>
      <c r="BN208" s="61">
        <f t="shared" si="2014"/>
        <v>378.34715020050078</v>
      </c>
      <c r="BO208" s="61">
        <f t="shared" ref="BO208:BZ208" si="2015">(-BO210)/BO211*365</f>
        <v>437.43902677913877</v>
      </c>
      <c r="BP208" s="61">
        <f t="shared" si="2015"/>
        <v>403.66977715687915</v>
      </c>
      <c r="BQ208" s="61">
        <f t="shared" si="2015"/>
        <v>429.97513245778401</v>
      </c>
      <c r="BR208" s="61">
        <f t="shared" si="2015"/>
        <v>352.2472654179191</v>
      </c>
      <c r="BS208" s="61">
        <f t="shared" si="2015"/>
        <v>327.50289645553568</v>
      </c>
      <c r="BT208" s="61">
        <f t="shared" si="2015"/>
        <v>315.7112341449124</v>
      </c>
      <c r="BU208" s="61">
        <f t="shared" si="2015"/>
        <v>285.21701694664858</v>
      </c>
      <c r="BV208" s="61">
        <f t="shared" si="2015"/>
        <v>259.07372247986888</v>
      </c>
      <c r="BW208" s="61">
        <f t="shared" si="2015"/>
        <v>264.13121216949298</v>
      </c>
      <c r="BX208" s="61">
        <f t="shared" si="2015"/>
        <v>262.25737271231867</v>
      </c>
      <c r="BY208" s="61">
        <f t="shared" si="2015"/>
        <v>214.19330233137146</v>
      </c>
      <c r="BZ208" s="61">
        <f t="shared" si="2015"/>
        <v>180.65131018660242</v>
      </c>
      <c r="CA208" s="61">
        <f t="shared" ref="CA208:CL208" si="2016">(-CA210)/CA211*365</f>
        <v>162.27244979540259</v>
      </c>
      <c r="CB208" s="61">
        <f t="shared" si="2016"/>
        <v>138.12726289988197</v>
      </c>
      <c r="CC208" s="61">
        <f t="shared" si="2016"/>
        <v>112.49174512887198</v>
      </c>
      <c r="CD208" s="61">
        <f t="shared" si="2016"/>
        <v>146.34339295620401</v>
      </c>
      <c r="CE208" s="61">
        <f t="shared" si="2016"/>
        <v>174.84030243818393</v>
      </c>
      <c r="CF208" s="61">
        <f t="shared" si="2016"/>
        <v>182.47897629741573</v>
      </c>
      <c r="CG208" s="61">
        <f t="shared" si="2016"/>
        <v>172.51090310990003</v>
      </c>
      <c r="CH208" s="61">
        <f t="shared" si="2016"/>
        <v>175.62628692158711</v>
      </c>
      <c r="CI208" s="61">
        <f t="shared" si="2016"/>
        <v>188.54355282212043</v>
      </c>
      <c r="CJ208" s="61">
        <f t="shared" si="2016"/>
        <v>216.68098370996447</v>
      </c>
      <c r="CK208" s="61">
        <f t="shared" si="2016"/>
        <v>311.33394059371335</v>
      </c>
      <c r="CL208" s="61">
        <f t="shared" si="2016"/>
        <v>477.72016747462823</v>
      </c>
    </row>
    <row r="209" spans="1:90">
      <c r="A209" s="107"/>
      <c r="B209" s="107"/>
      <c r="D209" s="77" t="s">
        <v>408</v>
      </c>
      <c r="E209" s="49">
        <f t="shared" si="2010"/>
        <v>198.50650552852196</v>
      </c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>
        <f>AVERAGE(S208:AD208)</f>
        <v>273.90886952608588</v>
      </c>
      <c r="AE209" s="61">
        <f>AVERAGE(T208:AE208)</f>
        <v>341.46446070806502</v>
      </c>
      <c r="AF209" s="61">
        <f t="shared" ref="AF209:AO209" si="2017">AVERAGE(U208:AF208)</f>
        <v>372.30751575838605</v>
      </c>
      <c r="AG209" s="61">
        <f t="shared" si="2017"/>
        <v>391.60724158359426</v>
      </c>
      <c r="AH209" s="61">
        <f t="shared" si="2017"/>
        <v>415.7848414130064</v>
      </c>
      <c r="AI209" s="61">
        <f t="shared" si="2017"/>
        <v>434.40158935914206</v>
      </c>
      <c r="AJ209" s="61">
        <f t="shared" si="2017"/>
        <v>450.3196103758724</v>
      </c>
      <c r="AK209" s="61">
        <f t="shared" si="2017"/>
        <v>430.71624552367439</v>
      </c>
      <c r="AL209" s="61">
        <f t="shared" si="2017"/>
        <v>419.8977688740942</v>
      </c>
      <c r="AM209" s="61">
        <f t="shared" si="2017"/>
        <v>404.47476170369822</v>
      </c>
      <c r="AN209" s="61">
        <f t="shared" si="2017"/>
        <v>392.24201861898774</v>
      </c>
      <c r="AO209" s="61">
        <f t="shared" si="2017"/>
        <v>340.0425832687701</v>
      </c>
      <c r="AP209" s="61">
        <f t="shared" ref="AP209" si="2018">AVERAGE(AE208:AP208)</f>
        <v>269.30834208960641</v>
      </c>
      <c r="AQ209" s="61">
        <f t="shared" ref="AQ209" si="2019">AVERAGE(AF208:AQ208)</f>
        <v>219.67682362684295</v>
      </c>
      <c r="AR209" s="61">
        <f t="shared" ref="AR209" si="2020">AVERAGE(AG208:AR208)</f>
        <v>207.45219999475242</v>
      </c>
      <c r="AS209" s="61">
        <f t="shared" ref="AS209" si="2021">AVERAGE(AH208:AS208)</f>
        <v>206.74054942337557</v>
      </c>
      <c r="AT209" s="61">
        <f t="shared" ref="AT209" si="2022">AVERAGE(AI208:AT208)</f>
        <v>199.78369703461161</v>
      </c>
      <c r="AU209" s="61">
        <f t="shared" ref="AU209" si="2023">AVERAGE(AJ208:AU208)</f>
        <v>197.92436844912791</v>
      </c>
      <c r="AV209" s="61">
        <f t="shared" ref="AV209" si="2024">AVERAGE(AK208:AV208)</f>
        <v>198.31312345195579</v>
      </c>
      <c r="AW209" s="61">
        <f t="shared" ref="AW209" si="2025">AVERAGE(AL208:AW208)</f>
        <v>203.72528009742848</v>
      </c>
      <c r="AX209" s="61">
        <f t="shared" ref="AX209" si="2026">AVERAGE(AM208:AX208)</f>
        <v>203.86121949561701</v>
      </c>
      <c r="AY209" s="61">
        <f t="shared" ref="AY209" si="2027">AVERAGE(AN208:AY208)</f>
        <v>207.93159641777206</v>
      </c>
      <c r="AZ209" s="61">
        <f t="shared" ref="AZ209" si="2028">AVERAGE(AO208:AZ208)</f>
        <v>206.2430483100068</v>
      </c>
      <c r="BA209" s="61">
        <f t="shared" ref="BA209" si="2029">AVERAGE(AP208:BA208)</f>
        <v>206.64889174145321</v>
      </c>
      <c r="BB209" s="61">
        <f t="shared" ref="BB209:BC209" si="2030">AVERAGE(AQ208:BB208)</f>
        <v>201.87986869396516</v>
      </c>
      <c r="BC209" s="61">
        <f t="shared" si="2030"/>
        <v>197.49821114811081</v>
      </c>
      <c r="BD209" s="61">
        <f t="shared" ref="BD209" si="2031">AVERAGE(AS208:BD208)</f>
        <v>192.51483358715248</v>
      </c>
      <c r="BE209" s="61">
        <f t="shared" ref="BE209" si="2032">AVERAGE(AT208:BE208)</f>
        <v>186.80226238602714</v>
      </c>
      <c r="BF209" s="61">
        <f t="shared" ref="BF209" si="2033">AVERAGE(AU208:BF208)</f>
        <v>183.02665319741314</v>
      </c>
      <c r="BG209" s="61">
        <f t="shared" ref="BG209" si="2034">AVERAGE(AV208:BG208)</f>
        <v>178.44135494659017</v>
      </c>
      <c r="BH209" s="61">
        <f t="shared" ref="BH209" si="2035">AVERAGE(AW208:BH208)</f>
        <v>172.53885885919667</v>
      </c>
      <c r="BI209" s="61">
        <f t="shared" ref="BI209" si="2036">AVERAGE(AX208:BI208)</f>
        <v>160.70477300935255</v>
      </c>
      <c r="BJ209" s="61">
        <f t="shared" ref="BJ209" si="2037">AVERAGE(AY208:BJ208)</f>
        <v>153.42593471262626</v>
      </c>
      <c r="BK209" s="61">
        <f t="shared" ref="BK209" si="2038">AVERAGE(AZ208:BK208)</f>
        <v>149.71784178670288</v>
      </c>
      <c r="BL209" s="61">
        <f t="shared" ref="BL209" si="2039">AVERAGE(BA208:BL208)</f>
        <v>151.77412054320939</v>
      </c>
      <c r="BM209" s="61">
        <f t="shared" ref="BM209" si="2040">AVERAGE(BB208:BM208)</f>
        <v>159.57339498531636</v>
      </c>
      <c r="BN209" s="61">
        <f t="shared" ref="BN209" si="2041">AVERAGE(BC208:BN208)</f>
        <v>179.0460134244172</v>
      </c>
      <c r="BO209" s="61">
        <f t="shared" ref="BO209" si="2042">AVERAGE(BD208:BO208)</f>
        <v>201.95685048265082</v>
      </c>
      <c r="BP209" s="61">
        <f t="shared" ref="BP209" si="2043">AVERAGE(BE208:BP208)</f>
        <v>221.96094472178513</v>
      </c>
      <c r="BQ209" s="61">
        <f t="shared" ref="BQ209" si="2044">AVERAGE(BF208:BQ208)</f>
        <v>244.91670170722787</v>
      </c>
      <c r="BR209" s="61">
        <f t="shared" ref="BR209" si="2045">AVERAGE(BG208:BR208)</f>
        <v>260.82550224002028</v>
      </c>
      <c r="BS209" s="61">
        <f t="shared" ref="BS209" si="2046">AVERAGE(BH208:BS208)</f>
        <v>275.94528916815256</v>
      </c>
      <c r="BT209" s="61">
        <f t="shared" ref="BT209" si="2047">AVERAGE(BI208:BT208)</f>
        <v>291.85027874806389</v>
      </c>
      <c r="BU209" s="61">
        <f t="shared" ref="BU209" si="2048">AVERAGE(BJ208:BU208)</f>
        <v>306.33391765732171</v>
      </c>
      <c r="BV209" s="61">
        <f t="shared" ref="BV209" si="2049">AVERAGE(BK208:BV208)</f>
        <v>317.02650001034965</v>
      </c>
      <c r="BW209" s="61">
        <f t="shared" ref="BW209" si="2050">AVERAGE(BL208:BW208)</f>
        <v>325.15861816022147</v>
      </c>
      <c r="BX209" s="61">
        <f t="shared" ref="BX209" si="2051">AVERAGE(BM208:BX208)</f>
        <v>330.23103091694554</v>
      </c>
      <c r="BY209" s="61">
        <f t="shared" ref="BY209" si="2052">AVERAGE(BN208:BY208)</f>
        <v>327.48042577103087</v>
      </c>
      <c r="BZ209" s="61">
        <f t="shared" ref="BZ209" si="2053">AVERAGE(BO208:BZ208)</f>
        <v>311.0057724365393</v>
      </c>
      <c r="CA209" s="61">
        <f t="shared" ref="CA209" si="2054">AVERAGE(BP208:CA208)</f>
        <v>288.07522435456133</v>
      </c>
      <c r="CB209" s="61">
        <f t="shared" ref="CB209" si="2055">AVERAGE(BQ208:CB208)</f>
        <v>265.94668149981152</v>
      </c>
      <c r="CC209" s="61">
        <f t="shared" ref="CC209" si="2056">AVERAGE(BR208:CC208)</f>
        <v>239.48973255573557</v>
      </c>
      <c r="CD209" s="61">
        <f t="shared" ref="CD209" si="2057">AVERAGE(BS208:CD208)</f>
        <v>222.33107651725928</v>
      </c>
      <c r="CE209" s="61">
        <f t="shared" ref="CE209" si="2058">AVERAGE(BT208:CE208)</f>
        <v>209.60919368247991</v>
      </c>
      <c r="CF209" s="61">
        <f t="shared" ref="CF209" si="2059">AVERAGE(BU208:CF208)</f>
        <v>198.50650552852196</v>
      </c>
      <c r="CG209" s="61">
        <f t="shared" ref="CG209" si="2060">AVERAGE(BV208:CG208)</f>
        <v>189.11432937545953</v>
      </c>
      <c r="CH209" s="61">
        <f t="shared" ref="CH209" si="2061">AVERAGE(BW208:CH208)</f>
        <v>182.16037641226941</v>
      </c>
      <c r="CI209" s="61">
        <f t="shared" ref="CI209" si="2062">AVERAGE(BX208:CI208)</f>
        <v>175.86140479998835</v>
      </c>
      <c r="CJ209" s="61">
        <f t="shared" ref="CJ209" si="2063">AVERAGE(BY208:CJ208)</f>
        <v>172.06337238312551</v>
      </c>
      <c r="CK209" s="61">
        <f t="shared" ref="CK209" si="2064">AVERAGE(BZ208:CK208)</f>
        <v>180.15842557165402</v>
      </c>
      <c r="CL209" s="61">
        <f t="shared" ref="CL209" si="2065">AVERAGE(CA208:CL208)</f>
        <v>204.91416367898947</v>
      </c>
    </row>
    <row r="210" spans="1:90">
      <c r="A210" s="107"/>
      <c r="B210" s="107"/>
      <c r="D210" s="77" t="s">
        <v>38</v>
      </c>
      <c r="E210" s="49">
        <f t="shared" si="2010"/>
        <v>6386.63753</v>
      </c>
      <c r="G210" s="63">
        <f t="shared" ref="G210:R210" si="2066">G207</f>
        <v>0</v>
      </c>
      <c r="H210" s="63">
        <f t="shared" si="2066"/>
        <v>0</v>
      </c>
      <c r="I210" s="63">
        <f t="shared" si="2066"/>
        <v>0</v>
      </c>
      <c r="J210" s="63">
        <f t="shared" si="2066"/>
        <v>0</v>
      </c>
      <c r="K210" s="63">
        <f t="shared" si="2066"/>
        <v>0</v>
      </c>
      <c r="L210" s="63">
        <f t="shared" si="2066"/>
        <v>0</v>
      </c>
      <c r="M210" s="63">
        <f t="shared" si="2066"/>
        <v>0</v>
      </c>
      <c r="N210" s="63">
        <f t="shared" si="2066"/>
        <v>0</v>
      </c>
      <c r="O210" s="63">
        <f t="shared" si="2066"/>
        <v>0</v>
      </c>
      <c r="P210" s="63">
        <f t="shared" si="2066"/>
        <v>0</v>
      </c>
      <c r="Q210" s="63">
        <f t="shared" si="2066"/>
        <v>0</v>
      </c>
      <c r="R210" s="63">
        <f t="shared" si="2066"/>
        <v>0</v>
      </c>
      <c r="S210" s="61">
        <f t="shared" ref="S210:AD210" si="2067">S207</f>
        <v>0</v>
      </c>
      <c r="T210" s="61">
        <f t="shared" si="2067"/>
        <v>0</v>
      </c>
      <c r="U210" s="61">
        <f t="shared" si="2067"/>
        <v>0</v>
      </c>
      <c r="V210" s="61">
        <f t="shared" si="2067"/>
        <v>0</v>
      </c>
      <c r="W210" s="61">
        <f t="shared" si="2067"/>
        <v>0</v>
      </c>
      <c r="X210" s="61">
        <f t="shared" si="2067"/>
        <v>0</v>
      </c>
      <c r="Y210" s="61">
        <f t="shared" si="2067"/>
        <v>54.449069999999999</v>
      </c>
      <c r="Z210" s="61">
        <f t="shared" si="2067"/>
        <v>226.86382999999998</v>
      </c>
      <c r="AA210" s="61">
        <f t="shared" si="2067"/>
        <v>311.34575999999998</v>
      </c>
      <c r="AB210" s="61">
        <f t="shared" si="2067"/>
        <v>396.49128999999999</v>
      </c>
      <c r="AC210" s="61">
        <f t="shared" si="2067"/>
        <v>749.97660999999994</v>
      </c>
      <c r="AD210" s="61">
        <f t="shared" si="2067"/>
        <v>1172.6532999999999</v>
      </c>
      <c r="AE210" s="61">
        <f t="shared" ref="AE210:AO210" si="2068">AE207</f>
        <v>1146.7378000000001</v>
      </c>
      <c r="AF210" s="61">
        <f t="shared" si="2068"/>
        <v>1343.9540200000001</v>
      </c>
      <c r="AG210" s="61">
        <f t="shared" si="2068"/>
        <v>1054.9438700000001</v>
      </c>
      <c r="AH210" s="61">
        <f t="shared" si="2068"/>
        <v>1484.4345900000001</v>
      </c>
      <c r="AI210" s="61">
        <f t="shared" si="2068"/>
        <v>1354.6930300000001</v>
      </c>
      <c r="AJ210" s="61">
        <f t="shared" si="2068"/>
        <v>1553.01999</v>
      </c>
      <c r="AK210" s="61">
        <f t="shared" si="2068"/>
        <v>1501.7391</v>
      </c>
      <c r="AL210" s="61">
        <f t="shared" si="2068"/>
        <v>1752.3747800000001</v>
      </c>
      <c r="AM210" s="61">
        <f t="shared" si="2068"/>
        <v>1596.97801</v>
      </c>
      <c r="AN210" s="61">
        <f t="shared" si="2068"/>
        <v>2075.0938300000003</v>
      </c>
      <c r="AO210" s="61">
        <f t="shared" si="2068"/>
        <v>1958.4367199999999</v>
      </c>
      <c r="AP210" s="61">
        <f t="shared" ref="AP210:BB210" si="2069">AP207</f>
        <v>2915.70039</v>
      </c>
      <c r="AQ210" s="61">
        <f t="shared" si="2069"/>
        <v>3511.8733500000003</v>
      </c>
      <c r="AR210" s="61">
        <f t="shared" si="2069"/>
        <v>3511.5807200000004</v>
      </c>
      <c r="AS210" s="61">
        <f t="shared" si="2069"/>
        <v>3742.4717400000004</v>
      </c>
      <c r="AT210" s="61">
        <f t="shared" si="2069"/>
        <v>3696.0666900000001</v>
      </c>
      <c r="AU210" s="61">
        <f t="shared" si="2069"/>
        <v>3746.57618</v>
      </c>
      <c r="AV210" s="61">
        <f t="shared" si="2069"/>
        <v>3450.78017</v>
      </c>
      <c r="AW210" s="61">
        <f t="shared" si="2069"/>
        <v>4901.6046200000001</v>
      </c>
      <c r="AX210" s="61">
        <f t="shared" si="2069"/>
        <v>4799.2029699999994</v>
      </c>
      <c r="AY210" s="61">
        <f t="shared" si="2069"/>
        <v>4943.46677</v>
      </c>
      <c r="AZ210" s="61">
        <f t="shared" si="2069"/>
        <v>4692.0587000000005</v>
      </c>
      <c r="BA210" s="61">
        <f t="shared" si="2069"/>
        <v>3975.4442300000001</v>
      </c>
      <c r="BB210" s="61">
        <f t="shared" si="2069"/>
        <v>4037.0127599999996</v>
      </c>
      <c r="BC210" s="61">
        <f t="shared" ref="BC210:BN210" si="2070">BC207</f>
        <v>4604.1854199999998</v>
      </c>
      <c r="BD210" s="61">
        <f t="shared" si="2070"/>
        <v>4518.3144000000002</v>
      </c>
      <c r="BE210" s="61">
        <f t="shared" si="2070"/>
        <v>4101.8934399999998</v>
      </c>
      <c r="BF210" s="61">
        <f t="shared" si="2070"/>
        <v>4014.6995899999997</v>
      </c>
      <c r="BG210" s="61">
        <f t="shared" si="2070"/>
        <v>3428.3807499999998</v>
      </c>
      <c r="BH210" s="61">
        <f t="shared" si="2070"/>
        <v>2872.33392</v>
      </c>
      <c r="BI210" s="61">
        <f t="shared" si="2070"/>
        <v>2523.2473</v>
      </c>
      <c r="BJ210" s="61">
        <f t="shared" si="2070"/>
        <v>2543.4502200000002</v>
      </c>
      <c r="BK210" s="61">
        <f t="shared" si="2070"/>
        <v>2697.31619</v>
      </c>
      <c r="BL210" s="61">
        <f t="shared" si="2070"/>
        <v>2704.8874300000002</v>
      </c>
      <c r="BM210" s="61">
        <f t="shared" si="2070"/>
        <v>2994.9332400000003</v>
      </c>
      <c r="BN210" s="61">
        <f t="shared" si="2070"/>
        <v>3736.9542900000001</v>
      </c>
      <c r="BO210" s="61">
        <f t="shared" ref="BO210:BZ210" si="2071">BO207</f>
        <v>3899.65175</v>
      </c>
      <c r="BP210" s="61">
        <f t="shared" si="2071"/>
        <v>4078.3463400000001</v>
      </c>
      <c r="BQ210" s="61">
        <f t="shared" si="2071"/>
        <v>4559.3957900000005</v>
      </c>
      <c r="BR210" s="61">
        <f t="shared" si="2071"/>
        <v>4281.4760500000002</v>
      </c>
      <c r="BS210" s="61">
        <f t="shared" si="2071"/>
        <v>4255.0341500000004</v>
      </c>
      <c r="BT210" s="61">
        <f t="shared" si="2071"/>
        <v>4105.2673999999997</v>
      </c>
      <c r="BU210" s="61">
        <f t="shared" si="2071"/>
        <v>3952.0934200000002</v>
      </c>
      <c r="BV210" s="61">
        <f t="shared" si="2071"/>
        <v>3713.6375499999999</v>
      </c>
      <c r="BW210" s="61">
        <f t="shared" si="2071"/>
        <v>4342.7393400000001</v>
      </c>
      <c r="BX210" s="61">
        <f t="shared" si="2071"/>
        <v>5017.1979299999994</v>
      </c>
      <c r="BY210" s="61">
        <f t="shared" si="2071"/>
        <v>5744.1210099999998</v>
      </c>
      <c r="BZ210" s="61">
        <f t="shared" si="2071"/>
        <v>5799.6577300000008</v>
      </c>
      <c r="CA210" s="61">
        <f t="shared" ref="CA210:CL210" si="2072">CA207</f>
        <v>5322.2313700000004</v>
      </c>
      <c r="CB210" s="61">
        <f t="shared" si="2072"/>
        <v>4278.5137999999997</v>
      </c>
      <c r="CC210" s="61">
        <f t="shared" si="2072"/>
        <v>3433.9877299999998</v>
      </c>
      <c r="CD210" s="61">
        <f t="shared" si="2072"/>
        <v>4413.95046</v>
      </c>
      <c r="CE210" s="61">
        <f t="shared" si="2072"/>
        <v>5614.2075100000002</v>
      </c>
      <c r="CF210" s="61">
        <f t="shared" si="2072"/>
        <v>6386.63753</v>
      </c>
      <c r="CG210" s="61">
        <f t="shared" si="2072"/>
        <v>5805.4276900000004</v>
      </c>
      <c r="CH210" s="61">
        <f t="shared" si="2072"/>
        <v>5805.4276900000004</v>
      </c>
      <c r="CI210" s="61">
        <f t="shared" si="2072"/>
        <v>5805.4276900000004</v>
      </c>
      <c r="CJ210" s="61">
        <f t="shared" si="2072"/>
        <v>5805.4276900000004</v>
      </c>
      <c r="CK210" s="61">
        <f t="shared" si="2072"/>
        <v>5805.4276900000004</v>
      </c>
      <c r="CL210" s="61">
        <f t="shared" si="2072"/>
        <v>5805.4276900000004</v>
      </c>
    </row>
    <row r="211" spans="1:90">
      <c r="A211" s="107"/>
      <c r="B211" s="107"/>
      <c r="D211" s="77" t="s">
        <v>34</v>
      </c>
      <c r="E211" s="49">
        <f t="shared" si="2010"/>
        <v>-12774.74669</v>
      </c>
      <c r="S211" s="61">
        <f t="shared" ref="S211:AO211" si="2073">SUM(H95:S95)</f>
        <v>0</v>
      </c>
      <c r="T211" s="61">
        <f t="shared" si="2073"/>
        <v>0</v>
      </c>
      <c r="U211" s="61">
        <f t="shared" si="2073"/>
        <v>0</v>
      </c>
      <c r="V211" s="61">
        <f t="shared" si="2073"/>
        <v>0</v>
      </c>
      <c r="W211" s="61">
        <f t="shared" si="2073"/>
        <v>0</v>
      </c>
      <c r="X211" s="61">
        <f t="shared" si="2073"/>
        <v>0</v>
      </c>
      <c r="Y211" s="61">
        <f t="shared" si="2073"/>
        <v>-46.903750000000002</v>
      </c>
      <c r="Z211" s="61">
        <f t="shared" si="2073"/>
        <v>-239.11487</v>
      </c>
      <c r="AA211" s="61">
        <f t="shared" si="2073"/>
        <v>-327.23741999999999</v>
      </c>
      <c r="AB211" s="61">
        <f t="shared" si="2073"/>
        <v>-420.97892000000002</v>
      </c>
      <c r="AC211" s="61">
        <f t="shared" si="2073"/>
        <v>-353.15447</v>
      </c>
      <c r="AD211" s="61">
        <f t="shared" si="2073"/>
        <v>-407.35927000000004</v>
      </c>
      <c r="AE211" s="61">
        <f t="shared" si="2073"/>
        <v>-516.31465000000003</v>
      </c>
      <c r="AF211" s="61">
        <f t="shared" si="2073"/>
        <v>-1325.3745899999999</v>
      </c>
      <c r="AG211" s="61">
        <f t="shared" si="2073"/>
        <v>-1662.6078699999998</v>
      </c>
      <c r="AH211" s="61">
        <f t="shared" si="2073"/>
        <v>-1867.4952199999998</v>
      </c>
      <c r="AI211" s="61">
        <f t="shared" si="2073"/>
        <v>-2213.3428699999999</v>
      </c>
      <c r="AJ211" s="61">
        <f t="shared" si="2073"/>
        <v>-2967.5605599999999</v>
      </c>
      <c r="AK211" s="61">
        <f t="shared" si="2073"/>
        <v>-2908.2393299999999</v>
      </c>
      <c r="AL211" s="61">
        <f t="shared" si="2073"/>
        <v>-2954.6568699999998</v>
      </c>
      <c r="AM211" s="61">
        <f t="shared" si="2073"/>
        <v>-3593.7285599999996</v>
      </c>
      <c r="AN211" s="61">
        <f t="shared" si="2073"/>
        <v>-3845.1922399999994</v>
      </c>
      <c r="AO211" s="61">
        <f t="shared" si="2073"/>
        <v>-4805.926379999999</v>
      </c>
      <c r="AP211" s="61">
        <f t="shared" ref="AP211" si="2074">SUM(AE95:AP95)</f>
        <v>-5270.9733999999989</v>
      </c>
      <c r="AQ211" s="61">
        <f t="shared" ref="AQ211" si="2075">SUM(AF95:AQ95)</f>
        <v>-5959.5540999999994</v>
      </c>
      <c r="AR211" s="61">
        <f t="shared" ref="AR211" si="2076">SUM(AG95:AR95)</f>
        <v>-5736.8194899999999</v>
      </c>
      <c r="AS211" s="61">
        <f t="shared" ref="AS211" si="2077">SUM(AH95:AS95)</f>
        <v>-6124.0076699999991</v>
      </c>
      <c r="AT211" s="61">
        <f t="shared" ref="AT211" si="2078">SUM(AI95:AT95)</f>
        <v>-6528.2897199999989</v>
      </c>
      <c r="AU211" s="61">
        <f t="shared" ref="AU211" si="2079">SUM(AJ95:AU95)</f>
        <v>-6800.4718599999997</v>
      </c>
      <c r="AV211" s="61">
        <f t="shared" ref="AV211" si="2080">SUM(AK95:AV95)</f>
        <v>-6436.6635100000003</v>
      </c>
      <c r="AW211" s="61">
        <f t="shared" ref="AW211" si="2081">SUM(AL95:AW95)</f>
        <v>-7059.6988499999989</v>
      </c>
      <c r="AX211" s="61">
        <f t="shared" ref="AX211" si="2082">SUM(AM95:AX95)</f>
        <v>-8031.3546900000001</v>
      </c>
      <c r="AY211" s="61">
        <f t="shared" ref="AY211" si="2083">SUM(AN95:AY95)</f>
        <v>-8549.7559499999988</v>
      </c>
      <c r="AZ211" s="61">
        <f t="shared" ref="AZ211" si="2084">SUM(AO95:AZ95)</f>
        <v>-9691.4245300000002</v>
      </c>
      <c r="BA211" s="61">
        <f t="shared" ref="BA211" si="2085">SUM(AP95:BA95)</f>
        <v>-9446.2862600000008</v>
      </c>
      <c r="BB211" s="61">
        <f t="shared" ref="BB211:BC211" si="2086">SUM(AQ95:BB95)</f>
        <v>-10184.912619999999</v>
      </c>
      <c r="BC211" s="61">
        <f t="shared" si="2086"/>
        <v>-10341.137190000001</v>
      </c>
      <c r="BD211" s="61">
        <f t="shared" ref="BD211" si="2087">SUM(AS95:BD95)</f>
        <v>-10079.319410000002</v>
      </c>
      <c r="BE211" s="61">
        <f t="shared" ref="BE211" si="2088">SUM(AT95:BE95)</f>
        <v>-9690.1779499999993</v>
      </c>
      <c r="BF211" s="61">
        <f t="shared" ref="BF211" si="2089">SUM(AU95:BF95)</f>
        <v>-9082.3743800000011</v>
      </c>
      <c r="BG211" s="61">
        <f t="shared" ref="BG211" si="2090">SUM(AV95:BG95)</f>
        <v>-8567.1111500000006</v>
      </c>
      <c r="BH211" s="61">
        <f t="shared" ref="BH211" si="2091">SUM(AW95:BH95)</f>
        <v>-8397.2003800000002</v>
      </c>
      <c r="BI211" s="61">
        <f t="shared" ref="BI211" si="2092">SUM(AX95:BI95)</f>
        <v>-8266.3815799999993</v>
      </c>
      <c r="BJ211" s="61">
        <f t="shared" ref="BJ211" si="2093">SUM(AY95:BJ95)</f>
        <v>-7099.5711099999999</v>
      </c>
      <c r="BK211" s="61">
        <f t="shared" ref="BK211" si="2094">SUM(AZ95:BK95)</f>
        <v>-5911.4096100000006</v>
      </c>
      <c r="BL211" s="61">
        <f t="shared" ref="BL211" si="2095">SUM(BA95:BL95)</f>
        <v>-4902.3867100000007</v>
      </c>
      <c r="BM211" s="61">
        <f t="shared" ref="BM211" si="2096">SUM(BB95:BM95)</f>
        <v>-4422.1202999999996</v>
      </c>
      <c r="BN211" s="61">
        <f t="shared" ref="BN211" si="2097">SUM(BC95:BN95)</f>
        <v>-3605.1237999999998</v>
      </c>
      <c r="BO211" s="61">
        <f t="shared" ref="BO211" si="2098">SUM(BD95:BO95)</f>
        <v>-3253.8772300000001</v>
      </c>
      <c r="BP211" s="61">
        <f t="shared" ref="BP211" si="2099">SUM(BE95:BP95)</f>
        <v>-3687.6588200000001</v>
      </c>
      <c r="BQ211" s="61">
        <f t="shared" ref="BQ211" si="2100">SUM(BF95:BQ95)</f>
        <v>-3870.4086299999999</v>
      </c>
      <c r="BR211" s="61">
        <f t="shared" ref="BR211" si="2101">SUM(BG95:BR95)</f>
        <v>-4436.4822999999997</v>
      </c>
      <c r="BS211" s="61">
        <f t="shared" ref="BS211" si="2102">SUM(BH95:BS95)</f>
        <v>-4742.2098599999999</v>
      </c>
      <c r="BT211" s="61">
        <f t="shared" ref="BT211" si="2103">SUM(BI95:BT95)</f>
        <v>-4746.1808099999998</v>
      </c>
      <c r="BU211" s="61">
        <f t="shared" ref="BU211" si="2104">SUM(BJ95:BU95)</f>
        <v>-5057.6017999999995</v>
      </c>
      <c r="BV211" s="61">
        <f t="shared" ref="BV211" si="2105">SUM(BK95:BV95)</f>
        <v>-5232.0153999999993</v>
      </c>
      <c r="BW211" s="61">
        <f t="shared" ref="BW211" si="2106">SUM(BL95:BW95)</f>
        <v>-6001.1834500000004</v>
      </c>
      <c r="BX211" s="61">
        <f t="shared" ref="BX211" si="2107">SUM(BM95:BX95)</f>
        <v>-6982.7483800000009</v>
      </c>
      <c r="BY211" s="61">
        <f t="shared" ref="BY211" si="2108">SUM(BN95:BY95)</f>
        <v>-9788.3740799999996</v>
      </c>
      <c r="BZ211" s="61">
        <f t="shared" ref="BZ211" si="2109">SUM(BO95:BZ95)</f>
        <v>-11718.01671</v>
      </c>
      <c r="CA211" s="61">
        <f t="shared" ref="CA211" si="2110">SUM(BP95:CA95)</f>
        <v>-11971.314</v>
      </c>
      <c r="CB211" s="61">
        <f t="shared" ref="CB211" si="2111">SUM(BQ95:CB95)</f>
        <v>-11305.93269</v>
      </c>
      <c r="CC211" s="61">
        <f t="shared" ref="CC211" si="2112">SUM(BR95:CC95)</f>
        <v>-11142.199989999999</v>
      </c>
      <c r="CD211" s="61">
        <f t="shared" ref="CD211" si="2113">SUM(BS95:CD95)</f>
        <v>-11008.98295</v>
      </c>
      <c r="CE211" s="61">
        <f t="shared" ref="CE211" si="2114">SUM(BT95:CE95)</f>
        <v>-11720.32828</v>
      </c>
      <c r="CF211" s="61">
        <f t="shared" ref="CF211" si="2115">SUM(BU95:CF95)</f>
        <v>-12774.74669</v>
      </c>
      <c r="CG211" s="61">
        <f t="shared" ref="CG211" si="2116">SUM(BV95:CG95)</f>
        <v>-12283.172070000001</v>
      </c>
      <c r="CH211" s="61">
        <f t="shared" ref="CH211" si="2117">SUM(BW95:CH95)</f>
        <v>-12065.284439999999</v>
      </c>
      <c r="CI211" s="61">
        <f t="shared" ref="CI211" si="2118">SUM(BX95:CI95)</f>
        <v>-11238.682390000002</v>
      </c>
      <c r="CJ211" s="61">
        <f t="shared" ref="CJ211" si="2119">SUM(BY95:CJ95)</f>
        <v>-9779.2666000000027</v>
      </c>
      <c r="CK211" s="61">
        <f t="shared" ref="CK211" si="2120">SUM(BZ95:CK95)</f>
        <v>-6806.1358899999996</v>
      </c>
      <c r="CL211" s="61">
        <f t="shared" ref="CL211" si="2121">SUM(CA95:CL95)</f>
        <v>-4435.6115799999998</v>
      </c>
    </row>
    <row r="212" spans="1:90">
      <c r="A212" s="107"/>
      <c r="B212" s="107"/>
      <c r="E212" s="66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</row>
    <row r="213" spans="1:90">
      <c r="A213" s="107"/>
      <c r="B213" s="107"/>
      <c r="C213" s="37">
        <v>19</v>
      </c>
      <c r="D213" s="78" t="s">
        <v>55</v>
      </c>
      <c r="E213" s="68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0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</row>
    <row r="214" spans="1:90">
      <c r="A214" s="107"/>
      <c r="B214" s="107"/>
      <c r="D214" s="77" t="s">
        <v>194</v>
      </c>
      <c r="E214" s="49">
        <f t="shared" ref="E214:E219" si="2122">INDEX(S214:CK214,COUNT($S$1:$CK$1))</f>
        <v>1547.3568500000001</v>
      </c>
      <c r="S214" s="67">
        <f t="shared" ref="S214" si="2123">S216</f>
        <v>0</v>
      </c>
      <c r="T214" s="61">
        <f t="shared" ref="T214:AG214" si="2124">T216</f>
        <v>0</v>
      </c>
      <c r="U214" s="61">
        <f t="shared" si="2124"/>
        <v>0</v>
      </c>
      <c r="V214" s="61">
        <f t="shared" si="2124"/>
        <v>0</v>
      </c>
      <c r="W214" s="61">
        <f t="shared" si="2124"/>
        <v>0</v>
      </c>
      <c r="X214" s="61">
        <f t="shared" si="2124"/>
        <v>0</v>
      </c>
      <c r="Y214" s="61">
        <f t="shared" si="2124"/>
        <v>0</v>
      </c>
      <c r="Z214" s="61">
        <f t="shared" si="2124"/>
        <v>0</v>
      </c>
      <c r="AA214" s="61">
        <f t="shared" si="2124"/>
        <v>0</v>
      </c>
      <c r="AB214" s="61">
        <f t="shared" si="2124"/>
        <v>0</v>
      </c>
      <c r="AC214" s="61">
        <f t="shared" si="2124"/>
        <v>0</v>
      </c>
      <c r="AD214" s="61">
        <f t="shared" si="2124"/>
        <v>0</v>
      </c>
      <c r="AE214" s="61">
        <f t="shared" si="2124"/>
        <v>622.25</v>
      </c>
      <c r="AF214" s="61">
        <f t="shared" si="2124"/>
        <v>622.25</v>
      </c>
      <c r="AG214" s="61">
        <f t="shared" si="2124"/>
        <v>622.25</v>
      </c>
      <c r="AH214" s="61">
        <f>AH216</f>
        <v>622.25</v>
      </c>
      <c r="AI214" s="61">
        <f t="shared" ref="AI214:AO214" si="2125">AI216</f>
        <v>622.25</v>
      </c>
      <c r="AJ214" s="61">
        <f t="shared" si="2125"/>
        <v>622.25</v>
      </c>
      <c r="AK214" s="61">
        <f t="shared" si="2125"/>
        <v>622.25</v>
      </c>
      <c r="AL214" s="61">
        <f t="shared" si="2125"/>
        <v>622.25</v>
      </c>
      <c r="AM214" s="61">
        <f t="shared" si="2125"/>
        <v>622.25</v>
      </c>
      <c r="AN214" s="61">
        <f t="shared" si="2125"/>
        <v>622.25</v>
      </c>
      <c r="AO214" s="61">
        <f t="shared" si="2125"/>
        <v>622.25</v>
      </c>
      <c r="AP214" s="61">
        <f t="shared" ref="AP214:BB214" si="2126">AP216</f>
        <v>622.25</v>
      </c>
      <c r="AQ214" s="61">
        <f t="shared" si="2126"/>
        <v>444.56421</v>
      </c>
      <c r="AR214" s="61">
        <f t="shared" si="2126"/>
        <v>476.09674000000001</v>
      </c>
      <c r="AS214" s="61">
        <f t="shared" si="2126"/>
        <v>480.59588000000002</v>
      </c>
      <c r="AT214" s="61">
        <f t="shared" si="2126"/>
        <v>394.30207999999999</v>
      </c>
      <c r="AU214" s="61">
        <f t="shared" si="2126"/>
        <v>397.24038000000002</v>
      </c>
      <c r="AV214" s="61">
        <f t="shared" si="2126"/>
        <v>369.73672999999997</v>
      </c>
      <c r="AW214" s="61">
        <f t="shared" si="2126"/>
        <v>372.72868</v>
      </c>
      <c r="AX214" s="61">
        <f t="shared" si="2126"/>
        <v>372.72939000000002</v>
      </c>
      <c r="AY214" s="61">
        <f t="shared" si="2126"/>
        <v>410.01335</v>
      </c>
      <c r="AZ214" s="61">
        <f t="shared" si="2126"/>
        <v>412.58322999999996</v>
      </c>
      <c r="BA214" s="61">
        <f t="shared" si="2126"/>
        <v>402.47798999999998</v>
      </c>
      <c r="BB214" s="61">
        <f t="shared" si="2126"/>
        <v>402.47798999999998</v>
      </c>
      <c r="BC214" s="61">
        <f t="shared" ref="BC214:BN214" si="2127">BC216</f>
        <v>994.00878</v>
      </c>
      <c r="BD214" s="61">
        <f t="shared" si="2127"/>
        <v>1267.69992</v>
      </c>
      <c r="BE214" s="61">
        <f t="shared" si="2127"/>
        <v>1089.56142</v>
      </c>
      <c r="BF214" s="61">
        <f t="shared" si="2127"/>
        <v>1325.27882</v>
      </c>
      <c r="BG214" s="61">
        <f t="shared" si="2127"/>
        <v>1264.31727</v>
      </c>
      <c r="BH214" s="61">
        <f t="shared" si="2127"/>
        <v>1314.4438500000001</v>
      </c>
      <c r="BI214" s="61">
        <f t="shared" si="2127"/>
        <v>1214.2833000000001</v>
      </c>
      <c r="BJ214" s="61">
        <f t="shared" si="2127"/>
        <v>1278.9822199999999</v>
      </c>
      <c r="BK214" s="61">
        <f t="shared" si="2127"/>
        <v>1183.2738200000001</v>
      </c>
      <c r="BL214" s="61">
        <f t="shared" si="2127"/>
        <v>1170.74218</v>
      </c>
      <c r="BM214" s="61">
        <f t="shared" si="2127"/>
        <v>1033.4311299999999</v>
      </c>
      <c r="BN214" s="61">
        <f t="shared" si="2127"/>
        <v>1517.18354</v>
      </c>
      <c r="BO214" s="61">
        <f t="shared" ref="BO214:BZ214" si="2128">BO216</f>
        <v>2074.3522499999999</v>
      </c>
      <c r="BP214" s="61">
        <f t="shared" si="2128"/>
        <v>2352.5408600000001</v>
      </c>
      <c r="BQ214" s="61">
        <f t="shared" si="2128"/>
        <v>1734.6674599999999</v>
      </c>
      <c r="BR214" s="61">
        <f t="shared" si="2128"/>
        <v>1432.6041</v>
      </c>
      <c r="BS214" s="61">
        <f t="shared" si="2128"/>
        <v>1235.1225900000002</v>
      </c>
      <c r="BT214" s="61">
        <f t="shared" si="2128"/>
        <v>1116.6043400000001</v>
      </c>
      <c r="BU214" s="61">
        <f t="shared" si="2128"/>
        <v>1381.4378300000001</v>
      </c>
      <c r="BV214" s="61">
        <f t="shared" si="2128"/>
        <v>1432.21938</v>
      </c>
      <c r="BW214" s="61">
        <f t="shared" si="2128"/>
        <v>1833.0579399999999</v>
      </c>
      <c r="BX214" s="61">
        <f t="shared" si="2128"/>
        <v>1971.15768</v>
      </c>
      <c r="BY214" s="61">
        <f t="shared" si="2128"/>
        <v>1367.4285400000001</v>
      </c>
      <c r="BZ214" s="61">
        <f t="shared" si="2128"/>
        <v>796.47186999999997</v>
      </c>
      <c r="CA214" s="61">
        <f t="shared" ref="CA214:CL214" si="2129">CA216</f>
        <v>2090.7124100000001</v>
      </c>
      <c r="CB214" s="61">
        <f t="shared" si="2129"/>
        <v>2132.0901899999999</v>
      </c>
      <c r="CC214" s="61">
        <f t="shared" si="2129"/>
        <v>1887.1524099999999</v>
      </c>
      <c r="CD214" s="61">
        <f t="shared" si="2129"/>
        <v>1805.2057399999999</v>
      </c>
      <c r="CE214" s="61">
        <f t="shared" si="2129"/>
        <v>1679.70352</v>
      </c>
      <c r="CF214" s="61">
        <f t="shared" si="2129"/>
        <v>1547.3568500000001</v>
      </c>
      <c r="CG214" s="61">
        <f t="shared" si="2129"/>
        <v>1543.03241</v>
      </c>
      <c r="CH214" s="61">
        <f t="shared" si="2129"/>
        <v>1466.2190800000001</v>
      </c>
      <c r="CI214" s="61">
        <f t="shared" si="2129"/>
        <v>1421.8235199999999</v>
      </c>
      <c r="CJ214" s="61">
        <f t="shared" si="2129"/>
        <v>1640.1613</v>
      </c>
      <c r="CK214" s="61">
        <f t="shared" si="2129"/>
        <v>1810.1109299999998</v>
      </c>
      <c r="CL214" s="61">
        <f t="shared" si="2129"/>
        <v>1805.0605600000001</v>
      </c>
    </row>
    <row r="215" spans="1:90">
      <c r="A215" s="107"/>
      <c r="B215" s="107"/>
      <c r="D215" s="77" t="s">
        <v>193</v>
      </c>
      <c r="E215" s="49">
        <f t="shared" si="2122"/>
        <v>1725.1133</v>
      </c>
      <c r="G215" s="63" t="e">
        <f>G217+#REF!+G237</f>
        <v>#REF!</v>
      </c>
      <c r="H215" s="63" t="e">
        <f>H217+#REF!+H237</f>
        <v>#REF!</v>
      </c>
      <c r="I215" s="63" t="e">
        <f>I217+#REF!+I237</f>
        <v>#REF!</v>
      </c>
      <c r="J215" s="63" t="e">
        <f>J217+#REF!+J237</f>
        <v>#REF!</v>
      </c>
      <c r="K215" s="63" t="e">
        <f>K217+#REF!+K237</f>
        <v>#REF!</v>
      </c>
      <c r="L215" s="63" t="e">
        <f>L217+#REF!+L237</f>
        <v>#REF!</v>
      </c>
      <c r="M215" s="63" t="e">
        <f>M217+#REF!+M237</f>
        <v>#REF!</v>
      </c>
      <c r="N215" s="63" t="e">
        <f>N217+#REF!+N237</f>
        <v>#REF!</v>
      </c>
      <c r="O215" s="63" t="e">
        <f>O217+#REF!+O237</f>
        <v>#REF!</v>
      </c>
      <c r="P215" s="63" t="e">
        <f>P217+#REF!+P237</f>
        <v>#REF!</v>
      </c>
      <c r="Q215" s="63" t="e">
        <f>Q217+#REF!+Q237</f>
        <v>#REF!</v>
      </c>
      <c r="R215" s="63" t="e">
        <f>R217+#REF!+R237</f>
        <v>#REF!</v>
      </c>
      <c r="S215" s="65">
        <f t="shared" ref="S215" si="2130">S217</f>
        <v>0</v>
      </c>
      <c r="T215" s="61">
        <f t="shared" ref="T215:AG215" si="2131">T217</f>
        <v>0</v>
      </c>
      <c r="U215" s="61">
        <f t="shared" si="2131"/>
        <v>0</v>
      </c>
      <c r="V215" s="61">
        <f t="shared" si="2131"/>
        <v>0</v>
      </c>
      <c r="W215" s="61">
        <f t="shared" si="2131"/>
        <v>0</v>
      </c>
      <c r="X215" s="61">
        <f t="shared" si="2131"/>
        <v>0</v>
      </c>
      <c r="Y215" s="61">
        <f t="shared" si="2131"/>
        <v>0</v>
      </c>
      <c r="Z215" s="61">
        <f t="shared" si="2131"/>
        <v>0</v>
      </c>
      <c r="AA215" s="61">
        <f t="shared" si="2131"/>
        <v>0</v>
      </c>
      <c r="AB215" s="61">
        <f t="shared" si="2131"/>
        <v>0</v>
      </c>
      <c r="AC215" s="61">
        <f t="shared" si="2131"/>
        <v>606.83776</v>
      </c>
      <c r="AD215" s="61">
        <f t="shared" si="2131"/>
        <v>346.58390999999995</v>
      </c>
      <c r="AE215" s="61">
        <f t="shared" si="2131"/>
        <v>573.51032999999995</v>
      </c>
      <c r="AF215" s="61">
        <f t="shared" si="2131"/>
        <v>247.55485999999999</v>
      </c>
      <c r="AG215" s="61">
        <f t="shared" si="2131"/>
        <v>157.08179999999999</v>
      </c>
      <c r="AH215" s="61">
        <f>AH217</f>
        <v>430.91401000000002</v>
      </c>
      <c r="AI215" s="61">
        <f t="shared" ref="AI215:AO215" si="2132">AI217</f>
        <v>282.67915999999997</v>
      </c>
      <c r="AJ215" s="61">
        <f t="shared" si="2132"/>
        <v>588.41909999999996</v>
      </c>
      <c r="AK215" s="61">
        <f t="shared" si="2132"/>
        <v>630.17813000000001</v>
      </c>
      <c r="AL215" s="61">
        <f t="shared" si="2132"/>
        <v>905.34461999999996</v>
      </c>
      <c r="AM215" s="61">
        <f t="shared" si="2132"/>
        <v>610.80908999999997</v>
      </c>
      <c r="AN215" s="61">
        <f t="shared" si="2132"/>
        <v>870.02880000000005</v>
      </c>
      <c r="AO215" s="61">
        <f t="shared" si="2132"/>
        <v>556.04676000000006</v>
      </c>
      <c r="AP215" s="61">
        <f t="shared" ref="AP215:BB215" si="2133">AP217</f>
        <v>716.9599300000001</v>
      </c>
      <c r="AQ215" s="61">
        <f t="shared" si="2133"/>
        <v>757.05153000000007</v>
      </c>
      <c r="AR215" s="61">
        <f t="shared" si="2133"/>
        <v>825.67720999999995</v>
      </c>
      <c r="AS215" s="61">
        <f t="shared" si="2133"/>
        <v>1016.68303</v>
      </c>
      <c r="AT215" s="61">
        <f t="shared" si="2133"/>
        <v>657.26321999999993</v>
      </c>
      <c r="AU215" s="61">
        <f t="shared" si="2133"/>
        <v>580.23081000000002</v>
      </c>
      <c r="AV215" s="61">
        <f t="shared" si="2133"/>
        <v>1027.34843</v>
      </c>
      <c r="AW215" s="61">
        <f t="shared" si="2133"/>
        <v>1885.02808</v>
      </c>
      <c r="AX215" s="61">
        <f t="shared" si="2133"/>
        <v>2121.9920000000002</v>
      </c>
      <c r="AY215" s="61">
        <f t="shared" si="2133"/>
        <v>1946.3460700000001</v>
      </c>
      <c r="AZ215" s="61">
        <f t="shared" si="2133"/>
        <v>1368.1954099999998</v>
      </c>
      <c r="BA215" s="61">
        <f t="shared" si="2133"/>
        <v>1670.96361</v>
      </c>
      <c r="BB215" s="61">
        <f t="shared" si="2133"/>
        <v>1103.7250900000001</v>
      </c>
      <c r="BC215" s="61">
        <f t="shared" ref="BC215:BN215" si="2134">BC217</f>
        <v>1161.7945199999999</v>
      </c>
      <c r="BD215" s="61">
        <f t="shared" si="2134"/>
        <v>1255.9682399999999</v>
      </c>
      <c r="BE215" s="61">
        <f t="shared" si="2134"/>
        <v>1276.6327900000001</v>
      </c>
      <c r="BF215" s="61">
        <f t="shared" si="2134"/>
        <v>1296.77622</v>
      </c>
      <c r="BG215" s="61">
        <f t="shared" si="2134"/>
        <v>1254.09773</v>
      </c>
      <c r="BH215" s="61">
        <f t="shared" si="2134"/>
        <v>1331.6603700000001</v>
      </c>
      <c r="BI215" s="61">
        <f t="shared" si="2134"/>
        <v>1202.91228</v>
      </c>
      <c r="BJ215" s="61">
        <f t="shared" si="2134"/>
        <v>1345.4546</v>
      </c>
      <c r="BK215" s="61">
        <f t="shared" si="2134"/>
        <v>1389.0023999999999</v>
      </c>
      <c r="BL215" s="61">
        <f t="shared" si="2134"/>
        <v>1080.5959700000001</v>
      </c>
      <c r="BM215" s="61">
        <f t="shared" si="2134"/>
        <v>1380.1894</v>
      </c>
      <c r="BN215" s="61">
        <f t="shared" si="2134"/>
        <v>1426.9423999999999</v>
      </c>
      <c r="BO215" s="61">
        <f t="shared" ref="BO215:BZ215" si="2135">BO217</f>
        <v>1466.7589800000001</v>
      </c>
      <c r="BP215" s="61">
        <f t="shared" si="2135"/>
        <v>1329.8315600000001</v>
      </c>
      <c r="BQ215" s="61">
        <f t="shared" si="2135"/>
        <v>1570.0106899999998</v>
      </c>
      <c r="BR215" s="61">
        <f t="shared" si="2135"/>
        <v>1236.7930100000001</v>
      </c>
      <c r="BS215" s="61">
        <f t="shared" si="2135"/>
        <v>1471.0683999999999</v>
      </c>
      <c r="BT215" s="61">
        <f t="shared" si="2135"/>
        <v>1609.0349199999998</v>
      </c>
      <c r="BU215" s="61">
        <f t="shared" si="2135"/>
        <v>1300.7400299999999</v>
      </c>
      <c r="BV215" s="61">
        <f t="shared" si="2135"/>
        <v>1657.0989299999999</v>
      </c>
      <c r="BW215" s="61">
        <f t="shared" si="2135"/>
        <v>1606.5973799999999</v>
      </c>
      <c r="BX215" s="61">
        <f t="shared" si="2135"/>
        <v>1830.5426</v>
      </c>
      <c r="BY215" s="61">
        <f t="shared" si="2135"/>
        <v>1618.8955100000001</v>
      </c>
      <c r="BZ215" s="61">
        <f t="shared" si="2135"/>
        <v>1510.1563700000002</v>
      </c>
      <c r="CA215" s="61">
        <f t="shared" ref="CA215:CL215" si="2136">CA217</f>
        <v>1206.6361299999999</v>
      </c>
      <c r="CB215" s="61">
        <f t="shared" si="2136"/>
        <v>1293.35322</v>
      </c>
      <c r="CC215" s="61">
        <f t="shared" si="2136"/>
        <v>1002.66248</v>
      </c>
      <c r="CD215" s="61">
        <f t="shared" si="2136"/>
        <v>1665.8268999999998</v>
      </c>
      <c r="CE215" s="61">
        <f t="shared" si="2136"/>
        <v>1890.5603799999999</v>
      </c>
      <c r="CF215" s="61">
        <f t="shared" si="2136"/>
        <v>1725.1133</v>
      </c>
      <c r="CG215" s="61">
        <f t="shared" si="2136"/>
        <v>2203.26737</v>
      </c>
      <c r="CH215" s="61">
        <f t="shared" si="2136"/>
        <v>2203.26737</v>
      </c>
      <c r="CI215" s="61">
        <f t="shared" si="2136"/>
        <v>2203.26737</v>
      </c>
      <c r="CJ215" s="61">
        <f t="shared" si="2136"/>
        <v>2203.26737</v>
      </c>
      <c r="CK215" s="61">
        <f t="shared" si="2136"/>
        <v>2203.26737</v>
      </c>
      <c r="CL215" s="61">
        <f t="shared" si="2136"/>
        <v>2203.26737</v>
      </c>
    </row>
    <row r="216" spans="1:90">
      <c r="A216" s="107" t="s">
        <v>163</v>
      </c>
      <c r="B216" s="107"/>
      <c r="D216" s="77" t="s">
        <v>54</v>
      </c>
      <c r="E216" s="49">
        <f t="shared" si="2122"/>
        <v>1547.3568500000001</v>
      </c>
      <c r="S216" s="61">
        <v>0</v>
      </c>
      <c r="T216" s="61">
        <v>0</v>
      </c>
      <c r="U216" s="61">
        <v>0</v>
      </c>
      <c r="V216" s="61">
        <v>0</v>
      </c>
      <c r="W216" s="61">
        <v>0</v>
      </c>
      <c r="X216" s="61">
        <v>0</v>
      </c>
      <c r="Y216" s="61">
        <v>0</v>
      </c>
      <c r="Z216" s="61">
        <v>0</v>
      </c>
      <c r="AA216" s="61">
        <v>0</v>
      </c>
      <c r="AB216" s="61">
        <v>0</v>
      </c>
      <c r="AC216" s="61">
        <v>0</v>
      </c>
      <c r="AD216" s="61">
        <v>0</v>
      </c>
      <c r="AE216" s="61">
        <v>622.25</v>
      </c>
      <c r="AF216" s="61">
        <v>622.25</v>
      </c>
      <c r="AG216" s="61">
        <v>622.25</v>
      </c>
      <c r="AH216" s="61">
        <v>622.25</v>
      </c>
      <c r="AI216" s="61">
        <v>622.25</v>
      </c>
      <c r="AJ216" s="61">
        <v>622.25</v>
      </c>
      <c r="AK216" s="61">
        <v>622.25</v>
      </c>
      <c r="AL216" s="61">
        <v>622.25</v>
      </c>
      <c r="AM216" s="61">
        <v>622.25</v>
      </c>
      <c r="AN216" s="61">
        <v>622.25</v>
      </c>
      <c r="AO216" s="61">
        <v>622.25</v>
      </c>
      <c r="AP216" s="61">
        <v>622.25</v>
      </c>
      <c r="AQ216" s="61">
        <f>_xll.Lucanet("stat",Input!$F$2,Input!$C$3,Input!$D$4,$A216,Input!$C$5,AQ$4,"EUR")/1000</f>
        <v>444.56421</v>
      </c>
      <c r="AR216" s="61">
        <f>_xll.Lucanet("stat",Input!$F$2,Input!$C$3,Input!$D$4,$A216,Input!$C$5,AR$4,"EUR")/1000</f>
        <v>476.09674000000001</v>
      </c>
      <c r="AS216" s="61">
        <f>_xll.Lucanet("stat",Input!$F$2,Input!$C$3,Input!$D$4,$A216,Input!$C$5,AS$4,"EUR")/1000</f>
        <v>480.59588000000002</v>
      </c>
      <c r="AT216" s="61">
        <f>_xll.Lucanet("stat",Input!$F$2,Input!$C$3,Input!$D$4,$A216,Input!$C$5,AT$4,"EUR")/1000</f>
        <v>394.30207999999999</v>
      </c>
      <c r="AU216" s="61">
        <f>_xll.Lucanet("stat",Input!$F$2,Input!$C$3,Input!$D$4,$A216,Input!$C$5,AU$4,"EUR")/1000</f>
        <v>397.24038000000002</v>
      </c>
      <c r="AV216" s="61">
        <f>_xll.Lucanet("stat",Input!$F$2,Input!$C$3,Input!$D$4,$A216,Input!$C$5,AV$4,"EUR")/1000</f>
        <v>369.73672999999997</v>
      </c>
      <c r="AW216" s="61">
        <f>_xll.Lucanet("stat",Input!$F$2,Input!$C$3,Input!$D$4,$A216,Input!$C$5,AW$4,"EUR")/1000</f>
        <v>372.72868</v>
      </c>
      <c r="AX216" s="61">
        <f>_xll.Lucanet("stat",Input!$F$2,Input!$C$3,Input!$D$4,$A216,Input!$C$5,AX$4,"EUR")/1000</f>
        <v>372.72939000000002</v>
      </c>
      <c r="AY216" s="61">
        <f>_xll.Lucanet("stat",Input!$F$2,Input!$C$3,Input!$D$4,$A216,Input!$C$5,AY$4,"EUR")/1000</f>
        <v>410.01335</v>
      </c>
      <c r="AZ216" s="61">
        <f>_xll.Lucanet("stat",Input!$F$2,Input!$C$3,Input!$D$4,$A216,Input!$C$5,AZ$4,"EUR")/1000</f>
        <v>412.58322999999996</v>
      </c>
      <c r="BA216" s="61">
        <f>_xll.Lucanet("stat",Input!$F$2,Input!$C$3,Input!$D$4,$A216,Input!$C$5,BA$4,"EUR")/1000</f>
        <v>402.47798999999998</v>
      </c>
      <c r="BB216" s="61">
        <f>_xll.Lucanet("stat",Input!$F$2,Input!$C$3,Input!$D$4,$A216,Input!$C$5,BB$4,"EUR")/1000</f>
        <v>402.47798999999998</v>
      </c>
      <c r="BC216" s="61">
        <f>_xll.Lucanet("stat",Input!$G$2,Input!$C$3,Input!$D$4,$A216,Input!$C$5,BC$4,"EUR")/1000</f>
        <v>994.00878</v>
      </c>
      <c r="BD216" s="61">
        <f>_xll.Lucanet("stat",Input!$G$2,Input!$C$3,Input!$D$4,$A216,Input!$C$5,BD$4,"EUR")/1000</f>
        <v>1267.69992</v>
      </c>
      <c r="BE216" s="61">
        <f>_xll.Lucanet("stat",Input!$G$2,Input!$C$3,Input!$D$4,$A216,Input!$C$5,BE$4,"EUR")/1000</f>
        <v>1089.56142</v>
      </c>
      <c r="BF216" s="61">
        <f>_xll.Lucanet("stat",Input!$G$2,Input!$C$3,Input!$D$4,$A216,Input!$C$5,BF$4,"EUR")/1000</f>
        <v>1325.27882</v>
      </c>
      <c r="BG216" s="61">
        <f>_xll.Lucanet("stat",Input!$G$2,Input!$C$3,Input!$D$4,$A216,Input!$C$5,BG$4,"EUR")/1000</f>
        <v>1264.31727</v>
      </c>
      <c r="BH216" s="61">
        <f>_xll.Lucanet("stat",Input!$G$2,Input!$C$3,Input!$D$4,$A216,Input!$C$5,BH$4,"EUR")/1000</f>
        <v>1314.4438500000001</v>
      </c>
      <c r="BI216" s="61">
        <f>_xll.Lucanet("stat",Input!$G$2,Input!$C$3,Input!$D$4,$A216,Input!$C$5,BI$4,"EUR")/1000</f>
        <v>1214.2833000000001</v>
      </c>
      <c r="BJ216" s="61">
        <f>_xll.Lucanet("stat",Input!$G$2,Input!$C$3,Input!$D$4,$A216,Input!$C$5,BJ$4,"EUR")/1000</f>
        <v>1278.9822199999999</v>
      </c>
      <c r="BK216" s="61">
        <f>_xll.Lucanet("stat",Input!$G$2,Input!$C$3,Input!$D$4,$A216,Input!$C$5,BK$4,"EUR")/1000</f>
        <v>1183.2738200000001</v>
      </c>
      <c r="BL216" s="61">
        <f>_xll.Lucanet("stat",Input!$G$2,Input!$C$3,Input!$D$4,$A216,Input!$C$5,BL$4,"EUR")/1000</f>
        <v>1170.74218</v>
      </c>
      <c r="BM216" s="61">
        <f>_xll.Lucanet("stat",Input!$G$2,Input!$C$3,Input!$D$4,$A216,Input!$C$5,BM$4,"EUR")/1000</f>
        <v>1033.4311299999999</v>
      </c>
      <c r="BN216" s="61">
        <f>_xll.Lucanet("stat",Input!$G$2,Input!$C$3,Input!$D$4,$A216,Input!$C$5,BN$4,"EUR")/1000</f>
        <v>1517.18354</v>
      </c>
      <c r="BO216" s="61">
        <f>_xll.Lucanet("stat",Input!$H$2,Input!$C$3,Input!$D$4,$A216,Input!$C$5,BO$4,"EUR")/1000</f>
        <v>2074.3522499999999</v>
      </c>
      <c r="BP216" s="61">
        <f>_xll.Lucanet("stat",Input!$H$2,Input!$C$3,Input!$D$4,$A216,Input!$C$5,BP$4,"EUR")/1000</f>
        <v>2352.5408600000001</v>
      </c>
      <c r="BQ216" s="61">
        <f>_xll.Lucanet("stat",Input!$H$2,Input!$C$3,Input!$D$4,$A216,Input!$C$5,BQ$4,"EUR")/1000</f>
        <v>1734.6674599999999</v>
      </c>
      <c r="BR216" s="61">
        <f>_xll.Lucanet("stat",Input!$H$2,Input!$C$3,Input!$D$4,$A216,Input!$C$5,BR$4,"EUR")/1000</f>
        <v>1432.6041</v>
      </c>
      <c r="BS216" s="61">
        <f>_xll.Lucanet("stat",Input!$H$2,Input!$C$3,Input!$D$4,$A216,Input!$C$5,BS$4,"EUR")/1000</f>
        <v>1235.1225900000002</v>
      </c>
      <c r="BT216" s="61">
        <f>_xll.Lucanet("stat",Input!$H$2,Input!$C$3,Input!$D$4,$A216,Input!$C$5,BT$4,"EUR")/1000</f>
        <v>1116.6043400000001</v>
      </c>
      <c r="BU216" s="61">
        <f>_xll.Lucanet("stat",Input!$H$2,Input!$C$3,Input!$D$4,$A216,Input!$C$5,BU$4,"EUR")/1000</f>
        <v>1381.4378300000001</v>
      </c>
      <c r="BV216" s="61">
        <f>_xll.Lucanet("stat",Input!$H$2,Input!$C$3,Input!$D$4,$A216,Input!$C$5,BV$4,"EUR")/1000</f>
        <v>1432.21938</v>
      </c>
      <c r="BW216" s="61">
        <f>_xll.Lucanet("stat",Input!$H$2,Input!$C$3,Input!$D$4,$A216,Input!$C$5,BW$4,"EUR")/1000</f>
        <v>1833.0579399999999</v>
      </c>
      <c r="BX216" s="61">
        <f>_xll.Lucanet("stat",Input!$H$2,Input!$C$3,Input!$D$4,$A216,Input!$C$5,BX$4,"EUR")/1000</f>
        <v>1971.15768</v>
      </c>
      <c r="BY216" s="61">
        <f>_xll.Lucanet("stat",Input!$H$2,Input!$C$3,Input!$D$4,$A216,Input!$C$5,BY$4,"EUR")/1000</f>
        <v>1367.4285400000001</v>
      </c>
      <c r="BZ216" s="61">
        <f>_xll.Lucanet("stat",Input!$H$2,Input!$C$3,Input!$D$4,$A216,Input!$C$5,BZ$4,"EUR")/1000</f>
        <v>796.47186999999997</v>
      </c>
      <c r="CA216" s="61">
        <f>_xll.Lucanet("stat",Input!$I$2,Input!$C$3,Input!$D$4,$A216,Input!$C$5,CA$4,"EUR")/1000</f>
        <v>2090.7124100000001</v>
      </c>
      <c r="CB216" s="61">
        <f>_xll.Lucanet("stat",Input!$I$2,Input!$C$3,Input!$D$4,$A216,Input!$C$5,CB$4,"EUR")/1000</f>
        <v>2132.0901899999999</v>
      </c>
      <c r="CC216" s="61">
        <f>_xll.Lucanet("stat",Input!$I$2,Input!$C$3,Input!$D$4,$A216,Input!$C$5,CC$4,"EUR")/1000</f>
        <v>1887.1524099999999</v>
      </c>
      <c r="CD216" s="61">
        <f>_xll.Lucanet("stat",Input!$I$2,Input!$C$3,Input!$D$4,$A216,Input!$C$5,CD$4,"EUR")/1000</f>
        <v>1805.2057399999999</v>
      </c>
      <c r="CE216" s="61">
        <f>_xll.Lucanet("stat",Input!$I$2,Input!$C$3,Input!$D$4,$A216,Input!$C$5,CE$4,"EUR")/1000</f>
        <v>1679.70352</v>
      </c>
      <c r="CF216" s="61">
        <f>_xll.Lucanet("stat",Input!$I$2,Input!$C$3,Input!$D$4,$A216,Input!$C$5,CF$4,"EUR")/1000</f>
        <v>1547.3568500000001</v>
      </c>
      <c r="CG216" s="61">
        <f>_xll.Lucanet("stat",Input!$I$2,Input!$C$3,Input!$D$4,$A216,Input!$C$5,CG$4,"EUR")/1000</f>
        <v>1543.03241</v>
      </c>
      <c r="CH216" s="61">
        <f>_xll.Lucanet("stat",Input!$I$2,Input!$C$3,Input!$D$4,$A216,Input!$C$5,CH$4,"EUR")/1000</f>
        <v>1466.2190800000001</v>
      </c>
      <c r="CI216" s="61">
        <f>_xll.Lucanet("stat",Input!$I$2,Input!$C$3,Input!$D$4,$A216,Input!$C$5,CI$4,"EUR")/1000</f>
        <v>1421.8235199999999</v>
      </c>
      <c r="CJ216" s="61">
        <f>_xll.Lucanet("stat",Input!$I$2,Input!$C$3,Input!$D$4,$A216,Input!$C$5,CJ$4,"EUR")/1000</f>
        <v>1640.1613</v>
      </c>
      <c r="CK216" s="61">
        <f>_xll.Lucanet("stat",Input!$I$2,Input!$C$3,Input!$D$4,$A216,Input!$C$5,CK$4,"EUR")/1000</f>
        <v>1810.1109299999998</v>
      </c>
      <c r="CL216" s="61">
        <f>_xll.Lucanet("stat",Input!$I$2,Input!$C$3,Input!$D$4,$A216,Input!$C$5,CL$4,"EUR")/1000</f>
        <v>1805.0605600000001</v>
      </c>
    </row>
    <row r="217" spans="1:90">
      <c r="A217" s="107" t="s">
        <v>163</v>
      </c>
      <c r="B217" s="107"/>
      <c r="D217" s="77" t="s">
        <v>53</v>
      </c>
      <c r="E217" s="49">
        <f t="shared" si="2122"/>
        <v>1725.1133</v>
      </c>
      <c r="G217" s="63">
        <f>_xll.Lucanet("stat",Input!$C$2,Input!$C$3,Input!$D$4,$A217,Input!$C$5,G$4,"EUR")/1000</f>
        <v>0</v>
      </c>
      <c r="H217" s="63">
        <f>_xll.Lucanet("stat",Input!$C$2,Input!$C$3,Input!$D$4,$A217,Input!$C$5,H$4,"EUR")/1000</f>
        <v>0</v>
      </c>
      <c r="I217" s="63">
        <f>_xll.Lucanet("stat",Input!$C$2,Input!$C$3,Input!$D$4,$A217,Input!$C$5,I$4,"EUR")/1000</f>
        <v>0</v>
      </c>
      <c r="J217" s="63">
        <f>_xll.Lucanet("stat",Input!$C$2,Input!$C$3,Input!$D$4,$A217,Input!$C$5,J$4,"EUR")/1000</f>
        <v>0</v>
      </c>
      <c r="K217" s="63">
        <f>_xll.Lucanet("stat",Input!$C$2,Input!$C$3,Input!$D$4,$A217,Input!$C$5,K$4,"EUR")/1000</f>
        <v>0</v>
      </c>
      <c r="L217" s="63">
        <f>_xll.Lucanet("stat",Input!$C$2,Input!$C$3,Input!$D$4,$A217,Input!$C$5,L$4,"EUR")/1000</f>
        <v>0</v>
      </c>
      <c r="M217" s="63">
        <f>_xll.Lucanet("stat",Input!$C$2,Input!$C$3,Input!$D$4,$A217,Input!$C$5,M$4,"EUR")/1000</f>
        <v>0</v>
      </c>
      <c r="N217" s="63">
        <f>_xll.Lucanet("stat",Input!$C$2,Input!$C$3,Input!$D$4,$A217,Input!$C$5,N$4,"EUR")/1000</f>
        <v>0</v>
      </c>
      <c r="O217" s="63">
        <f>_xll.Lucanet("stat",Input!$C$2,Input!$C$3,Input!$D$4,$A217,Input!$C$5,O$4,"EUR")/1000</f>
        <v>0</v>
      </c>
      <c r="P217" s="63">
        <f>_xll.Lucanet("stat",Input!$C$2,Input!$C$3,Input!$D$4,$A217,Input!$C$5,P$4,"EUR")/1000</f>
        <v>0</v>
      </c>
      <c r="Q217" s="63">
        <f>_xll.Lucanet("stat",Input!$C$2,Input!$C$3,Input!$D$4,$A217,Input!$C$5,Q$4,"EUR")/1000</f>
        <v>0</v>
      </c>
      <c r="R217" s="63">
        <f>_xll.Lucanet("stat",Input!$C$2,Input!$C$3,Input!$D$4,$A217,Input!$C$5,R$4,"EUR")/1000</f>
        <v>0</v>
      </c>
      <c r="S217" s="61">
        <f>_xll.Lucanet("stat",Input!$C$2,Input!$C$3,Input!$D$4,$A217,Input!$C$5,S$4,"EUR")/1000</f>
        <v>0</v>
      </c>
      <c r="T217" s="61">
        <f>_xll.Lucanet("stat",Input!$C$2,Input!$C$3,Input!$D$4,$A217,Input!$C$5,T$4,"EUR")/1000</f>
        <v>0</v>
      </c>
      <c r="U217" s="61">
        <f>_xll.Lucanet("stat",Input!$C$2,Input!$C$3,Input!$D$4,$A217,Input!$C$5,U$4,"EUR")/1000</f>
        <v>0</v>
      </c>
      <c r="V217" s="61">
        <f>_xll.Lucanet("stat",Input!$C$2,Input!$C$3,Input!$D$4,$A217,Input!$C$5,V$4,"EUR")/1000</f>
        <v>0</v>
      </c>
      <c r="W217" s="61">
        <f>_xll.Lucanet("stat",Input!$C$2,Input!$C$3,Input!$D$4,$A217,Input!$C$5,W$4,"EUR")/1000</f>
        <v>0</v>
      </c>
      <c r="X217" s="61">
        <f>_xll.Lucanet("stat",Input!$C$2,Input!$C$3,Input!$D$4,$A217,Input!$C$5,X$4,"EUR")/1000</f>
        <v>0</v>
      </c>
      <c r="Y217" s="61">
        <f>_xll.Lucanet("stat",Input!$C$2,Input!$C$3,Input!$D$4,$A217,Input!$C$5,Y$4,"EUR")/1000</f>
        <v>0</v>
      </c>
      <c r="Z217" s="61">
        <f>_xll.Lucanet("stat",Input!$C$2,Input!$C$3,Input!$D$4,$A217,Input!$C$5,Z$4,"EUR")/1000</f>
        <v>0</v>
      </c>
      <c r="AA217" s="61">
        <f>_xll.Lucanet("stat",Input!$C$2,Input!$C$3,Input!$D$4,$A217,Input!$C$5,AA$4,"EUR")/1000</f>
        <v>0</v>
      </c>
      <c r="AB217" s="61">
        <f>_xll.Lucanet("stat",Input!$C$2,Input!$C$3,Input!$D$4,$A217,Input!$C$5,AB$4,"EUR")/1000</f>
        <v>0</v>
      </c>
      <c r="AC217" s="61">
        <f>_xll.Lucanet("stat",Input!$C$2,Input!$C$3,Input!$D$4,$A217,Input!$C$5,AC$4,"EUR")/1000</f>
        <v>606.83776</v>
      </c>
      <c r="AD217" s="61">
        <f>_xll.Lucanet("stat",Input!$C$2,Input!$C$3,Input!$D$4,$A217,Input!$C$5,AD$4,"EUR")/1000</f>
        <v>346.58390999999995</v>
      </c>
      <c r="AE217" s="61">
        <f>_xll.Lucanet("stat",Input!$C$2,Input!$C$3,Input!$D$4,$A217,Input!$C$5,AE$4,"EUR")/1000</f>
        <v>573.51032999999995</v>
      </c>
      <c r="AF217" s="61">
        <f>_xll.Lucanet("stat",Input!$C$2,Input!$C$3,Input!$D$4,$A217,Input!$C$5,AF$4,"EUR")/1000</f>
        <v>247.55485999999999</v>
      </c>
      <c r="AG217" s="61">
        <f>_xll.Lucanet("stat",Input!$C$2,Input!$C$3,Input!$D$4,$A217,Input!$C$5,AG$4,"EUR")/1000</f>
        <v>157.08179999999999</v>
      </c>
      <c r="AH217" s="61">
        <f>_xll.Lucanet("stat",Input!$C$2,Input!$C$3,Input!$D$4,$A217,Input!$C$5,AH$4,"EUR")/1000</f>
        <v>430.91401000000002</v>
      </c>
      <c r="AI217" s="61">
        <f>_xll.Lucanet("stat",Input!$C$2,Input!$C$3,Input!$D$4,$A217,Input!$C$5,AI$4,"EUR")/1000</f>
        <v>282.67915999999997</v>
      </c>
      <c r="AJ217" s="61">
        <f>_xll.Lucanet("stat",Input!$C$2,Input!$C$3,Input!$D$4,$A217,Input!$C$5,AJ$4,"EUR")/1000</f>
        <v>588.41909999999996</v>
      </c>
      <c r="AK217" s="61">
        <f>_xll.Lucanet("stat",Input!$C$2,Input!$C$3,Input!$D$4,$A217,Input!$C$5,AK$4,"EUR")/1000</f>
        <v>630.17813000000001</v>
      </c>
      <c r="AL217" s="61">
        <f>_xll.Lucanet("stat",Input!$C$2,Input!$C$3,Input!$D$4,$A217,Input!$C$5,AL$4,"EUR")/1000</f>
        <v>905.34461999999996</v>
      </c>
      <c r="AM217" s="61">
        <f>_xll.Lucanet("stat",Input!$C$2,Input!$C$3,Input!$D$4,$A217,Input!$C$5,AM$4,"EUR")/1000</f>
        <v>610.80908999999997</v>
      </c>
      <c r="AN217" s="61">
        <f>_xll.Lucanet("stat",Input!$C$2,Input!$C$3,Input!$D$4,$A217,Input!$C$5,AN$4,"EUR")/1000</f>
        <v>870.02880000000005</v>
      </c>
      <c r="AO217" s="61">
        <f>_xll.Lucanet("stat",Input!$C$2,Input!$C$3,Input!$D$4,$A217,Input!$C$5,AO$4,"EUR")/1000</f>
        <v>556.04676000000006</v>
      </c>
      <c r="AP217" s="61">
        <f>_xll.Lucanet("stat",Input!$C$2,Input!$C$3,Input!$D$4,$A217,Input!$C$5,AP$4,"EUR")/1000</f>
        <v>716.9599300000001</v>
      </c>
      <c r="AQ217" s="61">
        <f>_xll.Lucanet("stat",Input!$C$2,Input!$C$3,Input!$D$4,$A217,Input!$C$5,AQ$4,"EUR")/1000</f>
        <v>757.05153000000007</v>
      </c>
      <c r="AR217" s="61">
        <f>_xll.Lucanet("stat",Input!$C$2,Input!$C$3,Input!$D$4,$A217,Input!$C$5,AR$4,"EUR")/1000</f>
        <v>825.67720999999995</v>
      </c>
      <c r="AS217" s="61">
        <f>_xll.Lucanet("stat",Input!$C$2,Input!$C$3,Input!$D$4,$A217,Input!$C$5,AS$4,"EUR")/1000</f>
        <v>1016.68303</v>
      </c>
      <c r="AT217" s="61">
        <f>_xll.Lucanet("stat",Input!$C$2,Input!$C$3,Input!$D$4,$A217,Input!$C$5,AT$4,"EUR")/1000</f>
        <v>657.26321999999993</v>
      </c>
      <c r="AU217" s="61">
        <f>_xll.Lucanet("stat",Input!$C$2,Input!$C$3,Input!$D$4,$A217,Input!$C$5,AU$4,"EUR")/1000</f>
        <v>580.23081000000002</v>
      </c>
      <c r="AV217" s="61">
        <f>_xll.Lucanet("stat",Input!$C$2,Input!$C$3,Input!$D$4,$A217,Input!$C$5,AV$4,"EUR")/1000</f>
        <v>1027.34843</v>
      </c>
      <c r="AW217" s="61">
        <f>_xll.Lucanet("stat",Input!$C$2,Input!$C$3,Input!$D$4,$A217,Input!$C$5,AW$4,"EUR")/1000</f>
        <v>1885.02808</v>
      </c>
      <c r="AX217" s="61">
        <f>_xll.Lucanet("stat",Input!$C$2,Input!$C$3,Input!$D$4,$A217,Input!$C$5,AX$4,"EUR")/1000</f>
        <v>2121.9920000000002</v>
      </c>
      <c r="AY217" s="61">
        <f>_xll.Lucanet("stat",Input!$C$2,Input!$C$3,Input!$D$4,$A217,Input!$C$5,AY$4,"EUR")/1000</f>
        <v>1946.3460700000001</v>
      </c>
      <c r="AZ217" s="61">
        <f>_xll.Lucanet("stat",Input!$C$2,Input!$C$3,Input!$D$4,$A217,Input!$C$5,AZ$4,"EUR")/1000</f>
        <v>1368.1954099999998</v>
      </c>
      <c r="BA217" s="61">
        <f>_xll.Lucanet("stat",Input!$C$2,Input!$C$3,Input!$D$4,$A217,Input!$C$5,BA$4,"EUR")/1000</f>
        <v>1670.96361</v>
      </c>
      <c r="BB217" s="61">
        <f>_xll.Lucanet("stat",Input!$C$2,Input!$C$3,Input!$D$4,$A217,Input!$C$5,BB$4,"EUR")/1000</f>
        <v>1103.7250900000001</v>
      </c>
      <c r="BC217" s="61">
        <f>_xll.Lucanet("stat",Input!$C$2,Input!$C$3,Input!$D$4,$A217,Input!$C$5,BC$4,"EUR")/1000</f>
        <v>1161.7945199999999</v>
      </c>
      <c r="BD217" s="61">
        <f>_xll.Lucanet("stat",Input!$C$2,Input!$C$3,Input!$D$4,$A217,Input!$C$5,BD$4,"EUR")/1000</f>
        <v>1255.9682399999999</v>
      </c>
      <c r="BE217" s="61">
        <f>_xll.Lucanet("stat",Input!$C$2,Input!$C$3,Input!$D$4,$A217,Input!$C$5,BE$4,"EUR")/1000</f>
        <v>1276.6327900000001</v>
      </c>
      <c r="BF217" s="61">
        <f>_xll.Lucanet("stat",Input!$C$2,Input!$C$3,Input!$D$4,$A217,Input!$C$5,BF$4,"EUR")/1000</f>
        <v>1296.77622</v>
      </c>
      <c r="BG217" s="61">
        <f>_xll.Lucanet("stat",Input!$C$2,Input!$C$3,Input!$D$4,$A217,Input!$C$5,BG$4,"EUR")/1000</f>
        <v>1254.09773</v>
      </c>
      <c r="BH217" s="61">
        <f>_xll.Lucanet("stat",Input!$C$2,Input!$C$3,Input!$D$4,$A217,Input!$C$5,BH$4,"EUR")/1000</f>
        <v>1331.6603700000001</v>
      </c>
      <c r="BI217" s="61">
        <f>_xll.Lucanet("stat",Input!$C$2,Input!$C$3,Input!$D$4,$A217,Input!$C$5,BI$4,"EUR")/1000</f>
        <v>1202.91228</v>
      </c>
      <c r="BJ217" s="61">
        <f>_xll.Lucanet("stat",Input!$C$2,Input!$C$3,Input!$D$4,$A217,Input!$C$5,BJ$4,"EUR")/1000</f>
        <v>1345.4546</v>
      </c>
      <c r="BK217" s="61">
        <f>_xll.Lucanet("stat",Input!$C$2,Input!$C$3,Input!$D$4,$A217,Input!$C$5,BK$4,"EUR")/1000</f>
        <v>1389.0023999999999</v>
      </c>
      <c r="BL217" s="61">
        <f>_xll.Lucanet("stat",Input!$C$2,Input!$C$3,Input!$D$4,$A217,Input!$C$5,BL$4,"EUR")/1000</f>
        <v>1080.5959700000001</v>
      </c>
      <c r="BM217" s="61">
        <f>_xll.Lucanet("stat",Input!$C$2,Input!$C$3,Input!$D$4,$A217,Input!$C$5,BM$4,"EUR")/1000</f>
        <v>1380.1894</v>
      </c>
      <c r="BN217" s="61">
        <f>_xll.Lucanet("stat",Input!$C$2,Input!$C$3,Input!$D$4,$A217,Input!$C$5,BN$4,"EUR")/1000</f>
        <v>1426.9423999999999</v>
      </c>
      <c r="BO217" s="61">
        <f>_xll.Lucanet("stat",Input!$C$2,Input!$C$3,Input!$D$4,$A217,Input!$C$5,BO$4,"EUR")/1000</f>
        <v>1466.7589800000001</v>
      </c>
      <c r="BP217" s="61">
        <f>_xll.Lucanet("stat",Input!$C$2,Input!$C$3,Input!$D$4,$A217,Input!$C$5,BP$4,"EUR")/1000</f>
        <v>1329.8315600000001</v>
      </c>
      <c r="BQ217" s="61">
        <f>_xll.Lucanet("stat",Input!$C$2,Input!$C$3,Input!$D$4,$A217,Input!$C$5,BQ$4,"EUR")/1000</f>
        <v>1570.0106899999998</v>
      </c>
      <c r="BR217" s="61">
        <f>_xll.Lucanet("stat",Input!$C$2,Input!$C$3,Input!$D$4,$A217,Input!$C$5,BR$4,"EUR")/1000</f>
        <v>1236.7930100000001</v>
      </c>
      <c r="BS217" s="61">
        <f>_xll.Lucanet("stat",Input!$C$2,Input!$C$3,Input!$D$4,$A217,Input!$C$5,BS$4,"EUR")/1000</f>
        <v>1471.0683999999999</v>
      </c>
      <c r="BT217" s="61">
        <f>_xll.Lucanet("stat",Input!$C$2,Input!$C$3,Input!$D$4,$A217,Input!$C$5,BT$4,"EUR")/1000</f>
        <v>1609.0349199999998</v>
      </c>
      <c r="BU217" s="61">
        <f>_xll.Lucanet("stat",Input!$C$2,Input!$C$3,Input!$D$4,$A217,Input!$C$5,BU$4,"EUR")/1000</f>
        <v>1300.7400299999999</v>
      </c>
      <c r="BV217" s="61">
        <f>_xll.Lucanet("stat",Input!$C$2,Input!$C$3,Input!$D$4,$A217,Input!$C$5,BV$4,"EUR")/1000</f>
        <v>1657.0989299999999</v>
      </c>
      <c r="BW217" s="61">
        <f>_xll.Lucanet("stat",Input!$C$2,Input!$C$3,Input!$D$4,$A217,Input!$C$5,BW$4,"EUR")/1000</f>
        <v>1606.5973799999999</v>
      </c>
      <c r="BX217" s="61">
        <f>_xll.Lucanet("stat",Input!$C$2,Input!$C$3,Input!$D$4,$A217,Input!$C$5,BX$4,"EUR")/1000</f>
        <v>1830.5426</v>
      </c>
      <c r="BY217" s="61">
        <f>_xll.Lucanet("stat",Input!$C$2,Input!$C$3,Input!$D$4,$A217,Input!$C$5,BY$4,"EUR")/1000</f>
        <v>1618.8955100000001</v>
      </c>
      <c r="BZ217" s="61">
        <f>_xll.Lucanet("stat",Input!$C$2,Input!$C$3,Input!$D$4,$A217,Input!$C$5,BZ$4,"EUR")/1000</f>
        <v>1510.1563700000002</v>
      </c>
      <c r="CA217" s="61">
        <f>_xll.Lucanet("stat",Input!$C$2,Input!$C$3,Input!$D$4,$A217,Input!$C$5,CA$4,"EUR")/1000</f>
        <v>1206.6361299999999</v>
      </c>
      <c r="CB217" s="61">
        <f>_xll.Lucanet("stat",Input!$C$2,Input!$C$3,Input!$D$4,$A217,Input!$C$5,CB$4,"EUR")/1000</f>
        <v>1293.35322</v>
      </c>
      <c r="CC217" s="61">
        <f>_xll.Lucanet("stat",Input!$C$2,Input!$C$3,Input!$D$4,$A217,Input!$C$5,CC$4,"EUR")/1000</f>
        <v>1002.66248</v>
      </c>
      <c r="CD217" s="61">
        <f>_xll.Lucanet("stat",Input!$C$2,Input!$C$3,Input!$D$4,$A217,Input!$C$5,CD$4,"EUR")/1000</f>
        <v>1665.8268999999998</v>
      </c>
      <c r="CE217" s="61">
        <f>_xll.Lucanet("stat",Input!$C$2,Input!$C$3,Input!$D$4,$A217,Input!$C$5,CE$4,"EUR")/1000</f>
        <v>1890.5603799999999</v>
      </c>
      <c r="CF217" s="61">
        <f>_xll.Lucanet("stat",Input!$C$2,Input!$C$3,Input!$D$4,$A217,Input!$C$5,CF$4,"EUR")/1000</f>
        <v>1725.1133</v>
      </c>
      <c r="CG217" s="61">
        <f>_xll.Lucanet("stat",Input!$C$2,Input!$C$3,Input!$D$4,$A217,Input!$C$5,CG$4,"EUR")/1000</f>
        <v>2203.26737</v>
      </c>
      <c r="CH217" s="61">
        <f>_xll.Lucanet("stat",Input!$C$2,Input!$C$3,Input!$D$4,$A217,Input!$C$5,CH$4,"EUR")/1000</f>
        <v>2203.26737</v>
      </c>
      <c r="CI217" s="61">
        <f>_xll.Lucanet("stat",Input!$C$2,Input!$C$3,Input!$D$4,$A217,Input!$C$5,CI$4,"EUR")/1000</f>
        <v>2203.26737</v>
      </c>
      <c r="CJ217" s="61">
        <f>_xll.Lucanet("stat",Input!$C$2,Input!$C$3,Input!$D$4,$A217,Input!$C$5,CJ$4,"EUR")/1000</f>
        <v>2203.26737</v>
      </c>
      <c r="CK217" s="61">
        <f>_xll.Lucanet("stat",Input!$C$2,Input!$C$3,Input!$D$4,$A217,Input!$C$5,CK$4,"EUR")/1000</f>
        <v>2203.26737</v>
      </c>
      <c r="CL217" s="61">
        <f>_xll.Lucanet("stat",Input!$C$2,Input!$C$3,Input!$D$4,$A217,Input!$C$5,CL$4,"EUR")/1000</f>
        <v>2203.26737</v>
      </c>
    </row>
    <row r="218" spans="1:90">
      <c r="A218" s="107"/>
      <c r="B218" s="107"/>
      <c r="C218" s="37">
        <v>21</v>
      </c>
      <c r="D218" s="77" t="s">
        <v>43</v>
      </c>
      <c r="E218" s="49">
        <f t="shared" si="2122"/>
        <v>49.289928777444899</v>
      </c>
      <c r="S218" s="61">
        <v>0</v>
      </c>
      <c r="T218" s="61">
        <v>0</v>
      </c>
      <c r="U218" s="61">
        <v>0</v>
      </c>
      <c r="V218" s="61">
        <v>0</v>
      </c>
      <c r="W218" s="61">
        <v>0</v>
      </c>
      <c r="X218" s="61">
        <v>0</v>
      </c>
      <c r="Y218" s="61">
        <f t="shared" ref="Y218:AB218" si="2137">Y215/-Y211*365</f>
        <v>0</v>
      </c>
      <c r="Z218" s="61">
        <f t="shared" si="2137"/>
        <v>0</v>
      </c>
      <c r="AA218" s="61">
        <f t="shared" si="2137"/>
        <v>0</v>
      </c>
      <c r="AB218" s="61">
        <f t="shared" si="2137"/>
        <v>0</v>
      </c>
      <c r="AC218" s="61">
        <f>AC215/-AC211*365</f>
        <v>627.19235126770445</v>
      </c>
      <c r="AD218" s="61">
        <f>AD215/-AD211*365</f>
        <v>310.54436824280435</v>
      </c>
      <c r="AE218" s="61">
        <f>AE215/-AE211*365</f>
        <v>405.43352866319009</v>
      </c>
      <c r="AF218" s="61">
        <f>AF215/-AF211*365</f>
        <v>68.175083920991725</v>
      </c>
      <c r="AG218" s="61">
        <f>AG215/-AG211*365</f>
        <v>34.484894504920156</v>
      </c>
      <c r="AH218" s="61">
        <f t="shared" ref="AH218:AO218" si="2138">AH215/-AH211*365</f>
        <v>84.221695437592615</v>
      </c>
      <c r="AI218" s="61">
        <f t="shared" si="2138"/>
        <v>46.616317245054759</v>
      </c>
      <c r="AJ218" s="61">
        <f t="shared" si="2138"/>
        <v>72.373576598551367</v>
      </c>
      <c r="AK218" s="61">
        <f t="shared" si="2138"/>
        <v>79.090814527289965</v>
      </c>
      <c r="AL218" s="61">
        <f t="shared" si="2138"/>
        <v>111.84066402268904</v>
      </c>
      <c r="AM218" s="61">
        <f t="shared" si="2138"/>
        <v>62.037328119739797</v>
      </c>
      <c r="AN218" s="61">
        <f t="shared" si="2138"/>
        <v>82.586381168812522</v>
      </c>
      <c r="AO218" s="61">
        <f t="shared" si="2138"/>
        <v>42.230581859225246</v>
      </c>
      <c r="AP218" s="61">
        <f t="shared" ref="AP218:BB218" si="2139">AP215/-AP211*365</f>
        <v>49.647447367121998</v>
      </c>
      <c r="AQ218" s="61">
        <f t="shared" si="2139"/>
        <v>46.366524040783531</v>
      </c>
      <c r="AR218" s="61">
        <f t="shared" si="2139"/>
        <v>52.532972699477419</v>
      </c>
      <c r="AS218" s="61">
        <f t="shared" si="2139"/>
        <v>60.595826450034487</v>
      </c>
      <c r="AT218" s="61">
        <f t="shared" si="2139"/>
        <v>36.747921061934733</v>
      </c>
      <c r="AU218" s="61">
        <f t="shared" si="2139"/>
        <v>31.142580987019926</v>
      </c>
      <c r="AV218" s="61">
        <f t="shared" si="2139"/>
        <v>58.257228510924598</v>
      </c>
      <c r="AW218" s="61">
        <f t="shared" si="2139"/>
        <v>97.459574950566079</v>
      </c>
      <c r="AX218" s="61">
        <f t="shared" si="2139"/>
        <v>96.437912394079561</v>
      </c>
      <c r="AY218" s="61">
        <f t="shared" si="2139"/>
        <v>83.091999316074066</v>
      </c>
      <c r="AZ218" s="61">
        <f t="shared" si="2139"/>
        <v>51.529197085952021</v>
      </c>
      <c r="BA218" s="61">
        <f t="shared" si="2139"/>
        <v>64.565237688445819</v>
      </c>
      <c r="BB218" s="61">
        <f t="shared" si="2139"/>
        <v>39.554552197032017</v>
      </c>
      <c r="BC218" s="61">
        <f t="shared" ref="BC218:BN218" si="2140">BC215/-BC211*365</f>
        <v>41.006611943033306</v>
      </c>
      <c r="BD218" s="61">
        <f t="shared" si="2140"/>
        <v>45.482079588149482</v>
      </c>
      <c r="BE218" s="61">
        <f t="shared" si="2140"/>
        <v>48.086936148577131</v>
      </c>
      <c r="BF218" s="61">
        <f t="shared" si="2140"/>
        <v>52.114491265884141</v>
      </c>
      <c r="BG218" s="61">
        <f t="shared" si="2140"/>
        <v>53.430574605069751</v>
      </c>
      <c r="BH218" s="61">
        <f t="shared" si="2140"/>
        <v>57.883105446389273</v>
      </c>
      <c r="BI218" s="61">
        <f t="shared" si="2140"/>
        <v>53.114289238992527</v>
      </c>
      <c r="BJ218" s="61">
        <f t="shared" si="2140"/>
        <v>69.171914949662366</v>
      </c>
      <c r="BK218" s="61">
        <f t="shared" si="2140"/>
        <v>85.763956390766822</v>
      </c>
      <c r="BL218" s="61">
        <f t="shared" si="2140"/>
        <v>80.454185355361318</v>
      </c>
      <c r="BM218" s="61">
        <f t="shared" si="2140"/>
        <v>113.92026829301773</v>
      </c>
      <c r="BN218" s="61">
        <f t="shared" si="2140"/>
        <v>144.47048281670658</v>
      </c>
      <c r="BO218" s="61">
        <f t="shared" ref="BO218:BZ218" si="2141">BO215/-BO211*365</f>
        <v>164.53203051548445</v>
      </c>
      <c r="BP218" s="61">
        <f t="shared" si="2141"/>
        <v>131.62511585060355</v>
      </c>
      <c r="BQ218" s="61">
        <f t="shared" si="2141"/>
        <v>148.06031006860377</v>
      </c>
      <c r="BR218" s="61">
        <f t="shared" si="2141"/>
        <v>101.75391630661979</v>
      </c>
      <c r="BS218" s="61">
        <f t="shared" si="2141"/>
        <v>113.2256863048233</v>
      </c>
      <c r="BT218" s="61">
        <f t="shared" si="2141"/>
        <v>123.74112350768195</v>
      </c>
      <c r="BU218" s="61">
        <f t="shared" si="2141"/>
        <v>93.872576316704084</v>
      </c>
      <c r="BV218" s="61">
        <f t="shared" si="2141"/>
        <v>115.60384731474606</v>
      </c>
      <c r="BW218" s="61">
        <f t="shared" si="2141"/>
        <v>97.715400401565773</v>
      </c>
      <c r="BX218" s="61">
        <f t="shared" si="2141"/>
        <v>95.685539939218032</v>
      </c>
      <c r="BY218" s="61">
        <f t="shared" si="2141"/>
        <v>60.367212809872512</v>
      </c>
      <c r="BZ218" s="61">
        <f t="shared" si="2141"/>
        <v>47.039280510635152</v>
      </c>
      <c r="CA218" s="61">
        <f t="shared" ref="CA218:CL218" si="2142">CA215/-CA211*365</f>
        <v>36.789794959016191</v>
      </c>
      <c r="CB218" s="61">
        <f t="shared" si="2142"/>
        <v>41.754531735143381</v>
      </c>
      <c r="CC218" s="61">
        <f t="shared" si="2142"/>
        <v>32.845560618949186</v>
      </c>
      <c r="CD218" s="61">
        <f t="shared" si="2142"/>
        <v>55.230062691667626</v>
      </c>
      <c r="CE218" s="61">
        <f t="shared" si="2142"/>
        <v>58.876724458096838</v>
      </c>
      <c r="CF218" s="61">
        <f t="shared" si="2142"/>
        <v>49.289928777444899</v>
      </c>
      <c r="CG218" s="61">
        <f t="shared" si="2142"/>
        <v>65.471083973018054</v>
      </c>
      <c r="CH218" s="61">
        <f t="shared" si="2142"/>
        <v>66.653429850676602</v>
      </c>
      <c r="CI218" s="61">
        <f t="shared" si="2142"/>
        <v>71.555771588096277</v>
      </c>
      <c r="CJ218" s="61">
        <f t="shared" si="2142"/>
        <v>82.234447933958535</v>
      </c>
      <c r="CK218" s="61">
        <f t="shared" si="2142"/>
        <v>118.1569987798172</v>
      </c>
      <c r="CL218" s="61">
        <f t="shared" si="2142"/>
        <v>181.303654647326</v>
      </c>
    </row>
    <row r="219" spans="1:90">
      <c r="A219" s="107"/>
      <c r="B219" s="107"/>
      <c r="D219" s="77" t="s">
        <v>409</v>
      </c>
      <c r="E219" s="49">
        <f t="shared" si="2122"/>
        <v>65.422538377754975</v>
      </c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>
        <f>AVERAGE(S218:AD218)</f>
        <v>78.144726625875734</v>
      </c>
      <c r="AE219" s="61">
        <f>AVERAGE(T218:AE218)</f>
        <v>111.9308540144749</v>
      </c>
      <c r="AF219" s="61">
        <f t="shared" ref="AF219:AO219" si="2143">AVERAGE(U218:AF218)</f>
        <v>117.61211100789087</v>
      </c>
      <c r="AG219" s="61">
        <f t="shared" si="2143"/>
        <v>120.48585221663423</v>
      </c>
      <c r="AH219" s="61">
        <f t="shared" si="2143"/>
        <v>127.50432683643362</v>
      </c>
      <c r="AI219" s="61">
        <f t="shared" si="2143"/>
        <v>131.38901994018818</v>
      </c>
      <c r="AJ219" s="61">
        <f t="shared" si="2143"/>
        <v>137.4201513234008</v>
      </c>
      <c r="AK219" s="61">
        <f t="shared" si="2143"/>
        <v>144.01105253400829</v>
      </c>
      <c r="AL219" s="61">
        <f t="shared" si="2143"/>
        <v>153.33110786923237</v>
      </c>
      <c r="AM219" s="61">
        <f t="shared" si="2143"/>
        <v>158.50088521254403</v>
      </c>
      <c r="AN219" s="61">
        <f t="shared" si="2143"/>
        <v>165.38308364327841</v>
      </c>
      <c r="AO219" s="61">
        <f t="shared" si="2143"/>
        <v>116.63626952590512</v>
      </c>
      <c r="AP219" s="61">
        <f t="shared" ref="AP219" si="2144">AVERAGE(AE218:AP218)</f>
        <v>94.894859452931584</v>
      </c>
      <c r="AQ219" s="61">
        <f t="shared" ref="AQ219" si="2145">AVERAGE(AF218:AQ218)</f>
        <v>64.972609067731071</v>
      </c>
      <c r="AR219" s="61">
        <f t="shared" ref="AR219" si="2146">AVERAGE(AG218:AR218)</f>
        <v>63.66909979927155</v>
      </c>
      <c r="AS219" s="61">
        <f t="shared" ref="AS219" si="2147">AVERAGE(AH218:AS218)</f>
        <v>65.845010794697728</v>
      </c>
      <c r="AT219" s="61">
        <f t="shared" ref="AT219" si="2148">AVERAGE(AI218:AT218)</f>
        <v>61.888862930059567</v>
      </c>
      <c r="AU219" s="61">
        <f t="shared" ref="AU219" si="2149">AVERAGE(AJ218:AU218)</f>
        <v>60.599384908556679</v>
      </c>
      <c r="AV219" s="61">
        <f t="shared" ref="AV219" si="2150">AVERAGE(AK218:AV218)</f>
        <v>59.423022567921116</v>
      </c>
      <c r="AW219" s="61">
        <f t="shared" ref="AW219" si="2151">AVERAGE(AL218:AW218)</f>
        <v>60.953752603194125</v>
      </c>
      <c r="AX219" s="61">
        <f t="shared" ref="AX219" si="2152">AVERAGE(AM218:AX218)</f>
        <v>59.670189967476666</v>
      </c>
      <c r="AY219" s="61">
        <f t="shared" ref="AY219" si="2153">AVERAGE(AN218:AY218)</f>
        <v>61.424745900504519</v>
      </c>
      <c r="AZ219" s="61">
        <f t="shared" ref="AZ219" si="2154">AVERAGE(AO218:AZ218)</f>
        <v>58.836647226932804</v>
      </c>
      <c r="BA219" s="61">
        <f t="shared" ref="BA219" si="2155">AVERAGE(AP218:BA218)</f>
        <v>60.69786854603452</v>
      </c>
      <c r="BB219" s="61">
        <f t="shared" ref="BB219:BC219" si="2156">AVERAGE(AQ218:BB218)</f>
        <v>59.856793948527013</v>
      </c>
      <c r="BC219" s="61">
        <f t="shared" si="2156"/>
        <v>59.410134607047816</v>
      </c>
      <c r="BD219" s="61">
        <f t="shared" ref="BD219" si="2157">AVERAGE(AS218:BD218)</f>
        <v>58.822560181103832</v>
      </c>
      <c r="BE219" s="61">
        <f t="shared" ref="BE219" si="2158">AVERAGE(AT218:BE218)</f>
        <v>57.780152655982398</v>
      </c>
      <c r="BF219" s="61">
        <f t="shared" ref="BF219" si="2159">AVERAGE(AU218:BF218)</f>
        <v>59.060700172978166</v>
      </c>
      <c r="BG219" s="61">
        <f t="shared" ref="BG219" si="2160">AVERAGE(AV218:BG218)</f>
        <v>60.918032974482337</v>
      </c>
      <c r="BH219" s="61">
        <f t="shared" ref="BH219" si="2161">AVERAGE(AW218:BH218)</f>
        <v>60.886856052437729</v>
      </c>
      <c r="BI219" s="61">
        <f t="shared" ref="BI219" si="2162">AVERAGE(AX218:BI218)</f>
        <v>57.191415576473268</v>
      </c>
      <c r="BJ219" s="61">
        <f t="shared" ref="BJ219" si="2163">AVERAGE(AY218:BJ218)</f>
        <v>54.919249122771838</v>
      </c>
      <c r="BK219" s="61">
        <f t="shared" ref="BK219" si="2164">AVERAGE(AZ218:BK218)</f>
        <v>55.141912212329544</v>
      </c>
      <c r="BL219" s="61">
        <f t="shared" ref="BL219" si="2165">AVERAGE(BA218:BL218)</f>
        <v>57.552327901446994</v>
      </c>
      <c r="BM219" s="61">
        <f t="shared" ref="BM219" si="2166">AVERAGE(BB218:BM218)</f>
        <v>61.665247118494655</v>
      </c>
      <c r="BN219" s="61">
        <f t="shared" ref="BN219" si="2167">AVERAGE(BC218:BN218)</f>
        <v>70.40824133680087</v>
      </c>
      <c r="BO219" s="61">
        <f t="shared" ref="BO219" si="2168">AVERAGE(BD218:BO218)</f>
        <v>80.702026217838466</v>
      </c>
      <c r="BP219" s="61">
        <f t="shared" ref="BP219" si="2169">AVERAGE(BE218:BP218)</f>
        <v>87.880612573042981</v>
      </c>
      <c r="BQ219" s="61">
        <f t="shared" ref="BQ219" si="2170">AVERAGE(BF218:BQ218)</f>
        <v>96.211727066378515</v>
      </c>
      <c r="BR219" s="61">
        <f t="shared" ref="BR219" si="2171">AVERAGE(BG218:BR218)</f>
        <v>100.34834581977317</v>
      </c>
      <c r="BS219" s="61">
        <f t="shared" ref="BS219" si="2172">AVERAGE(BH218:BS218)</f>
        <v>105.33127179475264</v>
      </c>
      <c r="BT219" s="61">
        <f t="shared" ref="BT219" si="2173">AVERAGE(BI218:BT218)</f>
        <v>110.81943996652701</v>
      </c>
      <c r="BU219" s="61">
        <f t="shared" ref="BU219" si="2174">AVERAGE(BJ218:BU218)</f>
        <v>114.21596388966964</v>
      </c>
      <c r="BV219" s="61">
        <f t="shared" ref="BV219" si="2175">AVERAGE(BK218:BV218)</f>
        <v>118.08529158675994</v>
      </c>
      <c r="BW219" s="61">
        <f t="shared" ref="BW219" si="2176">AVERAGE(BL218:BW218)</f>
        <v>119.08124525432652</v>
      </c>
      <c r="BX219" s="61">
        <f t="shared" ref="BX219" si="2177">AVERAGE(BM218:BX218)</f>
        <v>120.35052480298123</v>
      </c>
      <c r="BY219" s="61">
        <f t="shared" ref="BY219" si="2178">AVERAGE(BN218:BY218)</f>
        <v>115.88777017938583</v>
      </c>
      <c r="BZ219" s="61">
        <f t="shared" ref="BZ219" si="2179">AVERAGE(BO218:BZ218)</f>
        <v>107.76850332054654</v>
      </c>
      <c r="CA219" s="61">
        <f t="shared" ref="CA219" si="2180">AVERAGE(BP218:CA218)</f>
        <v>97.123317024174185</v>
      </c>
      <c r="CB219" s="61">
        <f t="shared" ref="CB219" si="2181">AVERAGE(BQ218:CB218)</f>
        <v>89.634101681219178</v>
      </c>
      <c r="CC219" s="61">
        <f t="shared" ref="CC219" si="2182">AVERAGE(BR218:CC218)</f>
        <v>80.032872560414617</v>
      </c>
      <c r="CD219" s="61">
        <f t="shared" ref="CD219" si="2183">AVERAGE(BS218:CD218)</f>
        <v>76.1558847591686</v>
      </c>
      <c r="CE219" s="61">
        <f t="shared" ref="CE219" si="2184">AVERAGE(BT218:CE218)</f>
        <v>71.626804605274728</v>
      </c>
      <c r="CF219" s="61">
        <f t="shared" ref="CF219" si="2185">AVERAGE(BU218:CF218)</f>
        <v>65.422538377754975</v>
      </c>
      <c r="CG219" s="61">
        <f t="shared" ref="CG219" si="2186">AVERAGE(BV218:CG218)</f>
        <v>63.055747349114476</v>
      </c>
      <c r="CH219" s="61">
        <f t="shared" ref="CH219" si="2187">AVERAGE(BW218:CH218)</f>
        <v>58.976545893775352</v>
      </c>
      <c r="CI219" s="61">
        <f t="shared" ref="CI219" si="2188">AVERAGE(BX218:CI218)</f>
        <v>56.796576825986229</v>
      </c>
      <c r="CJ219" s="61">
        <f t="shared" ref="CJ219" si="2189">AVERAGE(BY218:CJ218)</f>
        <v>55.675652492214603</v>
      </c>
      <c r="CK219" s="61">
        <f t="shared" ref="CK219" si="2190">AVERAGE(BZ218:CK218)</f>
        <v>60.491467989709996</v>
      </c>
      <c r="CL219" s="61">
        <f t="shared" ref="CL219" si="2191">AVERAGE(CA218:CL218)</f>
        <v>71.68016583443422</v>
      </c>
    </row>
    <row r="220" spans="1:90">
      <c r="A220" s="107"/>
      <c r="B220" s="107"/>
      <c r="E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1"/>
    </row>
    <row r="221" spans="1:90">
      <c r="A221" s="107"/>
      <c r="B221" s="107"/>
      <c r="C221" s="37">
        <v>19</v>
      </c>
      <c r="D221" s="85" t="s">
        <v>406</v>
      </c>
      <c r="E221" s="61"/>
      <c r="G221" s="54" t="e">
        <f>_xll.Lucanet("stat",Input!$C$2,Input!$C$3,Input!$D$4,$A221,Input!$C$5,G$4,"EUR")/1000</f>
        <v>#VALUE!</v>
      </c>
      <c r="H221" s="54" t="e">
        <f>_xll.Lucanet("stat",Input!$C$2,Input!$C$3,Input!$D$4,$A221,Input!$C$5,H$4,"EUR")/1000</f>
        <v>#VALUE!</v>
      </c>
      <c r="I221" s="54" t="e">
        <f>_xll.Lucanet("stat",Input!$C$2,Input!$C$3,Input!$D$4,$A221,Input!$C$5,I$4,"EUR")/1000</f>
        <v>#VALUE!</v>
      </c>
      <c r="J221" s="54" t="e">
        <f>_xll.Lucanet("stat",Input!$C$2,Input!$C$3,Input!$D$4,$A221,Input!$C$5,J$4,"EUR")/1000</f>
        <v>#VALUE!</v>
      </c>
      <c r="K221" s="54" t="e">
        <f>_xll.Lucanet("stat",Input!$C$2,Input!$C$3,Input!$D$4,$A221,Input!$C$5,K$4,"EUR")/1000</f>
        <v>#VALUE!</v>
      </c>
      <c r="L221" s="54" t="e">
        <f>_xll.Lucanet("stat",Input!$C$2,Input!$C$3,Input!$D$4,$A221,Input!$C$5,L$4,"EUR")/1000</f>
        <v>#VALUE!</v>
      </c>
      <c r="M221" s="54" t="e">
        <f>_xll.Lucanet("stat",Input!$C$2,Input!$C$3,Input!$D$4,$A221,Input!$C$5,M$4,"EUR")/1000</f>
        <v>#VALUE!</v>
      </c>
      <c r="N221" s="54" t="e">
        <f>_xll.Lucanet("stat",Input!$C$2,Input!$C$3,Input!$D$4,$A221,Input!$C$5,N$4,"EUR")/1000</f>
        <v>#VALUE!</v>
      </c>
      <c r="O221" s="54" t="e">
        <f>_xll.Lucanet("stat",Input!$C$2,Input!$C$3,Input!$D$4,$A221,Input!$C$5,O$4,"EUR")/1000</f>
        <v>#VALUE!</v>
      </c>
      <c r="P221" s="54" t="e">
        <f>_xll.Lucanet("stat",Input!$C$2,Input!$C$3,Input!$D$4,$A221,Input!$C$5,P$4,"EUR")/1000</f>
        <v>#VALUE!</v>
      </c>
      <c r="Q221" s="54" t="e">
        <f>_xll.Lucanet("stat",Input!$C$2,Input!$C$3,Input!$D$4,$A221,Input!$C$5,Q$4,"EUR")/1000</f>
        <v>#VALUE!</v>
      </c>
      <c r="R221" s="54" t="e">
        <f>_xll.Lucanet("stat",Input!$C$2,Input!$C$3,Input!$D$4,$A221,Input!$C$5,R$4,"EUR")/1000</f>
        <v>#VALUE!</v>
      </c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</row>
    <row r="222" spans="1:90">
      <c r="A222" s="107" t="s">
        <v>165</v>
      </c>
      <c r="B222" s="107" t="s">
        <v>188</v>
      </c>
      <c r="D222" s="77" t="s">
        <v>17</v>
      </c>
      <c r="E222" s="49">
        <f>INDEX(S222:CK222,COUNT($S$1:$CK$1))</f>
        <v>318.14666999999997</v>
      </c>
      <c r="G222" s="54">
        <f>_xll.Lucanet("stat",Input!$C$2,Input!$C$3,Input!$D$4,$A222,Input!$C$5,G$4,"EUR")/1000</f>
        <v>0</v>
      </c>
      <c r="H222" s="54">
        <f>_xll.Lucanet("stat",Input!$C$2,Input!$C$3,Input!$D$4,$A222,Input!$C$5,H$4,"EUR")/1000</f>
        <v>0</v>
      </c>
      <c r="I222" s="54">
        <f>_xll.Lucanet("stat",Input!$C$2,Input!$C$3,Input!$D$4,$A222,Input!$C$5,I$4,"EUR")/1000</f>
        <v>0</v>
      </c>
      <c r="J222" s="54">
        <f>_xll.Lucanet("stat",Input!$C$2,Input!$C$3,Input!$D$4,$A222,Input!$C$5,J$4,"EUR")/1000</f>
        <v>0</v>
      </c>
      <c r="K222" s="54">
        <f>_xll.Lucanet("stat",Input!$C$2,Input!$C$3,Input!$D$4,$A222,Input!$C$5,K$4,"EUR")/1000</f>
        <v>0</v>
      </c>
      <c r="L222" s="54">
        <f>_xll.Lucanet("stat",Input!$C$2,Input!$C$3,Input!$D$4,$A222,Input!$C$5,L$4,"EUR")/1000</f>
        <v>0</v>
      </c>
      <c r="M222" s="54">
        <f>_xll.Lucanet("stat",Input!$C$2,Input!$C$3,Input!$D$4,$A222,Input!$C$5,M$4,"EUR")/1000</f>
        <v>0</v>
      </c>
      <c r="N222" s="54">
        <f>_xll.Lucanet("stat",Input!$C$2,Input!$C$3,Input!$D$4,$A222,Input!$C$5,N$4,"EUR")/1000</f>
        <v>0</v>
      </c>
      <c r="O222" s="54">
        <f>_xll.Lucanet("stat",Input!$C$2,Input!$C$3,Input!$D$4,$A222,Input!$C$5,O$4,"EUR")/1000</f>
        <v>0</v>
      </c>
      <c r="P222" s="54">
        <f>_xll.Lucanet("stat",Input!$C$2,Input!$C$3,Input!$D$4,$A222,Input!$C$5,P$4,"EUR")/1000</f>
        <v>0</v>
      </c>
      <c r="Q222" s="54">
        <f>_xll.Lucanet("stat",Input!$C$2,Input!$C$3,Input!$D$4,$A222,Input!$C$5,Q$4,"EUR")/1000</f>
        <v>0</v>
      </c>
      <c r="R222" s="54">
        <f>_xll.Lucanet("stat",Input!$C$2,Input!$C$3,Input!$D$4,$A222,Input!$C$5,R$4,"EUR")/1000</f>
        <v>0</v>
      </c>
      <c r="S222" s="67">
        <v>0</v>
      </c>
      <c r="T222" s="61">
        <v>0</v>
      </c>
      <c r="U222" s="61">
        <v>0</v>
      </c>
      <c r="V222" s="61">
        <v>0</v>
      </c>
      <c r="W222" s="61">
        <v>0</v>
      </c>
      <c r="X222" s="61">
        <v>0</v>
      </c>
      <c r="Y222" s="61">
        <v>0</v>
      </c>
      <c r="Z222" s="61">
        <v>0</v>
      </c>
      <c r="AA222" s="61">
        <v>0</v>
      </c>
      <c r="AB222" s="61">
        <v>0</v>
      </c>
      <c r="AC222" s="61">
        <v>0</v>
      </c>
      <c r="AD222" s="61">
        <v>0</v>
      </c>
      <c r="AE222" s="61">
        <v>172.76249999999999</v>
      </c>
      <c r="AF222" s="61">
        <v>172.76249999999999</v>
      </c>
      <c r="AG222" s="61">
        <v>172.76249999999999</v>
      </c>
      <c r="AH222" s="61">
        <v>172.76249999999999</v>
      </c>
      <c r="AI222" s="61">
        <v>207.42500000000001</v>
      </c>
      <c r="AJ222" s="61">
        <v>207.42500000000001</v>
      </c>
      <c r="AK222" s="61">
        <v>207.42500000000001</v>
      </c>
      <c r="AL222" s="61">
        <v>207.42500000000001</v>
      </c>
      <c r="AM222" s="61">
        <v>207.42500000000001</v>
      </c>
      <c r="AN222" s="61">
        <v>207.42500000000001</v>
      </c>
      <c r="AO222" s="61">
        <v>207.42500000000001</v>
      </c>
      <c r="AP222" s="61">
        <v>207.42500000000001</v>
      </c>
      <c r="AQ222" s="61">
        <f>_xll.Lucanet("stat",Input!$F$2,Input!$C$3,Input!$D$4,$A222,Input!$C$5,AQ$4,"EUR")/1000</f>
        <v>296.37615</v>
      </c>
      <c r="AR222" s="61">
        <f>_xll.Lucanet("stat",Input!$F$2,Input!$C$3,Input!$D$4,$A222,Input!$C$5,AR$4,"EUR")/1000</f>
        <v>317.39783</v>
      </c>
      <c r="AS222" s="61">
        <f>_xll.Lucanet("stat",Input!$F$2,Input!$C$3,Input!$D$4,$A222,Input!$C$5,AS$4,"EUR")/1000</f>
        <v>320.39724999999999</v>
      </c>
      <c r="AT222" s="61">
        <f>_xll.Lucanet("stat",Input!$F$2,Input!$C$3,Input!$D$4,$A222,Input!$C$5,AT$4,"EUR")/1000</f>
        <v>262.86804999999998</v>
      </c>
      <c r="AU222" s="61">
        <f>_xll.Lucanet("stat",Input!$F$2,Input!$C$3,Input!$D$4,$A222,Input!$C$5,AU$4,"EUR")/1000</f>
        <v>264.82691</v>
      </c>
      <c r="AV222" s="61">
        <f>_xll.Lucanet("stat",Input!$F$2,Input!$C$3,Input!$D$4,$A222,Input!$C$5,AV$4,"EUR")/1000</f>
        <v>246.49115</v>
      </c>
      <c r="AW222" s="61">
        <f>_xll.Lucanet("stat",Input!$F$2,Input!$C$3,Input!$D$4,$A222,Input!$C$5,AW$4,"EUR")/1000</f>
        <v>248.48579000000001</v>
      </c>
      <c r="AX222" s="61">
        <f>_xll.Lucanet("stat",Input!$F$2,Input!$C$3,Input!$D$4,$A222,Input!$C$5,AX$4,"EUR")/1000</f>
        <v>248.48626000000002</v>
      </c>
      <c r="AY222" s="61">
        <f>_xll.Lucanet("stat",Input!$F$2,Input!$C$3,Input!$D$4,$A222,Input!$C$5,AY$4,"EUR")/1000</f>
        <v>273.34224</v>
      </c>
      <c r="AZ222" s="61">
        <f>_xll.Lucanet("stat",Input!$F$2,Input!$C$3,Input!$D$4,$A222,Input!$C$5,AZ$4,"EUR")/1000</f>
        <v>275.05547999999999</v>
      </c>
      <c r="BA222" s="61">
        <f>_xll.Lucanet("stat",Input!$F$2,Input!$C$3,Input!$D$4,$A222,Input!$C$5,BA$4,"EUR")/1000</f>
        <v>268.31865999999997</v>
      </c>
      <c r="BB222" s="61">
        <f>_xll.Lucanet("stat",Input!$F$2,Input!$C$3,Input!$D$4,$A222,Input!$C$5,BB$4,"EUR")/1000</f>
        <v>268.31865999999997</v>
      </c>
      <c r="BC222" s="61">
        <f>_xll.Lucanet("stat",Input!$G$2,Input!$C$3,Input!$D$4,$A222,Input!$C$5,BC$4,"EUR")/1000</f>
        <v>110.44542</v>
      </c>
      <c r="BD222" s="61">
        <f>_xll.Lucanet("stat",Input!$G$2,Input!$C$3,Input!$D$4,$A222,Input!$C$5,BD$4,"EUR")/1000</f>
        <v>140.85554000000002</v>
      </c>
      <c r="BE222" s="61">
        <f>_xll.Lucanet("stat",Input!$G$2,Input!$C$3,Input!$D$4,$A222,Input!$C$5,BE$4,"EUR")/1000</f>
        <v>121.06238</v>
      </c>
      <c r="BF222" s="61">
        <f>_xll.Lucanet("stat",Input!$G$2,Input!$C$3,Input!$D$4,$A222,Input!$C$5,BF$4,"EUR")/1000</f>
        <v>147.25320000000002</v>
      </c>
      <c r="BG222" s="61">
        <f>_xll.Lucanet("stat",Input!$G$2,Input!$C$3,Input!$D$4,$A222,Input!$C$5,BG$4,"EUR")/1000</f>
        <v>140.47970000000001</v>
      </c>
      <c r="BH222" s="61">
        <f>_xll.Lucanet("stat",Input!$G$2,Input!$C$3,Input!$D$4,$A222,Input!$C$5,BH$4,"EUR")/1000</f>
        <v>146.04931999999999</v>
      </c>
      <c r="BI222" s="61">
        <f>_xll.Lucanet("stat",Input!$G$2,Input!$C$3,Input!$D$4,$A222,Input!$C$5,BI$4,"EUR")/1000</f>
        <v>134.92036999999999</v>
      </c>
      <c r="BJ222" s="61">
        <f>_xll.Lucanet("stat",Input!$G$2,Input!$C$3,Input!$D$4,$A222,Input!$C$5,BJ$4,"EUR")/1000</f>
        <v>142.10914000000002</v>
      </c>
      <c r="BK222" s="61">
        <f>_xll.Lucanet("stat",Input!$G$2,Input!$C$3,Input!$D$4,$A222,Input!$C$5,BK$4,"EUR")/1000</f>
        <v>131.47486999999998</v>
      </c>
      <c r="BL222" s="61">
        <f>_xll.Lucanet("stat",Input!$G$2,Input!$C$3,Input!$D$4,$A222,Input!$C$5,BL$4,"EUR")/1000</f>
        <v>130.08247</v>
      </c>
      <c r="BM222" s="61">
        <f>_xll.Lucanet("stat",Input!$G$2,Input!$C$3,Input!$D$4,$A222,Input!$C$5,BM$4,"EUR")/1000</f>
        <v>114.82567999999999</v>
      </c>
      <c r="BN222" s="61">
        <f>_xll.Lucanet("stat",Input!$G$2,Input!$C$3,Input!$D$4,$A222,Input!$C$5,BN$4,"EUR")/1000</f>
        <v>168.57595000000001</v>
      </c>
      <c r="BO222" s="61">
        <f>_xll.Lucanet("stat",Input!$H$2,Input!$C$3,Input!$D$4,$A222,Input!$C$5,BO$4,"EUR")/1000</f>
        <v>464.72190000000001</v>
      </c>
      <c r="BP222" s="61">
        <f>_xll.Lucanet("stat",Input!$H$2,Input!$C$3,Input!$D$4,$A222,Input!$C$5,BP$4,"EUR")/1000</f>
        <v>854.98006999999996</v>
      </c>
      <c r="BQ222" s="61">
        <f>_xll.Lucanet("stat",Input!$H$2,Input!$C$3,Input!$D$4,$A222,Input!$C$5,BQ$4,"EUR")/1000</f>
        <v>598.10631000000001</v>
      </c>
      <c r="BR222" s="61">
        <f>_xll.Lucanet("stat",Input!$H$2,Input!$C$3,Input!$D$4,$A222,Input!$C$5,BR$4,"EUR")/1000</f>
        <v>491.69502</v>
      </c>
      <c r="BS222" s="61">
        <f>_xll.Lucanet("stat",Input!$H$2,Input!$C$3,Input!$D$4,$A222,Input!$C$5,BS$4,"EUR")/1000</f>
        <v>423.58803999999998</v>
      </c>
      <c r="BT222" s="61">
        <f>_xll.Lucanet("stat",Input!$H$2,Input!$C$3,Input!$D$4,$A222,Input!$C$5,BT$4,"EUR")/1000</f>
        <v>365.78073000000001</v>
      </c>
      <c r="BU222" s="61">
        <f>_xll.Lucanet("stat",Input!$H$2,Input!$C$3,Input!$D$4,$A222,Input!$C$5,BU$4,"EUR")/1000</f>
        <v>376.24584999999996</v>
      </c>
      <c r="BV222" s="61">
        <f>_xll.Lucanet("stat",Input!$H$2,Input!$C$3,Input!$D$4,$A222,Input!$C$5,BV$4,"EUR")/1000</f>
        <v>513.28904</v>
      </c>
      <c r="BW222" s="61">
        <f>_xll.Lucanet("stat",Input!$H$2,Input!$C$3,Input!$D$4,$A222,Input!$C$5,BW$4,"EUR")/1000</f>
        <v>439.03654</v>
      </c>
      <c r="BX222" s="61">
        <f>_xll.Lucanet("stat",Input!$H$2,Input!$C$3,Input!$D$4,$A222,Input!$C$5,BX$4,"EUR")/1000</f>
        <v>701.66112999999996</v>
      </c>
      <c r="BY222" s="61">
        <f>_xll.Lucanet("stat",Input!$H$2,Input!$C$3,Input!$D$4,$A222,Input!$C$5,BY$4,"EUR")/1000</f>
        <v>554.15281999999991</v>
      </c>
      <c r="BZ222" s="61">
        <f>_xll.Lucanet("stat",Input!$H$2,Input!$C$3,Input!$D$4,$A222,Input!$C$5,BZ$4,"EUR")/1000</f>
        <v>349.26909999999998</v>
      </c>
      <c r="CA222" s="61">
        <f>_xll.Lucanet("stat",Input!$I$2,Input!$C$3,Input!$D$4,$A222,Input!$C$5,CA$4,"EUR")/1000</f>
        <v>434.58</v>
      </c>
      <c r="CB222" s="61">
        <f>_xll.Lucanet("stat",Input!$I$2,Input!$C$3,Input!$D$4,$A222,Input!$C$5,CB$4,"EUR")/1000</f>
        <v>443.44666999999998</v>
      </c>
      <c r="CC222" s="61">
        <f>_xll.Lucanet("stat",Input!$I$2,Input!$C$3,Input!$D$4,$A222,Input!$C$5,CC$4,"EUR")/1000</f>
        <v>390.96</v>
      </c>
      <c r="CD222" s="61">
        <f>_xll.Lucanet("stat",Input!$I$2,Input!$C$3,Input!$D$4,$A222,Input!$C$5,CD$4,"EUR")/1000</f>
        <v>373.4</v>
      </c>
      <c r="CE222" s="61">
        <f>_xll.Lucanet("stat",Input!$I$2,Input!$C$3,Input!$D$4,$A222,Input!$C$5,CE$4,"EUR")/1000</f>
        <v>346.50666999999999</v>
      </c>
      <c r="CF222" s="61">
        <f>_xll.Lucanet("stat",Input!$I$2,Input!$C$3,Input!$D$4,$A222,Input!$C$5,CF$4,"EUR")/1000</f>
        <v>318.14666999999997</v>
      </c>
      <c r="CG222" s="61">
        <f>_xll.Lucanet("stat",Input!$I$2,Input!$C$3,Input!$D$4,$A222,Input!$C$5,CG$4,"EUR")/1000</f>
        <v>317.22000000000003</v>
      </c>
      <c r="CH222" s="61">
        <f>_xll.Lucanet("stat",Input!$I$2,Input!$C$3,Input!$D$4,$A222,Input!$C$5,CH$4,"EUR")/1000</f>
        <v>300.76</v>
      </c>
      <c r="CI222" s="61">
        <f>_xll.Lucanet("stat",Input!$I$2,Input!$C$3,Input!$D$4,$A222,Input!$C$5,CI$4,"EUR")/1000</f>
        <v>291.24666999999999</v>
      </c>
      <c r="CJ222" s="61">
        <f>_xll.Lucanet("stat",Input!$I$2,Input!$C$3,Input!$D$4,$A222,Input!$C$5,CJ$4,"EUR")/1000</f>
        <v>338.03333000000003</v>
      </c>
      <c r="CK222" s="61">
        <f>_xll.Lucanet("stat",Input!$I$2,Input!$C$3,Input!$D$4,$A222,Input!$C$5,CK$4,"EUR")/1000</f>
        <v>374.45110999999997</v>
      </c>
      <c r="CL222" s="61">
        <f>_xll.Lucanet("stat",Input!$I$2,Input!$C$3,Input!$D$4,$A222,Input!$C$5,CL$4,"EUR")/1000</f>
        <v>373.36889000000002</v>
      </c>
    </row>
    <row r="223" spans="1:90">
      <c r="A223" s="107" t="s">
        <v>165</v>
      </c>
      <c r="B223" s="107" t="s">
        <v>188</v>
      </c>
      <c r="D223" s="77" t="s">
        <v>9</v>
      </c>
      <c r="E223" s="49">
        <f>INDEX(S223:CK223,COUNT($S$1:$CK$1))</f>
        <v>101.43836</v>
      </c>
      <c r="G223" s="61">
        <f>_xll.Lucanet("stat",Input!$C$2,Input!$C$3,Input!$D$4,$A223,Input!$C$5,G$4,"EUR")/1000</f>
        <v>0</v>
      </c>
      <c r="H223" s="61">
        <f>_xll.Lucanet("stat",Input!$C$2,Input!$C$3,Input!$D$4,$A223,Input!$C$5,H$4,"EUR")/1000</f>
        <v>0</v>
      </c>
      <c r="I223" s="61">
        <f>_xll.Lucanet("stat",Input!$C$2,Input!$C$3,Input!$D$4,$A223,Input!$C$5,I$4,"EUR")/1000</f>
        <v>0</v>
      </c>
      <c r="J223" s="61">
        <f>_xll.Lucanet("stat",Input!$C$2,Input!$C$3,Input!$D$4,$A223,Input!$C$5,J$4,"EUR")/1000</f>
        <v>0</v>
      </c>
      <c r="K223" s="61">
        <f>_xll.Lucanet("stat",Input!$C$2,Input!$C$3,Input!$D$4,$A223,Input!$C$5,K$4,"EUR")/1000</f>
        <v>0</v>
      </c>
      <c r="L223" s="61">
        <f>_xll.Lucanet("stat",Input!$C$2,Input!$C$3,Input!$D$4,$A223,Input!$C$5,L$4,"EUR")/1000</f>
        <v>0</v>
      </c>
      <c r="M223" s="61">
        <f>_xll.Lucanet("stat",Input!$C$2,Input!$C$3,Input!$D$4,$A223,Input!$C$5,M$4,"EUR")/1000</f>
        <v>0</v>
      </c>
      <c r="N223" s="61">
        <f>_xll.Lucanet("stat",Input!$C$2,Input!$C$3,Input!$D$4,$A223,Input!$C$5,N$4,"EUR")/1000</f>
        <v>0</v>
      </c>
      <c r="O223" s="61">
        <f>_xll.Lucanet("stat",Input!$C$2,Input!$C$3,Input!$D$4,$A223,Input!$C$5,O$4,"EUR")/1000</f>
        <v>0</v>
      </c>
      <c r="P223" s="61">
        <f>_xll.Lucanet("stat",Input!$C$2,Input!$C$3,Input!$D$4,$A223,Input!$C$5,P$4,"EUR")/1000</f>
        <v>0</v>
      </c>
      <c r="Q223" s="61">
        <f>_xll.Lucanet("stat",Input!$C$2,Input!$C$3,Input!$D$4,$A223,Input!$C$5,Q$4,"EUR")/1000</f>
        <v>0</v>
      </c>
      <c r="R223" s="61">
        <f>_xll.Lucanet("stat",Input!$C$2,Input!$C$3,Input!$D$4,$A223,Input!$C$5,R$4,"EUR")/1000</f>
        <v>0</v>
      </c>
      <c r="S223" s="65">
        <f>_xll.Lucanet("stat",Input!$C$2,Input!$C$3,Input!$D$4,$A223,Input!$C$5,S$4,"EUR")/1000</f>
        <v>0</v>
      </c>
      <c r="T223" s="61">
        <f>_xll.Lucanet("stat",Input!$C$2,Input!$C$3,Input!$D$4,$A223,Input!$C$5,T$4,"EUR")/1000</f>
        <v>0</v>
      </c>
      <c r="U223" s="61">
        <f>_xll.Lucanet("stat",Input!$C$2,Input!$C$3,Input!$D$4,$A223,Input!$C$5,U$4,"EUR")/1000</f>
        <v>0</v>
      </c>
      <c r="V223" s="61">
        <f>_xll.Lucanet("stat",Input!$C$2,Input!$C$3,Input!$D$4,$A223,Input!$C$5,V$4,"EUR")/1000</f>
        <v>0</v>
      </c>
      <c r="W223" s="61">
        <f>_xll.Lucanet("stat",Input!$C$2,Input!$C$3,Input!$D$4,$A223,Input!$C$5,W$4,"EUR")/1000</f>
        <v>0</v>
      </c>
      <c r="X223" s="61">
        <f>_xll.Lucanet("stat",Input!$C$2,Input!$C$3,Input!$D$4,$A223,Input!$C$5,X$4,"EUR")/1000</f>
        <v>0</v>
      </c>
      <c r="Y223" s="61">
        <f>_xll.Lucanet("stat",Input!$C$2,Input!$C$3,Input!$D$4,$A223,Input!$C$5,Y$4,"EUR")/1000</f>
        <v>0</v>
      </c>
      <c r="Z223" s="61">
        <f>_xll.Lucanet("stat",Input!$C$2,Input!$C$3,Input!$D$4,$A223,Input!$C$5,Z$4,"EUR")/1000</f>
        <v>0</v>
      </c>
      <c r="AA223" s="61">
        <f>_xll.Lucanet("stat",Input!$C$2,Input!$C$3,Input!$D$4,$A223,Input!$C$5,AA$4,"EUR")/1000</f>
        <v>0</v>
      </c>
      <c r="AB223" s="61">
        <f>_xll.Lucanet("stat",Input!$C$2,Input!$C$3,Input!$D$4,$A223,Input!$C$5,AB$4,"EUR")/1000</f>
        <v>0</v>
      </c>
      <c r="AC223" s="61">
        <f>_xll.Lucanet("stat",Input!$C$2,Input!$C$3,Input!$D$4,$A223,Input!$C$5,AC$4,"EUR")/1000</f>
        <v>88.797119999999993</v>
      </c>
      <c r="AD223" s="61">
        <f>_xll.Lucanet("stat",Input!$C$2,Input!$C$3,Input!$D$4,$A223,Input!$C$5,AD$4,"EUR")/1000</f>
        <v>548.51019999999994</v>
      </c>
      <c r="AE223" s="61">
        <f>_xll.Lucanet("stat",Input!$C$2,Input!$C$3,Input!$D$4,$A223,Input!$C$5,AE$4,"EUR")/1000</f>
        <v>584.82763</v>
      </c>
      <c r="AF223" s="61">
        <f>_xll.Lucanet("stat",Input!$C$2,Input!$C$3,Input!$D$4,$A223,Input!$C$5,AF$4,"EUR")/1000</f>
        <v>314.80356</v>
      </c>
      <c r="AG223" s="61">
        <f>_xll.Lucanet("stat",Input!$C$2,Input!$C$3,Input!$D$4,$A223,Input!$C$5,AG$4,"EUR")/1000</f>
        <v>0</v>
      </c>
      <c r="AH223" s="61">
        <f>_xll.Lucanet("stat",Input!$C$2,Input!$C$3,Input!$D$4,$A223,Input!$C$5,AH$4,"EUR")/1000</f>
        <v>25.18777</v>
      </c>
      <c r="AI223" s="61">
        <f>_xll.Lucanet("stat",Input!$C$2,Input!$C$3,Input!$D$4,$A223,Input!$C$5,AI$4,"EUR")/1000</f>
        <v>154.84229000000002</v>
      </c>
      <c r="AJ223" s="61">
        <f>_xll.Lucanet("stat",Input!$C$2,Input!$C$3,Input!$D$4,$A223,Input!$C$5,AJ$4,"EUR")/1000</f>
        <v>103.31836</v>
      </c>
      <c r="AK223" s="61">
        <f>_xll.Lucanet("stat",Input!$C$2,Input!$C$3,Input!$D$4,$A223,Input!$C$5,AK$4,"EUR")/1000</f>
        <v>82.898690000000002</v>
      </c>
      <c r="AL223" s="61">
        <f>_xll.Lucanet("stat",Input!$C$2,Input!$C$3,Input!$D$4,$A223,Input!$C$5,AL$4,"EUR")/1000</f>
        <v>246.14517000000001</v>
      </c>
      <c r="AM223" s="61">
        <f>_xll.Lucanet("stat",Input!$C$2,Input!$C$3,Input!$D$4,$A223,Input!$C$5,AM$4,"EUR")/1000</f>
        <v>184.92621</v>
      </c>
      <c r="AN223" s="61">
        <f>_xll.Lucanet("stat",Input!$C$2,Input!$C$3,Input!$D$4,$A223,Input!$C$5,AN$4,"EUR")/1000</f>
        <v>185.33589999999998</v>
      </c>
      <c r="AO223" s="61">
        <f>_xll.Lucanet("stat",Input!$C$2,Input!$C$3,Input!$D$4,$A223,Input!$C$5,AO$4,"EUR")/1000</f>
        <v>420.35273000000001</v>
      </c>
      <c r="AP223" s="61">
        <f>_xll.Lucanet("stat",Input!$C$2,Input!$C$3,Input!$D$4,$A223,Input!$C$5,AP$4,"EUR")/1000</f>
        <v>481.94377000000003</v>
      </c>
      <c r="AQ223" s="61">
        <f>_xll.Lucanet("stat",Input!$C$2,Input!$C$3,Input!$D$4,$A223,Input!$C$5,AQ$4,"EUR")/1000</f>
        <v>496.11863</v>
      </c>
      <c r="AR223" s="61">
        <f>_xll.Lucanet("stat",Input!$C$2,Input!$C$3,Input!$D$4,$A223,Input!$C$5,AR$4,"EUR")/1000</f>
        <v>195.73038</v>
      </c>
      <c r="AS223" s="61">
        <f>_xll.Lucanet("stat",Input!$C$2,Input!$C$3,Input!$D$4,$A223,Input!$C$5,AS$4,"EUR")/1000</f>
        <v>5.3982700000000001</v>
      </c>
      <c r="AT223" s="61">
        <f>_xll.Lucanet("stat",Input!$C$2,Input!$C$3,Input!$D$4,$A223,Input!$C$5,AT$4,"EUR")/1000</f>
        <v>105.17386</v>
      </c>
      <c r="AU223" s="61">
        <f>_xll.Lucanet("stat",Input!$C$2,Input!$C$3,Input!$D$4,$A223,Input!$C$5,AU$4,"EUR")/1000</f>
        <v>352.12079999999997</v>
      </c>
      <c r="AV223" s="61">
        <f>_xll.Lucanet("stat",Input!$C$2,Input!$C$3,Input!$D$4,$A223,Input!$C$5,AV$4,"EUR")/1000</f>
        <v>322.01754999999997</v>
      </c>
      <c r="AW223" s="61">
        <f>_xll.Lucanet("stat",Input!$C$2,Input!$C$3,Input!$D$4,$A223,Input!$C$5,AW$4,"EUR")/1000</f>
        <v>407.94246999999996</v>
      </c>
      <c r="AX223" s="61">
        <f>_xll.Lucanet("stat",Input!$C$2,Input!$C$3,Input!$D$4,$A223,Input!$C$5,AX$4,"EUR")/1000</f>
        <v>282.72280999999998</v>
      </c>
      <c r="AY223" s="61">
        <f>_xll.Lucanet("stat",Input!$C$2,Input!$C$3,Input!$D$4,$A223,Input!$C$5,AY$4,"EUR")/1000</f>
        <v>107.43708000000001</v>
      </c>
      <c r="AZ223" s="61">
        <f>_xll.Lucanet("stat",Input!$C$2,Input!$C$3,Input!$D$4,$A223,Input!$C$5,AZ$4,"EUR")/1000</f>
        <v>746.22319999999991</v>
      </c>
      <c r="BA223" s="61">
        <f>_xll.Lucanet("stat",Input!$C$2,Input!$C$3,Input!$D$4,$A223,Input!$C$5,BA$4,"EUR")/1000</f>
        <v>380.12124999999997</v>
      </c>
      <c r="BB223" s="61">
        <f>_xll.Lucanet("stat",Input!$C$2,Input!$C$3,Input!$D$4,$A223,Input!$C$5,BB$4,"EUR")/1000</f>
        <v>583.84435999999994</v>
      </c>
      <c r="BC223" s="61">
        <f>_xll.Lucanet("stat",Input!$C$2,Input!$C$3,Input!$D$4,$A223,Input!$C$5,BC$4,"EUR")/1000</f>
        <v>534.75199999999995</v>
      </c>
      <c r="BD223" s="61">
        <f>_xll.Lucanet("stat",Input!$C$2,Input!$C$3,Input!$D$4,$A223,Input!$C$5,BD$4,"EUR")/1000</f>
        <v>542.19922999999994</v>
      </c>
      <c r="BE223" s="61">
        <f>_xll.Lucanet("stat",Input!$C$2,Input!$C$3,Input!$D$4,$A223,Input!$C$5,BE$4,"EUR")/1000</f>
        <v>754.5031899999999</v>
      </c>
      <c r="BF223" s="61">
        <f>_xll.Lucanet("stat",Input!$C$2,Input!$C$3,Input!$D$4,$A223,Input!$C$5,BF$4,"EUR")/1000</f>
        <v>766.40814999999998</v>
      </c>
      <c r="BG223" s="61">
        <f>_xll.Lucanet("stat",Input!$C$2,Input!$C$3,Input!$D$4,$A223,Input!$C$5,BG$4,"EUR")/1000</f>
        <v>393.03717</v>
      </c>
      <c r="BH223" s="61">
        <f>_xll.Lucanet("stat",Input!$C$2,Input!$C$3,Input!$D$4,$A223,Input!$C$5,BH$4,"EUR")/1000</f>
        <v>425.68004999999999</v>
      </c>
      <c r="BI223" s="61">
        <f>_xll.Lucanet("stat",Input!$C$2,Input!$C$3,Input!$D$4,$A223,Input!$C$5,BI$4,"EUR")/1000</f>
        <v>255.22868</v>
      </c>
      <c r="BJ223" s="61">
        <f>_xll.Lucanet("stat",Input!$C$2,Input!$C$3,Input!$D$4,$A223,Input!$C$5,BJ$4,"EUR")/1000</f>
        <v>203.34985</v>
      </c>
      <c r="BK223" s="61">
        <f>_xll.Lucanet("stat",Input!$C$2,Input!$C$3,Input!$D$4,$A223,Input!$C$5,BK$4,"EUR")/1000</f>
        <v>87.067189999999997</v>
      </c>
      <c r="BL223" s="61">
        <f>_xll.Lucanet("stat",Input!$C$2,Input!$C$3,Input!$D$4,$A223,Input!$C$5,BL$4,"EUR")/1000</f>
        <v>531.80385999999999</v>
      </c>
      <c r="BM223" s="61">
        <f>_xll.Lucanet("stat",Input!$C$2,Input!$C$3,Input!$D$4,$A223,Input!$C$5,BM$4,"EUR")/1000</f>
        <v>466.53540000000004</v>
      </c>
      <c r="BN223" s="61">
        <f>_xll.Lucanet("stat",Input!$C$2,Input!$C$3,Input!$D$4,$A223,Input!$C$5,BN$4,"EUR")/1000</f>
        <v>260.79462000000001</v>
      </c>
      <c r="BO223" s="61">
        <f>_xll.Lucanet("stat",Input!$C$2,Input!$C$3,Input!$D$4,$A223,Input!$C$5,BO$4,"EUR")/1000</f>
        <v>407.0926</v>
      </c>
      <c r="BP223" s="61">
        <f>_xll.Lucanet("stat",Input!$C$2,Input!$C$3,Input!$D$4,$A223,Input!$C$5,BP$4,"EUR")/1000</f>
        <v>573.15208999999993</v>
      </c>
      <c r="BQ223" s="61">
        <f>_xll.Lucanet("stat",Input!$C$2,Input!$C$3,Input!$D$4,$A223,Input!$C$5,BQ$4,"EUR")/1000</f>
        <v>95.626220000000004</v>
      </c>
      <c r="BR223" s="61">
        <f>_xll.Lucanet("stat",Input!$C$2,Input!$C$3,Input!$D$4,$A223,Input!$C$5,BR$4,"EUR")/1000</f>
        <v>206.12357999999998</v>
      </c>
      <c r="BS223" s="61">
        <f>_xll.Lucanet("stat",Input!$C$2,Input!$C$3,Input!$D$4,$A223,Input!$C$5,BS$4,"EUR")/1000</f>
        <v>258.89351999999997</v>
      </c>
      <c r="BT223" s="61">
        <f>_xll.Lucanet("stat",Input!$C$2,Input!$C$3,Input!$D$4,$A223,Input!$C$5,BT$4,"EUR")/1000</f>
        <v>362.85838999999999</v>
      </c>
      <c r="BU223" s="61">
        <f>_xll.Lucanet("stat",Input!$C$2,Input!$C$3,Input!$D$4,$A223,Input!$C$5,BU$4,"EUR")/1000</f>
        <v>272.37664000000001</v>
      </c>
      <c r="BV223" s="61">
        <f>_xll.Lucanet("stat",Input!$C$2,Input!$C$3,Input!$D$4,$A223,Input!$C$5,BV$4,"EUR")/1000</f>
        <v>176.99115</v>
      </c>
      <c r="BW223" s="61">
        <f>_xll.Lucanet("stat",Input!$C$2,Input!$C$3,Input!$D$4,$A223,Input!$C$5,BW$4,"EUR")/1000</f>
        <v>294.50989000000004</v>
      </c>
      <c r="BX223" s="61">
        <f>_xll.Lucanet("stat",Input!$C$2,Input!$C$3,Input!$D$4,$A223,Input!$C$5,BX$4,"EUR")/1000</f>
        <v>267.18096999999995</v>
      </c>
      <c r="BY223" s="61">
        <f>_xll.Lucanet("stat",Input!$C$2,Input!$C$3,Input!$D$4,$A223,Input!$C$5,BY$4,"EUR")/1000</f>
        <v>352.10820000000001</v>
      </c>
      <c r="BZ223" s="61">
        <f>_xll.Lucanet("stat",Input!$C$2,Input!$C$3,Input!$D$4,$A223,Input!$C$5,BZ$4,"EUR")/1000</f>
        <v>18.353570000000001</v>
      </c>
      <c r="CA223" s="61">
        <f>_xll.Lucanet("stat",Input!$C$2,Input!$C$3,Input!$D$4,$A223,Input!$C$5,CA$4,"EUR")/1000</f>
        <v>207.00262000000001</v>
      </c>
      <c r="CB223" s="61">
        <f>_xll.Lucanet("stat",Input!$C$2,Input!$C$3,Input!$D$4,$A223,Input!$C$5,CB$4,"EUR")/1000</f>
        <v>58.254719999999999</v>
      </c>
      <c r="CC223" s="61">
        <f>_xll.Lucanet("stat",Input!$C$2,Input!$C$3,Input!$D$4,$A223,Input!$C$5,CC$4,"EUR")/1000</f>
        <v>193.11035999999999</v>
      </c>
      <c r="CD223" s="61">
        <f>_xll.Lucanet("stat",Input!$C$2,Input!$C$3,Input!$D$4,$A223,Input!$C$5,CD$4,"EUR")/1000</f>
        <v>63.839330000000004</v>
      </c>
      <c r="CE223" s="61">
        <f>_xll.Lucanet("stat",Input!$C$2,Input!$C$3,Input!$D$4,$A223,Input!$C$5,CE$4,"EUR")/1000</f>
        <v>100.0758</v>
      </c>
      <c r="CF223" s="61">
        <f>_xll.Lucanet("stat",Input!$C$2,Input!$C$3,Input!$D$4,$A223,Input!$C$5,CF$4,"EUR")/1000</f>
        <v>101.43836</v>
      </c>
      <c r="CG223" s="61">
        <f>_xll.Lucanet("stat",Input!$C$2,Input!$C$3,Input!$D$4,$A223,Input!$C$5,CG$4,"EUR")/1000</f>
        <v>104.01983</v>
      </c>
      <c r="CH223" s="61">
        <f>_xll.Lucanet("stat",Input!$C$2,Input!$C$3,Input!$D$4,$A223,Input!$C$5,CH$4,"EUR")/1000</f>
        <v>104.01983</v>
      </c>
      <c r="CI223" s="61">
        <f>_xll.Lucanet("stat",Input!$C$2,Input!$C$3,Input!$D$4,$A223,Input!$C$5,CI$4,"EUR")/1000</f>
        <v>104.01983</v>
      </c>
      <c r="CJ223" s="61">
        <f>_xll.Lucanet("stat",Input!$C$2,Input!$C$3,Input!$D$4,$A223,Input!$C$5,CJ$4,"EUR")/1000</f>
        <v>104.01983</v>
      </c>
      <c r="CK223" s="61">
        <f>_xll.Lucanet("stat",Input!$C$2,Input!$C$3,Input!$D$4,$A223,Input!$C$5,CK$4,"EUR")/1000</f>
        <v>104.01983</v>
      </c>
      <c r="CL223" s="61">
        <f>_xll.Lucanet("stat",Input!$C$2,Input!$C$3,Input!$D$4,$A223,Input!$C$5,CL$4,"EUR")/1000</f>
        <v>104.01983</v>
      </c>
    </row>
    <row r="224" spans="1:90">
      <c r="A224" s="107"/>
      <c r="B224" s="107"/>
      <c r="C224" s="37">
        <v>21</v>
      </c>
      <c r="D224" s="77" t="s">
        <v>44</v>
      </c>
      <c r="E224" s="49">
        <f>INDEX(S224:CK224,COUNT($S$1:$CK$1))</f>
        <v>2.8982963262185826</v>
      </c>
      <c r="G224" s="54" t="e">
        <f>_xll.Lucanet("stat",Input!$C$2,Input!$C$3,Input!$D$4,$A224,Input!$C$5,G$4,"EUR")/1000</f>
        <v>#VALUE!</v>
      </c>
      <c r="H224" s="54" t="e">
        <f>_xll.Lucanet("stat",Input!$C$2,Input!$C$3,Input!$D$4,$A224,Input!$C$5,H$4,"EUR")/1000</f>
        <v>#VALUE!</v>
      </c>
      <c r="I224" s="54" t="e">
        <f>_xll.Lucanet("stat",Input!$C$2,Input!$C$3,Input!$D$4,$A224,Input!$C$5,I$4,"EUR")/1000</f>
        <v>#VALUE!</v>
      </c>
      <c r="J224" s="54" t="e">
        <f>_xll.Lucanet("stat",Input!$C$2,Input!$C$3,Input!$D$4,$A224,Input!$C$5,J$4,"EUR")/1000</f>
        <v>#VALUE!</v>
      </c>
      <c r="K224" s="54" t="e">
        <f>_xll.Lucanet("stat",Input!$C$2,Input!$C$3,Input!$D$4,$A224,Input!$C$5,K$4,"EUR")/1000</f>
        <v>#VALUE!</v>
      </c>
      <c r="L224" s="54" t="e">
        <f>_xll.Lucanet("stat",Input!$C$2,Input!$C$3,Input!$D$4,$A224,Input!$C$5,L$4,"EUR")/1000</f>
        <v>#VALUE!</v>
      </c>
      <c r="M224" s="54" t="e">
        <f>_xll.Lucanet("stat",Input!$C$2,Input!$C$3,Input!$D$4,$A224,Input!$C$5,M$4,"EUR")/1000</f>
        <v>#VALUE!</v>
      </c>
      <c r="N224" s="54" t="e">
        <f>_xll.Lucanet("stat",Input!$C$2,Input!$C$3,Input!$D$4,$A224,Input!$C$5,N$4,"EUR")/1000</f>
        <v>#VALUE!</v>
      </c>
      <c r="O224" s="54" t="e">
        <f>_xll.Lucanet("stat",Input!$C$2,Input!$C$3,Input!$D$4,$A224,Input!$C$5,O$4,"EUR")/1000</f>
        <v>#VALUE!</v>
      </c>
      <c r="P224" s="54" t="e">
        <f>_xll.Lucanet("stat",Input!$C$2,Input!$C$3,Input!$D$4,$A224,Input!$C$5,P$4,"EUR")/1000</f>
        <v>#VALUE!</v>
      </c>
      <c r="Q224" s="54" t="e">
        <f>_xll.Lucanet("stat",Input!$C$2,Input!$C$3,Input!$D$4,$A224,Input!$C$5,Q$4,"EUR")/1000</f>
        <v>#VALUE!</v>
      </c>
      <c r="R224" s="54" t="e">
        <f>_xll.Lucanet("stat",Input!$C$2,Input!$C$3,Input!$D$4,$A224,Input!$C$5,R$4,"EUR")/1000</f>
        <v>#VALUE!</v>
      </c>
      <c r="S224" s="61"/>
      <c r="T224" s="61"/>
      <c r="U224" s="61"/>
      <c r="V224" s="61"/>
      <c r="W224" s="61"/>
      <c r="X224" s="61"/>
      <c r="Y224" s="61">
        <f>Y223/-Y211*365</f>
        <v>0</v>
      </c>
      <c r="Z224" s="61">
        <f t="shared" ref="Z224:AO224" si="2192">Z223/-Z211*365</f>
        <v>0</v>
      </c>
      <c r="AA224" s="61">
        <f t="shared" si="2192"/>
        <v>0</v>
      </c>
      <c r="AB224" s="61">
        <f t="shared" si="2192"/>
        <v>0</v>
      </c>
      <c r="AC224" s="61">
        <f t="shared" si="2192"/>
        <v>91.775558723637275</v>
      </c>
      <c r="AD224" s="61">
        <f t="shared" si="2192"/>
        <v>491.47334489282633</v>
      </c>
      <c r="AE224" s="61">
        <f t="shared" si="2192"/>
        <v>413.43410447485843</v>
      </c>
      <c r="AF224" s="61">
        <f t="shared" si="2192"/>
        <v>86.694961761715987</v>
      </c>
      <c r="AG224" s="61">
        <f t="shared" si="2192"/>
        <v>0</v>
      </c>
      <c r="AH224" s="61">
        <f t="shared" si="2192"/>
        <v>4.9229234707224583</v>
      </c>
      <c r="AI224" s="61">
        <f t="shared" si="2192"/>
        <v>25.534876053794601</v>
      </c>
      <c r="AJ224" s="61">
        <f t="shared" si="2192"/>
        <v>12.707811900559832</v>
      </c>
      <c r="AK224" s="61">
        <f t="shared" si="2192"/>
        <v>10.404240647553584</v>
      </c>
      <c r="AL224" s="61">
        <f t="shared" si="2192"/>
        <v>30.407248964242676</v>
      </c>
      <c r="AM224" s="61">
        <f t="shared" si="2192"/>
        <v>18.782182772869191</v>
      </c>
      <c r="AN224" s="61">
        <f t="shared" si="2192"/>
        <v>17.592775413486219</v>
      </c>
      <c r="AO224" s="61">
        <f t="shared" si="2192"/>
        <v>31.924905693207901</v>
      </c>
      <c r="AP224" s="61">
        <f t="shared" ref="AP224:BB224" si="2193">AP223/-AP211*365</f>
        <v>33.373242985821186</v>
      </c>
      <c r="AQ224" s="61">
        <f t="shared" si="2193"/>
        <v>30.385377313715473</v>
      </c>
      <c r="AR224" s="61">
        <f t="shared" si="2193"/>
        <v>12.453170057822405</v>
      </c>
      <c r="AS224" s="61">
        <f t="shared" si="2193"/>
        <v>0.32174495137430165</v>
      </c>
      <c r="AT224" s="61">
        <f t="shared" si="2193"/>
        <v>5.8803240276536028</v>
      </c>
      <c r="AU224" s="61">
        <f t="shared" si="2193"/>
        <v>18.899290320716069</v>
      </c>
      <c r="AV224" s="61">
        <f t="shared" si="2193"/>
        <v>18.260455213698126</v>
      </c>
      <c r="AW224" s="61">
        <f t="shared" si="2193"/>
        <v>21.091409805674644</v>
      </c>
      <c r="AX224" s="61">
        <f t="shared" si="2193"/>
        <v>12.848869167550113</v>
      </c>
      <c r="AY224" s="61">
        <f t="shared" si="2193"/>
        <v>4.5866261480832105</v>
      </c>
      <c r="AZ224" s="61">
        <f t="shared" si="2193"/>
        <v>28.104378995767711</v>
      </c>
      <c r="BA224" s="61">
        <f t="shared" si="2193"/>
        <v>14.687703975001067</v>
      </c>
      <c r="BB224" s="61">
        <f t="shared" si="2193"/>
        <v>20.923418722467154</v>
      </c>
      <c r="BC224" s="61">
        <f t="shared" ref="BC224:BN224" si="2194">BC223/-BC211*365</f>
        <v>18.874566347378664</v>
      </c>
      <c r="BD224" s="61">
        <f t="shared" si="2194"/>
        <v>19.634531946041378</v>
      </c>
      <c r="BE224" s="61">
        <f t="shared" si="2194"/>
        <v>28.419876886781012</v>
      </c>
      <c r="BF224" s="61">
        <f t="shared" si="2194"/>
        <v>30.800203013652904</v>
      </c>
      <c r="BG224" s="61">
        <f t="shared" si="2194"/>
        <v>16.745267399734857</v>
      </c>
      <c r="BH224" s="61">
        <f t="shared" si="2194"/>
        <v>18.502978518895365</v>
      </c>
      <c r="BI224" s="61">
        <f t="shared" si="2194"/>
        <v>11.269558185577976</v>
      </c>
      <c r="BJ224" s="61">
        <f t="shared" si="2194"/>
        <v>10.454532266809002</v>
      </c>
      <c r="BK224" s="61">
        <f t="shared" si="2194"/>
        <v>5.3759638473098459</v>
      </c>
      <c r="BL224" s="61">
        <f t="shared" si="2194"/>
        <v>39.594675080212092</v>
      </c>
      <c r="BM224" s="61">
        <f t="shared" si="2194"/>
        <v>38.507641006509942</v>
      </c>
      <c r="BN224" s="61">
        <f t="shared" si="2194"/>
        <v>26.404096386370981</v>
      </c>
      <c r="BO224" s="61">
        <f t="shared" ref="BO224:BZ224" si="2195">BO223/-BO211*365</f>
        <v>45.665152215961136</v>
      </c>
      <c r="BP224" s="61">
        <f t="shared" si="2195"/>
        <v>56.729899120656711</v>
      </c>
      <c r="BQ224" s="61">
        <f t="shared" si="2195"/>
        <v>9.0180582043607114</v>
      </c>
      <c r="BR224" s="61">
        <f t="shared" si="2195"/>
        <v>16.958279468397745</v>
      </c>
      <c r="BS224" s="61">
        <f t="shared" si="2195"/>
        <v>19.926603332565293</v>
      </c>
      <c r="BT224" s="61">
        <f t="shared" si="2195"/>
        <v>27.90523952879073</v>
      </c>
      <c r="BU224" s="61">
        <f t="shared" si="2195"/>
        <v>19.657038559263409</v>
      </c>
      <c r="BV224" s="61">
        <f t="shared" si="2195"/>
        <v>12.347396712555549</v>
      </c>
      <c r="BW224" s="61">
        <f t="shared" si="2195"/>
        <v>17.912485219894421</v>
      </c>
      <c r="BX224" s="61">
        <f t="shared" si="2195"/>
        <v>13.965998592949438</v>
      </c>
      <c r="BY224" s="61">
        <f t="shared" si="2195"/>
        <v>13.129810114490434</v>
      </c>
      <c r="BZ224" s="61">
        <f t="shared" si="2195"/>
        <v>0.57168829980274027</v>
      </c>
      <c r="CA224" s="61">
        <f t="shared" ref="CA224:CL224" si="2196">CA223/-CA211*365</f>
        <v>6.3114171343262733</v>
      </c>
      <c r="CB224" s="61">
        <f t="shared" si="2196"/>
        <v>1.8806916141298908</v>
      </c>
      <c r="CC224" s="61">
        <f t="shared" si="2196"/>
        <v>6.3259752529356641</v>
      </c>
      <c r="CD224" s="61">
        <f t="shared" si="2196"/>
        <v>2.116576577130588</v>
      </c>
      <c r="CE224" s="61">
        <f t="shared" si="2196"/>
        <v>3.1166078395886023</v>
      </c>
      <c r="CF224" s="61">
        <f t="shared" si="2196"/>
        <v>2.8982963262185826</v>
      </c>
      <c r="CG224" s="61">
        <f t="shared" si="2196"/>
        <v>3.0909961802725117</v>
      </c>
      <c r="CH224" s="61">
        <f t="shared" si="2196"/>
        <v>3.1468166489409346</v>
      </c>
      <c r="CI224" s="61">
        <f t="shared" si="2196"/>
        <v>3.37826416233478</v>
      </c>
      <c r="CJ224" s="61">
        <f t="shared" si="2196"/>
        <v>3.8824218116724616</v>
      </c>
      <c r="CK224" s="61">
        <f t="shared" si="2196"/>
        <v>5.5783837648295913</v>
      </c>
      <c r="CL224" s="61">
        <f t="shared" si="2196"/>
        <v>8.5596399200490865</v>
      </c>
    </row>
    <row r="225" spans="1:90">
      <c r="A225" s="107"/>
      <c r="B225" s="107"/>
      <c r="D225" s="77" t="s">
        <v>410</v>
      </c>
      <c r="E225" s="49">
        <f>INDEX(S225:CK225,COUNT($S$1:$CK$1))</f>
        <v>8.3528318536071335</v>
      </c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49">
        <f>AVERAGE(Y224:AD224)</f>
        <v>97.208150602743942</v>
      </c>
      <c r="AE225" s="49">
        <f>AVERAGE(T224:AE224)</f>
        <v>142.38328687018887</v>
      </c>
      <c r="AF225" s="49">
        <f t="shared" ref="AF225:AO225" si="2197">AVERAGE(U224:AF224)</f>
        <v>135.42224623162977</v>
      </c>
      <c r="AG225" s="49">
        <f t="shared" si="2197"/>
        <v>120.37532998367091</v>
      </c>
      <c r="AH225" s="49">
        <f t="shared" si="2197"/>
        <v>108.83008933237606</v>
      </c>
      <c r="AI225" s="49">
        <f t="shared" si="2197"/>
        <v>101.25779721614138</v>
      </c>
      <c r="AJ225" s="49">
        <f t="shared" si="2197"/>
        <v>93.878631773176252</v>
      </c>
      <c r="AK225" s="49">
        <f t="shared" si="2197"/>
        <v>94.745651827139042</v>
      </c>
      <c r="AL225" s="49">
        <f t="shared" si="2197"/>
        <v>97.279589240825928</v>
      </c>
      <c r="AM225" s="49">
        <f t="shared" si="2197"/>
        <v>98.844771138565022</v>
      </c>
      <c r="AN225" s="49">
        <f t="shared" si="2197"/>
        <v>100.31083575635553</v>
      </c>
      <c r="AO225" s="49">
        <f t="shared" si="2197"/>
        <v>95.323281337153091</v>
      </c>
      <c r="AP225" s="49">
        <f t="shared" ref="AP225" si="2198">AVERAGE(AE224:AP224)</f>
        <v>57.148272844902671</v>
      </c>
      <c r="AQ225" s="49">
        <f t="shared" ref="AQ225" si="2199">AVERAGE(AF224:AQ224)</f>
        <v>25.227545581474093</v>
      </c>
      <c r="AR225" s="49">
        <f t="shared" ref="AR225" si="2200">AVERAGE(AG224:AR224)</f>
        <v>19.040729606149629</v>
      </c>
      <c r="AS225" s="49">
        <f t="shared" ref="AS225" si="2201">AVERAGE(AH224:AS224)</f>
        <v>19.067541685430822</v>
      </c>
      <c r="AT225" s="49">
        <f t="shared" ref="AT225" si="2202">AVERAGE(AI224:AT224)</f>
        <v>19.147325065175085</v>
      </c>
      <c r="AU225" s="49">
        <f t="shared" ref="AU225" si="2203">AVERAGE(AJ224:AU224)</f>
        <v>18.594359587418541</v>
      </c>
      <c r="AV225" s="49">
        <f t="shared" ref="AV225" si="2204">AVERAGE(AK224:AV224)</f>
        <v>19.057079863513398</v>
      </c>
      <c r="AW225" s="49">
        <f t="shared" ref="AW225" si="2205">AVERAGE(AL224:AW224)</f>
        <v>19.947677293356818</v>
      </c>
      <c r="AX225" s="49">
        <f t="shared" ref="AX225" si="2206">AVERAGE(AM224:AX224)</f>
        <v>18.484478976965772</v>
      </c>
      <c r="AY225" s="49">
        <f t="shared" ref="AY225" si="2207">AVERAGE(AN224:AY224)</f>
        <v>17.301515924900269</v>
      </c>
      <c r="AZ225" s="49">
        <f t="shared" ref="AZ225" si="2208">AVERAGE(AO224:AZ224)</f>
        <v>18.177482890090392</v>
      </c>
      <c r="BA225" s="49">
        <f t="shared" ref="BA225" si="2209">AVERAGE(AP224:BA224)</f>
        <v>16.741049413573155</v>
      </c>
      <c r="BB225" s="49">
        <f t="shared" ref="BB225:BC225" si="2210">AVERAGE(AQ224:BB224)</f>
        <v>15.703564058293656</v>
      </c>
      <c r="BC225" s="49">
        <f t="shared" si="2210"/>
        <v>14.744329811098922</v>
      </c>
      <c r="BD225" s="49">
        <f t="shared" ref="BD225" si="2211">AVERAGE(AS224:BD224)</f>
        <v>15.34277663511717</v>
      </c>
      <c r="BE225" s="49">
        <f t="shared" ref="BE225" si="2212">AVERAGE(AT224:BE224)</f>
        <v>17.684287629734399</v>
      </c>
      <c r="BF225" s="49">
        <f t="shared" ref="BF225" si="2213">AVERAGE(AU224:BF224)</f>
        <v>19.760944211901005</v>
      </c>
      <c r="BG225" s="49">
        <f t="shared" ref="BG225" si="2214">AVERAGE(AV224:BG224)</f>
        <v>19.581442301819237</v>
      </c>
      <c r="BH225" s="49">
        <f t="shared" ref="BH225" si="2215">AVERAGE(AW224:BH224)</f>
        <v>19.601652577252338</v>
      </c>
      <c r="BI225" s="49">
        <f t="shared" ref="BI225" si="2216">AVERAGE(AX224:BI224)</f>
        <v>18.783164942244284</v>
      </c>
      <c r="BJ225" s="49">
        <f t="shared" ref="BJ225" si="2217">AVERAGE(AY224:BJ224)</f>
        <v>18.583636867182523</v>
      </c>
      <c r="BK225" s="49">
        <f t="shared" ref="BK225" si="2218">AVERAGE(AZ224:BK224)</f>
        <v>18.649415008784743</v>
      </c>
      <c r="BL225" s="49">
        <f t="shared" ref="BL225" si="2219">AVERAGE(BA224:BL224)</f>
        <v>19.606939682488441</v>
      </c>
      <c r="BM225" s="49">
        <f t="shared" ref="BM225" si="2220">AVERAGE(BB224:BM224)</f>
        <v>21.591934435114183</v>
      </c>
      <c r="BN225" s="49">
        <f t="shared" ref="BN225" si="2221">AVERAGE(BC224:BN224)</f>
        <v>22.048657573772832</v>
      </c>
      <c r="BO225" s="49">
        <f t="shared" ref="BO225" si="2222">AVERAGE(BD224:BO224)</f>
        <v>24.281206396154705</v>
      </c>
      <c r="BP225" s="49">
        <f t="shared" ref="BP225" si="2223">AVERAGE(BE224:BP224)</f>
        <v>27.372486994039321</v>
      </c>
      <c r="BQ225" s="49">
        <f t="shared" ref="BQ225" si="2224">AVERAGE(BF224:BQ224)</f>
        <v>25.755668770504297</v>
      </c>
      <c r="BR225" s="49">
        <f t="shared" ref="BR225" si="2225">AVERAGE(BG224:BR224)</f>
        <v>24.602175141733031</v>
      </c>
      <c r="BS225" s="49">
        <f t="shared" ref="BS225" si="2226">AVERAGE(BH224:BS224)</f>
        <v>24.867286469468905</v>
      </c>
      <c r="BT225" s="49">
        <f t="shared" ref="BT225" si="2227">AVERAGE(BI224:BT224)</f>
        <v>25.650808220293516</v>
      </c>
      <c r="BU225" s="49">
        <f t="shared" ref="BU225" si="2228">AVERAGE(BJ224:BU224)</f>
        <v>26.349764918100632</v>
      </c>
      <c r="BV225" s="49">
        <f t="shared" ref="BV225" si="2229">AVERAGE(BK224:BV224)</f>
        <v>26.507503621912846</v>
      </c>
      <c r="BW225" s="49">
        <f t="shared" ref="BW225" si="2230">AVERAGE(BL224:BW224)</f>
        <v>27.552213736294892</v>
      </c>
      <c r="BX225" s="49">
        <f t="shared" ref="BX225" si="2231">AVERAGE(BM224:BX224)</f>
        <v>25.416490695689671</v>
      </c>
      <c r="BY225" s="49">
        <f t="shared" ref="BY225" si="2232">AVERAGE(BN224:BY224)</f>
        <v>23.301671454688048</v>
      </c>
      <c r="BZ225" s="49">
        <f t="shared" ref="BZ225" si="2233">AVERAGE(BO224:BZ224)</f>
        <v>21.148970780807357</v>
      </c>
      <c r="CA225" s="49">
        <f t="shared" ref="CA225" si="2234">AVERAGE(BP224:CA224)</f>
        <v>17.869492857337786</v>
      </c>
      <c r="CB225" s="49">
        <f t="shared" ref="CB225" si="2235">AVERAGE(BQ224:CB224)</f>
        <v>13.298725565127219</v>
      </c>
      <c r="CC225" s="49">
        <f t="shared" ref="CC225" si="2236">AVERAGE(BR224:CC224)</f>
        <v>13.07438531917513</v>
      </c>
      <c r="CD225" s="49">
        <f t="shared" ref="CD225" si="2237">AVERAGE(BS224:CD224)</f>
        <v>11.83757674490287</v>
      </c>
      <c r="CE225" s="49">
        <f t="shared" ref="CE225" si="2238">AVERAGE(BT224:CE224)</f>
        <v>10.436743787154812</v>
      </c>
      <c r="CF225" s="49">
        <f t="shared" ref="CF225" si="2239">AVERAGE(BU224:CF224)</f>
        <v>8.3528318536071335</v>
      </c>
      <c r="CG225" s="49">
        <f t="shared" ref="CG225" si="2240">AVERAGE(BV224:CG224)</f>
        <v>6.9723283220245564</v>
      </c>
      <c r="CH225" s="49">
        <f t="shared" ref="CH225" si="2241">AVERAGE(BW224:CH224)</f>
        <v>6.2056133167233405</v>
      </c>
      <c r="CI225" s="49">
        <f t="shared" ref="CI225" si="2242">AVERAGE(BX224:CI224)</f>
        <v>4.9944282285933701</v>
      </c>
      <c r="CJ225" s="49">
        <f t="shared" ref="CJ225" si="2243">AVERAGE(BY224:CJ224)</f>
        <v>4.154130163486955</v>
      </c>
      <c r="CK225" s="49">
        <f t="shared" ref="CK225" si="2244">AVERAGE(BZ224:CK224)</f>
        <v>3.5248446343485509</v>
      </c>
      <c r="CL225" s="49">
        <f t="shared" ref="CL225" si="2245">AVERAGE(CA224:CL224)</f>
        <v>4.1905072693690792</v>
      </c>
    </row>
    <row r="226" spans="1:90">
      <c r="A226" s="107"/>
      <c r="B226" s="107"/>
      <c r="E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</row>
    <row r="227" spans="1:90">
      <c r="A227" s="107"/>
      <c r="B227" s="107"/>
      <c r="C227" s="37">
        <v>19</v>
      </c>
      <c r="D227" s="85" t="s">
        <v>35</v>
      </c>
      <c r="E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</row>
    <row r="228" spans="1:90">
      <c r="A228" s="107"/>
      <c r="B228" s="107"/>
      <c r="D228" s="77" t="s">
        <v>412</v>
      </c>
      <c r="E228" s="49">
        <f t="shared" ref="E228:E237" si="2246">INDEX(S228:CK228,COUNT($S$1:$CK$1))</f>
        <v>350.92514999999997</v>
      </c>
      <c r="G228" s="54" t="e">
        <f>_xll.Lucanet("stat",Input!$C$2,Input!$C$3,Input!$D$4,$A228,Input!$C$5,G$4,"EUR")/1000</f>
        <v>#VALUE!</v>
      </c>
      <c r="H228" s="54" t="e">
        <f>_xll.Lucanet("stat",Input!$C$2,Input!$C$3,Input!$D$4,$A228,Input!$C$5,H$4,"EUR")/1000</f>
        <v>#VALUE!</v>
      </c>
      <c r="I228" s="54" t="e">
        <f>_xll.Lucanet("stat",Input!$C$2,Input!$C$3,Input!$D$4,$A228,Input!$C$5,I$4,"EUR")/1000</f>
        <v>#VALUE!</v>
      </c>
      <c r="J228" s="54" t="e">
        <f>_xll.Lucanet("stat",Input!$C$2,Input!$C$3,Input!$D$4,$A228,Input!$C$5,J$4,"EUR")/1000</f>
        <v>#VALUE!</v>
      </c>
      <c r="K228" s="54" t="e">
        <f>_xll.Lucanet("stat",Input!$C$2,Input!$C$3,Input!$D$4,$A228,Input!$C$5,K$4,"EUR")/1000</f>
        <v>#VALUE!</v>
      </c>
      <c r="L228" s="54" t="e">
        <f>_xll.Lucanet("stat",Input!$C$2,Input!$C$3,Input!$D$4,$A228,Input!$C$5,L$4,"EUR")/1000</f>
        <v>#VALUE!</v>
      </c>
      <c r="M228" s="54" t="e">
        <f>_xll.Lucanet("stat",Input!$C$2,Input!$C$3,Input!$D$4,$A228,Input!$C$5,M$4,"EUR")/1000</f>
        <v>#VALUE!</v>
      </c>
      <c r="N228" s="54" t="e">
        <f>_xll.Lucanet("stat",Input!$C$2,Input!$C$3,Input!$D$4,$A228,Input!$C$5,N$4,"EUR")/1000</f>
        <v>#VALUE!</v>
      </c>
      <c r="O228" s="54" t="e">
        <f>_xll.Lucanet("stat",Input!$C$2,Input!$C$3,Input!$D$4,$A228,Input!$C$5,O$4,"EUR")/1000</f>
        <v>#VALUE!</v>
      </c>
      <c r="P228" s="54" t="e">
        <f>_xll.Lucanet("stat",Input!$C$2,Input!$C$3,Input!$D$4,$A228,Input!$C$5,P$4,"EUR")/1000</f>
        <v>#VALUE!</v>
      </c>
      <c r="Q228" s="54" t="e">
        <f>_xll.Lucanet("stat",Input!$C$2,Input!$C$3,Input!$D$4,$A228,Input!$C$5,Q$4,"EUR")/1000</f>
        <v>#VALUE!</v>
      </c>
      <c r="R228" s="54" t="e">
        <f>_xll.Lucanet("stat",Input!$C$2,Input!$C$3,Input!$D$4,$A228,Input!$C$5,R$4,"EUR")/1000</f>
        <v>#VALUE!</v>
      </c>
      <c r="S228" s="67">
        <f t="shared" ref="S228:AC228" si="2247">S230+S236</f>
        <v>0</v>
      </c>
      <c r="T228" s="61">
        <f t="shared" si="2247"/>
        <v>0</v>
      </c>
      <c r="U228" s="61">
        <f t="shared" si="2247"/>
        <v>0</v>
      </c>
      <c r="V228" s="61">
        <f t="shared" si="2247"/>
        <v>0</v>
      </c>
      <c r="W228" s="61">
        <f t="shared" si="2247"/>
        <v>0</v>
      </c>
      <c r="X228" s="61">
        <f t="shared" si="2247"/>
        <v>0</v>
      </c>
      <c r="Y228" s="61">
        <f t="shared" si="2247"/>
        <v>0</v>
      </c>
      <c r="Z228" s="61">
        <f t="shared" si="2247"/>
        <v>0</v>
      </c>
      <c r="AA228" s="61">
        <f t="shared" si="2247"/>
        <v>0</v>
      </c>
      <c r="AB228" s="61">
        <f t="shared" si="2247"/>
        <v>0</v>
      </c>
      <c r="AC228" s="61">
        <f t="shared" si="2247"/>
        <v>0</v>
      </c>
      <c r="AD228" s="61">
        <f>AD230+AD236</f>
        <v>0</v>
      </c>
      <c r="AE228" s="61">
        <f t="shared" ref="AE228:AO228" si="2248">AE230+AE236</f>
        <v>0</v>
      </c>
      <c r="AF228" s="61">
        <f t="shared" si="2248"/>
        <v>0</v>
      </c>
      <c r="AG228" s="61">
        <f t="shared" si="2248"/>
        <v>0</v>
      </c>
      <c r="AH228" s="61">
        <f t="shared" si="2248"/>
        <v>0</v>
      </c>
      <c r="AI228" s="61">
        <f t="shared" si="2248"/>
        <v>207.42500000000001</v>
      </c>
      <c r="AJ228" s="61">
        <f t="shared" si="2248"/>
        <v>207.42500000000001</v>
      </c>
      <c r="AK228" s="61">
        <f t="shared" si="2248"/>
        <v>207.42500000000001</v>
      </c>
      <c r="AL228" s="61">
        <f t="shared" si="2248"/>
        <v>207.42500000000001</v>
      </c>
      <c r="AM228" s="61">
        <f t="shared" si="2248"/>
        <v>207.42500000000001</v>
      </c>
      <c r="AN228" s="61">
        <f t="shared" si="2248"/>
        <v>207.42500000000001</v>
      </c>
      <c r="AO228" s="61">
        <f t="shared" si="2248"/>
        <v>207.42500000000001</v>
      </c>
      <c r="AP228" s="61">
        <f t="shared" ref="AP228:BB228" si="2249">AP230+AP236</f>
        <v>207.42500000000001</v>
      </c>
      <c r="AQ228" s="61">
        <f t="shared" si="2249"/>
        <v>0</v>
      </c>
      <c r="AR228" s="61">
        <f t="shared" si="2249"/>
        <v>0</v>
      </c>
      <c r="AS228" s="61">
        <f t="shared" si="2249"/>
        <v>0</v>
      </c>
      <c r="AT228" s="61">
        <f t="shared" si="2249"/>
        <v>0</v>
      </c>
      <c r="AU228" s="61">
        <f t="shared" si="2249"/>
        <v>0</v>
      </c>
      <c r="AV228" s="61">
        <f t="shared" si="2249"/>
        <v>0</v>
      </c>
      <c r="AW228" s="61">
        <f t="shared" si="2249"/>
        <v>0</v>
      </c>
      <c r="AX228" s="61">
        <f t="shared" si="2249"/>
        <v>0</v>
      </c>
      <c r="AY228" s="61">
        <f t="shared" si="2249"/>
        <v>0</v>
      </c>
      <c r="AZ228" s="61">
        <f t="shared" si="2249"/>
        <v>0</v>
      </c>
      <c r="BA228" s="61">
        <f t="shared" si="2249"/>
        <v>0</v>
      </c>
      <c r="BB228" s="61">
        <f t="shared" si="2249"/>
        <v>0</v>
      </c>
      <c r="BC228" s="61">
        <f t="shared" ref="BC228:BN228" si="2250">BC230+BC236</f>
        <v>300.06148999999999</v>
      </c>
      <c r="BD228" s="61">
        <f t="shared" si="2250"/>
        <v>300.06148999999999</v>
      </c>
      <c r="BE228" s="61">
        <f t="shared" si="2250"/>
        <v>300.06148999999999</v>
      </c>
      <c r="BF228" s="61">
        <f t="shared" si="2250"/>
        <v>300.06148999999999</v>
      </c>
      <c r="BG228" s="61">
        <f t="shared" si="2250"/>
        <v>300.06148999999999</v>
      </c>
      <c r="BH228" s="61">
        <f t="shared" si="2250"/>
        <v>300.06148999999999</v>
      </c>
      <c r="BI228" s="61">
        <f t="shared" si="2250"/>
        <v>300.06148999999999</v>
      </c>
      <c r="BJ228" s="61">
        <f t="shared" si="2250"/>
        <v>300.06148999999999</v>
      </c>
      <c r="BK228" s="61">
        <f t="shared" si="2250"/>
        <v>300.06148999999999</v>
      </c>
      <c r="BL228" s="61">
        <f t="shared" si="2250"/>
        <v>300.06148999999999</v>
      </c>
      <c r="BM228" s="61">
        <f t="shared" si="2250"/>
        <v>300.06148999999999</v>
      </c>
      <c r="BN228" s="61">
        <f t="shared" si="2250"/>
        <v>300.06148999999999</v>
      </c>
      <c r="BO228" s="61">
        <f t="shared" ref="BO228:BZ228" si="2251">BO230+BO236</f>
        <v>363.68195000000003</v>
      </c>
      <c r="BP228" s="61">
        <f t="shared" si="2251"/>
        <v>452.15100000000001</v>
      </c>
      <c r="BQ228" s="61">
        <f t="shared" si="2251"/>
        <v>344.36276999999995</v>
      </c>
      <c r="BR228" s="61">
        <f t="shared" si="2251"/>
        <v>292.05243999999999</v>
      </c>
      <c r="BS228" s="61">
        <f t="shared" si="2251"/>
        <v>271.81389000000001</v>
      </c>
      <c r="BT228" s="61">
        <f t="shared" si="2251"/>
        <v>299.18248</v>
      </c>
      <c r="BU228" s="61">
        <f t="shared" si="2251"/>
        <v>283.34473000000003</v>
      </c>
      <c r="BV228" s="61">
        <f t="shared" si="2251"/>
        <v>414.80205000000001</v>
      </c>
      <c r="BW228" s="61">
        <f t="shared" si="2251"/>
        <v>321.46332000000001</v>
      </c>
      <c r="BX228" s="61">
        <f t="shared" si="2251"/>
        <v>356.84692000000001</v>
      </c>
      <c r="BY228" s="61">
        <f t="shared" si="2251"/>
        <v>307.67748999999998</v>
      </c>
      <c r="BZ228" s="61">
        <f t="shared" si="2251"/>
        <v>549.54992000000004</v>
      </c>
      <c r="CA228" s="61">
        <f t="shared" ref="CA228:CL228" si="2252">CA230+CA236</f>
        <v>467.35848999999996</v>
      </c>
      <c r="CB228" s="61">
        <f t="shared" si="2252"/>
        <v>476.22514999999999</v>
      </c>
      <c r="CC228" s="61">
        <f t="shared" si="2252"/>
        <v>423.73849000000001</v>
      </c>
      <c r="CD228" s="61">
        <f t="shared" si="2252"/>
        <v>406.17849000000001</v>
      </c>
      <c r="CE228" s="61">
        <f t="shared" si="2252"/>
        <v>379.28514999999999</v>
      </c>
      <c r="CF228" s="61">
        <f t="shared" si="2252"/>
        <v>350.92514999999997</v>
      </c>
      <c r="CG228" s="61">
        <f t="shared" si="2252"/>
        <v>349.99849</v>
      </c>
      <c r="CH228" s="61">
        <f t="shared" si="2252"/>
        <v>333.53848999999997</v>
      </c>
      <c r="CI228" s="61">
        <f t="shared" si="2252"/>
        <v>324.02515</v>
      </c>
      <c r="CJ228" s="61">
        <f t="shared" si="2252"/>
        <v>370.81182999999999</v>
      </c>
      <c r="CK228" s="61">
        <f t="shared" si="2252"/>
        <v>407.2296</v>
      </c>
      <c r="CL228" s="61">
        <f t="shared" si="2252"/>
        <v>406.14738</v>
      </c>
    </row>
    <row r="229" spans="1:90">
      <c r="A229" s="107"/>
      <c r="B229" s="107"/>
      <c r="D229" s="77" t="s">
        <v>397</v>
      </c>
      <c r="E229" s="49">
        <f t="shared" si="2246"/>
        <v>686.24759999999992</v>
      </c>
      <c r="S229" s="65">
        <f t="shared" ref="S229:AG229" si="2253">S231+S235+S237</f>
        <v>0</v>
      </c>
      <c r="T229" s="61">
        <f t="shared" si="2253"/>
        <v>0</v>
      </c>
      <c r="U229" s="61">
        <f t="shared" si="2253"/>
        <v>0</v>
      </c>
      <c r="V229" s="61">
        <f t="shared" si="2253"/>
        <v>0</v>
      </c>
      <c r="W229" s="61">
        <f t="shared" si="2253"/>
        <v>0</v>
      </c>
      <c r="X229" s="61">
        <f t="shared" si="2253"/>
        <v>0</v>
      </c>
      <c r="Y229" s="61">
        <f t="shared" si="2253"/>
        <v>0</v>
      </c>
      <c r="Z229" s="61">
        <f t="shared" si="2253"/>
        <v>0</v>
      </c>
      <c r="AA229" s="61">
        <f t="shared" si="2253"/>
        <v>0</v>
      </c>
      <c r="AB229" s="61">
        <f t="shared" si="2253"/>
        <v>0</v>
      </c>
      <c r="AC229" s="61">
        <f>AC231+AC235+AC237</f>
        <v>11.2921</v>
      </c>
      <c r="AD229" s="61">
        <f t="shared" si="2253"/>
        <v>197.01498000000001</v>
      </c>
      <c r="AE229" s="61">
        <f t="shared" si="2253"/>
        <v>24.468779999999999</v>
      </c>
      <c r="AF229" s="61">
        <f t="shared" si="2253"/>
        <v>125.47077</v>
      </c>
      <c r="AG229" s="61">
        <f t="shared" si="2253"/>
        <v>521.37817999999993</v>
      </c>
      <c r="AH229" s="61">
        <f>AH231+AH235+AH237</f>
        <v>393.66166999999996</v>
      </c>
      <c r="AI229" s="61">
        <f>AI231+AI235+AI237</f>
        <v>8.8774800000000003</v>
      </c>
      <c r="AJ229" s="61">
        <f>AJ231+AJ235+AJ237</f>
        <v>8.7650300000000012</v>
      </c>
      <c r="AK229" s="61">
        <f>AK231+AK235+AK237</f>
        <v>435.14510999999999</v>
      </c>
      <c r="AL229" s="61">
        <f t="shared" ref="AL229:AO229" si="2254">AL231+AL235+AL237</f>
        <v>237.93257999999997</v>
      </c>
      <c r="AM229" s="61">
        <f t="shared" si="2254"/>
        <v>177.51089000000002</v>
      </c>
      <c r="AN229" s="61">
        <f t="shared" si="2254"/>
        <v>299.6148</v>
      </c>
      <c r="AO229" s="61">
        <f t="shared" si="2254"/>
        <v>317.90528999999998</v>
      </c>
      <c r="AP229" s="61">
        <f t="shared" ref="AP229:BB229" si="2255">AP231+AP235+AP237</f>
        <v>547.90764999999999</v>
      </c>
      <c r="AQ229" s="61">
        <f t="shared" si="2255"/>
        <v>368.09919000000002</v>
      </c>
      <c r="AR229" s="61">
        <f t="shared" si="2255"/>
        <v>366.23838999999998</v>
      </c>
      <c r="AS229" s="61">
        <f t="shared" si="2255"/>
        <v>369.56900999999993</v>
      </c>
      <c r="AT229" s="61">
        <f t="shared" si="2255"/>
        <v>8.9617299999999993</v>
      </c>
      <c r="AU229" s="61">
        <f t="shared" si="2255"/>
        <v>469.93687</v>
      </c>
      <c r="AV229" s="61">
        <f t="shared" si="2255"/>
        <v>388.17834999999997</v>
      </c>
      <c r="AW229" s="61">
        <f t="shared" si="2255"/>
        <v>606.94371999999998</v>
      </c>
      <c r="AX229" s="61">
        <f t="shared" si="2255"/>
        <v>300.68379000000004</v>
      </c>
      <c r="AY229" s="61">
        <f t="shared" si="2255"/>
        <v>386.99168000000003</v>
      </c>
      <c r="AZ229" s="61">
        <f t="shared" si="2255"/>
        <v>638.97694000000001</v>
      </c>
      <c r="BA229" s="61">
        <f t="shared" si="2255"/>
        <v>233.15895</v>
      </c>
      <c r="BB229" s="61">
        <f t="shared" si="2255"/>
        <v>206.87450999999999</v>
      </c>
      <c r="BC229" s="61">
        <f t="shared" ref="BC229:BN229" si="2256">BC231+BC235+BC237</f>
        <v>869.79745000000003</v>
      </c>
      <c r="BD229" s="61">
        <f t="shared" si="2256"/>
        <v>440.70742999999999</v>
      </c>
      <c r="BE229" s="61">
        <f t="shared" si="2256"/>
        <v>373.85455000000002</v>
      </c>
      <c r="BF229" s="61">
        <f t="shared" si="2256"/>
        <v>391.05335000000002</v>
      </c>
      <c r="BG229" s="61">
        <f t="shared" si="2256"/>
        <v>290.54653999999999</v>
      </c>
      <c r="BH229" s="61">
        <f t="shared" si="2256"/>
        <v>287.70136000000002</v>
      </c>
      <c r="BI229" s="61">
        <f t="shared" si="2256"/>
        <v>521.79629999999997</v>
      </c>
      <c r="BJ229" s="61">
        <f t="shared" si="2256"/>
        <v>740.19310000000007</v>
      </c>
      <c r="BK229" s="61">
        <f t="shared" si="2256"/>
        <v>1357.4612500000001</v>
      </c>
      <c r="BL229" s="61">
        <f t="shared" si="2256"/>
        <v>1549.3687200000002</v>
      </c>
      <c r="BM229" s="61">
        <f t="shared" si="2256"/>
        <v>1243.7195199999999</v>
      </c>
      <c r="BN229" s="61">
        <f t="shared" si="2256"/>
        <v>1003.7089799999999</v>
      </c>
      <c r="BO229" s="61">
        <f t="shared" ref="BO229:BZ229" si="2257">BO231+BO235+BO237</f>
        <v>871.87549999999999</v>
      </c>
      <c r="BP229" s="61">
        <f t="shared" si="2257"/>
        <v>910.53821999999991</v>
      </c>
      <c r="BQ229" s="61">
        <f t="shared" si="2257"/>
        <v>835.72712999999999</v>
      </c>
      <c r="BR229" s="61">
        <f t="shared" si="2257"/>
        <v>765.88050999999996</v>
      </c>
      <c r="BS229" s="61">
        <f t="shared" si="2257"/>
        <v>912.00595999999996</v>
      </c>
      <c r="BT229" s="61">
        <f t="shared" si="2257"/>
        <v>366.96351999999996</v>
      </c>
      <c r="BU229" s="61">
        <f t="shared" si="2257"/>
        <v>421.66113999999999</v>
      </c>
      <c r="BV229" s="61">
        <f t="shared" si="2257"/>
        <v>550.70929999999998</v>
      </c>
      <c r="BW229" s="61">
        <f t="shared" si="2257"/>
        <v>969.07925999999998</v>
      </c>
      <c r="BX229" s="61">
        <f t="shared" si="2257"/>
        <v>521.85879</v>
      </c>
      <c r="BY229" s="61">
        <f t="shared" si="2257"/>
        <v>786.51355999999998</v>
      </c>
      <c r="BZ229" s="61">
        <f t="shared" si="2257"/>
        <v>274.93962999999997</v>
      </c>
      <c r="CA229" s="61">
        <f t="shared" ref="CA229:CL229" si="2258">CA231+CA235+CA237</f>
        <v>482.15753000000001</v>
      </c>
      <c r="CB229" s="61">
        <f t="shared" si="2258"/>
        <v>412.40166000000005</v>
      </c>
      <c r="CC229" s="61">
        <f t="shared" si="2258"/>
        <v>479.65109000000001</v>
      </c>
      <c r="CD229" s="61">
        <f t="shared" si="2258"/>
        <v>261.21970999999996</v>
      </c>
      <c r="CE229" s="61">
        <f t="shared" si="2258"/>
        <v>983.73260000000005</v>
      </c>
      <c r="CF229" s="61">
        <f t="shared" si="2258"/>
        <v>686.24759999999992</v>
      </c>
      <c r="CG229" s="61">
        <f t="shared" si="2258"/>
        <v>193.14165</v>
      </c>
      <c r="CH229" s="61">
        <f t="shared" si="2258"/>
        <v>193.14165</v>
      </c>
      <c r="CI229" s="61">
        <f t="shared" si="2258"/>
        <v>193.14165</v>
      </c>
      <c r="CJ229" s="61">
        <f t="shared" si="2258"/>
        <v>193.14165</v>
      </c>
      <c r="CK229" s="61">
        <f t="shared" si="2258"/>
        <v>193.14165</v>
      </c>
      <c r="CL229" s="61">
        <f t="shared" si="2258"/>
        <v>193.14165</v>
      </c>
    </row>
    <row r="230" spans="1:90">
      <c r="A230" s="107" t="s">
        <v>195</v>
      </c>
      <c r="B230" s="107"/>
      <c r="D230" s="77" t="s">
        <v>398</v>
      </c>
      <c r="E230" s="49">
        <f t="shared" si="2246"/>
        <v>287.29581999999999</v>
      </c>
      <c r="S230" s="61">
        <v>0</v>
      </c>
      <c r="T230" s="61">
        <v>0</v>
      </c>
      <c r="U230" s="61">
        <v>0</v>
      </c>
      <c r="V230" s="61">
        <v>0</v>
      </c>
      <c r="W230" s="61">
        <v>0</v>
      </c>
      <c r="X230" s="61">
        <v>0</v>
      </c>
      <c r="Y230" s="61">
        <v>0</v>
      </c>
      <c r="Z230" s="61">
        <v>0</v>
      </c>
      <c r="AA230" s="61">
        <v>0</v>
      </c>
      <c r="AB230" s="61">
        <v>0</v>
      </c>
      <c r="AC230" s="61">
        <v>0</v>
      </c>
      <c r="AD230" s="61">
        <v>0</v>
      </c>
      <c r="AE230" s="61">
        <v>0</v>
      </c>
      <c r="AF230" s="61">
        <v>0</v>
      </c>
      <c r="AG230" s="61">
        <v>0</v>
      </c>
      <c r="AH230" s="61">
        <v>0</v>
      </c>
      <c r="AI230" s="61">
        <v>207.42500000000001</v>
      </c>
      <c r="AJ230" s="61">
        <v>207.42500000000001</v>
      </c>
      <c r="AK230" s="61">
        <v>207.42500000000001</v>
      </c>
      <c r="AL230" s="61">
        <v>207.42500000000001</v>
      </c>
      <c r="AM230" s="61">
        <v>207.42500000000001</v>
      </c>
      <c r="AN230" s="61">
        <v>207.42500000000001</v>
      </c>
      <c r="AO230" s="61">
        <v>207.42500000000001</v>
      </c>
      <c r="AP230" s="61">
        <v>207.42500000000001</v>
      </c>
      <c r="AQ230" s="61">
        <f>_xll.Lucanet("stat",Input!$F$2,Input!$C$3,Input!$D$4,$A230,Input!$C$5,AQ$4,"EUR")/1000</f>
        <v>0</v>
      </c>
      <c r="AR230" s="61">
        <f>_xll.Lucanet("stat",Input!$F$2,Input!$C$3,Input!$D$4,$A230,Input!$C$5,AR$4,"EUR")/1000</f>
        <v>0</v>
      </c>
      <c r="AS230" s="61">
        <f>_xll.Lucanet("stat",Input!$F$2,Input!$C$3,Input!$D$4,$A230,Input!$C$5,AS$4,"EUR")/1000</f>
        <v>0</v>
      </c>
      <c r="AT230" s="61">
        <f>_xll.Lucanet("stat",Input!$F$2,Input!$C$3,Input!$D$4,$A230,Input!$C$5,AT$4,"EUR")/1000</f>
        <v>0</v>
      </c>
      <c r="AU230" s="61">
        <f>_xll.Lucanet("stat",Input!$F$2,Input!$C$3,Input!$D$4,$A230,Input!$C$5,AU$4,"EUR")/1000</f>
        <v>0</v>
      </c>
      <c r="AV230" s="61">
        <f>_xll.Lucanet("stat",Input!$F$2,Input!$C$3,Input!$D$4,$A230,Input!$C$5,AV$4,"EUR")/1000</f>
        <v>0</v>
      </c>
      <c r="AW230" s="61">
        <f>_xll.Lucanet("stat",Input!$F$2,Input!$C$3,Input!$D$4,$A230,Input!$C$5,AW$4,"EUR")/1000</f>
        <v>0</v>
      </c>
      <c r="AX230" s="61">
        <f>_xll.Lucanet("stat",Input!$F$2,Input!$C$3,Input!$D$4,$A230,Input!$C$5,AX$4,"EUR")/1000</f>
        <v>0</v>
      </c>
      <c r="AY230" s="61">
        <f>_xll.Lucanet("stat",Input!$F$2,Input!$C$3,Input!$D$4,$A230,Input!$C$5,AY$4,"EUR")/1000</f>
        <v>0</v>
      </c>
      <c r="AZ230" s="61">
        <f>_xll.Lucanet("stat",Input!$F$2,Input!$C$3,Input!$D$4,$A230,Input!$C$5,AZ$4,"EUR")/1000</f>
        <v>0</v>
      </c>
      <c r="BA230" s="61">
        <f>_xll.Lucanet("stat",Input!$F$2,Input!$C$3,Input!$D$4,$A230,Input!$C$5,BA$4,"EUR")/1000</f>
        <v>0</v>
      </c>
      <c r="BB230" s="61">
        <f>_xll.Lucanet("stat",Input!$F$2,Input!$C$3,Input!$D$4,$A230,Input!$C$5,BB$4,"EUR")/1000</f>
        <v>0</v>
      </c>
      <c r="BC230" s="61">
        <f>_xll.Lucanet("stat",Input!$G$2,Input!$C$3,Input!$D$4,$A230,Input!$C$5,BC$4,"EUR")/1000</f>
        <v>13.06143</v>
      </c>
      <c r="BD230" s="61">
        <f>_xll.Lucanet("stat",Input!$G$2,Input!$C$3,Input!$D$4,$A230,Input!$C$5,BD$4,"EUR")/1000</f>
        <v>13.06143</v>
      </c>
      <c r="BE230" s="61">
        <f>_xll.Lucanet("stat",Input!$G$2,Input!$C$3,Input!$D$4,$A230,Input!$C$5,BE$4,"EUR")/1000</f>
        <v>13.06143</v>
      </c>
      <c r="BF230" s="61">
        <f>_xll.Lucanet("stat",Input!$G$2,Input!$C$3,Input!$D$4,$A230,Input!$C$5,BF$4,"EUR")/1000</f>
        <v>13.06143</v>
      </c>
      <c r="BG230" s="61">
        <f>_xll.Lucanet("stat",Input!$G$2,Input!$C$3,Input!$D$4,$A230,Input!$C$5,BG$4,"EUR")/1000</f>
        <v>13.06143</v>
      </c>
      <c r="BH230" s="61">
        <f>_xll.Lucanet("stat",Input!$G$2,Input!$C$3,Input!$D$4,$A230,Input!$C$5,BH$4,"EUR")/1000</f>
        <v>13.06143</v>
      </c>
      <c r="BI230" s="61">
        <f>_xll.Lucanet("stat",Input!$G$2,Input!$C$3,Input!$D$4,$A230,Input!$C$5,BI$4,"EUR")/1000</f>
        <v>13.06143</v>
      </c>
      <c r="BJ230" s="61">
        <f>_xll.Lucanet("stat",Input!$G$2,Input!$C$3,Input!$D$4,$A230,Input!$C$5,BJ$4,"EUR")/1000</f>
        <v>13.06143</v>
      </c>
      <c r="BK230" s="61">
        <f>_xll.Lucanet("stat",Input!$G$2,Input!$C$3,Input!$D$4,$A230,Input!$C$5,BK$4,"EUR")/1000</f>
        <v>13.06143</v>
      </c>
      <c r="BL230" s="61">
        <f>_xll.Lucanet("stat",Input!$G$2,Input!$C$3,Input!$D$4,$A230,Input!$C$5,BL$4,"EUR")/1000</f>
        <v>13.06143</v>
      </c>
      <c r="BM230" s="61">
        <f>_xll.Lucanet("stat",Input!$G$2,Input!$C$3,Input!$D$4,$A230,Input!$C$5,BM$4,"EUR")/1000</f>
        <v>13.06143</v>
      </c>
      <c r="BN230" s="61">
        <f>_xll.Lucanet("stat",Input!$G$2,Input!$C$3,Input!$D$4,$A230,Input!$C$5,BN$4,"EUR")/1000</f>
        <v>13.06143</v>
      </c>
      <c r="BO230" s="61">
        <f>_xll.Lucanet("stat",Input!$H$2,Input!$C$3,Input!$D$4,$A230,Input!$C$5,BO$4,"EUR")/1000</f>
        <v>154.90729999999999</v>
      </c>
      <c r="BP230" s="61">
        <f>_xll.Lucanet("stat",Input!$H$2,Input!$C$3,Input!$D$4,$A230,Input!$C$5,BP$4,"EUR")/1000</f>
        <v>284.99336</v>
      </c>
      <c r="BQ230" s="61">
        <f>_xll.Lucanet("stat",Input!$H$2,Input!$C$3,Input!$D$4,$A230,Input!$C$5,BQ$4,"EUR")/1000</f>
        <v>199.36876999999998</v>
      </c>
      <c r="BR230" s="61">
        <f>_xll.Lucanet("stat",Input!$H$2,Input!$C$3,Input!$D$4,$A230,Input!$C$5,BR$4,"EUR")/1000</f>
        <v>163.89833999999999</v>
      </c>
      <c r="BS230" s="61">
        <f>_xll.Lucanet("stat",Input!$H$2,Input!$C$3,Input!$D$4,$A230,Input!$C$5,BS$4,"EUR")/1000</f>
        <v>141.19601</v>
      </c>
      <c r="BT230" s="61">
        <f>_xll.Lucanet("stat",Input!$H$2,Input!$C$3,Input!$D$4,$A230,Input!$C$5,BT$4,"EUR")/1000</f>
        <v>121.92691000000001</v>
      </c>
      <c r="BU230" s="61">
        <f>_xll.Lucanet("stat",Input!$H$2,Input!$C$3,Input!$D$4,$A230,Input!$C$5,BU$4,"EUR")/1000</f>
        <v>125.41528</v>
      </c>
      <c r="BV230" s="61">
        <f>_xll.Lucanet("stat",Input!$H$2,Input!$C$3,Input!$D$4,$A230,Input!$C$5,BV$4,"EUR")/1000</f>
        <v>171.09635</v>
      </c>
      <c r="BW230" s="61">
        <f>_xll.Lucanet("stat",Input!$H$2,Input!$C$3,Input!$D$4,$A230,Input!$C$5,BW$4,"EUR")/1000</f>
        <v>146.34551000000002</v>
      </c>
      <c r="BX230" s="61">
        <f>_xll.Lucanet("stat",Input!$H$2,Input!$C$3,Input!$D$4,$A230,Input!$C$5,BX$4,"EUR")/1000</f>
        <v>233.88704000000001</v>
      </c>
      <c r="BY230" s="61">
        <f>_xll.Lucanet("stat",Input!$H$2,Input!$C$3,Input!$D$4,$A230,Input!$C$5,BY$4,"EUR")/1000</f>
        <v>184.71760999999998</v>
      </c>
      <c r="BZ230" s="61">
        <f>_xll.Lucanet("stat",Input!$H$2,Input!$C$3,Input!$D$4,$A230,Input!$C$5,BZ$4,"EUR")/1000</f>
        <v>116.42303</v>
      </c>
      <c r="CA230" s="61">
        <f>_xll.Lucanet("stat",Input!$I$2,Input!$C$3,Input!$D$4,$A230,Input!$C$5,CA$4,"EUR")/1000</f>
        <v>380.44248999999996</v>
      </c>
      <c r="CB230" s="61">
        <f>_xll.Lucanet("stat",Input!$I$2,Input!$C$3,Input!$D$4,$A230,Input!$C$5,CB$4,"EUR")/1000</f>
        <v>387.53582</v>
      </c>
      <c r="CC230" s="61">
        <f>_xll.Lucanet("stat",Input!$I$2,Input!$C$3,Input!$D$4,$A230,Input!$C$5,CC$4,"EUR")/1000</f>
        <v>345.54649000000001</v>
      </c>
      <c r="CD230" s="61">
        <f>_xll.Lucanet("stat",Input!$I$2,Input!$C$3,Input!$D$4,$A230,Input!$C$5,CD$4,"EUR")/1000</f>
        <v>331.49849</v>
      </c>
      <c r="CE230" s="61">
        <f>_xll.Lucanet("stat",Input!$I$2,Input!$C$3,Input!$D$4,$A230,Input!$C$5,CE$4,"EUR")/1000</f>
        <v>309.98381999999998</v>
      </c>
      <c r="CF230" s="61">
        <f>_xll.Lucanet("stat",Input!$I$2,Input!$C$3,Input!$D$4,$A230,Input!$C$5,CF$4,"EUR")/1000</f>
        <v>287.29581999999999</v>
      </c>
      <c r="CG230" s="61">
        <f>_xll.Lucanet("stat",Input!$I$2,Input!$C$3,Input!$D$4,$A230,Input!$C$5,CG$4,"EUR")/1000</f>
        <v>286.55448999999999</v>
      </c>
      <c r="CH230" s="61">
        <f>_xll.Lucanet("stat",Input!$I$2,Input!$C$3,Input!$D$4,$A230,Input!$C$5,CH$4,"EUR")/1000</f>
        <v>273.38648999999998</v>
      </c>
      <c r="CI230" s="61">
        <f>_xll.Lucanet("stat",Input!$I$2,Input!$C$3,Input!$D$4,$A230,Input!$C$5,CI$4,"EUR")/1000</f>
        <v>265.77582000000001</v>
      </c>
      <c r="CJ230" s="61">
        <f>_xll.Lucanet("stat",Input!$I$2,Input!$C$3,Input!$D$4,$A230,Input!$C$5,CJ$4,"EUR")/1000</f>
        <v>303.20515999999998</v>
      </c>
      <c r="CK230" s="61">
        <f>_xll.Lucanet("stat",Input!$I$2,Input!$C$3,Input!$D$4,$A230,Input!$C$5,CK$4,"EUR")/1000</f>
        <v>332.33938000000001</v>
      </c>
      <c r="CL230" s="61">
        <f>_xll.Lucanet("stat",Input!$I$2,Input!$C$3,Input!$D$4,$A230,Input!$C$5,CL$4,"EUR")/1000</f>
        <v>331.47359999999998</v>
      </c>
    </row>
    <row r="231" spans="1:90">
      <c r="A231" s="107" t="s">
        <v>195</v>
      </c>
      <c r="B231" s="107"/>
      <c r="D231" s="77" t="s">
        <v>399</v>
      </c>
      <c r="E231" s="49">
        <f t="shared" si="2246"/>
        <v>256.89558</v>
      </c>
      <c r="G231" s="63">
        <f>_xll.Lucanet("stat",Input!$C$2,Input!$C$3,Input!$D$4,$A231,Input!$C$5,G$4,"EUR")/1000</f>
        <v>0</v>
      </c>
      <c r="H231" s="63">
        <f>_xll.Lucanet("stat",Input!$C$2,Input!$C$3,Input!$D$4,$A231,Input!$C$5,H$4,"EUR")/1000</f>
        <v>0</v>
      </c>
      <c r="I231" s="63">
        <f>_xll.Lucanet("stat",Input!$C$2,Input!$C$3,Input!$D$4,$A231,Input!$C$5,I$4,"EUR")/1000</f>
        <v>0</v>
      </c>
      <c r="J231" s="63">
        <f>_xll.Lucanet("stat",Input!$C$2,Input!$C$3,Input!$D$4,$A231,Input!$C$5,J$4,"EUR")/1000</f>
        <v>0</v>
      </c>
      <c r="K231" s="63">
        <f>_xll.Lucanet("stat",Input!$C$2,Input!$C$3,Input!$D$4,$A231,Input!$C$5,K$4,"EUR")/1000</f>
        <v>0</v>
      </c>
      <c r="L231" s="63">
        <f>_xll.Lucanet("stat",Input!$C$2,Input!$C$3,Input!$D$4,$A231,Input!$C$5,L$4,"EUR")/1000</f>
        <v>0</v>
      </c>
      <c r="M231" s="63">
        <f>_xll.Lucanet("stat",Input!$C$2,Input!$C$3,Input!$D$4,$A231,Input!$C$5,M$4,"EUR")/1000</f>
        <v>0</v>
      </c>
      <c r="N231" s="63">
        <f>_xll.Lucanet("stat",Input!$C$2,Input!$C$3,Input!$D$4,$A231,Input!$C$5,N$4,"EUR")/1000</f>
        <v>0</v>
      </c>
      <c r="O231" s="63">
        <f>_xll.Lucanet("stat",Input!$C$2,Input!$C$3,Input!$D$4,$A231,Input!$C$5,O$4,"EUR")/1000</f>
        <v>0</v>
      </c>
      <c r="P231" s="63">
        <f>_xll.Lucanet("stat",Input!$C$2,Input!$C$3,Input!$D$4,$A231,Input!$C$5,P$4,"EUR")/1000</f>
        <v>0</v>
      </c>
      <c r="Q231" s="63">
        <f>_xll.Lucanet("stat",Input!$C$2,Input!$C$3,Input!$D$4,$A231,Input!$C$5,Q$4,"EUR")/1000</f>
        <v>0</v>
      </c>
      <c r="R231" s="63">
        <f>_xll.Lucanet("stat",Input!$C$2,Input!$C$3,Input!$D$4,$A231,Input!$C$5,R$4,"EUR")/1000</f>
        <v>0</v>
      </c>
      <c r="S231" s="61">
        <f>_xll.Lucanet("stat",Input!$C$2,Input!$C$3,Input!$D$4,$A231,Input!$C$5,S$4,"EUR")/1000</f>
        <v>0</v>
      </c>
      <c r="T231" s="61">
        <f>_xll.Lucanet("stat",Input!$C$2,Input!$C$3,Input!$D$4,$A231,Input!$C$5,T$4,"EUR")/1000</f>
        <v>0</v>
      </c>
      <c r="U231" s="61">
        <f>_xll.Lucanet("stat",Input!$C$2,Input!$C$3,Input!$D$4,$A231,Input!$C$5,U$4,"EUR")/1000</f>
        <v>0</v>
      </c>
      <c r="V231" s="61">
        <f>_xll.Lucanet("stat",Input!$C$2,Input!$C$3,Input!$D$4,$A231,Input!$C$5,V$4,"EUR")/1000</f>
        <v>0</v>
      </c>
      <c r="W231" s="61">
        <f>_xll.Lucanet("stat",Input!$C$2,Input!$C$3,Input!$D$4,$A231,Input!$C$5,W$4,"EUR")/1000</f>
        <v>0</v>
      </c>
      <c r="X231" s="61">
        <f>_xll.Lucanet("stat",Input!$C$2,Input!$C$3,Input!$D$4,$A231,Input!$C$5,X$4,"EUR")/1000</f>
        <v>0</v>
      </c>
      <c r="Y231" s="61">
        <f>_xll.Lucanet("stat",Input!$C$2,Input!$C$3,Input!$D$4,$A231,Input!$C$5,Y$4,"EUR")/1000</f>
        <v>0</v>
      </c>
      <c r="Z231" s="61">
        <f>_xll.Lucanet("stat",Input!$C$2,Input!$C$3,Input!$D$4,$A231,Input!$C$5,Z$4,"EUR")/1000</f>
        <v>0</v>
      </c>
      <c r="AA231" s="61">
        <f>_xll.Lucanet("stat",Input!$C$2,Input!$C$3,Input!$D$4,$A231,Input!$C$5,AA$4,"EUR")/1000</f>
        <v>0</v>
      </c>
      <c r="AB231" s="61">
        <f>_xll.Lucanet("stat",Input!$C$2,Input!$C$3,Input!$D$4,$A231,Input!$C$5,AB$4,"EUR")/1000</f>
        <v>0</v>
      </c>
      <c r="AC231" s="61">
        <f>_xll.Lucanet("stat",Input!$C$2,Input!$C$3,Input!$D$4,$A231,Input!$C$5,AC$4,"EUR")/1000</f>
        <v>0</v>
      </c>
      <c r="AD231" s="61">
        <f>_xll.Lucanet("stat",Input!$C$2,Input!$C$3,Input!$D$4,$A231,Input!$C$5,AD$4,"EUR")/1000</f>
        <v>0</v>
      </c>
      <c r="AE231" s="61">
        <f>_xll.Lucanet("stat",Input!$C$2,Input!$C$3,Input!$D$4,$A231,Input!$C$5,AE$4,"EUR")/1000</f>
        <v>0</v>
      </c>
      <c r="AF231" s="61">
        <f>_xll.Lucanet("stat",Input!$C$2,Input!$C$3,Input!$D$4,$A231,Input!$C$5,AF$4,"EUR")/1000</f>
        <v>0</v>
      </c>
      <c r="AG231" s="61">
        <f>_xll.Lucanet("stat",Input!$C$2,Input!$C$3,Input!$D$4,$A231,Input!$C$5,AG$4,"EUR")/1000</f>
        <v>409.75436999999999</v>
      </c>
      <c r="AH231" s="61">
        <f>_xll.Lucanet("stat",Input!$C$2,Input!$C$3,Input!$D$4,$A231,Input!$C$5,AH$4,"EUR")/1000</f>
        <v>339.15396999999996</v>
      </c>
      <c r="AI231" s="61">
        <f>_xll.Lucanet("stat",Input!$C$2,Input!$C$3,Input!$D$4,$A231,Input!$C$5,AI$4,"EUR")/1000</f>
        <v>8.8774800000000003</v>
      </c>
      <c r="AJ231" s="61">
        <f>_xll.Lucanet("stat",Input!$C$2,Input!$C$3,Input!$D$4,$A231,Input!$C$5,AJ$4,"EUR")/1000</f>
        <v>8.7650300000000012</v>
      </c>
      <c r="AK231" s="61">
        <f>_xll.Lucanet("stat",Input!$C$2,Input!$C$3,Input!$D$4,$A231,Input!$C$5,AK$4,"EUR")/1000</f>
        <v>306.07995</v>
      </c>
      <c r="AL231" s="61">
        <f>_xll.Lucanet("stat",Input!$C$2,Input!$C$3,Input!$D$4,$A231,Input!$C$5,AL$4,"EUR")/1000</f>
        <v>210.79804999999999</v>
      </c>
      <c r="AM231" s="61">
        <f>_xll.Lucanet("stat",Input!$C$2,Input!$C$3,Input!$D$4,$A231,Input!$C$5,AM$4,"EUR")/1000</f>
        <v>98.033720000000002</v>
      </c>
      <c r="AN231" s="61">
        <f>_xll.Lucanet("stat",Input!$C$2,Input!$C$3,Input!$D$4,$A231,Input!$C$5,AN$4,"EUR")/1000</f>
        <v>168.52857</v>
      </c>
      <c r="AO231" s="61">
        <f>_xll.Lucanet("stat",Input!$C$2,Input!$C$3,Input!$D$4,$A231,Input!$C$5,AO$4,"EUR")/1000</f>
        <v>209.98823999999999</v>
      </c>
      <c r="AP231" s="61">
        <f>_xll.Lucanet("stat",Input!$C$2,Input!$C$3,Input!$D$4,$A231,Input!$C$5,AP$4,"EUR")/1000</f>
        <v>122.14614999999999</v>
      </c>
      <c r="AQ231" s="61">
        <f>_xll.Lucanet("stat",Input!$C$2,Input!$C$3,Input!$D$4,$A231,Input!$C$5,AQ$4,"EUR")/1000</f>
        <v>69.389490000000009</v>
      </c>
      <c r="AR231" s="61">
        <f>_xll.Lucanet("stat",Input!$C$2,Input!$C$3,Input!$D$4,$A231,Input!$C$5,AR$4,"EUR")/1000</f>
        <v>70.077529999999996</v>
      </c>
      <c r="AS231" s="61">
        <f>_xll.Lucanet("stat",Input!$C$2,Input!$C$3,Input!$D$4,$A231,Input!$C$5,AS$4,"EUR")/1000</f>
        <v>339.83865999999995</v>
      </c>
      <c r="AT231" s="61">
        <f>_xll.Lucanet("stat",Input!$C$2,Input!$C$3,Input!$D$4,$A231,Input!$C$5,AT$4,"EUR")/1000</f>
        <v>8.9617299999999993</v>
      </c>
      <c r="AU231" s="61">
        <f>_xll.Lucanet("stat",Input!$C$2,Input!$C$3,Input!$D$4,$A231,Input!$C$5,AU$4,"EUR")/1000</f>
        <v>182.08423000000002</v>
      </c>
      <c r="AV231" s="61">
        <f>_xll.Lucanet("stat",Input!$C$2,Input!$C$3,Input!$D$4,$A231,Input!$C$5,AV$4,"EUR")/1000</f>
        <v>2.9999999999999997E-5</v>
      </c>
      <c r="AW231" s="61">
        <f>_xll.Lucanet("stat",Input!$C$2,Input!$C$3,Input!$D$4,$A231,Input!$C$5,AW$4,"EUR")/1000</f>
        <v>13.453719999999999</v>
      </c>
      <c r="AX231" s="61">
        <f>_xll.Lucanet("stat",Input!$C$2,Input!$C$3,Input!$D$4,$A231,Input!$C$5,AX$4,"EUR")/1000</f>
        <v>13.088520000000001</v>
      </c>
      <c r="AY231" s="61">
        <f>_xll.Lucanet("stat",Input!$C$2,Input!$C$3,Input!$D$4,$A231,Input!$C$5,AY$4,"EUR")/1000</f>
        <v>26.674299999999999</v>
      </c>
      <c r="AZ231" s="61">
        <f>_xll.Lucanet("stat",Input!$C$2,Input!$C$3,Input!$D$4,$A231,Input!$C$5,AZ$4,"EUR")/1000</f>
        <v>300.80902000000003</v>
      </c>
      <c r="BA231" s="61">
        <f>_xll.Lucanet("stat",Input!$C$2,Input!$C$3,Input!$D$4,$A231,Input!$C$5,BA$4,"EUR")/1000</f>
        <v>129.91526999999999</v>
      </c>
      <c r="BB231" s="61">
        <f>_xll.Lucanet("stat",Input!$C$2,Input!$C$3,Input!$D$4,$A231,Input!$C$5,BB$4,"EUR")/1000</f>
        <v>28.798650000000002</v>
      </c>
      <c r="BC231" s="61">
        <f>_xll.Lucanet("stat",Input!$C$2,Input!$C$3,Input!$D$4,$A231,Input!$C$5,BC$4,"EUR")/1000</f>
        <v>520.39745000000005</v>
      </c>
      <c r="BD231" s="61">
        <f>_xll.Lucanet("stat",Input!$C$2,Input!$C$3,Input!$D$4,$A231,Input!$C$5,BD$4,"EUR")/1000</f>
        <v>379.85316999999998</v>
      </c>
      <c r="BE231" s="61">
        <f>_xll.Lucanet("stat",Input!$C$2,Input!$C$3,Input!$D$4,$A231,Input!$C$5,BE$4,"EUR")/1000</f>
        <v>233.02212</v>
      </c>
      <c r="BF231" s="61">
        <f>_xll.Lucanet("stat",Input!$C$2,Input!$C$3,Input!$D$4,$A231,Input!$C$5,BF$4,"EUR")/1000</f>
        <v>236.69887</v>
      </c>
      <c r="BG231" s="61">
        <f>_xll.Lucanet("stat",Input!$C$2,Input!$C$3,Input!$D$4,$A231,Input!$C$5,BG$4,"EUR")/1000</f>
        <v>14.901009999999999</v>
      </c>
      <c r="BH231" s="61">
        <f>_xll.Lucanet("stat",Input!$C$2,Input!$C$3,Input!$D$4,$A231,Input!$C$5,BH$4,"EUR")/1000</f>
        <v>40.784860000000002</v>
      </c>
      <c r="BI231" s="61">
        <f>_xll.Lucanet("stat",Input!$C$2,Input!$C$3,Input!$D$4,$A231,Input!$C$5,BI$4,"EUR")/1000</f>
        <v>489.89979</v>
      </c>
      <c r="BJ231" s="61">
        <f>_xll.Lucanet("stat",Input!$C$2,Input!$C$3,Input!$D$4,$A231,Input!$C$5,BJ$4,"EUR")/1000</f>
        <v>553.60768000000007</v>
      </c>
      <c r="BK231" s="61">
        <f>_xll.Lucanet("stat",Input!$C$2,Input!$C$3,Input!$D$4,$A231,Input!$C$5,BK$4,"EUR")/1000</f>
        <v>964.53647999999998</v>
      </c>
      <c r="BL231" s="61">
        <f>_xll.Lucanet("stat",Input!$C$2,Input!$C$3,Input!$D$4,$A231,Input!$C$5,BL$4,"EUR")/1000</f>
        <v>924.8226800000001</v>
      </c>
      <c r="BM231" s="61">
        <f>_xll.Lucanet("stat",Input!$C$2,Input!$C$3,Input!$D$4,$A231,Input!$C$5,BM$4,"EUR")/1000</f>
        <v>673.73156999999992</v>
      </c>
      <c r="BN231" s="61">
        <f>_xll.Lucanet("stat",Input!$C$2,Input!$C$3,Input!$D$4,$A231,Input!$C$5,BN$4,"EUR")/1000</f>
        <v>346.21965999999998</v>
      </c>
      <c r="BO231" s="61">
        <f>_xll.Lucanet("stat",Input!$C$2,Input!$C$3,Input!$D$4,$A231,Input!$C$5,BO$4,"EUR")/1000</f>
        <v>253.76409000000001</v>
      </c>
      <c r="BP231" s="61">
        <f>_xll.Lucanet("stat",Input!$C$2,Input!$C$3,Input!$D$4,$A231,Input!$C$5,BP$4,"EUR")/1000</f>
        <v>447.99721999999997</v>
      </c>
      <c r="BQ231" s="61">
        <f>_xll.Lucanet("stat",Input!$C$2,Input!$C$3,Input!$D$4,$A231,Input!$C$5,BQ$4,"EUR")/1000</f>
        <v>771.33104000000003</v>
      </c>
      <c r="BR231" s="61">
        <f>_xll.Lucanet("stat",Input!$C$2,Input!$C$3,Input!$D$4,$A231,Input!$C$5,BR$4,"EUR")/1000</f>
        <v>465.50835999999998</v>
      </c>
      <c r="BS231" s="61">
        <f>_xll.Lucanet("stat",Input!$C$2,Input!$C$3,Input!$D$4,$A231,Input!$C$5,BS$4,"EUR")/1000</f>
        <v>870.26509999999996</v>
      </c>
      <c r="BT231" s="61">
        <f>_xll.Lucanet("stat",Input!$C$2,Input!$C$3,Input!$D$4,$A231,Input!$C$5,BT$4,"EUR")/1000</f>
        <v>308.51178999999996</v>
      </c>
      <c r="BU231" s="61">
        <f>_xll.Lucanet("stat",Input!$C$2,Input!$C$3,Input!$D$4,$A231,Input!$C$5,BU$4,"EUR")/1000</f>
        <v>420.24829999999997</v>
      </c>
      <c r="BV231" s="61">
        <f>_xll.Lucanet("stat",Input!$C$2,Input!$C$3,Input!$D$4,$A231,Input!$C$5,BV$4,"EUR")/1000</f>
        <v>487.75515999999999</v>
      </c>
      <c r="BW231" s="61">
        <f>_xll.Lucanet("stat",Input!$C$2,Input!$C$3,Input!$D$4,$A231,Input!$C$5,BW$4,"EUR")/1000</f>
        <v>514.12846000000002</v>
      </c>
      <c r="BX231" s="61">
        <f>_xll.Lucanet("stat",Input!$C$2,Input!$C$3,Input!$D$4,$A231,Input!$C$5,BX$4,"EUR")/1000</f>
        <v>441.05359000000004</v>
      </c>
      <c r="BY231" s="61">
        <f>_xll.Lucanet("stat",Input!$C$2,Input!$C$3,Input!$D$4,$A231,Input!$C$5,BY$4,"EUR")/1000</f>
        <v>559.38689999999997</v>
      </c>
      <c r="BZ231" s="61">
        <f>_xll.Lucanet("stat",Input!$C$2,Input!$C$3,Input!$D$4,$A231,Input!$C$5,BZ$4,"EUR")/1000</f>
        <v>273.65906999999999</v>
      </c>
      <c r="CA231" s="61">
        <f>_xll.Lucanet("stat",Input!$C$2,Input!$C$3,Input!$D$4,$A231,Input!$C$5,CA$4,"EUR")/1000</f>
        <v>449.21668</v>
      </c>
      <c r="CB231" s="61">
        <f>_xll.Lucanet("stat",Input!$C$2,Input!$C$3,Input!$D$4,$A231,Input!$C$5,CB$4,"EUR")/1000</f>
        <v>337.46282000000002</v>
      </c>
      <c r="CC231" s="61">
        <f>_xll.Lucanet("stat",Input!$C$2,Input!$C$3,Input!$D$4,$A231,Input!$C$5,CC$4,"EUR")/1000</f>
        <v>323.233</v>
      </c>
      <c r="CD231" s="61">
        <f>_xll.Lucanet("stat",Input!$C$2,Input!$C$3,Input!$D$4,$A231,Input!$C$5,CD$4,"EUR")/1000</f>
        <v>3.4066799999999997</v>
      </c>
      <c r="CE231" s="61">
        <f>_xll.Lucanet("stat",Input!$C$2,Input!$C$3,Input!$D$4,$A231,Input!$C$5,CE$4,"EUR")/1000</f>
        <v>753.74904000000004</v>
      </c>
      <c r="CF231" s="61">
        <f>_xll.Lucanet("stat",Input!$C$2,Input!$C$3,Input!$D$4,$A231,Input!$C$5,CF$4,"EUR")/1000</f>
        <v>256.89558</v>
      </c>
      <c r="CG231" s="61">
        <f>_xll.Lucanet("stat",Input!$C$2,Input!$C$3,Input!$D$4,$A231,Input!$C$5,CG$4,"EUR")/1000</f>
        <v>193.11915999999999</v>
      </c>
      <c r="CH231" s="61">
        <f>_xll.Lucanet("stat",Input!$C$2,Input!$C$3,Input!$D$4,$A231,Input!$C$5,CH$4,"EUR")/1000</f>
        <v>193.11915999999999</v>
      </c>
      <c r="CI231" s="61">
        <f>_xll.Lucanet("stat",Input!$C$2,Input!$C$3,Input!$D$4,$A231,Input!$C$5,CI$4,"EUR")/1000</f>
        <v>193.11915999999999</v>
      </c>
      <c r="CJ231" s="61">
        <f>_xll.Lucanet("stat",Input!$C$2,Input!$C$3,Input!$D$4,$A231,Input!$C$5,CJ$4,"EUR")/1000</f>
        <v>193.11915999999999</v>
      </c>
      <c r="CK231" s="61">
        <f>_xll.Lucanet("stat",Input!$C$2,Input!$C$3,Input!$D$4,$A231,Input!$C$5,CK$4,"EUR")/1000</f>
        <v>193.11915999999999</v>
      </c>
      <c r="CL231" s="61">
        <f>_xll.Lucanet("stat",Input!$C$2,Input!$C$3,Input!$D$4,$A231,Input!$C$5,CL$4,"EUR")/1000</f>
        <v>193.11915999999999</v>
      </c>
    </row>
    <row r="232" spans="1:90">
      <c r="A232" s="107"/>
      <c r="B232" s="107"/>
      <c r="C232" s="37">
        <v>21</v>
      </c>
      <c r="D232" s="77" t="s">
        <v>45</v>
      </c>
      <c r="E232" s="49">
        <f t="shared" si="2246"/>
        <v>7.3400192563818267</v>
      </c>
      <c r="G232" s="54" t="e">
        <f t="shared" ref="G232:R232" si="2259">G231/-G211*365</f>
        <v>#DIV/0!</v>
      </c>
      <c r="H232" s="54" t="e">
        <f t="shared" si="2259"/>
        <v>#DIV/0!</v>
      </c>
      <c r="I232" s="54" t="e">
        <f t="shared" si="2259"/>
        <v>#DIV/0!</v>
      </c>
      <c r="J232" s="54" t="e">
        <f t="shared" si="2259"/>
        <v>#DIV/0!</v>
      </c>
      <c r="K232" s="54" t="e">
        <f t="shared" si="2259"/>
        <v>#DIV/0!</v>
      </c>
      <c r="L232" s="54" t="e">
        <f t="shared" si="2259"/>
        <v>#DIV/0!</v>
      </c>
      <c r="M232" s="54" t="e">
        <f t="shared" si="2259"/>
        <v>#DIV/0!</v>
      </c>
      <c r="N232" s="54" t="e">
        <f t="shared" si="2259"/>
        <v>#DIV/0!</v>
      </c>
      <c r="O232" s="54" t="e">
        <f t="shared" si="2259"/>
        <v>#DIV/0!</v>
      </c>
      <c r="P232" s="54" t="e">
        <f t="shared" si="2259"/>
        <v>#DIV/0!</v>
      </c>
      <c r="Q232" s="54" t="e">
        <f t="shared" si="2259"/>
        <v>#DIV/0!</v>
      </c>
      <c r="R232" s="54" t="e">
        <f t="shared" si="2259"/>
        <v>#DIV/0!</v>
      </c>
      <c r="S232" s="61">
        <v>0</v>
      </c>
      <c r="T232" s="61">
        <v>0</v>
      </c>
      <c r="U232" s="61">
        <v>0</v>
      </c>
      <c r="V232" s="61">
        <v>0</v>
      </c>
      <c r="W232" s="61">
        <v>0</v>
      </c>
      <c r="X232" s="61">
        <v>0</v>
      </c>
      <c r="Y232" s="61">
        <f t="shared" ref="Y232:AO232" si="2260">Y231/-Y211*365</f>
        <v>0</v>
      </c>
      <c r="Z232" s="61">
        <f t="shared" si="2260"/>
        <v>0</v>
      </c>
      <c r="AA232" s="61">
        <f t="shared" si="2260"/>
        <v>0</v>
      </c>
      <c r="AB232" s="61">
        <f t="shared" si="2260"/>
        <v>0</v>
      </c>
      <c r="AC232" s="61">
        <f t="shared" si="2260"/>
        <v>0</v>
      </c>
      <c r="AD232" s="61">
        <f t="shared" si="2260"/>
        <v>0</v>
      </c>
      <c r="AE232" s="61">
        <f t="shared" si="2260"/>
        <v>0</v>
      </c>
      <c r="AF232" s="61">
        <f t="shared" si="2260"/>
        <v>0</v>
      </c>
      <c r="AG232" s="61">
        <f t="shared" si="2260"/>
        <v>89.955273127631727</v>
      </c>
      <c r="AH232" s="61">
        <f>AH231/-AH211*365</f>
        <v>66.287290978983066</v>
      </c>
      <c r="AI232" s="61">
        <f t="shared" si="2260"/>
        <v>1.4639757101889959</v>
      </c>
      <c r="AJ232" s="61">
        <f t="shared" si="2260"/>
        <v>1.0780693048434371</v>
      </c>
      <c r="AK232" s="61">
        <f t="shared" si="2260"/>
        <v>38.414713877760533</v>
      </c>
      <c r="AL232" s="61">
        <f t="shared" si="2260"/>
        <v>26.040684802090063</v>
      </c>
      <c r="AM232" s="61">
        <f t="shared" si="2260"/>
        <v>9.9568754853315919</v>
      </c>
      <c r="AN232" s="61">
        <f t="shared" si="2260"/>
        <v>15.99736091478225</v>
      </c>
      <c r="AO232" s="61">
        <f t="shared" si="2260"/>
        <v>15.948165148547284</v>
      </c>
      <c r="AP232" s="61">
        <f t="shared" ref="AP232:BB232" si="2261">AP231/-AP211*365</f>
        <v>8.458275420247805</v>
      </c>
      <c r="AQ232" s="61">
        <f t="shared" si="2261"/>
        <v>4.2498420896959397</v>
      </c>
      <c r="AR232" s="61">
        <f t="shared" si="2261"/>
        <v>4.4586200584812197</v>
      </c>
      <c r="AS232" s="61">
        <f t="shared" si="2261"/>
        <v>20.2548914998338</v>
      </c>
      <c r="AT232" s="61">
        <f t="shared" si="2261"/>
        <v>0.50105488424922429</v>
      </c>
      <c r="AU232" s="61">
        <f t="shared" si="2261"/>
        <v>9.7729606589387483</v>
      </c>
      <c r="AV232" s="61">
        <f t="shared" si="2261"/>
        <v>1.7011919269957301E-6</v>
      </c>
      <c r="AW232" s="61">
        <f t="shared" si="2261"/>
        <v>0.69558318341015357</v>
      </c>
      <c r="AX232" s="61">
        <f t="shared" si="2261"/>
        <v>0.59483237690253232</v>
      </c>
      <c r="AY232" s="61">
        <f t="shared" si="2261"/>
        <v>1.1387599315042438</v>
      </c>
      <c r="AZ232" s="61">
        <f t="shared" si="2261"/>
        <v>11.329118021827076</v>
      </c>
      <c r="BA232" s="61">
        <f t="shared" si="2261"/>
        <v>5.019864129122845</v>
      </c>
      <c r="BB232" s="61">
        <f t="shared" si="2261"/>
        <v>1.0320665127120159</v>
      </c>
      <c r="BC232" s="61">
        <f t="shared" ref="BC232:BN232" si="2262">BC231/-BC211*365</f>
        <v>18.367909230880244</v>
      </c>
      <c r="BD232" s="61">
        <f t="shared" si="2262"/>
        <v>13.755532631741449</v>
      </c>
      <c r="BE232" s="61">
        <f t="shared" si="2262"/>
        <v>8.7772458089895036</v>
      </c>
      <c r="BF232" s="61">
        <f t="shared" si="2262"/>
        <v>9.5123900353907214</v>
      </c>
      <c r="BG232" s="61">
        <f t="shared" si="2262"/>
        <v>0.6348544514915041</v>
      </c>
      <c r="BH232" s="61">
        <f t="shared" si="2262"/>
        <v>1.7727901236530932</v>
      </c>
      <c r="BI232" s="61">
        <f t="shared" si="2262"/>
        <v>21.631402037213967</v>
      </c>
      <c r="BJ232" s="61">
        <f t="shared" si="2262"/>
        <v>28.461832421874288</v>
      </c>
      <c r="BK232" s="61">
        <f t="shared" si="2262"/>
        <v>59.555307181631754</v>
      </c>
      <c r="BL232" s="61">
        <f t="shared" si="2262"/>
        <v>68.856313907557904</v>
      </c>
      <c r="BM232" s="61">
        <f t="shared" si="2262"/>
        <v>55.609528092214049</v>
      </c>
      <c r="BN232" s="61">
        <f t="shared" si="2262"/>
        <v>35.052936573218375</v>
      </c>
      <c r="BO232" s="61">
        <f t="shared" ref="BO232:BZ232" si="2263">BO231/-BO211*365</f>
        <v>28.465699933614275</v>
      </c>
      <c r="BP232" s="61">
        <f t="shared" si="2263"/>
        <v>44.34222179480259</v>
      </c>
      <c r="BQ232" s="61">
        <f t="shared" si="2263"/>
        <v>72.740595764948992</v>
      </c>
      <c r="BR232" s="61">
        <f t="shared" si="2263"/>
        <v>38.298485130888494</v>
      </c>
      <c r="BS232" s="61">
        <f t="shared" si="2263"/>
        <v>66.982856279582705</v>
      </c>
      <c r="BT232" s="61">
        <f t="shared" si="2263"/>
        <v>23.725771911753188</v>
      </c>
      <c r="BU232" s="61">
        <f t="shared" si="2263"/>
        <v>30.328728034698187</v>
      </c>
      <c r="BV232" s="61">
        <f t="shared" si="2263"/>
        <v>34.027161579073336</v>
      </c>
      <c r="BW232" s="61">
        <f t="shared" si="2263"/>
        <v>31.269980240314101</v>
      </c>
      <c r="BX232" s="61">
        <f t="shared" si="2263"/>
        <v>23.054612824241566</v>
      </c>
      <c r="BY232" s="61">
        <f t="shared" si="2263"/>
        <v>20.859053488482942</v>
      </c>
      <c r="BZ232" s="61">
        <f t="shared" si="2263"/>
        <v>8.5241012213917564</v>
      </c>
      <c r="CA232" s="61">
        <f t="shared" ref="CA232:CL232" si="2264">CA231/-CA211*365</f>
        <v>13.696415297435184</v>
      </c>
      <c r="CB232" s="61">
        <f t="shared" si="2264"/>
        <v>10.894627862851713</v>
      </c>
      <c r="CC232" s="61">
        <f t="shared" si="2264"/>
        <v>10.588577220466854</v>
      </c>
      <c r="CD232" s="61">
        <f t="shared" si="2264"/>
        <v>0.11294759975988516</v>
      </c>
      <c r="CE232" s="61">
        <f t="shared" si="2264"/>
        <v>23.473608676087359</v>
      </c>
      <c r="CF232" s="61">
        <f t="shared" si="2264"/>
        <v>7.3400192563818267</v>
      </c>
      <c r="CG232" s="61">
        <f t="shared" si="2264"/>
        <v>5.7386229711915115</v>
      </c>
      <c r="CH232" s="61">
        <f t="shared" si="2264"/>
        <v>5.8422570765351969</v>
      </c>
      <c r="CI232" s="61">
        <f t="shared" si="2264"/>
        <v>6.2719535043288994</v>
      </c>
      <c r="CJ232" s="61">
        <f t="shared" si="2264"/>
        <v>7.207952935857171</v>
      </c>
      <c r="CK232" s="61">
        <f t="shared" si="2264"/>
        <v>10.356609762018724</v>
      </c>
      <c r="CL232" s="61">
        <f t="shared" si="2264"/>
        <v>15.891493682140672</v>
      </c>
    </row>
    <row r="233" spans="1:90">
      <c r="A233" s="107"/>
      <c r="B233" s="107"/>
      <c r="D233" s="77" t="s">
        <v>411</v>
      </c>
      <c r="E233" s="49">
        <f t="shared" si="2246"/>
        <v>17.847486108432058</v>
      </c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49">
        <f>AVERAGE(S232:AD232)</f>
        <v>0</v>
      </c>
      <c r="AE233" s="49">
        <f>AVERAGE(T232:AE232)</f>
        <v>0</v>
      </c>
      <c r="AF233" s="49">
        <f t="shared" ref="AF233:AO233" si="2265">AVERAGE(U232:AF232)</f>
        <v>0</v>
      </c>
      <c r="AG233" s="49">
        <f t="shared" si="2265"/>
        <v>7.4962727606359776</v>
      </c>
      <c r="AH233" s="49">
        <f t="shared" si="2265"/>
        <v>13.020213675551233</v>
      </c>
      <c r="AI233" s="49">
        <f t="shared" si="2265"/>
        <v>13.142211651400316</v>
      </c>
      <c r="AJ233" s="49">
        <f t="shared" si="2265"/>
        <v>13.23205076013727</v>
      </c>
      <c r="AK233" s="49">
        <f t="shared" si="2265"/>
        <v>16.433276916617313</v>
      </c>
      <c r="AL233" s="49">
        <f t="shared" si="2265"/>
        <v>18.603333983458153</v>
      </c>
      <c r="AM233" s="49">
        <f t="shared" si="2265"/>
        <v>19.433073607235784</v>
      </c>
      <c r="AN233" s="49">
        <f t="shared" si="2265"/>
        <v>20.766187016800973</v>
      </c>
      <c r="AO233" s="49">
        <f t="shared" si="2265"/>
        <v>22.095200779179915</v>
      </c>
      <c r="AP233" s="49">
        <f t="shared" ref="AP233" si="2266">AVERAGE(AE232:AP232)</f>
        <v>22.800057064200562</v>
      </c>
      <c r="AQ233" s="49">
        <f t="shared" ref="AQ233" si="2267">AVERAGE(AF232:AQ232)</f>
        <v>23.154210571675225</v>
      </c>
      <c r="AR233" s="49">
        <f t="shared" ref="AR233" si="2268">AVERAGE(AG232:AR232)</f>
        <v>23.525762243215329</v>
      </c>
      <c r="AS233" s="49">
        <f t="shared" ref="AS233" si="2269">AVERAGE(AH232:AS232)</f>
        <v>17.7173971075655</v>
      </c>
      <c r="AT233" s="49">
        <f t="shared" ref="AT233" si="2270">AVERAGE(AI232:AT232)</f>
        <v>12.235210766337678</v>
      </c>
      <c r="AU233" s="49">
        <f t="shared" ref="AU233" si="2271">AVERAGE(AJ232:AU232)</f>
        <v>12.92762617873349</v>
      </c>
      <c r="AV233" s="49">
        <f t="shared" ref="AV233" si="2272">AVERAGE(AK232:AV232)</f>
        <v>12.837787211762532</v>
      </c>
      <c r="AW233" s="49">
        <f t="shared" ref="AW233" si="2273">AVERAGE(AL232:AW232)</f>
        <v>9.6945263205666681</v>
      </c>
      <c r="AX233" s="49">
        <f t="shared" ref="AX233" si="2274">AVERAGE(AM232:AX232)</f>
        <v>7.5740386184677071</v>
      </c>
      <c r="AY233" s="49">
        <f t="shared" ref="AY233" si="2275">AVERAGE(AN232:AY232)</f>
        <v>6.8391956556487612</v>
      </c>
      <c r="AZ233" s="49">
        <f t="shared" ref="AZ233" si="2276">AVERAGE(AO232:AZ232)</f>
        <v>6.4501754145691628</v>
      </c>
      <c r="BA233" s="49">
        <f t="shared" ref="BA233" si="2277">AVERAGE(AP232:BA232)</f>
        <v>5.5394836629504596</v>
      </c>
      <c r="BB233" s="49">
        <f t="shared" ref="BB233:BC233" si="2278">AVERAGE(AQ232:BB232)</f>
        <v>4.9206329206558097</v>
      </c>
      <c r="BC233" s="49">
        <f t="shared" si="2278"/>
        <v>6.0971385157545015</v>
      </c>
      <c r="BD233" s="49">
        <f t="shared" ref="BD233" si="2279">AVERAGE(AS232:BD232)</f>
        <v>6.8718812301928542</v>
      </c>
      <c r="BE233" s="49">
        <f t="shared" ref="BE233" si="2280">AVERAGE(AT232:BE232)</f>
        <v>5.91541075595583</v>
      </c>
      <c r="BF233" s="49">
        <f t="shared" ref="BF233" si="2281">AVERAGE(AU232:BF232)</f>
        <v>6.6663553518842882</v>
      </c>
      <c r="BG233" s="49">
        <f t="shared" ref="BG233" si="2282">AVERAGE(AV232:BG232)</f>
        <v>5.9048465012636848</v>
      </c>
      <c r="BH233" s="49">
        <f t="shared" ref="BH233" si="2283">AVERAGE(AW232:BH232)</f>
        <v>6.0525788698021152</v>
      </c>
      <c r="BI233" s="49">
        <f t="shared" ref="BI233" si="2284">AVERAGE(AX232:BI232)</f>
        <v>7.7972304409524327</v>
      </c>
      <c r="BJ233" s="49">
        <f t="shared" ref="BJ233" si="2285">AVERAGE(AY232:BJ232)</f>
        <v>10.119480444700079</v>
      </c>
      <c r="BK233" s="49">
        <f t="shared" ref="BK233" si="2286">AVERAGE(AZ232:BK232)</f>
        <v>14.987526048877372</v>
      </c>
      <c r="BL233" s="49">
        <f t="shared" ref="BL233" si="2287">AVERAGE(BA232:BL232)</f>
        <v>19.781459039354942</v>
      </c>
      <c r="BM233" s="49">
        <f t="shared" ref="BM233" si="2288">AVERAGE(BB232:BM232)</f>
        <v>23.997264369612541</v>
      </c>
      <c r="BN233" s="49">
        <f t="shared" ref="BN233" si="2289">AVERAGE(BC232:BN232)</f>
        <v>26.832336874654743</v>
      </c>
      <c r="BO233" s="49">
        <f t="shared" ref="BO233" si="2290">AVERAGE(BD232:BO232)</f>
        <v>27.673819433215908</v>
      </c>
      <c r="BP233" s="49">
        <f t="shared" ref="BP233" si="2291">AVERAGE(BE232:BP232)</f>
        <v>30.222710196804339</v>
      </c>
      <c r="BQ233" s="49">
        <f t="shared" ref="BQ233" si="2292">AVERAGE(BF232:BQ232)</f>
        <v>35.552989359800961</v>
      </c>
      <c r="BR233" s="49">
        <f t="shared" ref="BR233" si="2293">AVERAGE(BG232:BR232)</f>
        <v>37.9518306177591</v>
      </c>
      <c r="BS233" s="49">
        <f t="shared" ref="BS233" si="2294">AVERAGE(BH232:BS232)</f>
        <v>43.480830770100034</v>
      </c>
      <c r="BT233" s="49">
        <f t="shared" ref="BT233" si="2295">AVERAGE(BI232:BT232)</f>
        <v>45.310245919108382</v>
      </c>
      <c r="BU233" s="49">
        <f t="shared" ref="BU233" si="2296">AVERAGE(BJ232:BU232)</f>
        <v>46.035023085565399</v>
      </c>
      <c r="BV233" s="49">
        <f t="shared" ref="BV233" si="2297">AVERAGE(BK232:BV232)</f>
        <v>46.498800515331986</v>
      </c>
      <c r="BW233" s="49">
        <f t="shared" ref="BW233" si="2298">AVERAGE(BL232:BW232)</f>
        <v>44.141689936888845</v>
      </c>
      <c r="BX233" s="49">
        <f t="shared" ref="BX233" si="2299">AVERAGE(BM232:BX232)</f>
        <v>40.324881513279159</v>
      </c>
      <c r="BY233" s="49">
        <f t="shared" ref="BY233" si="2300">AVERAGE(BN232:BY232)</f>
        <v>37.4290086296349</v>
      </c>
      <c r="BZ233" s="49">
        <f t="shared" ref="BZ233" si="2301">AVERAGE(BO232:BZ232)</f>
        <v>35.218272350316013</v>
      </c>
      <c r="CA233" s="49">
        <f t="shared" ref="CA233" si="2302">AVERAGE(BP232:CA232)</f>
        <v>33.987498630634427</v>
      </c>
      <c r="CB233" s="49">
        <f t="shared" ref="CB233" si="2303">AVERAGE(BQ232:CB232)</f>
        <v>31.200199136305184</v>
      </c>
      <c r="CC233" s="49">
        <f t="shared" ref="CC233" si="2304">AVERAGE(BR232:CC232)</f>
        <v>26.020864257598333</v>
      </c>
      <c r="CD233" s="49">
        <f t="shared" ref="CD233" si="2305">AVERAGE(BS232:CD232)</f>
        <v>22.838736130004282</v>
      </c>
      <c r="CE233" s="49">
        <f t="shared" ref="CE233" si="2306">AVERAGE(BT232:CE232)</f>
        <v>19.21296549637967</v>
      </c>
      <c r="CF233" s="49">
        <f t="shared" ref="CF233" si="2307">AVERAGE(BU232:CF232)</f>
        <v>17.847486108432058</v>
      </c>
      <c r="CG233" s="49">
        <f t="shared" ref="CG233" si="2308">AVERAGE(BV232:CG232)</f>
        <v>15.798310686473167</v>
      </c>
      <c r="CH233" s="49">
        <f t="shared" ref="CH233" si="2309">AVERAGE(BW232:CH232)</f>
        <v>13.449568644594992</v>
      </c>
      <c r="CI233" s="49">
        <f t="shared" ref="CI233" si="2310">AVERAGE(BX232:CI232)</f>
        <v>11.366399749929558</v>
      </c>
      <c r="CJ233" s="49">
        <f t="shared" ref="CJ233" si="2311">AVERAGE(BY232:CJ232)</f>
        <v>10.045844759230858</v>
      </c>
      <c r="CK233" s="49">
        <f t="shared" ref="CK233" si="2312">AVERAGE(BZ232:CK232)</f>
        <v>9.1706411153588387</v>
      </c>
      <c r="CL233" s="49">
        <f t="shared" ref="CL233" si="2313">AVERAGE(CA232:CL232)</f>
        <v>9.7845904870879163</v>
      </c>
    </row>
    <row r="234" spans="1:90">
      <c r="A234" s="107"/>
      <c r="B234" s="107"/>
      <c r="D234" s="77" t="s">
        <v>416</v>
      </c>
      <c r="E234" s="49">
        <f t="shared" si="2246"/>
        <v>59.528244360045313</v>
      </c>
      <c r="G234" s="54" t="e">
        <f>_xll.Lucanet("stat",Input!$C$2,Input!$C$3,Input!$D$4,$A234,Input!$C$5,G$4,"EUR")/1000</f>
        <v>#VALUE!</v>
      </c>
      <c r="H234" s="54" t="e">
        <f>_xll.Lucanet("stat",Input!$C$2,Input!$C$3,Input!$D$4,$A234,Input!$C$5,H$4,"EUR")/1000</f>
        <v>#VALUE!</v>
      </c>
      <c r="I234" s="54" t="e">
        <f>_xll.Lucanet("stat",Input!$C$2,Input!$C$3,Input!$D$4,$A234,Input!$C$5,I$4,"EUR")/1000</f>
        <v>#VALUE!</v>
      </c>
      <c r="J234" s="54" t="e">
        <f>_xll.Lucanet("stat",Input!$C$2,Input!$C$3,Input!$D$4,$A234,Input!$C$5,J$4,"EUR")/1000</f>
        <v>#VALUE!</v>
      </c>
      <c r="K234" s="54" t="e">
        <f>_xll.Lucanet("stat",Input!$C$2,Input!$C$3,Input!$D$4,$A234,Input!$C$5,K$4,"EUR")/1000</f>
        <v>#VALUE!</v>
      </c>
      <c r="L234" s="54" t="e">
        <f>_xll.Lucanet("stat",Input!$C$2,Input!$C$3,Input!$D$4,$A234,Input!$C$5,L$4,"EUR")/1000</f>
        <v>#VALUE!</v>
      </c>
      <c r="M234" s="54" t="e">
        <f>_xll.Lucanet("stat",Input!$C$2,Input!$C$3,Input!$D$4,$A234,Input!$C$5,M$4,"EUR")/1000</f>
        <v>#VALUE!</v>
      </c>
      <c r="N234" s="54" t="e">
        <f>_xll.Lucanet("stat",Input!$C$2,Input!$C$3,Input!$D$4,$A234,Input!$C$5,N$4,"EUR")/1000</f>
        <v>#VALUE!</v>
      </c>
      <c r="O234" s="54" t="e">
        <f>_xll.Lucanet("stat",Input!$C$2,Input!$C$3,Input!$D$4,$A234,Input!$C$5,O$4,"EUR")/1000</f>
        <v>#VALUE!</v>
      </c>
      <c r="P234" s="54" t="e">
        <f>_xll.Lucanet("stat",Input!$C$2,Input!$C$3,Input!$D$4,$A234,Input!$C$5,P$4,"EUR")/1000</f>
        <v>#VALUE!</v>
      </c>
      <c r="Q234" s="54" t="e">
        <f>_xll.Lucanet("stat",Input!$C$2,Input!$C$3,Input!$D$4,$A234,Input!$C$5,Q$4,"EUR")/1000</f>
        <v>#VALUE!</v>
      </c>
      <c r="R234" s="54" t="e">
        <f>_xll.Lucanet("stat",Input!$C$2,Input!$C$3,Input!$D$4,$A234,Input!$C$5,R$4,"EUR")/1000</f>
        <v>#VALUE!</v>
      </c>
      <c r="S234" s="61"/>
      <c r="T234" s="61"/>
      <c r="U234" s="61"/>
      <c r="V234" s="61"/>
      <c r="W234" s="61"/>
      <c r="X234" s="61"/>
      <c r="Y234" s="61">
        <f>Y218+Y224+Y232</f>
        <v>0</v>
      </c>
      <c r="Z234" s="61">
        <f t="shared" ref="Z234:AO234" si="2314">Z218+Z224+Z232</f>
        <v>0</v>
      </c>
      <c r="AA234" s="61">
        <f t="shared" si="2314"/>
        <v>0</v>
      </c>
      <c r="AB234" s="61">
        <f t="shared" si="2314"/>
        <v>0</v>
      </c>
      <c r="AC234" s="61">
        <f>AC218+AC224+AC232</f>
        <v>718.96790999134168</v>
      </c>
      <c r="AD234" s="61">
        <f t="shared" si="2314"/>
        <v>802.01771313563063</v>
      </c>
      <c r="AE234" s="61">
        <f t="shared" si="2314"/>
        <v>818.86763313804852</v>
      </c>
      <c r="AF234" s="61">
        <f t="shared" si="2314"/>
        <v>154.87004568270771</v>
      </c>
      <c r="AG234" s="61">
        <f t="shared" si="2314"/>
        <v>124.44016763255189</v>
      </c>
      <c r="AH234" s="61">
        <f t="shared" si="2314"/>
        <v>155.43190988729813</v>
      </c>
      <c r="AI234" s="61">
        <f t="shared" si="2314"/>
        <v>73.615169009038354</v>
      </c>
      <c r="AJ234" s="61">
        <f t="shared" si="2314"/>
        <v>86.159457803954638</v>
      </c>
      <c r="AK234" s="61">
        <f t="shared" si="2314"/>
        <v>127.90976905260408</v>
      </c>
      <c r="AL234" s="61">
        <f t="shared" si="2314"/>
        <v>168.28859778902176</v>
      </c>
      <c r="AM234" s="61">
        <f t="shared" si="2314"/>
        <v>90.776386377940582</v>
      </c>
      <c r="AN234" s="61">
        <f t="shared" si="2314"/>
        <v>116.17651749708099</v>
      </c>
      <c r="AO234" s="61">
        <f t="shared" si="2314"/>
        <v>90.103652700980433</v>
      </c>
      <c r="AP234" s="61">
        <f t="shared" ref="AP234:BB234" si="2315">AP218+AP224+AP232</f>
        <v>91.478965773190978</v>
      </c>
      <c r="AQ234" s="61">
        <f t="shared" si="2315"/>
        <v>81.001743444194958</v>
      </c>
      <c r="AR234" s="61">
        <f t="shared" si="2315"/>
        <v>69.444762815781047</v>
      </c>
      <c r="AS234" s="61">
        <f t="shared" si="2315"/>
        <v>81.172462901242582</v>
      </c>
      <c r="AT234" s="61">
        <f t="shared" si="2315"/>
        <v>43.129299973837554</v>
      </c>
      <c r="AU234" s="61">
        <f t="shared" si="2315"/>
        <v>59.814831966674745</v>
      </c>
      <c r="AV234" s="61">
        <f t="shared" si="2315"/>
        <v>76.517685425814662</v>
      </c>
      <c r="AW234" s="61">
        <f t="shared" si="2315"/>
        <v>119.24656793965087</v>
      </c>
      <c r="AX234" s="61">
        <f t="shared" si="2315"/>
        <v>109.88161393853221</v>
      </c>
      <c r="AY234" s="61">
        <f t="shared" si="2315"/>
        <v>88.817385395661518</v>
      </c>
      <c r="AZ234" s="61">
        <f t="shared" si="2315"/>
        <v>90.962694103546795</v>
      </c>
      <c r="BA234" s="61">
        <f t="shared" si="2315"/>
        <v>84.272805792569741</v>
      </c>
      <c r="BB234" s="61">
        <f t="shared" si="2315"/>
        <v>61.510037432211185</v>
      </c>
      <c r="BC234" s="61">
        <f t="shared" ref="BC234:BN234" si="2316">BC218+BC224+BC232</f>
        <v>78.249087521292211</v>
      </c>
      <c r="BD234" s="61">
        <f t="shared" si="2316"/>
        <v>78.872144165932312</v>
      </c>
      <c r="BE234" s="61">
        <f t="shared" si="2316"/>
        <v>85.284058844347641</v>
      </c>
      <c r="BF234" s="61">
        <f t="shared" si="2316"/>
        <v>92.427084314927768</v>
      </c>
      <c r="BG234" s="61">
        <f t="shared" si="2316"/>
        <v>70.810696456296114</v>
      </c>
      <c r="BH234" s="61">
        <f t="shared" si="2316"/>
        <v>78.158874088937736</v>
      </c>
      <c r="BI234" s="61">
        <f t="shared" si="2316"/>
        <v>86.015249461784464</v>
      </c>
      <c r="BJ234" s="61">
        <f t="shared" si="2316"/>
        <v>108.08827963834565</v>
      </c>
      <c r="BK234" s="61">
        <f t="shared" si="2316"/>
        <v>150.69522741970843</v>
      </c>
      <c r="BL234" s="61">
        <f t="shared" si="2316"/>
        <v>188.90517434313131</v>
      </c>
      <c r="BM234" s="61">
        <f t="shared" si="2316"/>
        <v>208.03743739174172</v>
      </c>
      <c r="BN234" s="61">
        <f t="shared" si="2316"/>
        <v>205.92751577629593</v>
      </c>
      <c r="BO234" s="61">
        <f t="shared" ref="BO234:BZ234" si="2317">BO218+BO224+BO232</f>
        <v>238.66288266505987</v>
      </c>
      <c r="BP234" s="61">
        <f t="shared" si="2317"/>
        <v>232.69723676606284</v>
      </c>
      <c r="BQ234" s="61">
        <f t="shared" si="2317"/>
        <v>229.81896403791347</v>
      </c>
      <c r="BR234" s="61">
        <f t="shared" si="2317"/>
        <v>157.01068090590604</v>
      </c>
      <c r="BS234" s="61">
        <f t="shared" si="2317"/>
        <v>200.13514591697131</v>
      </c>
      <c r="BT234" s="61">
        <f t="shared" si="2317"/>
        <v>175.37213494822586</v>
      </c>
      <c r="BU234" s="61">
        <f t="shared" si="2317"/>
        <v>143.85834291066567</v>
      </c>
      <c r="BV234" s="61">
        <f t="shared" si="2317"/>
        <v>161.97840560637496</v>
      </c>
      <c r="BW234" s="61">
        <f t="shared" si="2317"/>
        <v>146.89786586177431</v>
      </c>
      <c r="BX234" s="61">
        <f t="shared" si="2317"/>
        <v>132.70615135640904</v>
      </c>
      <c r="BY234" s="61">
        <f t="shared" si="2317"/>
        <v>94.356076412845894</v>
      </c>
      <c r="BZ234" s="61">
        <f t="shared" si="2317"/>
        <v>56.135070031829642</v>
      </c>
      <c r="CA234" s="61">
        <f t="shared" ref="CA234:CL234" si="2318">CA218+CA224+CA232</f>
        <v>56.797627390777649</v>
      </c>
      <c r="CB234" s="61">
        <f t="shared" si="2318"/>
        <v>54.529851212124989</v>
      </c>
      <c r="CC234" s="61">
        <f t="shared" si="2318"/>
        <v>49.760113092351702</v>
      </c>
      <c r="CD234" s="61">
        <f t="shared" si="2318"/>
        <v>57.459586868558098</v>
      </c>
      <c r="CE234" s="61">
        <f t="shared" si="2318"/>
        <v>85.466940973772807</v>
      </c>
      <c r="CF234" s="61">
        <f t="shared" si="2318"/>
        <v>59.528244360045313</v>
      </c>
      <c r="CG234" s="61">
        <f t="shared" si="2318"/>
        <v>74.300703124482084</v>
      </c>
      <c r="CH234" s="61">
        <f t="shared" si="2318"/>
        <v>75.642503576152734</v>
      </c>
      <c r="CI234" s="61">
        <f t="shared" si="2318"/>
        <v>81.20598925475997</v>
      </c>
      <c r="CJ234" s="61">
        <f t="shared" si="2318"/>
        <v>93.324822681488158</v>
      </c>
      <c r="CK234" s="61">
        <f t="shared" si="2318"/>
        <v>134.09199230666553</v>
      </c>
      <c r="CL234" s="61">
        <f t="shared" si="2318"/>
        <v>205.75478824951574</v>
      </c>
    </row>
    <row r="235" spans="1:90">
      <c r="A235" s="107" t="s">
        <v>164</v>
      </c>
      <c r="B235" s="107"/>
      <c r="D235" s="77" t="s">
        <v>39</v>
      </c>
      <c r="E235" s="49">
        <f t="shared" si="2246"/>
        <v>2.1920000000000002E-2</v>
      </c>
      <c r="G235" s="63">
        <f>_xll.Lucanet("stat",Input!$C$2,Input!$C$3,Input!$D$4,$A235,Input!$C$5,G$4,"EUR")/1000</f>
        <v>0</v>
      </c>
      <c r="H235" s="63">
        <f>_xll.Lucanet("stat",Input!$C$2,Input!$C$3,Input!$D$4,$A235,Input!$C$5,H$4,"EUR")/1000</f>
        <v>0</v>
      </c>
      <c r="I235" s="63">
        <f>_xll.Lucanet("stat",Input!$C$2,Input!$C$3,Input!$D$4,$A235,Input!$C$5,I$4,"EUR")/1000</f>
        <v>0</v>
      </c>
      <c r="J235" s="63">
        <f>_xll.Lucanet("stat",Input!$C$2,Input!$C$3,Input!$D$4,$A235,Input!$C$5,J$4,"EUR")/1000</f>
        <v>0</v>
      </c>
      <c r="K235" s="63">
        <f>_xll.Lucanet("stat",Input!$C$2,Input!$C$3,Input!$D$4,$A235,Input!$C$5,K$4,"EUR")/1000</f>
        <v>0</v>
      </c>
      <c r="L235" s="63">
        <f>_xll.Lucanet("stat",Input!$C$2,Input!$C$3,Input!$D$4,$A235,Input!$C$5,L$4,"EUR")/1000</f>
        <v>0</v>
      </c>
      <c r="M235" s="63">
        <f>_xll.Lucanet("stat",Input!$C$2,Input!$C$3,Input!$D$4,$A235,Input!$C$5,M$4,"EUR")/1000</f>
        <v>0</v>
      </c>
      <c r="N235" s="63">
        <f>_xll.Lucanet("stat",Input!$C$2,Input!$C$3,Input!$D$4,$A235,Input!$C$5,N$4,"EUR")/1000</f>
        <v>0</v>
      </c>
      <c r="O235" s="63">
        <f>_xll.Lucanet("stat",Input!$C$2,Input!$C$3,Input!$D$4,$A235,Input!$C$5,O$4,"EUR")/1000</f>
        <v>0</v>
      </c>
      <c r="P235" s="63">
        <f>_xll.Lucanet("stat",Input!$C$2,Input!$C$3,Input!$D$4,$A235,Input!$C$5,P$4,"EUR")/1000</f>
        <v>0</v>
      </c>
      <c r="Q235" s="63">
        <f>_xll.Lucanet("stat",Input!$C$2,Input!$C$3,Input!$D$4,$A235,Input!$C$5,Q$4,"EUR")/1000</f>
        <v>0</v>
      </c>
      <c r="R235" s="63">
        <f>_xll.Lucanet("stat",Input!$C$2,Input!$C$3,Input!$D$4,$A235,Input!$C$5,R$4,"EUR")/1000</f>
        <v>0</v>
      </c>
      <c r="S235" s="61">
        <f>_xll.Lucanet("stat",Input!$C$2,Input!$C$3,Input!$D$4,$A235,Input!$C$5,S$4,"EUR")/1000</f>
        <v>0</v>
      </c>
      <c r="T235" s="61">
        <f>_xll.Lucanet("stat",Input!$C$2,Input!$C$3,Input!$D$4,$A235,Input!$C$5,T$4,"EUR")/1000</f>
        <v>0</v>
      </c>
      <c r="U235" s="61">
        <f>_xll.Lucanet("stat",Input!$C$2,Input!$C$3,Input!$D$4,$A235,Input!$C$5,U$4,"EUR")/1000</f>
        <v>0</v>
      </c>
      <c r="V235" s="61">
        <f>_xll.Lucanet("stat",Input!$C$2,Input!$C$3,Input!$D$4,$A235,Input!$C$5,V$4,"EUR")/1000</f>
        <v>0</v>
      </c>
      <c r="W235" s="61">
        <f>_xll.Lucanet("stat",Input!$C$2,Input!$C$3,Input!$D$4,$A235,Input!$C$5,W$4,"EUR")/1000</f>
        <v>0</v>
      </c>
      <c r="X235" s="61">
        <f>_xll.Lucanet("stat",Input!$C$2,Input!$C$3,Input!$D$4,$A235,Input!$C$5,X$4,"EUR")/1000</f>
        <v>0</v>
      </c>
      <c r="Y235" s="61">
        <f>_xll.Lucanet("stat",Input!$C$2,Input!$C$3,Input!$D$4,$A235,Input!$C$5,Y$4,"EUR")/1000</f>
        <v>0</v>
      </c>
      <c r="Z235" s="61">
        <f>_xll.Lucanet("stat",Input!$C$2,Input!$C$3,Input!$D$4,$A235,Input!$C$5,Z$4,"EUR")/1000</f>
        <v>0</v>
      </c>
      <c r="AA235" s="61">
        <f>_xll.Lucanet("stat",Input!$C$2,Input!$C$3,Input!$D$4,$A235,Input!$C$5,AA$4,"EUR")/1000</f>
        <v>0</v>
      </c>
      <c r="AB235" s="61">
        <f>_xll.Lucanet("stat",Input!$C$2,Input!$C$3,Input!$D$4,$A235,Input!$C$5,AB$4,"EUR")/1000</f>
        <v>0</v>
      </c>
      <c r="AC235" s="61">
        <f>_xll.Lucanet("stat",Input!$C$2,Input!$C$3,Input!$D$4,$A235,Input!$C$5,AC$4,"EUR")/1000</f>
        <v>0</v>
      </c>
      <c r="AD235" s="61">
        <f>_xll.Lucanet("stat",Input!$C$2,Input!$C$3,Input!$D$4,$A235,Input!$C$5,AD$4,"EUR")/1000</f>
        <v>0</v>
      </c>
      <c r="AE235" s="61">
        <f>_xll.Lucanet("stat",Input!$C$2,Input!$C$3,Input!$D$4,$A235,Input!$C$5,AE$4,"EUR")/1000</f>
        <v>0</v>
      </c>
      <c r="AF235" s="61">
        <f>_xll.Lucanet("stat",Input!$C$2,Input!$C$3,Input!$D$4,$A235,Input!$C$5,AF$4,"EUR")/1000</f>
        <v>0</v>
      </c>
      <c r="AG235" s="61">
        <f>_xll.Lucanet("stat",Input!$C$2,Input!$C$3,Input!$D$4,$A235,Input!$C$5,AG$4,"EUR")/1000</f>
        <v>0</v>
      </c>
      <c r="AH235" s="61">
        <f>_xll.Lucanet("stat",Input!$C$2,Input!$C$3,Input!$D$4,$A235,Input!$C$5,AH$4,"EUR")/1000</f>
        <v>0</v>
      </c>
      <c r="AI235" s="61">
        <f>_xll.Lucanet("stat",Input!$C$2,Input!$C$3,Input!$D$4,$A235,Input!$C$5,AI$4,"EUR")/1000</f>
        <v>0</v>
      </c>
      <c r="AJ235" s="61">
        <f>_xll.Lucanet("stat",Input!$C$2,Input!$C$3,Input!$D$4,$A235,Input!$C$5,AJ$4,"EUR")/1000</f>
        <v>0</v>
      </c>
      <c r="AK235" s="61">
        <f>_xll.Lucanet("stat",Input!$C$2,Input!$C$3,Input!$D$4,$A235,Input!$C$5,AK$4,"EUR")/1000</f>
        <v>0</v>
      </c>
      <c r="AL235" s="61">
        <f>_xll.Lucanet("stat",Input!$C$2,Input!$C$3,Input!$D$4,$A235,Input!$C$5,AL$4,"EUR")/1000</f>
        <v>0</v>
      </c>
      <c r="AM235" s="61">
        <f>_xll.Lucanet("stat",Input!$C$2,Input!$C$3,Input!$D$4,$A235,Input!$C$5,AM$4,"EUR")/1000</f>
        <v>0</v>
      </c>
      <c r="AN235" s="61">
        <f>_xll.Lucanet("stat",Input!$C$2,Input!$C$3,Input!$D$4,$A235,Input!$C$5,AN$4,"EUR")/1000</f>
        <v>0</v>
      </c>
      <c r="AO235" s="61">
        <f>_xll.Lucanet("stat",Input!$C$2,Input!$C$3,Input!$D$4,$A235,Input!$C$5,AO$4,"EUR")/1000</f>
        <v>0</v>
      </c>
      <c r="AP235" s="61">
        <f>_xll.Lucanet("stat",Input!$C$2,Input!$C$3,Input!$D$4,$A235,Input!$C$5,AP$4,"EUR")/1000</f>
        <v>0</v>
      </c>
      <c r="AQ235" s="61">
        <f>_xll.Lucanet("stat",Input!$C$2,Input!$C$3,Input!$D$4,$A235,Input!$C$5,AQ$4,"EUR")/1000</f>
        <v>0</v>
      </c>
      <c r="AR235" s="61">
        <f>_xll.Lucanet("stat",Input!$C$2,Input!$C$3,Input!$D$4,$A235,Input!$C$5,AR$4,"EUR")/1000</f>
        <v>0</v>
      </c>
      <c r="AS235" s="61">
        <f>_xll.Lucanet("stat",Input!$C$2,Input!$C$3,Input!$D$4,$A235,Input!$C$5,AS$4,"EUR")/1000</f>
        <v>0</v>
      </c>
      <c r="AT235" s="61">
        <f>_xll.Lucanet("stat",Input!$C$2,Input!$C$3,Input!$D$4,$A235,Input!$C$5,AT$4,"EUR")/1000</f>
        <v>0</v>
      </c>
      <c r="AU235" s="61">
        <f>_xll.Lucanet("stat",Input!$C$2,Input!$C$3,Input!$D$4,$A235,Input!$C$5,AU$4,"EUR")/1000</f>
        <v>0</v>
      </c>
      <c r="AV235" s="61">
        <f>_xll.Lucanet("stat",Input!$C$2,Input!$C$3,Input!$D$4,$A235,Input!$C$5,AV$4,"EUR")/1000</f>
        <v>0</v>
      </c>
      <c r="AW235" s="61">
        <f>_xll.Lucanet("stat",Input!$C$2,Input!$C$3,Input!$D$4,$A235,Input!$C$5,AW$4,"EUR")/1000</f>
        <v>0</v>
      </c>
      <c r="AX235" s="61">
        <f>_xll.Lucanet("stat",Input!$C$2,Input!$C$3,Input!$D$4,$A235,Input!$C$5,AX$4,"EUR")/1000</f>
        <v>0</v>
      </c>
      <c r="AY235" s="61">
        <f>_xll.Lucanet("stat",Input!$C$2,Input!$C$3,Input!$D$4,$A235,Input!$C$5,AY$4,"EUR")/1000</f>
        <v>0</v>
      </c>
      <c r="AZ235" s="61">
        <f>_xll.Lucanet("stat",Input!$C$2,Input!$C$3,Input!$D$4,$A235,Input!$C$5,AZ$4,"EUR")/1000</f>
        <v>0</v>
      </c>
      <c r="BA235" s="61">
        <f>_xll.Lucanet("stat",Input!$C$2,Input!$C$3,Input!$D$4,$A235,Input!$C$5,BA$4,"EUR")/1000</f>
        <v>0</v>
      </c>
      <c r="BB235" s="61">
        <f>_xll.Lucanet("stat",Input!$C$2,Input!$C$3,Input!$D$4,$A235,Input!$C$5,BB$4,"EUR")/1000</f>
        <v>0</v>
      </c>
      <c r="BC235" s="61">
        <f>_xll.Lucanet("stat",Input!$C$2,Input!$C$3,Input!$D$4,$A235,Input!$C$5,BC$4,"EUR")/1000</f>
        <v>0</v>
      </c>
      <c r="BD235" s="61">
        <f>_xll.Lucanet("stat",Input!$C$2,Input!$C$3,Input!$D$4,$A235,Input!$C$5,BD$4,"EUR")/1000</f>
        <v>0</v>
      </c>
      <c r="BE235" s="61">
        <f>_xll.Lucanet("stat",Input!$C$2,Input!$C$3,Input!$D$4,$A235,Input!$C$5,BE$4,"EUR")/1000</f>
        <v>0</v>
      </c>
      <c r="BF235" s="61">
        <f>_xll.Lucanet("stat",Input!$C$2,Input!$C$3,Input!$D$4,$A235,Input!$C$5,BF$4,"EUR")/1000</f>
        <v>0</v>
      </c>
      <c r="BG235" s="61">
        <f>_xll.Lucanet("stat",Input!$C$2,Input!$C$3,Input!$D$4,$A235,Input!$C$5,BG$4,"EUR")/1000</f>
        <v>0</v>
      </c>
      <c r="BH235" s="61">
        <f>_xll.Lucanet("stat",Input!$C$2,Input!$C$3,Input!$D$4,$A235,Input!$C$5,BH$4,"EUR")/1000</f>
        <v>0</v>
      </c>
      <c r="BI235" s="61">
        <f>_xll.Lucanet("stat",Input!$C$2,Input!$C$3,Input!$D$4,$A235,Input!$C$5,BI$4,"EUR")/1000</f>
        <v>0</v>
      </c>
      <c r="BJ235" s="61">
        <f>_xll.Lucanet("stat",Input!$C$2,Input!$C$3,Input!$D$4,$A235,Input!$C$5,BJ$4,"EUR")/1000</f>
        <v>0</v>
      </c>
      <c r="BK235" s="61">
        <f>_xll.Lucanet("stat",Input!$C$2,Input!$C$3,Input!$D$4,$A235,Input!$C$5,BK$4,"EUR")/1000</f>
        <v>0</v>
      </c>
      <c r="BL235" s="61">
        <f>_xll.Lucanet("stat",Input!$C$2,Input!$C$3,Input!$D$4,$A235,Input!$C$5,BL$4,"EUR")/1000</f>
        <v>0</v>
      </c>
      <c r="BM235" s="61">
        <f>_xll.Lucanet("stat",Input!$C$2,Input!$C$3,Input!$D$4,$A235,Input!$C$5,BM$4,"EUR")/1000</f>
        <v>0</v>
      </c>
      <c r="BN235" s="61">
        <f>_xll.Lucanet("stat",Input!$C$2,Input!$C$3,Input!$D$4,$A235,Input!$C$5,BN$4,"EUR")/1000</f>
        <v>0</v>
      </c>
      <c r="BO235" s="61">
        <f>_xll.Lucanet("stat",Input!$C$2,Input!$C$3,Input!$D$4,$A235,Input!$C$5,BO$4,"EUR")/1000</f>
        <v>0</v>
      </c>
      <c r="BP235" s="61">
        <f>_xll.Lucanet("stat",Input!$C$2,Input!$C$3,Input!$D$4,$A235,Input!$C$5,BP$4,"EUR")/1000</f>
        <v>0</v>
      </c>
      <c r="BQ235" s="61">
        <f>_xll.Lucanet("stat",Input!$C$2,Input!$C$3,Input!$D$4,$A235,Input!$C$5,BQ$4,"EUR")/1000</f>
        <v>0</v>
      </c>
      <c r="BR235" s="61">
        <f>_xll.Lucanet("stat",Input!$C$2,Input!$C$3,Input!$D$4,$A235,Input!$C$5,BR$4,"EUR")/1000</f>
        <v>0</v>
      </c>
      <c r="BS235" s="61">
        <f>_xll.Lucanet("stat",Input!$C$2,Input!$C$3,Input!$D$4,$A235,Input!$C$5,BS$4,"EUR")/1000</f>
        <v>0</v>
      </c>
      <c r="BT235" s="61">
        <f>_xll.Lucanet("stat",Input!$C$2,Input!$C$3,Input!$D$4,$A235,Input!$C$5,BT$4,"EUR")/1000</f>
        <v>0</v>
      </c>
      <c r="BU235" s="61">
        <f>_xll.Lucanet("stat",Input!$C$2,Input!$C$3,Input!$D$4,$A235,Input!$C$5,BU$4,"EUR")/1000</f>
        <v>0</v>
      </c>
      <c r="BV235" s="61">
        <f>_xll.Lucanet("stat",Input!$C$2,Input!$C$3,Input!$D$4,$A235,Input!$C$5,BV$4,"EUR")/1000</f>
        <v>0</v>
      </c>
      <c r="BW235" s="61">
        <f>_xll.Lucanet("stat",Input!$C$2,Input!$C$3,Input!$D$4,$A235,Input!$C$5,BW$4,"EUR")/1000</f>
        <v>0</v>
      </c>
      <c r="BX235" s="61">
        <f>_xll.Lucanet("stat",Input!$C$2,Input!$C$3,Input!$D$4,$A235,Input!$C$5,BX$4,"EUR")/1000</f>
        <v>0</v>
      </c>
      <c r="BY235" s="61">
        <f>_xll.Lucanet("stat",Input!$C$2,Input!$C$3,Input!$D$4,$A235,Input!$C$5,BY$4,"EUR")/1000</f>
        <v>2.1100000000000001E-2</v>
      </c>
      <c r="BZ235" s="61">
        <f>_xll.Lucanet("stat",Input!$C$2,Input!$C$3,Input!$D$4,$A235,Input!$C$5,BZ$4,"EUR")/1000</f>
        <v>2.137E-2</v>
      </c>
      <c r="CA235" s="61">
        <f>_xll.Lucanet("stat",Input!$C$2,Input!$C$3,Input!$D$4,$A235,Input!$C$5,CA$4,"EUR")/1000</f>
        <v>2.1590000000000002E-2</v>
      </c>
      <c r="CB235" s="61">
        <f>_xll.Lucanet("stat",Input!$C$2,Input!$C$3,Input!$D$4,$A235,Input!$C$5,CB$4,"EUR")/1000</f>
        <v>2.129E-2</v>
      </c>
      <c r="CC235" s="61">
        <f>_xll.Lucanet("stat",Input!$C$2,Input!$C$3,Input!$D$4,$A235,Input!$C$5,CC$4,"EUR")/1000</f>
        <v>2.1389999999999999E-2</v>
      </c>
      <c r="CD235" s="61">
        <f>_xll.Lucanet("stat",Input!$C$2,Input!$C$3,Input!$D$4,$A235,Input!$C$5,CD$4,"EUR")/1000</f>
        <v>2.232E-2</v>
      </c>
      <c r="CE235" s="61">
        <f>_xll.Lucanet("stat",Input!$C$2,Input!$C$3,Input!$D$4,$A235,Input!$C$5,CE$4,"EUR")/1000</f>
        <v>2.163E-2</v>
      </c>
      <c r="CF235" s="61">
        <f>_xll.Lucanet("stat",Input!$C$2,Input!$C$3,Input!$D$4,$A235,Input!$C$5,CF$4,"EUR")/1000</f>
        <v>2.1920000000000002E-2</v>
      </c>
      <c r="CG235" s="61">
        <f>_xll.Lucanet("stat",Input!$C$2,Input!$C$3,Input!$D$4,$A235,Input!$C$5,CG$4,"EUR")/1000</f>
        <v>2.248E-2</v>
      </c>
      <c r="CH235" s="61">
        <f>_xll.Lucanet("stat",Input!$C$2,Input!$C$3,Input!$D$4,$A235,Input!$C$5,CH$4,"EUR")/1000</f>
        <v>2.248E-2</v>
      </c>
      <c r="CI235" s="61">
        <f>_xll.Lucanet("stat",Input!$C$2,Input!$C$3,Input!$D$4,$A235,Input!$C$5,CI$4,"EUR")/1000</f>
        <v>2.248E-2</v>
      </c>
      <c r="CJ235" s="61">
        <f>_xll.Lucanet("stat",Input!$C$2,Input!$C$3,Input!$D$4,$A235,Input!$C$5,CJ$4,"EUR")/1000</f>
        <v>2.248E-2</v>
      </c>
      <c r="CK235" s="61">
        <f>_xll.Lucanet("stat",Input!$C$2,Input!$C$3,Input!$D$4,$A235,Input!$C$5,CK$4,"EUR")/1000</f>
        <v>2.248E-2</v>
      </c>
      <c r="CL235" s="61">
        <f>_xll.Lucanet("stat",Input!$C$2,Input!$C$3,Input!$D$4,$A235,Input!$C$5,CL$4,"EUR")/1000</f>
        <v>2.248E-2</v>
      </c>
    </row>
    <row r="236" spans="1:90">
      <c r="A236" s="107" t="s">
        <v>191</v>
      </c>
      <c r="D236" s="107" t="s">
        <v>197</v>
      </c>
      <c r="E236" s="49">
        <f t="shared" si="2246"/>
        <v>63.629330000000003</v>
      </c>
      <c r="S236" s="61">
        <v>0</v>
      </c>
      <c r="T236" s="61">
        <v>0</v>
      </c>
      <c r="U236" s="61">
        <v>0</v>
      </c>
      <c r="V236" s="61">
        <v>0</v>
      </c>
      <c r="W236" s="61">
        <v>0</v>
      </c>
      <c r="X236" s="61">
        <v>0</v>
      </c>
      <c r="Y236" s="61">
        <v>0</v>
      </c>
      <c r="Z236" s="61">
        <v>0</v>
      </c>
      <c r="AA236" s="61">
        <v>0</v>
      </c>
      <c r="AB236" s="61">
        <v>0</v>
      </c>
      <c r="AC236" s="61">
        <v>0</v>
      </c>
      <c r="AD236" s="61">
        <v>0</v>
      </c>
      <c r="AE236" s="61">
        <v>0</v>
      </c>
      <c r="AF236" s="61">
        <v>0</v>
      </c>
      <c r="AG236" s="61">
        <v>0</v>
      </c>
      <c r="AH236" s="61">
        <v>0</v>
      </c>
      <c r="AI236" s="61">
        <v>0</v>
      </c>
      <c r="AJ236" s="61">
        <v>0</v>
      </c>
      <c r="AK236" s="61">
        <v>0</v>
      </c>
      <c r="AL236" s="61">
        <v>0</v>
      </c>
      <c r="AM236" s="61">
        <v>0</v>
      </c>
      <c r="AN236" s="61">
        <v>0</v>
      </c>
      <c r="AO236" s="61">
        <v>0</v>
      </c>
      <c r="AP236" s="61">
        <v>0</v>
      </c>
      <c r="AQ236" s="61">
        <f>_xll.Lucanet("stat",Input!$F$2,Input!$C$3,Input!$D$4,$A236,Input!$C$5,AQ$4,"EUR")/1000</f>
        <v>0</v>
      </c>
      <c r="AR236" s="61">
        <f>_xll.Lucanet("stat",Input!$F$2,Input!$C$3,Input!$D$4,$A236,Input!$C$5,AR$4,"EUR")/1000</f>
        <v>0</v>
      </c>
      <c r="AS236" s="61">
        <f>_xll.Lucanet("stat",Input!$F$2,Input!$C$3,Input!$D$4,$A236,Input!$C$5,AS$4,"EUR")/1000</f>
        <v>0</v>
      </c>
      <c r="AT236" s="61">
        <f>_xll.Lucanet("stat",Input!$F$2,Input!$C$3,Input!$D$4,$A236,Input!$C$5,AT$4,"EUR")/1000</f>
        <v>0</v>
      </c>
      <c r="AU236" s="61">
        <f>_xll.Lucanet("stat",Input!$F$2,Input!$C$3,Input!$D$4,$A236,Input!$C$5,AU$4,"EUR")/1000</f>
        <v>0</v>
      </c>
      <c r="AV236" s="61">
        <f>_xll.Lucanet("stat",Input!$F$2,Input!$C$3,Input!$D$4,$A236,Input!$C$5,AV$4,"EUR")/1000</f>
        <v>0</v>
      </c>
      <c r="AW236" s="61">
        <f>_xll.Lucanet("stat",Input!$F$2,Input!$C$3,Input!$D$4,$A236,Input!$C$5,AW$4,"EUR")/1000</f>
        <v>0</v>
      </c>
      <c r="AX236" s="61">
        <f>_xll.Lucanet("stat",Input!$F$2,Input!$C$3,Input!$D$4,$A236,Input!$C$5,AX$4,"EUR")/1000</f>
        <v>0</v>
      </c>
      <c r="AY236" s="61">
        <f>_xll.Lucanet("stat",Input!$F$2,Input!$C$3,Input!$D$4,$A236,Input!$C$5,AY$4,"EUR")/1000</f>
        <v>0</v>
      </c>
      <c r="AZ236" s="61">
        <f>_xll.Lucanet("stat",Input!$F$2,Input!$C$3,Input!$D$4,$A236,Input!$C$5,AZ$4,"EUR")/1000</f>
        <v>0</v>
      </c>
      <c r="BA236" s="61">
        <f>_xll.Lucanet("stat",Input!$F$2,Input!$C$3,Input!$D$4,$A236,Input!$C$5,BA$4,"EUR")/1000</f>
        <v>0</v>
      </c>
      <c r="BB236" s="61">
        <f>_xll.Lucanet("stat",Input!$F$2,Input!$C$3,Input!$D$4,$A236,Input!$C$5,BB$4,"EUR")/1000</f>
        <v>0</v>
      </c>
      <c r="BC236" s="61">
        <f>_xll.Lucanet("stat",Input!$G$2,Input!$C$3,Input!$D$4,$A236,Input!$C$5,BC$4,"EUR")/1000</f>
        <v>287.00006000000002</v>
      </c>
      <c r="BD236" s="61">
        <f>_xll.Lucanet("stat",Input!$G$2,Input!$C$3,Input!$D$4,$A236,Input!$C$5,BD$4,"EUR")/1000</f>
        <v>287.00006000000002</v>
      </c>
      <c r="BE236" s="61">
        <f>_xll.Lucanet("stat",Input!$G$2,Input!$C$3,Input!$D$4,$A236,Input!$C$5,BE$4,"EUR")/1000</f>
        <v>287.00006000000002</v>
      </c>
      <c r="BF236" s="61">
        <f>_xll.Lucanet("stat",Input!$G$2,Input!$C$3,Input!$D$4,$A236,Input!$C$5,BF$4,"EUR")/1000</f>
        <v>287.00006000000002</v>
      </c>
      <c r="BG236" s="61">
        <f>_xll.Lucanet("stat",Input!$G$2,Input!$C$3,Input!$D$4,$A236,Input!$C$5,BG$4,"EUR")/1000</f>
        <v>287.00006000000002</v>
      </c>
      <c r="BH236" s="61">
        <f>_xll.Lucanet("stat",Input!$G$2,Input!$C$3,Input!$D$4,$A236,Input!$C$5,BH$4,"EUR")/1000</f>
        <v>287.00006000000002</v>
      </c>
      <c r="BI236" s="61">
        <f>_xll.Lucanet("stat",Input!$G$2,Input!$C$3,Input!$D$4,$A236,Input!$C$5,BI$4,"EUR")/1000</f>
        <v>287.00006000000002</v>
      </c>
      <c r="BJ236" s="61">
        <f>_xll.Lucanet("stat",Input!$G$2,Input!$C$3,Input!$D$4,$A236,Input!$C$5,BJ$4,"EUR")/1000</f>
        <v>287.00006000000002</v>
      </c>
      <c r="BK236" s="61">
        <f>_xll.Lucanet("stat",Input!$G$2,Input!$C$3,Input!$D$4,$A236,Input!$C$5,BK$4,"EUR")/1000</f>
        <v>287.00006000000002</v>
      </c>
      <c r="BL236" s="61">
        <f>_xll.Lucanet("stat",Input!$G$2,Input!$C$3,Input!$D$4,$A236,Input!$C$5,BL$4,"EUR")/1000</f>
        <v>287.00006000000002</v>
      </c>
      <c r="BM236" s="61">
        <f>_xll.Lucanet("stat",Input!$G$2,Input!$C$3,Input!$D$4,$A236,Input!$C$5,BM$4,"EUR")/1000</f>
        <v>287.00006000000002</v>
      </c>
      <c r="BN236" s="61">
        <f>_xll.Lucanet("stat",Input!$G$2,Input!$C$3,Input!$D$4,$A236,Input!$C$5,BN$4,"EUR")/1000</f>
        <v>287.00006000000002</v>
      </c>
      <c r="BO236" s="61">
        <f>_xll.Lucanet("stat",Input!$H$2,Input!$C$3,Input!$D$4,$A236,Input!$C$5,BO$4,"EUR")/1000</f>
        <v>208.77465000000001</v>
      </c>
      <c r="BP236" s="61">
        <f>_xll.Lucanet("stat",Input!$H$2,Input!$C$3,Input!$D$4,$A236,Input!$C$5,BP$4,"EUR")/1000</f>
        <v>167.15764000000001</v>
      </c>
      <c r="BQ236" s="61">
        <f>_xll.Lucanet("stat",Input!$H$2,Input!$C$3,Input!$D$4,$A236,Input!$C$5,BQ$4,"EUR")/1000</f>
        <v>144.994</v>
      </c>
      <c r="BR236" s="61">
        <f>_xll.Lucanet("stat",Input!$H$2,Input!$C$3,Input!$D$4,$A236,Input!$C$5,BR$4,"EUR")/1000</f>
        <v>128.1541</v>
      </c>
      <c r="BS236" s="61">
        <f>_xll.Lucanet("stat",Input!$H$2,Input!$C$3,Input!$D$4,$A236,Input!$C$5,BS$4,"EUR")/1000</f>
        <v>130.61788000000001</v>
      </c>
      <c r="BT236" s="61">
        <f>_xll.Lucanet("stat",Input!$H$2,Input!$C$3,Input!$D$4,$A236,Input!$C$5,BT$4,"EUR")/1000</f>
        <v>177.25557000000001</v>
      </c>
      <c r="BU236" s="61">
        <f>_xll.Lucanet("stat",Input!$H$2,Input!$C$3,Input!$D$4,$A236,Input!$C$5,BU$4,"EUR")/1000</f>
        <v>157.92945</v>
      </c>
      <c r="BV236" s="61">
        <f>_xll.Lucanet("stat",Input!$H$2,Input!$C$3,Input!$D$4,$A236,Input!$C$5,BV$4,"EUR")/1000</f>
        <v>243.70570000000001</v>
      </c>
      <c r="BW236" s="61">
        <f>_xll.Lucanet("stat",Input!$H$2,Input!$C$3,Input!$D$4,$A236,Input!$C$5,BW$4,"EUR")/1000</f>
        <v>175.11780999999999</v>
      </c>
      <c r="BX236" s="61">
        <f>_xll.Lucanet("stat",Input!$H$2,Input!$C$3,Input!$D$4,$A236,Input!$C$5,BX$4,"EUR")/1000</f>
        <v>122.95988</v>
      </c>
      <c r="BY236" s="61">
        <f>_xll.Lucanet("stat",Input!$H$2,Input!$C$3,Input!$D$4,$A236,Input!$C$5,BY$4,"EUR")/1000</f>
        <v>122.95988</v>
      </c>
      <c r="BZ236" s="61">
        <f>_xll.Lucanet("stat",Input!$H$2,Input!$C$3,Input!$D$4,$A236,Input!$C$5,BZ$4,"EUR")/1000</f>
        <v>433.12689</v>
      </c>
      <c r="CA236" s="61">
        <f>_xll.Lucanet("stat",Input!$I$2,Input!$C$3,Input!$D$4,$A236,Input!$C$5,CA$4,"EUR")/1000</f>
        <v>86.915999999999997</v>
      </c>
      <c r="CB236" s="61">
        <f>_xll.Lucanet("stat",Input!$I$2,Input!$C$3,Input!$D$4,$A236,Input!$C$5,CB$4,"EUR")/1000</f>
        <v>88.689329999999998</v>
      </c>
      <c r="CC236" s="61">
        <f>_xll.Lucanet("stat",Input!$I$2,Input!$C$3,Input!$D$4,$A236,Input!$C$5,CC$4,"EUR")/1000</f>
        <v>78.191999999999993</v>
      </c>
      <c r="CD236" s="61">
        <f>_xll.Lucanet("stat",Input!$I$2,Input!$C$3,Input!$D$4,$A236,Input!$C$5,CD$4,"EUR")/1000</f>
        <v>74.680000000000007</v>
      </c>
      <c r="CE236" s="61">
        <f>_xll.Lucanet("stat",Input!$I$2,Input!$C$3,Input!$D$4,$A236,Input!$C$5,CE$4,"EUR")/1000</f>
        <v>69.301330000000007</v>
      </c>
      <c r="CF236" s="61">
        <f>_xll.Lucanet("stat",Input!$I$2,Input!$C$3,Input!$D$4,$A236,Input!$C$5,CF$4,"EUR")/1000</f>
        <v>63.629330000000003</v>
      </c>
      <c r="CG236" s="61">
        <f>_xll.Lucanet("stat",Input!$I$2,Input!$C$3,Input!$D$4,$A236,Input!$C$5,CG$4,"EUR")/1000</f>
        <v>63.444000000000003</v>
      </c>
      <c r="CH236" s="61">
        <f>_xll.Lucanet("stat",Input!$I$2,Input!$C$3,Input!$D$4,$A236,Input!$C$5,CH$4,"EUR")/1000</f>
        <v>60.152000000000001</v>
      </c>
      <c r="CI236" s="61">
        <f>_xll.Lucanet("stat",Input!$I$2,Input!$C$3,Input!$D$4,$A236,Input!$C$5,CI$4,"EUR")/1000</f>
        <v>58.24933</v>
      </c>
      <c r="CJ236" s="61">
        <f>_xll.Lucanet("stat",Input!$I$2,Input!$C$3,Input!$D$4,$A236,Input!$C$5,CJ$4,"EUR")/1000</f>
        <v>67.606669999999994</v>
      </c>
      <c r="CK236" s="61">
        <f>_xll.Lucanet("stat",Input!$I$2,Input!$C$3,Input!$D$4,$A236,Input!$C$5,CK$4,"EUR")/1000</f>
        <v>74.890219999999999</v>
      </c>
      <c r="CL236" s="61">
        <f>_xll.Lucanet("stat",Input!$I$2,Input!$C$3,Input!$D$4,$A236,Input!$C$5,CL$4,"EUR")/1000</f>
        <v>74.673779999999994</v>
      </c>
    </row>
    <row r="237" spans="1:90">
      <c r="A237" s="107" t="s">
        <v>191</v>
      </c>
      <c r="D237" s="107" t="s">
        <v>196</v>
      </c>
      <c r="E237" s="49">
        <f t="shared" si="2246"/>
        <v>429.33009999999996</v>
      </c>
      <c r="G237" s="63">
        <f>_xll.Lucanet("stat",Input!$C$2,Input!$C$3,Input!$D$4,$A237,Input!$C$5,G$4,"EUR")/1000</f>
        <v>0</v>
      </c>
      <c r="H237" s="63">
        <f>_xll.Lucanet("stat",Input!$C$2,Input!$C$3,Input!$D$4,$A237,Input!$C$5,H$4,"EUR")/1000</f>
        <v>0</v>
      </c>
      <c r="I237" s="63">
        <f>_xll.Lucanet("stat",Input!$C$2,Input!$C$3,Input!$D$4,$A237,Input!$C$5,I$4,"EUR")/1000</f>
        <v>0</v>
      </c>
      <c r="J237" s="63">
        <f>_xll.Lucanet("stat",Input!$C$2,Input!$C$3,Input!$D$4,$A237,Input!$C$5,J$4,"EUR")/1000</f>
        <v>0</v>
      </c>
      <c r="K237" s="63">
        <f>_xll.Lucanet("stat",Input!$C$2,Input!$C$3,Input!$D$4,$A237,Input!$C$5,K$4,"EUR")/1000</f>
        <v>0</v>
      </c>
      <c r="L237" s="63">
        <f>_xll.Lucanet("stat",Input!$C$2,Input!$C$3,Input!$D$4,$A237,Input!$C$5,L$4,"EUR")/1000</f>
        <v>0</v>
      </c>
      <c r="M237" s="63">
        <f>_xll.Lucanet("stat",Input!$C$2,Input!$C$3,Input!$D$4,$A237,Input!$C$5,M$4,"EUR")/1000</f>
        <v>0</v>
      </c>
      <c r="N237" s="63">
        <f>_xll.Lucanet("stat",Input!$C$2,Input!$C$3,Input!$D$4,$A237,Input!$C$5,N$4,"EUR")/1000</f>
        <v>0</v>
      </c>
      <c r="O237" s="63">
        <f>_xll.Lucanet("stat",Input!$C$2,Input!$C$3,Input!$D$4,$A237,Input!$C$5,O$4,"EUR")/1000</f>
        <v>0</v>
      </c>
      <c r="P237" s="63">
        <f>_xll.Lucanet("stat",Input!$C$2,Input!$C$3,Input!$D$4,$A237,Input!$C$5,P$4,"EUR")/1000</f>
        <v>0</v>
      </c>
      <c r="Q237" s="63">
        <f>_xll.Lucanet("stat",Input!$C$2,Input!$C$3,Input!$D$4,$A237,Input!$C$5,Q$4,"EUR")/1000</f>
        <v>0</v>
      </c>
      <c r="R237" s="63">
        <f>_xll.Lucanet("stat",Input!$C$2,Input!$C$3,Input!$D$4,$A237,Input!$C$5,R$4,"EUR")/1000</f>
        <v>0</v>
      </c>
      <c r="S237" s="61">
        <f>_xll.Lucanet("stat",Input!$C$2,Input!$C$3,Input!$D$4,$A237,Input!$C$5,S$4,"EUR")/1000</f>
        <v>0</v>
      </c>
      <c r="T237" s="61">
        <f>_xll.Lucanet("stat",Input!$C$2,Input!$C$3,Input!$D$4,$A237,Input!$C$5,T$4,"EUR")/1000</f>
        <v>0</v>
      </c>
      <c r="U237" s="61">
        <f>_xll.Lucanet("stat",Input!$C$2,Input!$C$3,Input!$D$4,$A237,Input!$C$5,U$4,"EUR")/1000</f>
        <v>0</v>
      </c>
      <c r="V237" s="61">
        <f>_xll.Lucanet("stat",Input!$C$2,Input!$C$3,Input!$D$4,$A237,Input!$C$5,V$4,"EUR")/1000</f>
        <v>0</v>
      </c>
      <c r="W237" s="61">
        <f>_xll.Lucanet("stat",Input!$C$2,Input!$C$3,Input!$D$4,$A237,Input!$C$5,W$4,"EUR")/1000</f>
        <v>0</v>
      </c>
      <c r="X237" s="61">
        <f>_xll.Lucanet("stat",Input!$C$2,Input!$C$3,Input!$D$4,$A237,Input!$C$5,X$4,"EUR")/1000</f>
        <v>0</v>
      </c>
      <c r="Y237" s="61">
        <f>_xll.Lucanet("stat",Input!$C$2,Input!$C$3,Input!$D$4,$A237,Input!$C$5,Y$4,"EUR")/1000</f>
        <v>0</v>
      </c>
      <c r="Z237" s="61">
        <f>_xll.Lucanet("stat",Input!$C$2,Input!$C$3,Input!$D$4,$A237,Input!$C$5,Z$4,"EUR")/1000</f>
        <v>0</v>
      </c>
      <c r="AA237" s="61">
        <f>_xll.Lucanet("stat",Input!$C$2,Input!$C$3,Input!$D$4,$A237,Input!$C$5,AA$4,"EUR")/1000</f>
        <v>0</v>
      </c>
      <c r="AB237" s="61">
        <f>_xll.Lucanet("stat",Input!$C$2,Input!$C$3,Input!$D$4,$A237,Input!$C$5,AB$4,"EUR")/1000</f>
        <v>0</v>
      </c>
      <c r="AC237" s="61">
        <f>_xll.Lucanet("stat",Input!$C$2,Input!$C$3,Input!$D$4,$A237,Input!$C$5,AC$4,"EUR")/1000</f>
        <v>11.2921</v>
      </c>
      <c r="AD237" s="61">
        <f>_xll.Lucanet("stat",Input!$C$2,Input!$C$3,Input!$D$4,$A237,Input!$C$5,AD$4,"EUR")/1000</f>
        <v>197.01498000000001</v>
      </c>
      <c r="AE237" s="61">
        <f>_xll.Lucanet("stat",Input!$C$2,Input!$C$3,Input!$D$4,$A237,Input!$C$5,AE$4,"EUR")/1000</f>
        <v>24.468779999999999</v>
      </c>
      <c r="AF237" s="61">
        <f>_xll.Lucanet("stat",Input!$C$2,Input!$C$3,Input!$D$4,$A237,Input!$C$5,AF$4,"EUR")/1000</f>
        <v>125.47077</v>
      </c>
      <c r="AG237" s="61">
        <f>_xll.Lucanet("stat",Input!$C$2,Input!$C$3,Input!$D$4,$A237,Input!$C$5,AG$4,"EUR")/1000</f>
        <v>111.62380999999999</v>
      </c>
      <c r="AH237" s="61">
        <f>_xll.Lucanet("stat",Input!$C$2,Input!$C$3,Input!$D$4,$A237,Input!$C$5,AH$4,"EUR")/1000</f>
        <v>54.5077</v>
      </c>
      <c r="AI237" s="61">
        <f>_xll.Lucanet("stat",Input!$C$2,Input!$C$3,Input!$D$4,$A237,Input!$C$5,AI$4,"EUR")/1000</f>
        <v>0</v>
      </c>
      <c r="AJ237" s="61">
        <f>_xll.Lucanet("stat",Input!$C$2,Input!$C$3,Input!$D$4,$A237,Input!$C$5,AJ$4,"EUR")/1000</f>
        <v>0</v>
      </c>
      <c r="AK237" s="61">
        <f>_xll.Lucanet("stat",Input!$C$2,Input!$C$3,Input!$D$4,$A237,Input!$C$5,AK$4,"EUR")/1000</f>
        <v>129.06515999999999</v>
      </c>
      <c r="AL237" s="61">
        <f>_xll.Lucanet("stat",Input!$C$2,Input!$C$3,Input!$D$4,$A237,Input!$C$5,AL$4,"EUR")/1000</f>
        <v>27.134529999999998</v>
      </c>
      <c r="AM237" s="61">
        <f>_xll.Lucanet("stat",Input!$C$2,Input!$C$3,Input!$D$4,$A237,Input!$C$5,AM$4,"EUR")/1000</f>
        <v>79.477170000000001</v>
      </c>
      <c r="AN237" s="61">
        <f>_xll.Lucanet("stat",Input!$C$2,Input!$C$3,Input!$D$4,$A237,Input!$C$5,AN$4,"EUR")/1000</f>
        <v>131.08623</v>
      </c>
      <c r="AO237" s="61">
        <f>_xll.Lucanet("stat",Input!$C$2,Input!$C$3,Input!$D$4,$A237,Input!$C$5,AO$4,"EUR")/1000</f>
        <v>107.91705</v>
      </c>
      <c r="AP237" s="61">
        <f>_xll.Lucanet("stat",Input!$C$2,Input!$C$3,Input!$D$4,$A237,Input!$C$5,AP$4,"EUR")/1000</f>
        <v>425.76150000000001</v>
      </c>
      <c r="AQ237" s="61">
        <f>_xll.Lucanet("stat",Input!$C$2,Input!$C$3,Input!$D$4,$A237,Input!$C$5,AQ$4,"EUR")/1000</f>
        <v>298.7097</v>
      </c>
      <c r="AR237" s="61">
        <f>_xll.Lucanet("stat",Input!$C$2,Input!$C$3,Input!$D$4,$A237,Input!$C$5,AR$4,"EUR")/1000</f>
        <v>296.16086000000001</v>
      </c>
      <c r="AS237" s="61">
        <f>_xll.Lucanet("stat",Input!$C$2,Input!$C$3,Input!$D$4,$A237,Input!$C$5,AS$4,"EUR")/1000</f>
        <v>29.730349999999998</v>
      </c>
      <c r="AT237" s="61">
        <f>_xll.Lucanet("stat",Input!$C$2,Input!$C$3,Input!$D$4,$A237,Input!$C$5,AT$4,"EUR")/1000</f>
        <v>0</v>
      </c>
      <c r="AU237" s="61">
        <f>_xll.Lucanet("stat",Input!$C$2,Input!$C$3,Input!$D$4,$A237,Input!$C$5,AU$4,"EUR")/1000</f>
        <v>287.85264000000001</v>
      </c>
      <c r="AV237" s="61">
        <f>_xll.Lucanet("stat",Input!$C$2,Input!$C$3,Input!$D$4,$A237,Input!$C$5,AV$4,"EUR")/1000</f>
        <v>388.17831999999999</v>
      </c>
      <c r="AW237" s="61">
        <f>_xll.Lucanet("stat",Input!$C$2,Input!$C$3,Input!$D$4,$A237,Input!$C$5,AW$4,"EUR")/1000</f>
        <v>593.49</v>
      </c>
      <c r="AX237" s="61">
        <f>_xll.Lucanet("stat",Input!$C$2,Input!$C$3,Input!$D$4,$A237,Input!$C$5,AX$4,"EUR")/1000</f>
        <v>287.59527000000003</v>
      </c>
      <c r="AY237" s="61">
        <f>_xll.Lucanet("stat",Input!$C$2,Input!$C$3,Input!$D$4,$A237,Input!$C$5,AY$4,"EUR")/1000</f>
        <v>360.31738000000001</v>
      </c>
      <c r="AZ237" s="61">
        <f>_xll.Lucanet("stat",Input!$C$2,Input!$C$3,Input!$D$4,$A237,Input!$C$5,AZ$4,"EUR")/1000</f>
        <v>338.16791999999998</v>
      </c>
      <c r="BA237" s="61">
        <f>_xll.Lucanet("stat",Input!$C$2,Input!$C$3,Input!$D$4,$A237,Input!$C$5,BA$4,"EUR")/1000</f>
        <v>103.24368</v>
      </c>
      <c r="BB237" s="61">
        <f>_xll.Lucanet("stat",Input!$C$2,Input!$C$3,Input!$D$4,$A237,Input!$C$5,BB$4,"EUR")/1000</f>
        <v>178.07585999999998</v>
      </c>
      <c r="BC237" s="61">
        <f>_xll.Lucanet("stat",Input!$C$2,Input!$C$3,Input!$D$4,$A237,Input!$C$5,BC$4,"EUR")/1000</f>
        <v>349.4</v>
      </c>
      <c r="BD237" s="61">
        <f>_xll.Lucanet("stat",Input!$C$2,Input!$C$3,Input!$D$4,$A237,Input!$C$5,BD$4,"EUR")/1000</f>
        <v>60.854260000000004</v>
      </c>
      <c r="BE237" s="61">
        <f>_xll.Lucanet("stat",Input!$C$2,Input!$C$3,Input!$D$4,$A237,Input!$C$5,BE$4,"EUR")/1000</f>
        <v>140.83242999999999</v>
      </c>
      <c r="BF237" s="61">
        <f>_xll.Lucanet("stat",Input!$C$2,Input!$C$3,Input!$D$4,$A237,Input!$C$5,BF$4,"EUR")/1000</f>
        <v>154.35448000000002</v>
      </c>
      <c r="BG237" s="61">
        <f>_xll.Lucanet("stat",Input!$C$2,Input!$C$3,Input!$D$4,$A237,Input!$C$5,BG$4,"EUR")/1000</f>
        <v>275.64553000000001</v>
      </c>
      <c r="BH237" s="61">
        <f>_xll.Lucanet("stat",Input!$C$2,Input!$C$3,Input!$D$4,$A237,Input!$C$5,BH$4,"EUR")/1000</f>
        <v>246.91650000000001</v>
      </c>
      <c r="BI237" s="61">
        <f>_xll.Lucanet("stat",Input!$C$2,Input!$C$3,Input!$D$4,$A237,Input!$C$5,BI$4,"EUR")/1000</f>
        <v>31.896509999999999</v>
      </c>
      <c r="BJ237" s="61">
        <f>_xll.Lucanet("stat",Input!$C$2,Input!$C$3,Input!$D$4,$A237,Input!$C$5,BJ$4,"EUR")/1000</f>
        <v>186.58542</v>
      </c>
      <c r="BK237" s="61">
        <f>_xll.Lucanet("stat",Input!$C$2,Input!$C$3,Input!$D$4,$A237,Input!$C$5,BK$4,"EUR")/1000</f>
        <v>392.92477000000002</v>
      </c>
      <c r="BL237" s="61">
        <f>_xll.Lucanet("stat",Input!$C$2,Input!$C$3,Input!$D$4,$A237,Input!$C$5,BL$4,"EUR")/1000</f>
        <v>624.54604000000006</v>
      </c>
      <c r="BM237" s="61">
        <f>_xll.Lucanet("stat",Input!$C$2,Input!$C$3,Input!$D$4,$A237,Input!$C$5,BM$4,"EUR")/1000</f>
        <v>569.98794999999996</v>
      </c>
      <c r="BN237" s="61">
        <f>_xll.Lucanet("stat",Input!$C$2,Input!$C$3,Input!$D$4,$A237,Input!$C$5,BN$4,"EUR")/1000</f>
        <v>657.48931999999991</v>
      </c>
      <c r="BO237" s="61">
        <f>_xll.Lucanet("stat",Input!$C$2,Input!$C$3,Input!$D$4,$A237,Input!$C$5,BO$4,"EUR")/1000</f>
        <v>618.11140999999998</v>
      </c>
      <c r="BP237" s="61">
        <f>_xll.Lucanet("stat",Input!$C$2,Input!$C$3,Input!$D$4,$A237,Input!$C$5,BP$4,"EUR")/1000</f>
        <v>462.541</v>
      </c>
      <c r="BQ237" s="61">
        <f>_xll.Lucanet("stat",Input!$C$2,Input!$C$3,Input!$D$4,$A237,Input!$C$5,BQ$4,"EUR")/1000</f>
        <v>64.396090000000001</v>
      </c>
      <c r="BR237" s="61">
        <f>_xll.Lucanet("stat",Input!$C$2,Input!$C$3,Input!$D$4,$A237,Input!$C$5,BR$4,"EUR")/1000</f>
        <v>300.37215000000003</v>
      </c>
      <c r="BS237" s="61">
        <f>_xll.Lucanet("stat",Input!$C$2,Input!$C$3,Input!$D$4,$A237,Input!$C$5,BS$4,"EUR")/1000</f>
        <v>41.740859999999998</v>
      </c>
      <c r="BT237" s="61">
        <f>_xll.Lucanet("stat",Input!$C$2,Input!$C$3,Input!$D$4,$A237,Input!$C$5,BT$4,"EUR")/1000</f>
        <v>58.451730000000005</v>
      </c>
      <c r="BU237" s="61">
        <f>_xll.Lucanet("stat",Input!$C$2,Input!$C$3,Input!$D$4,$A237,Input!$C$5,BU$4,"EUR")/1000</f>
        <v>1.4128399999999999</v>
      </c>
      <c r="BV237" s="61">
        <f>_xll.Lucanet("stat",Input!$C$2,Input!$C$3,Input!$D$4,$A237,Input!$C$5,BV$4,"EUR")/1000</f>
        <v>62.954140000000002</v>
      </c>
      <c r="BW237" s="61">
        <f>_xll.Lucanet("stat",Input!$C$2,Input!$C$3,Input!$D$4,$A237,Input!$C$5,BW$4,"EUR")/1000</f>
        <v>454.95080000000002</v>
      </c>
      <c r="BX237" s="61">
        <f>_xll.Lucanet("stat",Input!$C$2,Input!$C$3,Input!$D$4,$A237,Input!$C$5,BX$4,"EUR")/1000</f>
        <v>80.805199999999999</v>
      </c>
      <c r="BY237" s="61">
        <f>_xll.Lucanet("stat",Input!$C$2,Input!$C$3,Input!$D$4,$A237,Input!$C$5,BY$4,"EUR")/1000</f>
        <v>227.10556</v>
      </c>
      <c r="BZ237" s="61">
        <f>_xll.Lucanet("stat",Input!$C$2,Input!$C$3,Input!$D$4,$A237,Input!$C$5,BZ$4,"EUR")/1000</f>
        <v>1.25919</v>
      </c>
      <c r="CA237" s="61">
        <f>_xll.Lucanet("stat",Input!$C$2,Input!$C$3,Input!$D$4,$A237,Input!$C$5,CA$4,"EUR")/1000</f>
        <v>32.919260000000001</v>
      </c>
      <c r="CB237" s="61">
        <f>_xll.Lucanet("stat",Input!$C$2,Input!$C$3,Input!$D$4,$A237,Input!$C$5,CB$4,"EUR")/1000</f>
        <v>74.917550000000006</v>
      </c>
      <c r="CC237" s="61">
        <f>_xll.Lucanet("stat",Input!$C$2,Input!$C$3,Input!$D$4,$A237,Input!$C$5,CC$4,"EUR")/1000</f>
        <v>156.39670000000001</v>
      </c>
      <c r="CD237" s="61">
        <f>_xll.Lucanet("stat",Input!$C$2,Input!$C$3,Input!$D$4,$A237,Input!$C$5,CD$4,"EUR")/1000</f>
        <v>257.79070999999999</v>
      </c>
      <c r="CE237" s="61">
        <f>_xll.Lucanet("stat",Input!$C$2,Input!$C$3,Input!$D$4,$A237,Input!$C$5,CE$4,"EUR")/1000</f>
        <v>229.96193</v>
      </c>
      <c r="CF237" s="61">
        <f>_xll.Lucanet("stat",Input!$C$2,Input!$C$3,Input!$D$4,$A237,Input!$C$5,CF$4,"EUR")/1000</f>
        <v>429.33009999999996</v>
      </c>
      <c r="CG237" s="61">
        <f>_xll.Lucanet("stat",Input!$C$2,Input!$C$3,Input!$D$4,$A237,Input!$C$5,CG$4,"EUR")/1000</f>
        <v>1.0000000000000001E-5</v>
      </c>
      <c r="CH237" s="61">
        <f>_xll.Lucanet("stat",Input!$C$2,Input!$C$3,Input!$D$4,$A237,Input!$C$5,CH$4,"EUR")/1000</f>
        <v>1.0000000000000001E-5</v>
      </c>
      <c r="CI237" s="61">
        <f>_xll.Lucanet("stat",Input!$C$2,Input!$C$3,Input!$D$4,$A237,Input!$C$5,CI$4,"EUR")/1000</f>
        <v>1.0000000000000001E-5</v>
      </c>
      <c r="CJ237" s="61">
        <f>_xll.Lucanet("stat",Input!$C$2,Input!$C$3,Input!$D$4,$A237,Input!$C$5,CJ$4,"EUR")/1000</f>
        <v>1.0000000000000001E-5</v>
      </c>
      <c r="CK237" s="61">
        <f>_xll.Lucanet("stat",Input!$C$2,Input!$C$3,Input!$D$4,$A237,Input!$C$5,CK$4,"EUR")/1000</f>
        <v>1.0000000000000001E-5</v>
      </c>
      <c r="CL237" s="61">
        <f>_xll.Lucanet("stat",Input!$C$2,Input!$C$3,Input!$D$4,$A237,Input!$C$5,CL$4,"EUR")/1000</f>
        <v>1.0000000000000001E-5</v>
      </c>
    </row>
    <row r="238" spans="1:90">
      <c r="A238" s="107"/>
      <c r="B238" s="107"/>
      <c r="E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</row>
    <row r="239" spans="1:90">
      <c r="A239" s="107"/>
      <c r="B239" s="107"/>
      <c r="D239" s="85" t="s">
        <v>36</v>
      </c>
      <c r="E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</row>
    <row r="240" spans="1:90">
      <c r="A240" s="107"/>
      <c r="B240" s="107"/>
      <c r="D240" s="131" t="s">
        <v>391</v>
      </c>
      <c r="E240" s="49">
        <f t="shared" ref="E240:E245" si="2319">INDEX(S240:CK240,COUNT($S$1:$CK$1))</f>
        <v>-91.667329999999993</v>
      </c>
      <c r="S240" s="67">
        <f t="shared" ref="S240:AG240" si="2320">S242+S244</f>
        <v>0</v>
      </c>
      <c r="T240" s="61">
        <f t="shared" si="2320"/>
        <v>0</v>
      </c>
      <c r="U240" s="61">
        <f t="shared" si="2320"/>
        <v>0</v>
      </c>
      <c r="V240" s="61">
        <f t="shared" si="2320"/>
        <v>0</v>
      </c>
      <c r="W240" s="61">
        <f t="shared" si="2320"/>
        <v>0</v>
      </c>
      <c r="X240" s="61">
        <f>X242+X244</f>
        <v>0</v>
      </c>
      <c r="Y240" s="61">
        <f t="shared" si="2320"/>
        <v>0</v>
      </c>
      <c r="Z240" s="61">
        <f t="shared" si="2320"/>
        <v>-94.180520000000001</v>
      </c>
      <c r="AA240" s="61">
        <f t="shared" si="2320"/>
        <v>-20.294749999999993</v>
      </c>
      <c r="AB240" s="61">
        <f t="shared" si="2320"/>
        <v>-24.284850000000006</v>
      </c>
      <c r="AC240" s="61">
        <f t="shared" si="2320"/>
        <v>-142.43168</v>
      </c>
      <c r="AD240" s="61">
        <f t="shared" si="2320"/>
        <v>-139.37103999999999</v>
      </c>
      <c r="AE240" s="61">
        <f t="shared" si="2320"/>
        <v>0</v>
      </c>
      <c r="AF240" s="61">
        <f t="shared" si="2320"/>
        <v>0</v>
      </c>
      <c r="AG240" s="61">
        <f t="shared" si="2320"/>
        <v>0</v>
      </c>
      <c r="AH240" s="61">
        <f>AH242+AH244</f>
        <v>0</v>
      </c>
      <c r="AI240" s="61">
        <f t="shared" ref="AI240:AO240" si="2321">AI242+AI244</f>
        <v>0</v>
      </c>
      <c r="AJ240" s="61">
        <f t="shared" si="2321"/>
        <v>0</v>
      </c>
      <c r="AK240" s="61">
        <f t="shared" si="2321"/>
        <v>0</v>
      </c>
      <c r="AL240" s="61">
        <f t="shared" si="2321"/>
        <v>0</v>
      </c>
      <c r="AM240" s="61">
        <f t="shared" si="2321"/>
        <v>0</v>
      </c>
      <c r="AN240" s="61">
        <f t="shared" si="2321"/>
        <v>0</v>
      </c>
      <c r="AO240" s="61">
        <f t="shared" si="2321"/>
        <v>0</v>
      </c>
      <c r="AP240" s="61">
        <f t="shared" ref="AP240:BB240" si="2322">AP242+AP244</f>
        <v>-71.262500000000003</v>
      </c>
      <c r="AQ240" s="61">
        <f t="shared" si="2322"/>
        <v>0</v>
      </c>
      <c r="AR240" s="61">
        <f t="shared" si="2322"/>
        <v>0</v>
      </c>
      <c r="AS240" s="61">
        <f t="shared" si="2322"/>
        <v>0</v>
      </c>
      <c r="AT240" s="61">
        <f t="shared" si="2322"/>
        <v>0</v>
      </c>
      <c r="AU240" s="61">
        <f t="shared" si="2322"/>
        <v>0</v>
      </c>
      <c r="AV240" s="61">
        <f t="shared" si="2322"/>
        <v>0</v>
      </c>
      <c r="AW240" s="61">
        <f t="shared" si="2322"/>
        <v>0</v>
      </c>
      <c r="AX240" s="61">
        <f t="shared" si="2322"/>
        <v>0</v>
      </c>
      <c r="AY240" s="61">
        <f t="shared" si="2322"/>
        <v>0</v>
      </c>
      <c r="AZ240" s="61">
        <f t="shared" si="2322"/>
        <v>0</v>
      </c>
      <c r="BA240" s="61">
        <f t="shared" si="2322"/>
        <v>0</v>
      </c>
      <c r="BB240" s="61">
        <f t="shared" si="2322"/>
        <v>0</v>
      </c>
      <c r="BC240" s="61">
        <f t="shared" ref="BC240:BN240" si="2323">BC242+BC244</f>
        <v>-110.28630999999999</v>
      </c>
      <c r="BD240" s="61">
        <f t="shared" si="2323"/>
        <v>-110.28630999999999</v>
      </c>
      <c r="BE240" s="61">
        <f t="shared" si="2323"/>
        <v>-110.28630999999999</v>
      </c>
      <c r="BF240" s="61">
        <f t="shared" si="2323"/>
        <v>-110.28630999999999</v>
      </c>
      <c r="BG240" s="61">
        <f t="shared" si="2323"/>
        <v>-110.28630999999999</v>
      </c>
      <c r="BH240" s="61">
        <f t="shared" si="2323"/>
        <v>-110.28630999999999</v>
      </c>
      <c r="BI240" s="61">
        <f t="shared" si="2323"/>
        <v>-110.28630999999999</v>
      </c>
      <c r="BJ240" s="61">
        <f t="shared" si="2323"/>
        <v>-110.28630999999999</v>
      </c>
      <c r="BK240" s="61">
        <f t="shared" si="2323"/>
        <v>-110.28630999999999</v>
      </c>
      <c r="BL240" s="61">
        <f t="shared" si="2323"/>
        <v>-110.28630999999999</v>
      </c>
      <c r="BM240" s="61">
        <f t="shared" si="2323"/>
        <v>-110.28630999999999</v>
      </c>
      <c r="BN240" s="61">
        <f t="shared" si="2323"/>
        <v>-110.28630999999999</v>
      </c>
      <c r="BO240" s="61">
        <f t="shared" ref="BO240:BZ240" si="2324">BO242+BO244</f>
        <v>-324.74513000000002</v>
      </c>
      <c r="BP240" s="61">
        <f t="shared" si="2324"/>
        <v>-324.74513000000002</v>
      </c>
      <c r="BQ240" s="61">
        <f t="shared" si="2324"/>
        <v>-324.74513000000002</v>
      </c>
      <c r="BR240" s="61">
        <f t="shared" si="2324"/>
        <v>-324.74513000000002</v>
      </c>
      <c r="BS240" s="61">
        <f t="shared" si="2324"/>
        <v>-324.74513000000002</v>
      </c>
      <c r="BT240" s="61">
        <f t="shared" si="2324"/>
        <v>-324.74513000000002</v>
      </c>
      <c r="BU240" s="61">
        <f t="shared" si="2324"/>
        <v>-324.74513000000002</v>
      </c>
      <c r="BV240" s="61">
        <f t="shared" si="2324"/>
        <v>-324.74513000000002</v>
      </c>
      <c r="BW240" s="61">
        <f t="shared" si="2324"/>
        <v>-324.74513000000002</v>
      </c>
      <c r="BX240" s="61">
        <f t="shared" si="2324"/>
        <v>-324.74513000000002</v>
      </c>
      <c r="BY240" s="61">
        <f t="shared" si="2324"/>
        <v>-324.74513000000002</v>
      </c>
      <c r="BZ240" s="61">
        <f t="shared" si="2324"/>
        <v>-324.74513000000002</v>
      </c>
      <c r="CA240" s="61">
        <f t="shared" ref="CA240:CL240" si="2325">CA242+CA244</f>
        <v>-91.667329999999993</v>
      </c>
      <c r="CB240" s="61">
        <f t="shared" si="2325"/>
        <v>-91.667329999999993</v>
      </c>
      <c r="CC240" s="61">
        <f t="shared" si="2325"/>
        <v>-91.667329999999993</v>
      </c>
      <c r="CD240" s="61">
        <f t="shared" si="2325"/>
        <v>-91.667329999999993</v>
      </c>
      <c r="CE240" s="61">
        <f t="shared" si="2325"/>
        <v>-91.667329999999993</v>
      </c>
      <c r="CF240" s="61">
        <f t="shared" si="2325"/>
        <v>-91.667329999999993</v>
      </c>
      <c r="CG240" s="61">
        <f t="shared" si="2325"/>
        <v>-91.667329999999993</v>
      </c>
      <c r="CH240" s="61">
        <f t="shared" si="2325"/>
        <v>-91.667329999999993</v>
      </c>
      <c r="CI240" s="61">
        <f t="shared" si="2325"/>
        <v>-91.667329999999993</v>
      </c>
      <c r="CJ240" s="61">
        <f t="shared" si="2325"/>
        <v>-91.667329999999993</v>
      </c>
      <c r="CK240" s="61">
        <f t="shared" si="2325"/>
        <v>-91.667329999999993</v>
      </c>
      <c r="CL240" s="61">
        <f t="shared" si="2325"/>
        <v>-91.667329999999993</v>
      </c>
    </row>
    <row r="241" spans="1:90">
      <c r="A241" s="107"/>
      <c r="B241" s="107"/>
      <c r="D241" s="131" t="s">
        <v>392</v>
      </c>
      <c r="E241" s="49">
        <f t="shared" si="2319"/>
        <v>-171.15069</v>
      </c>
      <c r="G241" s="63" t="e">
        <f>_xll.Lucanet("stat",Input!$C$2,Input!$C$3,Input!$D$4,$A241,Input!$C$5,G$4,"EUR")/1000</f>
        <v>#VALUE!</v>
      </c>
      <c r="H241" s="63" t="e">
        <f>_xll.Lucanet("stat",Input!$C$2,Input!$C$3,Input!$D$4,$A241,Input!$C$5,H$4,"EUR")/1000</f>
        <v>#VALUE!</v>
      </c>
      <c r="I241" s="63" t="e">
        <f>_xll.Lucanet("stat",Input!$C$2,Input!$C$3,Input!$D$4,$A241,Input!$C$5,I$4,"EUR")/1000</f>
        <v>#VALUE!</v>
      </c>
      <c r="J241" s="63" t="e">
        <f>_xll.Lucanet("stat",Input!$C$2,Input!$C$3,Input!$D$4,$A241,Input!$C$5,J$4,"EUR")/1000</f>
        <v>#VALUE!</v>
      </c>
      <c r="K241" s="63" t="e">
        <f>_xll.Lucanet("stat",Input!$C$2,Input!$C$3,Input!$D$4,$A241,Input!$C$5,K$4,"EUR")/1000</f>
        <v>#VALUE!</v>
      </c>
      <c r="L241" s="63" t="e">
        <f>_xll.Lucanet("stat",Input!$C$2,Input!$C$3,Input!$D$4,$A241,Input!$C$5,L$4,"EUR")/1000</f>
        <v>#VALUE!</v>
      </c>
      <c r="M241" s="63" t="e">
        <f>_xll.Lucanet("stat",Input!$C$2,Input!$C$3,Input!$D$4,$A241,Input!$C$5,M$4,"EUR")/1000</f>
        <v>#VALUE!</v>
      </c>
      <c r="N241" s="63" t="e">
        <f>_xll.Lucanet("stat",Input!$C$2,Input!$C$3,Input!$D$4,$A241,Input!$C$5,N$4,"EUR")/1000</f>
        <v>#VALUE!</v>
      </c>
      <c r="O241" s="63" t="e">
        <f>_xll.Lucanet("stat",Input!$C$2,Input!$C$3,Input!$D$4,$A241,Input!$C$5,O$4,"EUR")/1000</f>
        <v>#VALUE!</v>
      </c>
      <c r="P241" s="63" t="e">
        <f>_xll.Lucanet("stat",Input!$C$2,Input!$C$3,Input!$D$4,$A241,Input!$C$5,P$4,"EUR")/1000</f>
        <v>#VALUE!</v>
      </c>
      <c r="Q241" s="63" t="e">
        <f>_xll.Lucanet("stat",Input!$C$2,Input!$C$3,Input!$D$4,$A241,Input!$C$5,Q$4,"EUR")/1000</f>
        <v>#VALUE!</v>
      </c>
      <c r="R241" s="63" t="e">
        <f>_xll.Lucanet("stat",Input!$C$2,Input!$C$3,Input!$D$4,$A241,Input!$C$5,R$4,"EUR")/1000</f>
        <v>#VALUE!</v>
      </c>
      <c r="S241" s="65">
        <f t="shared" ref="S241:AG241" si="2326">S243+S245</f>
        <v>0</v>
      </c>
      <c r="T241" s="61">
        <f t="shared" si="2326"/>
        <v>0</v>
      </c>
      <c r="U241" s="61">
        <f t="shared" si="2326"/>
        <v>0</v>
      </c>
      <c r="V241" s="61">
        <f t="shared" si="2326"/>
        <v>0</v>
      </c>
      <c r="W241" s="61">
        <f t="shared" si="2326"/>
        <v>0</v>
      </c>
      <c r="X241" s="61">
        <f t="shared" si="2326"/>
        <v>0</v>
      </c>
      <c r="Y241" s="61">
        <f t="shared" si="2326"/>
        <v>0</v>
      </c>
      <c r="Z241" s="61">
        <f t="shared" si="2326"/>
        <v>-94.180520000000001</v>
      </c>
      <c r="AA241" s="61">
        <f t="shared" si="2326"/>
        <v>-20.294749999999993</v>
      </c>
      <c r="AB241" s="61">
        <f t="shared" si="2326"/>
        <v>-24.284850000000006</v>
      </c>
      <c r="AC241" s="61">
        <f t="shared" si="2326"/>
        <v>-142.43168</v>
      </c>
      <c r="AD241" s="61">
        <f t="shared" si="2326"/>
        <v>-139.37103999999999</v>
      </c>
      <c r="AE241" s="61">
        <f t="shared" si="2326"/>
        <v>-140.52543</v>
      </c>
      <c r="AF241" s="61">
        <f t="shared" si="2326"/>
        <v>-11.255930000000001</v>
      </c>
      <c r="AG241" s="61">
        <f t="shared" si="2326"/>
        <v>-5.0910000000000002</v>
      </c>
      <c r="AH241" s="61">
        <f>AH243+AH245</f>
        <v>7.8744399999999999</v>
      </c>
      <c r="AI241" s="61">
        <f>AI243+AI245</f>
        <v>-19.611080000000001</v>
      </c>
      <c r="AJ241" s="61">
        <f t="shared" ref="AJ241:AO241" si="2327">AJ243+AJ245</f>
        <v>-34.429810000000003</v>
      </c>
      <c r="AK241" s="61">
        <f t="shared" si="2327"/>
        <v>-154.92966999999999</v>
      </c>
      <c r="AL241" s="61">
        <f t="shared" si="2327"/>
        <v>-101.78900999999996</v>
      </c>
      <c r="AM241" s="61">
        <f t="shared" si="2327"/>
        <v>-336.58386999999993</v>
      </c>
      <c r="AN241" s="61">
        <f t="shared" si="2327"/>
        <v>-137.44521000000003</v>
      </c>
      <c r="AO241" s="61">
        <f t="shared" si="2327"/>
        <v>-3.3615700000000004</v>
      </c>
      <c r="AP241" s="61">
        <f t="shared" ref="AP241:BB241" si="2328">AP243+AP245</f>
        <v>-26.775060000000003</v>
      </c>
      <c r="AQ241" s="61">
        <f t="shared" si="2328"/>
        <v>260.95354000000003</v>
      </c>
      <c r="AR241" s="61">
        <f t="shared" si="2328"/>
        <v>184.75268999999997</v>
      </c>
      <c r="AS241" s="61">
        <f t="shared" si="2328"/>
        <v>-51.85201</v>
      </c>
      <c r="AT241" s="61">
        <f t="shared" si="2328"/>
        <v>-46.808549999999997</v>
      </c>
      <c r="AU241" s="61">
        <f t="shared" si="2328"/>
        <v>2.8312499999999972</v>
      </c>
      <c r="AV241" s="61">
        <f t="shared" si="2328"/>
        <v>-60.615610000000004</v>
      </c>
      <c r="AW241" s="61">
        <f t="shared" si="2328"/>
        <v>-93.825450000000004</v>
      </c>
      <c r="AX241" s="61">
        <f t="shared" si="2328"/>
        <v>-118.86034000000001</v>
      </c>
      <c r="AY241" s="61">
        <f t="shared" si="2328"/>
        <v>-123.28623</v>
      </c>
      <c r="AZ241" s="61">
        <f t="shared" si="2328"/>
        <v>-105.09684000000001</v>
      </c>
      <c r="BA241" s="61">
        <f t="shared" si="2328"/>
        <v>-93.57011</v>
      </c>
      <c r="BB241" s="61">
        <f t="shared" si="2328"/>
        <v>-279.10597999999999</v>
      </c>
      <c r="BC241" s="61">
        <f t="shared" ref="BC241:BN241" si="2329">BC243+BC245</f>
        <v>-339.75503999999995</v>
      </c>
      <c r="BD241" s="61">
        <f t="shared" si="2329"/>
        <v>-378.88640999999996</v>
      </c>
      <c r="BE241" s="61">
        <f t="shared" si="2329"/>
        <v>-369.61204000000004</v>
      </c>
      <c r="BF241" s="61">
        <f t="shared" si="2329"/>
        <v>-351.01031999999998</v>
      </c>
      <c r="BG241" s="61">
        <f t="shared" si="2329"/>
        <v>-343.50337999999999</v>
      </c>
      <c r="BH241" s="61">
        <f t="shared" si="2329"/>
        <v>-383.33553999999998</v>
      </c>
      <c r="BI241" s="61">
        <f t="shared" si="2329"/>
        <v>-345.80353999999994</v>
      </c>
      <c r="BJ241" s="61">
        <f t="shared" si="2329"/>
        <v>-335.61054000000001</v>
      </c>
      <c r="BK241" s="61">
        <f t="shared" si="2329"/>
        <v>-228.60590999999999</v>
      </c>
      <c r="BL241" s="61">
        <f t="shared" si="2329"/>
        <v>-278.4966</v>
      </c>
      <c r="BM241" s="61">
        <f t="shared" si="2329"/>
        <v>-293.61753999999996</v>
      </c>
      <c r="BN241" s="61">
        <f t="shared" si="2329"/>
        <v>-287.02902000000006</v>
      </c>
      <c r="BO241" s="61">
        <f t="shared" ref="BO241:BZ241" si="2330">BO243+BO245</f>
        <v>-248.91406000000001</v>
      </c>
      <c r="BP241" s="61">
        <f t="shared" si="2330"/>
        <v>-286.92160999999999</v>
      </c>
      <c r="BQ241" s="61">
        <f t="shared" si="2330"/>
        <v>-241.50680000000003</v>
      </c>
      <c r="BR241" s="61">
        <f t="shared" si="2330"/>
        <v>-164.62821000000002</v>
      </c>
      <c r="BS241" s="61">
        <f t="shared" si="2330"/>
        <v>-295.06035000000003</v>
      </c>
      <c r="BT241" s="61">
        <f t="shared" si="2330"/>
        <v>-257.86486000000002</v>
      </c>
      <c r="BU241" s="61">
        <f t="shared" si="2330"/>
        <v>-105.81578000000002</v>
      </c>
      <c r="BV241" s="61">
        <f t="shared" si="2330"/>
        <v>-95.503389999999968</v>
      </c>
      <c r="BW241" s="61">
        <f t="shared" si="2330"/>
        <v>-158.00944000000004</v>
      </c>
      <c r="BX241" s="61">
        <f t="shared" si="2330"/>
        <v>-163.70764000000003</v>
      </c>
      <c r="BY241" s="61">
        <f t="shared" si="2330"/>
        <v>-109.28435000000002</v>
      </c>
      <c r="BZ241" s="61">
        <f t="shared" si="2330"/>
        <v>-272.61811</v>
      </c>
      <c r="CA241" s="61">
        <f t="shared" ref="CA241:CL241" si="2331">CA243+CA245</f>
        <v>-56.544340000000005</v>
      </c>
      <c r="CB241" s="61">
        <f t="shared" si="2331"/>
        <v>-102.70256000000001</v>
      </c>
      <c r="CC241" s="61">
        <f t="shared" si="2331"/>
        <v>-196.68896999999998</v>
      </c>
      <c r="CD241" s="61">
        <f t="shared" si="2331"/>
        <v>-36.285840000000007</v>
      </c>
      <c r="CE241" s="61">
        <f t="shared" si="2331"/>
        <v>-101.57956000000004</v>
      </c>
      <c r="CF241" s="61">
        <f t="shared" si="2331"/>
        <v>-171.15069</v>
      </c>
      <c r="CG241" s="61">
        <f t="shared" si="2331"/>
        <v>-94.884029999999996</v>
      </c>
      <c r="CH241" s="61">
        <f t="shared" si="2331"/>
        <v>-94.884029999999996</v>
      </c>
      <c r="CI241" s="61">
        <f t="shared" si="2331"/>
        <v>-94.884029999999996</v>
      </c>
      <c r="CJ241" s="61">
        <f t="shared" si="2331"/>
        <v>-94.884029999999996</v>
      </c>
      <c r="CK241" s="61">
        <f t="shared" si="2331"/>
        <v>-94.884029999999996</v>
      </c>
      <c r="CL241" s="61">
        <f t="shared" si="2331"/>
        <v>-94.884029999999996</v>
      </c>
    </row>
    <row r="242" spans="1:90">
      <c r="A242" s="132" t="s">
        <v>393</v>
      </c>
      <c r="B242" s="107"/>
      <c r="D242" s="131" t="s">
        <v>394</v>
      </c>
      <c r="E242" s="49">
        <f t="shared" si="2319"/>
        <v>-242.63418999999999</v>
      </c>
      <c r="S242" s="61">
        <v>0</v>
      </c>
      <c r="T242" s="61">
        <v>0</v>
      </c>
      <c r="U242" s="61">
        <v>0</v>
      </c>
      <c r="V242" s="61">
        <v>0</v>
      </c>
      <c r="W242" s="61">
        <v>0</v>
      </c>
      <c r="X242" s="61">
        <v>0</v>
      </c>
      <c r="Y242" s="61">
        <v>0</v>
      </c>
      <c r="Z242" s="61">
        <v>-94.180520000000001</v>
      </c>
      <c r="AA242" s="61">
        <v>-92.384749999999997</v>
      </c>
      <c r="AB242" s="61">
        <v>-94.484850000000009</v>
      </c>
      <c r="AC242" s="61">
        <v>-142.43168</v>
      </c>
      <c r="AD242" s="61">
        <v>-142.02635999999998</v>
      </c>
      <c r="AE242" s="61">
        <v>0</v>
      </c>
      <c r="AF242" s="61">
        <v>0</v>
      </c>
      <c r="AG242" s="61">
        <v>0</v>
      </c>
      <c r="AH242" s="61">
        <v>0</v>
      </c>
      <c r="AI242" s="61">
        <v>0</v>
      </c>
      <c r="AJ242" s="61">
        <v>0</v>
      </c>
      <c r="AK242" s="61">
        <v>0</v>
      </c>
      <c r="AL242" s="61">
        <v>0</v>
      </c>
      <c r="AM242" s="61">
        <v>0</v>
      </c>
      <c r="AN242" s="61">
        <v>0</v>
      </c>
      <c r="AO242" s="61">
        <v>0</v>
      </c>
      <c r="AP242" s="61">
        <v>-71.262500000000003</v>
      </c>
      <c r="AQ242" s="61">
        <f>_xll.Lucanet("stat",Input!$F$2,Input!$C$3,Input!$D$4,$A242,Input!$C$5,AQ$4,"EUR")/1000</f>
        <v>0</v>
      </c>
      <c r="AR242" s="61">
        <f>_xll.Lucanet("stat",Input!$F$2,Input!$C$3,Input!$D$4,$A242,Input!$C$5,AR$4,"EUR")/1000</f>
        <v>0</v>
      </c>
      <c r="AS242" s="61">
        <f>_xll.Lucanet("stat",Input!$F$2,Input!$C$3,Input!$D$4,$A242,Input!$C$5,AS$4,"EUR")/1000</f>
        <v>0</v>
      </c>
      <c r="AT242" s="61">
        <f>_xll.Lucanet("stat",Input!$F$2,Input!$C$3,Input!$D$4,$A242,Input!$C$5,AT$4,"EUR")/1000</f>
        <v>0</v>
      </c>
      <c r="AU242" s="61">
        <f>_xll.Lucanet("stat",Input!$F$2,Input!$C$3,Input!$D$4,$A242,Input!$C$5,AU$4,"EUR")/1000</f>
        <v>0</v>
      </c>
      <c r="AV242" s="61">
        <f>_xll.Lucanet("stat",Input!$F$2,Input!$C$3,Input!$D$4,$A242,Input!$C$5,AV$4,"EUR")/1000</f>
        <v>0</v>
      </c>
      <c r="AW242" s="61">
        <f>_xll.Lucanet("stat",Input!$F$2,Input!$C$3,Input!$D$4,$A242,Input!$C$5,AW$4,"EUR")/1000</f>
        <v>0</v>
      </c>
      <c r="AX242" s="61">
        <f>_xll.Lucanet("stat",Input!$F$2,Input!$C$3,Input!$D$4,$A242,Input!$C$5,AX$4,"EUR")/1000</f>
        <v>0</v>
      </c>
      <c r="AY242" s="61">
        <f>_xll.Lucanet("stat",Input!$F$2,Input!$C$3,Input!$D$4,$A242,Input!$C$5,AY$4,"EUR")/1000</f>
        <v>0</v>
      </c>
      <c r="AZ242" s="61">
        <f>_xll.Lucanet("stat",Input!$F$2,Input!$C$3,Input!$D$4,$A242,Input!$C$5,AZ$4,"EUR")/1000</f>
        <v>0</v>
      </c>
      <c r="BA242" s="61">
        <f>_xll.Lucanet("stat",Input!$F$2,Input!$C$3,Input!$D$4,$A242,Input!$C$5,BA$4,"EUR")/1000</f>
        <v>0</v>
      </c>
      <c r="BB242" s="61">
        <f>_xll.Lucanet("stat",Input!$F$2,Input!$C$3,Input!$D$4,$A242,Input!$C$5,BB$4,"EUR")/1000</f>
        <v>0</v>
      </c>
      <c r="BC242" s="61">
        <f>_xll.Lucanet("stat",Input!$G$2,Input!$C$3,Input!$D$4,$A242,Input!$C$5,BC$4,"EUR")/1000</f>
        <v>-128.68353999999999</v>
      </c>
      <c r="BD242" s="61">
        <f>_xll.Lucanet("stat",Input!$G$2,Input!$C$3,Input!$D$4,$A242,Input!$C$5,BD$4,"EUR")/1000</f>
        <v>-128.68353999999999</v>
      </c>
      <c r="BE242" s="61">
        <f>_xll.Lucanet("stat",Input!$G$2,Input!$C$3,Input!$D$4,$A242,Input!$C$5,BE$4,"EUR")/1000</f>
        <v>-128.68353999999999</v>
      </c>
      <c r="BF242" s="61">
        <f>_xll.Lucanet("stat",Input!$G$2,Input!$C$3,Input!$D$4,$A242,Input!$C$5,BF$4,"EUR")/1000</f>
        <v>-128.68353999999999</v>
      </c>
      <c r="BG242" s="61">
        <f>_xll.Lucanet("stat",Input!$G$2,Input!$C$3,Input!$D$4,$A242,Input!$C$5,BG$4,"EUR")/1000</f>
        <v>-128.68353999999999</v>
      </c>
      <c r="BH242" s="61">
        <f>_xll.Lucanet("stat",Input!$G$2,Input!$C$3,Input!$D$4,$A242,Input!$C$5,BH$4,"EUR")/1000</f>
        <v>-128.68353999999999</v>
      </c>
      <c r="BI242" s="61">
        <f>_xll.Lucanet("stat",Input!$G$2,Input!$C$3,Input!$D$4,$A242,Input!$C$5,BI$4,"EUR")/1000</f>
        <v>-128.68353999999999</v>
      </c>
      <c r="BJ242" s="61">
        <f>_xll.Lucanet("stat",Input!$G$2,Input!$C$3,Input!$D$4,$A242,Input!$C$5,BJ$4,"EUR")/1000</f>
        <v>-128.68353999999999</v>
      </c>
      <c r="BK242" s="61">
        <f>_xll.Lucanet("stat",Input!$G$2,Input!$C$3,Input!$D$4,$A242,Input!$C$5,BK$4,"EUR")/1000</f>
        <v>-128.68353999999999</v>
      </c>
      <c r="BL242" s="61">
        <f>_xll.Lucanet("stat",Input!$G$2,Input!$C$3,Input!$D$4,$A242,Input!$C$5,BL$4,"EUR")/1000</f>
        <v>-128.68353999999999</v>
      </c>
      <c r="BM242" s="61">
        <f>_xll.Lucanet("stat",Input!$G$2,Input!$C$3,Input!$D$4,$A242,Input!$C$5,BM$4,"EUR")/1000</f>
        <v>-128.68353999999999</v>
      </c>
      <c r="BN242" s="61">
        <f>_xll.Lucanet("stat",Input!$G$2,Input!$C$3,Input!$D$4,$A242,Input!$C$5,BN$4,"EUR")/1000</f>
        <v>-128.68353999999999</v>
      </c>
      <c r="BO242" s="61">
        <f>_xll.Lucanet("stat",Input!$H$2,Input!$C$3,Input!$D$4,$A242,Input!$C$5,BO$4,"EUR")/1000</f>
        <v>-389.45994000000002</v>
      </c>
      <c r="BP242" s="61">
        <f>_xll.Lucanet("stat",Input!$H$2,Input!$C$3,Input!$D$4,$A242,Input!$C$5,BP$4,"EUR")/1000</f>
        <v>-389.45994000000002</v>
      </c>
      <c r="BQ242" s="61">
        <f>_xll.Lucanet("stat",Input!$H$2,Input!$C$3,Input!$D$4,$A242,Input!$C$5,BQ$4,"EUR")/1000</f>
        <v>-389.45994000000002</v>
      </c>
      <c r="BR242" s="61">
        <f>_xll.Lucanet("stat",Input!$H$2,Input!$C$3,Input!$D$4,$A242,Input!$C$5,BR$4,"EUR")/1000</f>
        <v>-389.45994000000002</v>
      </c>
      <c r="BS242" s="61">
        <f>_xll.Lucanet("stat",Input!$H$2,Input!$C$3,Input!$D$4,$A242,Input!$C$5,BS$4,"EUR")/1000</f>
        <v>-389.45994000000002</v>
      </c>
      <c r="BT242" s="61">
        <f>_xll.Lucanet("stat",Input!$H$2,Input!$C$3,Input!$D$4,$A242,Input!$C$5,BT$4,"EUR")/1000</f>
        <v>-389.45994000000002</v>
      </c>
      <c r="BU242" s="61">
        <f>_xll.Lucanet("stat",Input!$H$2,Input!$C$3,Input!$D$4,$A242,Input!$C$5,BU$4,"EUR")/1000</f>
        <v>-389.45994000000002</v>
      </c>
      <c r="BV242" s="61">
        <f>_xll.Lucanet("stat",Input!$H$2,Input!$C$3,Input!$D$4,$A242,Input!$C$5,BV$4,"EUR")/1000</f>
        <v>-389.45994000000002</v>
      </c>
      <c r="BW242" s="61">
        <f>_xll.Lucanet("stat",Input!$H$2,Input!$C$3,Input!$D$4,$A242,Input!$C$5,BW$4,"EUR")/1000</f>
        <v>-389.45994000000002</v>
      </c>
      <c r="BX242" s="61">
        <f>_xll.Lucanet("stat",Input!$H$2,Input!$C$3,Input!$D$4,$A242,Input!$C$5,BX$4,"EUR")/1000</f>
        <v>-389.45994000000002</v>
      </c>
      <c r="BY242" s="61">
        <f>_xll.Lucanet("stat",Input!$H$2,Input!$C$3,Input!$D$4,$A242,Input!$C$5,BY$4,"EUR")/1000</f>
        <v>-389.45994000000002</v>
      </c>
      <c r="BZ242" s="61">
        <f>_xll.Lucanet("stat",Input!$H$2,Input!$C$3,Input!$D$4,$A242,Input!$C$5,BZ$4,"EUR")/1000</f>
        <v>-389.45994000000002</v>
      </c>
      <c r="CA242" s="61">
        <f>_xll.Lucanet("stat",Input!$I$2,Input!$C$3,Input!$D$4,$A242,Input!$C$5,CA$4,"EUR")/1000</f>
        <v>-242.63418999999999</v>
      </c>
      <c r="CB242" s="61">
        <f>_xll.Lucanet("stat",Input!$I$2,Input!$C$3,Input!$D$4,$A242,Input!$C$5,CB$4,"EUR")/1000</f>
        <v>-242.63418999999999</v>
      </c>
      <c r="CC242" s="61">
        <f>_xll.Lucanet("stat",Input!$I$2,Input!$C$3,Input!$D$4,$A242,Input!$C$5,CC$4,"EUR")/1000</f>
        <v>-242.63418999999999</v>
      </c>
      <c r="CD242" s="61">
        <f>_xll.Lucanet("stat",Input!$I$2,Input!$C$3,Input!$D$4,$A242,Input!$C$5,CD$4,"EUR")/1000</f>
        <v>-242.63418999999999</v>
      </c>
      <c r="CE242" s="61">
        <f>_xll.Lucanet("stat",Input!$I$2,Input!$C$3,Input!$D$4,$A242,Input!$C$5,CE$4,"EUR")/1000</f>
        <v>-242.63418999999999</v>
      </c>
      <c r="CF242" s="61">
        <f>_xll.Lucanet("stat",Input!$I$2,Input!$C$3,Input!$D$4,$A242,Input!$C$5,CF$4,"EUR")/1000</f>
        <v>-242.63418999999999</v>
      </c>
      <c r="CG242" s="61">
        <f>_xll.Lucanet("stat",Input!$I$2,Input!$C$3,Input!$D$4,$A242,Input!$C$5,CG$4,"EUR")/1000</f>
        <v>-242.63418999999999</v>
      </c>
      <c r="CH242" s="61">
        <f>_xll.Lucanet("stat",Input!$I$2,Input!$C$3,Input!$D$4,$A242,Input!$C$5,CH$4,"EUR")/1000</f>
        <v>-242.63418999999999</v>
      </c>
      <c r="CI242" s="61">
        <f>_xll.Lucanet("stat",Input!$I$2,Input!$C$3,Input!$D$4,$A242,Input!$C$5,CI$4,"EUR")/1000</f>
        <v>-242.63418999999999</v>
      </c>
      <c r="CJ242" s="61">
        <f>_xll.Lucanet("stat",Input!$I$2,Input!$C$3,Input!$D$4,$A242,Input!$C$5,CJ$4,"EUR")/1000</f>
        <v>-242.63418999999999</v>
      </c>
      <c r="CK242" s="61">
        <f>_xll.Lucanet("stat",Input!$I$2,Input!$C$3,Input!$D$4,$A242,Input!$C$5,CK$4,"EUR")/1000</f>
        <v>-242.63418999999999</v>
      </c>
      <c r="CL242" s="61">
        <f>_xll.Lucanet("stat",Input!$I$2,Input!$C$3,Input!$D$4,$A242,Input!$C$5,CL$4,"EUR")/1000</f>
        <v>-242.63418999999999</v>
      </c>
    </row>
    <row r="243" spans="1:90">
      <c r="A243" s="132" t="s">
        <v>393</v>
      </c>
      <c r="B243" s="107"/>
      <c r="D243" s="131" t="s">
        <v>395</v>
      </c>
      <c r="E243" s="49">
        <f t="shared" si="2319"/>
        <v>-488.42849999999999</v>
      </c>
      <c r="S243" s="61">
        <f>_xll.Lucanet("stat",Input!$C$2,Input!$C$3,Input!$D$4,$A243,Input!$C$5,S$4,"EUR")/1000</f>
        <v>0</v>
      </c>
      <c r="T243" s="61">
        <f>_xll.Lucanet("stat",Input!$C$2,Input!$C$3,Input!$D$4,$A243,Input!$C$5,T$4,"EUR")/1000</f>
        <v>0</v>
      </c>
      <c r="U243" s="61">
        <f>_xll.Lucanet("stat",Input!$C$2,Input!$C$3,Input!$D$4,$A243,Input!$C$5,U$4,"EUR")/1000</f>
        <v>0</v>
      </c>
      <c r="V243" s="61">
        <f>_xll.Lucanet("stat",Input!$C$2,Input!$C$3,Input!$D$4,$A243,Input!$C$5,V$4,"EUR")/1000</f>
        <v>0</v>
      </c>
      <c r="W243" s="61">
        <f>_xll.Lucanet("stat",Input!$C$2,Input!$C$3,Input!$D$4,$A243,Input!$C$5,W$4,"EUR")/1000</f>
        <v>0</v>
      </c>
      <c r="X243" s="61">
        <f>_xll.Lucanet("stat",Input!$C$2,Input!$C$3,Input!$D$4,$A243,Input!$C$5,X$4,"EUR")/1000</f>
        <v>0</v>
      </c>
      <c r="Y243" s="61">
        <f>_xll.Lucanet("stat",Input!$C$2,Input!$C$3,Input!$D$4,$A243,Input!$C$5,Y$4,"EUR")/1000</f>
        <v>0</v>
      </c>
      <c r="Z243" s="61">
        <f>_xll.Lucanet("stat",Input!$C$2,Input!$C$3,Input!$D$4,$A243,Input!$C$5,Z$4,"EUR")/1000</f>
        <v>-94.180520000000001</v>
      </c>
      <c r="AA243" s="61">
        <f>_xll.Lucanet("stat",Input!$C$2,Input!$C$3,Input!$D$4,$A243,Input!$C$5,AA$4,"EUR")/1000</f>
        <v>-92.384749999999997</v>
      </c>
      <c r="AB243" s="61">
        <f>_xll.Lucanet("stat",Input!$C$2,Input!$C$3,Input!$D$4,$A243,Input!$C$5,AB$4,"EUR")/1000</f>
        <v>-94.484850000000009</v>
      </c>
      <c r="AC243" s="61">
        <f>_xll.Lucanet("stat",Input!$C$2,Input!$C$3,Input!$D$4,$A243,Input!$C$5,AC$4,"EUR")/1000</f>
        <v>-142.43168</v>
      </c>
      <c r="AD243" s="61">
        <f>_xll.Lucanet("stat",Input!$C$2,Input!$C$3,Input!$D$4,$A243,Input!$C$5,AD$4,"EUR")/1000</f>
        <v>-142.02635999999998</v>
      </c>
      <c r="AE243" s="61">
        <f>_xll.Lucanet("stat",Input!$C$2,Input!$C$3,Input!$D$4,$A243,Input!$C$5,AE$4,"EUR")/1000</f>
        <v>-137.40844000000001</v>
      </c>
      <c r="AF243" s="61">
        <f>_xll.Lucanet("stat",Input!$C$2,Input!$C$3,Input!$D$4,$A243,Input!$C$5,AF$4,"EUR")/1000</f>
        <v>0</v>
      </c>
      <c r="AG243" s="61">
        <f>_xll.Lucanet("stat",Input!$C$2,Input!$C$3,Input!$D$4,$A243,Input!$C$5,AG$4,"EUR")/1000</f>
        <v>0</v>
      </c>
      <c r="AH243" s="61">
        <f>_xll.Lucanet("stat",Input!$C$2,Input!$C$3,Input!$D$4,$A243,Input!$C$5,AH$4,"EUR")/1000</f>
        <v>0</v>
      </c>
      <c r="AI243" s="61">
        <f>_xll.Lucanet("stat",Input!$C$2,Input!$C$3,Input!$D$4,$A243,Input!$C$5,AI$4,"EUR")/1000</f>
        <v>0</v>
      </c>
      <c r="AJ243" s="61">
        <f>_xll.Lucanet("stat",Input!$C$2,Input!$C$3,Input!$D$4,$A243,Input!$C$5,AJ$4,"EUR")/1000</f>
        <v>-11.088419999999999</v>
      </c>
      <c r="AK243" s="61">
        <f>_xll.Lucanet("stat",Input!$C$2,Input!$C$3,Input!$D$4,$A243,Input!$C$5,AK$4,"EUR")/1000</f>
        <v>-239.44459000000001</v>
      </c>
      <c r="AL243" s="61">
        <f>_xll.Lucanet("stat",Input!$C$2,Input!$C$3,Input!$D$4,$A243,Input!$C$5,AL$4,"EUR")/1000</f>
        <v>-428.97810999999996</v>
      </c>
      <c r="AM243" s="61">
        <f>_xll.Lucanet("stat",Input!$C$2,Input!$C$3,Input!$D$4,$A243,Input!$C$5,AM$4,"EUR")/1000</f>
        <v>-422.88716999999997</v>
      </c>
      <c r="AN243" s="61">
        <f>_xll.Lucanet("stat",Input!$C$2,Input!$C$3,Input!$D$4,$A243,Input!$C$5,AN$4,"EUR")/1000</f>
        <v>-266.11569000000003</v>
      </c>
      <c r="AO243" s="61">
        <f>_xll.Lucanet("stat",Input!$C$2,Input!$C$3,Input!$D$4,$A243,Input!$C$5,AO$4,"EUR")/1000</f>
        <v>-61.909870000000005</v>
      </c>
      <c r="AP243" s="61">
        <f>_xll.Lucanet("stat",Input!$C$2,Input!$C$3,Input!$D$4,$A243,Input!$C$5,AP$4,"EUR")/1000</f>
        <v>-51.714040000000004</v>
      </c>
      <c r="AQ243" s="61">
        <f>_xll.Lucanet("stat",Input!$C$2,Input!$C$3,Input!$D$4,$A243,Input!$C$5,AQ$4,"EUR")/1000</f>
        <v>-74.384789999999995</v>
      </c>
      <c r="AR243" s="61">
        <f>_xll.Lucanet("stat",Input!$C$2,Input!$C$3,Input!$D$4,$A243,Input!$C$5,AR$4,"EUR")/1000</f>
        <v>-75.115380000000002</v>
      </c>
      <c r="AS243" s="61">
        <f>_xll.Lucanet("stat",Input!$C$2,Input!$C$3,Input!$D$4,$A243,Input!$C$5,AS$4,"EUR")/1000</f>
        <v>-75.708640000000003</v>
      </c>
      <c r="AT243" s="61">
        <f>_xll.Lucanet("stat",Input!$C$2,Input!$C$3,Input!$D$4,$A243,Input!$C$5,AT$4,"EUR")/1000</f>
        <v>-122.37658999999999</v>
      </c>
      <c r="AU243" s="61">
        <f>_xll.Lucanet("stat",Input!$C$2,Input!$C$3,Input!$D$4,$A243,Input!$C$5,AU$4,"EUR")/1000</f>
        <v>-72.174270000000007</v>
      </c>
      <c r="AV243" s="61">
        <f>_xll.Lucanet("stat",Input!$C$2,Input!$C$3,Input!$D$4,$A243,Input!$C$5,AV$4,"EUR")/1000</f>
        <v>-73.746880000000004</v>
      </c>
      <c r="AW243" s="61">
        <f>_xll.Lucanet("stat",Input!$C$2,Input!$C$3,Input!$D$4,$A243,Input!$C$5,AW$4,"EUR")/1000</f>
        <v>-122.77458</v>
      </c>
      <c r="AX243" s="61">
        <f>_xll.Lucanet("stat",Input!$C$2,Input!$C$3,Input!$D$4,$A243,Input!$C$5,AX$4,"EUR")/1000</f>
        <v>-128.95524</v>
      </c>
      <c r="AY243" s="61">
        <f>_xll.Lucanet("stat",Input!$C$2,Input!$C$3,Input!$D$4,$A243,Input!$C$5,AY$4,"EUR")/1000</f>
        <v>-131.75457</v>
      </c>
      <c r="AZ243" s="61">
        <f>_xll.Lucanet("stat",Input!$C$2,Input!$C$3,Input!$D$4,$A243,Input!$C$5,AZ$4,"EUR")/1000</f>
        <v>-117.20499000000001</v>
      </c>
      <c r="BA243" s="61">
        <f>_xll.Lucanet("stat",Input!$C$2,Input!$C$3,Input!$D$4,$A243,Input!$C$5,BA$4,"EUR")/1000</f>
        <v>-100.11602999999999</v>
      </c>
      <c r="BB243" s="61">
        <f>_xll.Lucanet("stat",Input!$C$2,Input!$C$3,Input!$D$4,$A243,Input!$C$5,BB$4,"EUR")/1000</f>
        <v>-301.41992999999997</v>
      </c>
      <c r="BC243" s="61">
        <f>_xll.Lucanet("stat",Input!$C$2,Input!$C$3,Input!$D$4,$A243,Input!$C$5,BC$4,"EUR")/1000</f>
        <v>-380.00559999999996</v>
      </c>
      <c r="BD243" s="61">
        <f>_xll.Lucanet("stat",Input!$C$2,Input!$C$3,Input!$D$4,$A243,Input!$C$5,BD$4,"EUR")/1000</f>
        <v>-402.05879999999996</v>
      </c>
      <c r="BE243" s="61">
        <f>_xll.Lucanet("stat",Input!$C$2,Input!$C$3,Input!$D$4,$A243,Input!$C$5,BE$4,"EUR")/1000</f>
        <v>-380.85408000000001</v>
      </c>
      <c r="BF243" s="61">
        <f>_xll.Lucanet("stat",Input!$C$2,Input!$C$3,Input!$D$4,$A243,Input!$C$5,BF$4,"EUR")/1000</f>
        <v>-397.15616999999997</v>
      </c>
      <c r="BG243" s="61">
        <f>_xll.Lucanet("stat",Input!$C$2,Input!$C$3,Input!$D$4,$A243,Input!$C$5,BG$4,"EUR")/1000</f>
        <v>-385.38965000000002</v>
      </c>
      <c r="BH243" s="61">
        <f>_xll.Lucanet("stat",Input!$C$2,Input!$C$3,Input!$D$4,$A243,Input!$C$5,BH$4,"EUR")/1000</f>
        <v>-395.07031999999998</v>
      </c>
      <c r="BI243" s="61">
        <f>_xll.Lucanet("stat",Input!$C$2,Input!$C$3,Input!$D$4,$A243,Input!$C$5,BI$4,"EUR")/1000</f>
        <v>-377.18784999999997</v>
      </c>
      <c r="BJ243" s="61">
        <f>_xll.Lucanet("stat",Input!$C$2,Input!$C$3,Input!$D$4,$A243,Input!$C$5,BJ$4,"EUR")/1000</f>
        <v>-402.06741</v>
      </c>
      <c r="BK243" s="61">
        <f>_xll.Lucanet("stat",Input!$C$2,Input!$C$3,Input!$D$4,$A243,Input!$C$5,BK$4,"EUR")/1000</f>
        <v>-319.38605000000001</v>
      </c>
      <c r="BL243" s="61">
        <f>_xll.Lucanet("stat",Input!$C$2,Input!$C$3,Input!$D$4,$A243,Input!$C$5,BL$4,"EUR")/1000</f>
        <v>-339.94015000000002</v>
      </c>
      <c r="BM243" s="61">
        <f>_xll.Lucanet("stat",Input!$C$2,Input!$C$3,Input!$D$4,$A243,Input!$C$5,BM$4,"EUR")/1000</f>
        <v>-340.49304999999998</v>
      </c>
      <c r="BN243" s="61">
        <f>_xll.Lucanet("stat",Input!$C$2,Input!$C$3,Input!$D$4,$A243,Input!$C$5,BN$4,"EUR")/1000</f>
        <v>-340.31415000000004</v>
      </c>
      <c r="BO243" s="61">
        <f>_xll.Lucanet("stat",Input!$C$2,Input!$C$3,Input!$D$4,$A243,Input!$C$5,BO$4,"EUR")/1000</f>
        <v>-333.50752</v>
      </c>
      <c r="BP243" s="61">
        <f>_xll.Lucanet("stat",Input!$C$2,Input!$C$3,Input!$D$4,$A243,Input!$C$5,BP$4,"EUR")/1000</f>
        <v>-416.38716999999997</v>
      </c>
      <c r="BQ243" s="61">
        <f>_xll.Lucanet("stat",Input!$C$2,Input!$C$3,Input!$D$4,$A243,Input!$C$5,BQ$4,"EUR")/1000</f>
        <v>-261.45514000000003</v>
      </c>
      <c r="BR243" s="61">
        <f>_xll.Lucanet("stat",Input!$C$2,Input!$C$3,Input!$D$4,$A243,Input!$C$5,BR$4,"EUR")/1000</f>
        <v>-250.74179000000001</v>
      </c>
      <c r="BS243" s="61">
        <f>_xll.Lucanet("stat",Input!$C$2,Input!$C$3,Input!$D$4,$A243,Input!$C$5,BS$4,"EUR")/1000</f>
        <v>-326.42639000000003</v>
      </c>
      <c r="BT243" s="61">
        <f>_xll.Lucanet("stat",Input!$C$2,Input!$C$3,Input!$D$4,$A243,Input!$C$5,BT$4,"EUR")/1000</f>
        <v>-317.82496000000003</v>
      </c>
      <c r="BU243" s="61">
        <f>_xll.Lucanet("stat",Input!$C$2,Input!$C$3,Input!$D$4,$A243,Input!$C$5,BU$4,"EUR")/1000</f>
        <v>-252.72181</v>
      </c>
      <c r="BV243" s="61">
        <f>_xll.Lucanet("stat",Input!$C$2,Input!$C$3,Input!$D$4,$A243,Input!$C$5,BV$4,"EUR")/1000</f>
        <v>-252.78783999999999</v>
      </c>
      <c r="BW243" s="61">
        <f>_xll.Lucanet("stat",Input!$C$2,Input!$C$3,Input!$D$4,$A243,Input!$C$5,BW$4,"EUR")/1000</f>
        <v>-295.42963000000003</v>
      </c>
      <c r="BX243" s="61">
        <f>_xll.Lucanet("stat",Input!$C$2,Input!$C$3,Input!$D$4,$A243,Input!$C$5,BX$4,"EUR")/1000</f>
        <v>-244.31445000000002</v>
      </c>
      <c r="BY243" s="61">
        <f>_xll.Lucanet("stat",Input!$C$2,Input!$C$3,Input!$D$4,$A243,Input!$C$5,BY$4,"EUR")/1000</f>
        <v>-253.09651000000002</v>
      </c>
      <c r="BZ243" s="61">
        <f>_xll.Lucanet("stat",Input!$C$2,Input!$C$3,Input!$D$4,$A243,Input!$C$5,BZ$4,"EUR")/1000</f>
        <v>-373.39262000000002</v>
      </c>
      <c r="CA243" s="61">
        <f>_xll.Lucanet("stat",Input!$C$2,Input!$C$3,Input!$D$4,$A243,Input!$C$5,CA$4,"EUR")/1000</f>
        <v>-168.54271</v>
      </c>
      <c r="CB243" s="61">
        <f>_xll.Lucanet("stat",Input!$C$2,Input!$C$3,Input!$D$4,$A243,Input!$C$5,CB$4,"EUR")/1000</f>
        <v>-209.98775000000001</v>
      </c>
      <c r="CC243" s="61">
        <f>_xll.Lucanet("stat",Input!$C$2,Input!$C$3,Input!$D$4,$A243,Input!$C$5,CC$4,"EUR")/1000</f>
        <v>-388.21440999999999</v>
      </c>
      <c r="CD243" s="61">
        <f>_xll.Lucanet("stat",Input!$C$2,Input!$C$3,Input!$D$4,$A243,Input!$C$5,CD$4,"EUR")/1000</f>
        <v>-290.57353000000001</v>
      </c>
      <c r="CE243" s="61">
        <f>_xll.Lucanet("stat",Input!$C$2,Input!$C$3,Input!$D$4,$A243,Input!$C$5,CE$4,"EUR")/1000</f>
        <v>-357.55359000000004</v>
      </c>
      <c r="CF243" s="61">
        <f>_xll.Lucanet("stat",Input!$C$2,Input!$C$3,Input!$D$4,$A243,Input!$C$5,CF$4,"EUR")/1000</f>
        <v>-488.42849999999999</v>
      </c>
      <c r="CG243" s="61">
        <f>_xll.Lucanet("stat",Input!$C$2,Input!$C$3,Input!$D$4,$A243,Input!$C$5,CG$4,"EUR")/1000</f>
        <v>-358.03647999999998</v>
      </c>
      <c r="CH243" s="61">
        <f>_xll.Lucanet("stat",Input!$C$2,Input!$C$3,Input!$D$4,$A243,Input!$C$5,CH$4,"EUR")/1000</f>
        <v>-358.03647999999998</v>
      </c>
      <c r="CI243" s="61">
        <f>_xll.Lucanet("stat",Input!$C$2,Input!$C$3,Input!$D$4,$A243,Input!$C$5,CI$4,"EUR")/1000</f>
        <v>-358.03647999999998</v>
      </c>
      <c r="CJ243" s="61">
        <f>_xll.Lucanet("stat",Input!$C$2,Input!$C$3,Input!$D$4,$A243,Input!$C$5,CJ$4,"EUR")/1000</f>
        <v>-358.03647999999998</v>
      </c>
      <c r="CK243" s="61">
        <f>_xll.Lucanet("stat",Input!$C$2,Input!$C$3,Input!$D$4,$A243,Input!$C$5,CK$4,"EUR")/1000</f>
        <v>-358.03647999999998</v>
      </c>
      <c r="CL243" s="61">
        <f>_xll.Lucanet("stat",Input!$C$2,Input!$C$3,Input!$D$4,$A243,Input!$C$5,CL$4,"EUR")/1000</f>
        <v>-358.03647999999998</v>
      </c>
    </row>
    <row r="244" spans="1:90">
      <c r="A244" s="132" t="s">
        <v>396</v>
      </c>
      <c r="B244" s="107"/>
      <c r="D244" s="77" t="s">
        <v>56</v>
      </c>
      <c r="E244" s="49">
        <f t="shared" si="2319"/>
        <v>150.96686</v>
      </c>
      <c r="S244" s="61">
        <v>0</v>
      </c>
      <c r="T244" s="61">
        <v>0</v>
      </c>
      <c r="U244" s="61">
        <v>0</v>
      </c>
      <c r="V244" s="61">
        <v>0</v>
      </c>
      <c r="W244" s="61">
        <v>0</v>
      </c>
      <c r="X244" s="61">
        <v>0</v>
      </c>
      <c r="Y244" s="61">
        <v>0</v>
      </c>
      <c r="Z244" s="61">
        <v>0</v>
      </c>
      <c r="AA244" s="61">
        <v>72.09</v>
      </c>
      <c r="AB244" s="61">
        <v>70.2</v>
      </c>
      <c r="AC244" s="61">
        <v>0</v>
      </c>
      <c r="AD244" s="61">
        <v>2.6553200000000001</v>
      </c>
      <c r="AE244" s="61">
        <v>0</v>
      </c>
      <c r="AF244" s="61">
        <v>0</v>
      </c>
      <c r="AG244" s="61">
        <v>0</v>
      </c>
      <c r="AH244" s="61">
        <v>0</v>
      </c>
      <c r="AI244" s="61">
        <v>0</v>
      </c>
      <c r="AJ244" s="61">
        <v>0</v>
      </c>
      <c r="AK244" s="61">
        <v>0</v>
      </c>
      <c r="AL244" s="61">
        <v>0</v>
      </c>
      <c r="AM244" s="61">
        <v>0</v>
      </c>
      <c r="AN244" s="61">
        <v>0</v>
      </c>
      <c r="AO244" s="61">
        <v>0</v>
      </c>
      <c r="AP244" s="61">
        <v>0</v>
      </c>
      <c r="AQ244" s="61">
        <f>_xll.Lucanet("stat",Input!$F$2,Input!$C$3,Input!$D$4,$A244,Input!$C$5,AQ$4,"EUR")/1000</f>
        <v>0</v>
      </c>
      <c r="AR244" s="61">
        <f>_xll.Lucanet("stat",Input!$F$2,Input!$C$3,Input!$D$4,$A244,Input!$C$5,AR$4,"EUR")/1000</f>
        <v>0</v>
      </c>
      <c r="AS244" s="61">
        <f>_xll.Lucanet("stat",Input!$F$2,Input!$C$3,Input!$D$4,$A244,Input!$C$5,AS$4,"EUR")/1000</f>
        <v>0</v>
      </c>
      <c r="AT244" s="61">
        <f>_xll.Lucanet("stat",Input!$F$2,Input!$C$3,Input!$D$4,$A244,Input!$C$5,AT$4,"EUR")/1000</f>
        <v>0</v>
      </c>
      <c r="AU244" s="61">
        <f>_xll.Lucanet("stat",Input!$F$2,Input!$C$3,Input!$D$4,$A244,Input!$C$5,AU$4,"EUR")/1000</f>
        <v>0</v>
      </c>
      <c r="AV244" s="61">
        <f>_xll.Lucanet("stat",Input!$F$2,Input!$C$3,Input!$D$4,$A244,Input!$C$5,AV$4,"EUR")/1000</f>
        <v>0</v>
      </c>
      <c r="AW244" s="61">
        <f>_xll.Lucanet("stat",Input!$F$2,Input!$C$3,Input!$D$4,$A244,Input!$C$5,AW$4,"EUR")/1000</f>
        <v>0</v>
      </c>
      <c r="AX244" s="61">
        <f>_xll.Lucanet("stat",Input!$F$2,Input!$C$3,Input!$D$4,$A244,Input!$C$5,AX$4,"EUR")/1000</f>
        <v>0</v>
      </c>
      <c r="AY244" s="61">
        <f>_xll.Lucanet("stat",Input!$F$2,Input!$C$3,Input!$D$4,$A244,Input!$C$5,AY$4,"EUR")/1000</f>
        <v>0</v>
      </c>
      <c r="AZ244" s="61">
        <f>_xll.Lucanet("stat",Input!$F$2,Input!$C$3,Input!$D$4,$A244,Input!$C$5,AZ$4,"EUR")/1000</f>
        <v>0</v>
      </c>
      <c r="BA244" s="61">
        <f>_xll.Lucanet("stat",Input!$F$2,Input!$C$3,Input!$D$4,$A244,Input!$C$5,BA$4,"EUR")/1000</f>
        <v>0</v>
      </c>
      <c r="BB244" s="61">
        <f>_xll.Lucanet("stat",Input!$F$2,Input!$C$3,Input!$D$4,$A244,Input!$C$5,BB$4,"EUR")/1000</f>
        <v>0</v>
      </c>
      <c r="BC244" s="61">
        <f>_xll.Lucanet("stat",Input!$G$2,Input!$C$3,Input!$D$4,$A244,Input!$C$5,BC$4,"EUR")/1000</f>
        <v>18.39723</v>
      </c>
      <c r="BD244" s="61">
        <f>_xll.Lucanet("stat",Input!$G$2,Input!$C$3,Input!$D$4,$A244,Input!$C$5,BD$4,"EUR")/1000</f>
        <v>18.39723</v>
      </c>
      <c r="BE244" s="61">
        <f>_xll.Lucanet("stat",Input!$G$2,Input!$C$3,Input!$D$4,$A244,Input!$C$5,BE$4,"EUR")/1000</f>
        <v>18.39723</v>
      </c>
      <c r="BF244" s="61">
        <f>_xll.Lucanet("stat",Input!$G$2,Input!$C$3,Input!$D$4,$A244,Input!$C$5,BF$4,"EUR")/1000</f>
        <v>18.39723</v>
      </c>
      <c r="BG244" s="61">
        <f>_xll.Lucanet("stat",Input!$G$2,Input!$C$3,Input!$D$4,$A244,Input!$C$5,BG$4,"EUR")/1000</f>
        <v>18.39723</v>
      </c>
      <c r="BH244" s="61">
        <f>_xll.Lucanet("stat",Input!$G$2,Input!$C$3,Input!$D$4,$A244,Input!$C$5,BH$4,"EUR")/1000</f>
        <v>18.39723</v>
      </c>
      <c r="BI244" s="61">
        <f>_xll.Lucanet("stat",Input!$G$2,Input!$C$3,Input!$D$4,$A244,Input!$C$5,BI$4,"EUR")/1000</f>
        <v>18.39723</v>
      </c>
      <c r="BJ244" s="61">
        <f>_xll.Lucanet("stat",Input!$G$2,Input!$C$3,Input!$D$4,$A244,Input!$C$5,BJ$4,"EUR")/1000</f>
        <v>18.39723</v>
      </c>
      <c r="BK244" s="61">
        <f>_xll.Lucanet("stat",Input!$G$2,Input!$C$3,Input!$D$4,$A244,Input!$C$5,BK$4,"EUR")/1000</f>
        <v>18.39723</v>
      </c>
      <c r="BL244" s="61">
        <f>_xll.Lucanet("stat",Input!$G$2,Input!$C$3,Input!$D$4,$A244,Input!$C$5,BL$4,"EUR")/1000</f>
        <v>18.39723</v>
      </c>
      <c r="BM244" s="61">
        <f>_xll.Lucanet("stat",Input!$G$2,Input!$C$3,Input!$D$4,$A244,Input!$C$5,BM$4,"EUR")/1000</f>
        <v>18.39723</v>
      </c>
      <c r="BN244" s="61">
        <f>_xll.Lucanet("stat",Input!$G$2,Input!$C$3,Input!$D$4,$A244,Input!$C$5,BN$4,"EUR")/1000</f>
        <v>18.39723</v>
      </c>
      <c r="BO244" s="61">
        <f>_xll.Lucanet("stat",Input!$H$2,Input!$C$3,Input!$D$4,$A244,Input!$C$5,BO$4,"EUR")/1000</f>
        <v>64.71481</v>
      </c>
      <c r="BP244" s="61">
        <f>_xll.Lucanet("stat",Input!$H$2,Input!$C$3,Input!$D$4,$A244,Input!$C$5,BP$4,"EUR")/1000</f>
        <v>64.71481</v>
      </c>
      <c r="BQ244" s="61">
        <f>_xll.Lucanet("stat",Input!$H$2,Input!$C$3,Input!$D$4,$A244,Input!$C$5,BQ$4,"EUR")/1000</f>
        <v>64.71481</v>
      </c>
      <c r="BR244" s="61">
        <f>_xll.Lucanet("stat",Input!$H$2,Input!$C$3,Input!$D$4,$A244,Input!$C$5,BR$4,"EUR")/1000</f>
        <v>64.71481</v>
      </c>
      <c r="BS244" s="61">
        <f>_xll.Lucanet("stat",Input!$H$2,Input!$C$3,Input!$D$4,$A244,Input!$C$5,BS$4,"EUR")/1000</f>
        <v>64.71481</v>
      </c>
      <c r="BT244" s="61">
        <f>_xll.Lucanet("stat",Input!$H$2,Input!$C$3,Input!$D$4,$A244,Input!$C$5,BT$4,"EUR")/1000</f>
        <v>64.71481</v>
      </c>
      <c r="BU244" s="61">
        <f>_xll.Lucanet("stat",Input!$H$2,Input!$C$3,Input!$D$4,$A244,Input!$C$5,BU$4,"EUR")/1000</f>
        <v>64.71481</v>
      </c>
      <c r="BV244" s="61">
        <f>_xll.Lucanet("stat",Input!$H$2,Input!$C$3,Input!$D$4,$A244,Input!$C$5,BV$4,"EUR")/1000</f>
        <v>64.71481</v>
      </c>
      <c r="BW244" s="61">
        <f>_xll.Lucanet("stat",Input!$H$2,Input!$C$3,Input!$D$4,$A244,Input!$C$5,BW$4,"EUR")/1000</f>
        <v>64.71481</v>
      </c>
      <c r="BX244" s="61">
        <f>_xll.Lucanet("stat",Input!$H$2,Input!$C$3,Input!$D$4,$A244,Input!$C$5,BX$4,"EUR")/1000</f>
        <v>64.71481</v>
      </c>
      <c r="BY244" s="61">
        <f>_xll.Lucanet("stat",Input!$H$2,Input!$C$3,Input!$D$4,$A244,Input!$C$5,BY$4,"EUR")/1000</f>
        <v>64.71481</v>
      </c>
      <c r="BZ244" s="61">
        <f>_xll.Lucanet("stat",Input!$H$2,Input!$C$3,Input!$D$4,$A244,Input!$C$5,BZ$4,"EUR")/1000</f>
        <v>64.71481</v>
      </c>
      <c r="CA244" s="61">
        <f>_xll.Lucanet("stat",Input!$I$2,Input!$C$3,Input!$D$4,$A244,Input!$C$5,CA$4,"EUR")/1000</f>
        <v>150.96686</v>
      </c>
      <c r="CB244" s="61">
        <f>_xll.Lucanet("stat",Input!$I$2,Input!$C$3,Input!$D$4,$A244,Input!$C$5,CB$4,"EUR")/1000</f>
        <v>150.96686</v>
      </c>
      <c r="CC244" s="61">
        <f>_xll.Lucanet("stat",Input!$I$2,Input!$C$3,Input!$D$4,$A244,Input!$C$5,CC$4,"EUR")/1000</f>
        <v>150.96686</v>
      </c>
      <c r="CD244" s="61">
        <f>_xll.Lucanet("stat",Input!$I$2,Input!$C$3,Input!$D$4,$A244,Input!$C$5,CD$4,"EUR")/1000</f>
        <v>150.96686</v>
      </c>
      <c r="CE244" s="61">
        <f>_xll.Lucanet("stat",Input!$I$2,Input!$C$3,Input!$D$4,$A244,Input!$C$5,CE$4,"EUR")/1000</f>
        <v>150.96686</v>
      </c>
      <c r="CF244" s="61">
        <f>_xll.Lucanet("stat",Input!$I$2,Input!$C$3,Input!$D$4,$A244,Input!$C$5,CF$4,"EUR")/1000</f>
        <v>150.96686</v>
      </c>
      <c r="CG244" s="61">
        <f>_xll.Lucanet("stat",Input!$I$2,Input!$C$3,Input!$D$4,$A244,Input!$C$5,CG$4,"EUR")/1000</f>
        <v>150.96686</v>
      </c>
      <c r="CH244" s="61">
        <f>_xll.Lucanet("stat",Input!$I$2,Input!$C$3,Input!$D$4,$A244,Input!$C$5,CH$4,"EUR")/1000</f>
        <v>150.96686</v>
      </c>
      <c r="CI244" s="61">
        <f>_xll.Lucanet("stat",Input!$I$2,Input!$C$3,Input!$D$4,$A244,Input!$C$5,CI$4,"EUR")/1000</f>
        <v>150.96686</v>
      </c>
      <c r="CJ244" s="61">
        <f>_xll.Lucanet("stat",Input!$I$2,Input!$C$3,Input!$D$4,$A244,Input!$C$5,CJ$4,"EUR")/1000</f>
        <v>150.96686</v>
      </c>
      <c r="CK244" s="61">
        <f>_xll.Lucanet("stat",Input!$I$2,Input!$C$3,Input!$D$4,$A244,Input!$C$5,CK$4,"EUR")/1000</f>
        <v>150.96686</v>
      </c>
      <c r="CL244" s="61">
        <f>_xll.Lucanet("stat",Input!$I$2,Input!$C$3,Input!$D$4,$A244,Input!$C$5,CL$4,"EUR")/1000</f>
        <v>150.96686</v>
      </c>
    </row>
    <row r="245" spans="1:90">
      <c r="A245" s="132" t="s">
        <v>396</v>
      </c>
      <c r="B245" s="107"/>
      <c r="D245" s="77" t="s">
        <v>52</v>
      </c>
      <c r="E245" s="49">
        <f t="shared" si="2319"/>
        <v>317.27780999999999</v>
      </c>
      <c r="S245" s="61">
        <f>_xll.Lucanet("stat",Input!$C$2,Input!$C$3,Input!$D$4,$A245,Input!$C$5,S$4,"EUR")/1000</f>
        <v>0</v>
      </c>
      <c r="T245" s="61">
        <f>_xll.Lucanet("stat",Input!$C$2,Input!$C$3,Input!$D$4,$A245,Input!$C$5,T$4,"EUR")/1000</f>
        <v>0</v>
      </c>
      <c r="U245" s="61">
        <f>_xll.Lucanet("stat",Input!$C$2,Input!$C$3,Input!$D$4,$A245,Input!$C$5,U$4,"EUR")/1000</f>
        <v>0</v>
      </c>
      <c r="V245" s="61">
        <f>_xll.Lucanet("stat",Input!$C$2,Input!$C$3,Input!$D$4,$A245,Input!$C$5,V$4,"EUR")/1000</f>
        <v>0</v>
      </c>
      <c r="W245" s="61">
        <f>_xll.Lucanet("stat",Input!$C$2,Input!$C$3,Input!$D$4,$A245,Input!$C$5,W$4,"EUR")/1000</f>
        <v>0</v>
      </c>
      <c r="X245" s="61">
        <f>_xll.Lucanet("stat",Input!$C$2,Input!$C$3,Input!$D$4,$A245,Input!$C$5,X$4,"EUR")/1000</f>
        <v>0</v>
      </c>
      <c r="Y245" s="61">
        <f>_xll.Lucanet("stat",Input!$C$2,Input!$C$3,Input!$D$4,$A245,Input!$C$5,Y$4,"EUR")/1000</f>
        <v>0</v>
      </c>
      <c r="Z245" s="61">
        <f>_xll.Lucanet("stat",Input!$C$2,Input!$C$3,Input!$D$4,$A245,Input!$C$5,Z$4,"EUR")/1000</f>
        <v>0</v>
      </c>
      <c r="AA245" s="61">
        <f>_xll.Lucanet("stat",Input!$C$2,Input!$C$3,Input!$D$4,$A245,Input!$C$5,AA$4,"EUR")/1000</f>
        <v>72.09</v>
      </c>
      <c r="AB245" s="61">
        <f>_xll.Lucanet("stat",Input!$C$2,Input!$C$3,Input!$D$4,$A245,Input!$C$5,AB$4,"EUR")/1000</f>
        <v>70.2</v>
      </c>
      <c r="AC245" s="61">
        <f>_xll.Lucanet("stat",Input!$C$2,Input!$C$3,Input!$D$4,$A245,Input!$C$5,AC$4,"EUR")/1000</f>
        <v>0</v>
      </c>
      <c r="AD245" s="61">
        <f>_xll.Lucanet("stat",Input!$C$2,Input!$C$3,Input!$D$4,$A245,Input!$C$5,AD$4,"EUR")/1000</f>
        <v>2.6553200000000001</v>
      </c>
      <c r="AE245" s="61">
        <f>_xll.Lucanet("stat",Input!$C$2,Input!$C$3,Input!$D$4,$A245,Input!$C$5,AE$4,"EUR")/1000</f>
        <v>-3.1169899999999999</v>
      </c>
      <c r="AF245" s="61">
        <f>_xll.Lucanet("stat",Input!$C$2,Input!$C$3,Input!$D$4,$A245,Input!$C$5,AF$4,"EUR")/1000</f>
        <v>-11.255930000000001</v>
      </c>
      <c r="AG245" s="61">
        <f>_xll.Lucanet("stat",Input!$C$2,Input!$C$3,Input!$D$4,$A245,Input!$C$5,AG$4,"EUR")/1000</f>
        <v>-5.0910000000000002</v>
      </c>
      <c r="AH245" s="61">
        <f>_xll.Lucanet("stat",Input!$C$2,Input!$C$3,Input!$D$4,$A245,Input!$C$5,AH$4,"EUR")/1000</f>
        <v>7.8744399999999999</v>
      </c>
      <c r="AI245" s="61">
        <f>_xll.Lucanet("stat",Input!$C$2,Input!$C$3,Input!$D$4,$A245,Input!$C$5,AI$4,"EUR")/1000</f>
        <v>-19.611080000000001</v>
      </c>
      <c r="AJ245" s="61">
        <f>_xll.Lucanet("stat",Input!$C$2,Input!$C$3,Input!$D$4,$A245,Input!$C$5,AJ$4,"EUR")/1000</f>
        <v>-23.341390000000001</v>
      </c>
      <c r="AK245" s="61">
        <f>_xll.Lucanet("stat",Input!$C$2,Input!$C$3,Input!$D$4,$A245,Input!$C$5,AK$4,"EUR")/1000</f>
        <v>84.514920000000004</v>
      </c>
      <c r="AL245" s="61">
        <f>_xll.Lucanet("stat",Input!$C$2,Input!$C$3,Input!$D$4,$A245,Input!$C$5,AL$4,"EUR")/1000</f>
        <v>327.1891</v>
      </c>
      <c r="AM245" s="61">
        <f>_xll.Lucanet("stat",Input!$C$2,Input!$C$3,Input!$D$4,$A245,Input!$C$5,AM$4,"EUR")/1000</f>
        <v>86.303300000000007</v>
      </c>
      <c r="AN245" s="61">
        <f>_xll.Lucanet("stat",Input!$C$2,Input!$C$3,Input!$D$4,$A245,Input!$C$5,AN$4,"EUR")/1000</f>
        <v>128.67048</v>
      </c>
      <c r="AO245" s="61">
        <f>_xll.Lucanet("stat",Input!$C$2,Input!$C$3,Input!$D$4,$A245,Input!$C$5,AO$4,"EUR")/1000</f>
        <v>58.548300000000005</v>
      </c>
      <c r="AP245" s="61">
        <f>_xll.Lucanet("stat",Input!$C$2,Input!$C$3,Input!$D$4,$A245,Input!$C$5,AP$4,"EUR")/1000</f>
        <v>24.938980000000001</v>
      </c>
      <c r="AQ245" s="61">
        <f>_xll.Lucanet("stat",Input!$C$2,Input!$C$3,Input!$D$4,$A245,Input!$C$5,AQ$4,"EUR")/1000</f>
        <v>335.33833000000004</v>
      </c>
      <c r="AR245" s="61">
        <f>_xll.Lucanet("stat",Input!$C$2,Input!$C$3,Input!$D$4,$A245,Input!$C$5,AR$4,"EUR")/1000</f>
        <v>259.86806999999999</v>
      </c>
      <c r="AS245" s="61">
        <f>_xll.Lucanet("stat",Input!$C$2,Input!$C$3,Input!$D$4,$A245,Input!$C$5,AS$4,"EUR")/1000</f>
        <v>23.856630000000003</v>
      </c>
      <c r="AT245" s="61">
        <f>_xll.Lucanet("stat",Input!$C$2,Input!$C$3,Input!$D$4,$A245,Input!$C$5,AT$4,"EUR")/1000</f>
        <v>75.568039999999996</v>
      </c>
      <c r="AU245" s="61">
        <f>_xll.Lucanet("stat",Input!$C$2,Input!$C$3,Input!$D$4,$A245,Input!$C$5,AU$4,"EUR")/1000</f>
        <v>75.005520000000004</v>
      </c>
      <c r="AV245" s="61">
        <f>_xll.Lucanet("stat",Input!$C$2,Input!$C$3,Input!$D$4,$A245,Input!$C$5,AV$4,"EUR")/1000</f>
        <v>13.131270000000001</v>
      </c>
      <c r="AW245" s="61">
        <f>_xll.Lucanet("stat",Input!$C$2,Input!$C$3,Input!$D$4,$A245,Input!$C$5,AW$4,"EUR")/1000</f>
        <v>28.94913</v>
      </c>
      <c r="AX245" s="61">
        <f>_xll.Lucanet("stat",Input!$C$2,Input!$C$3,Input!$D$4,$A245,Input!$C$5,AX$4,"EUR")/1000</f>
        <v>10.094899999999999</v>
      </c>
      <c r="AY245" s="61">
        <f>_xll.Lucanet("stat",Input!$C$2,Input!$C$3,Input!$D$4,$A245,Input!$C$5,AY$4,"EUR")/1000</f>
        <v>8.4683399999999995</v>
      </c>
      <c r="AZ245" s="61">
        <f>_xll.Lucanet("stat",Input!$C$2,Input!$C$3,Input!$D$4,$A245,Input!$C$5,AZ$4,"EUR")/1000</f>
        <v>12.10815</v>
      </c>
      <c r="BA245" s="61">
        <f>_xll.Lucanet("stat",Input!$C$2,Input!$C$3,Input!$D$4,$A245,Input!$C$5,BA$4,"EUR")/1000</f>
        <v>6.5459199999999997</v>
      </c>
      <c r="BB245" s="61">
        <f>_xll.Lucanet("stat",Input!$C$2,Input!$C$3,Input!$D$4,$A245,Input!$C$5,BB$4,"EUR")/1000</f>
        <v>22.313950000000002</v>
      </c>
      <c r="BC245" s="61">
        <f>_xll.Lucanet("stat",Input!$C$2,Input!$C$3,Input!$D$4,$A245,Input!$C$5,BC$4,"EUR")/1000</f>
        <v>40.25056</v>
      </c>
      <c r="BD245" s="61">
        <f>_xll.Lucanet("stat",Input!$C$2,Input!$C$3,Input!$D$4,$A245,Input!$C$5,BD$4,"EUR")/1000</f>
        <v>23.17239</v>
      </c>
      <c r="BE245" s="61">
        <f>_xll.Lucanet("stat",Input!$C$2,Input!$C$3,Input!$D$4,$A245,Input!$C$5,BE$4,"EUR")/1000</f>
        <v>11.242040000000001</v>
      </c>
      <c r="BF245" s="61">
        <f>_xll.Lucanet("stat",Input!$C$2,Input!$C$3,Input!$D$4,$A245,Input!$C$5,BF$4,"EUR")/1000</f>
        <v>46.145849999999996</v>
      </c>
      <c r="BG245" s="61">
        <f>_xll.Lucanet("stat",Input!$C$2,Input!$C$3,Input!$D$4,$A245,Input!$C$5,BG$4,"EUR")/1000</f>
        <v>41.886269999999996</v>
      </c>
      <c r="BH245" s="61">
        <f>_xll.Lucanet("stat",Input!$C$2,Input!$C$3,Input!$D$4,$A245,Input!$C$5,BH$4,"EUR")/1000</f>
        <v>11.734780000000001</v>
      </c>
      <c r="BI245" s="61">
        <f>_xll.Lucanet("stat",Input!$C$2,Input!$C$3,Input!$D$4,$A245,Input!$C$5,BI$4,"EUR")/1000</f>
        <v>31.384310000000003</v>
      </c>
      <c r="BJ245" s="61">
        <f>_xll.Lucanet("stat",Input!$C$2,Input!$C$3,Input!$D$4,$A245,Input!$C$5,BJ$4,"EUR")/1000</f>
        <v>66.456869999999995</v>
      </c>
      <c r="BK245" s="61">
        <f>_xll.Lucanet("stat",Input!$C$2,Input!$C$3,Input!$D$4,$A245,Input!$C$5,BK$4,"EUR")/1000</f>
        <v>90.780140000000003</v>
      </c>
      <c r="BL245" s="61">
        <f>_xll.Lucanet("stat",Input!$C$2,Input!$C$3,Input!$D$4,$A245,Input!$C$5,BL$4,"EUR")/1000</f>
        <v>61.443550000000002</v>
      </c>
      <c r="BM245" s="61">
        <f>_xll.Lucanet("stat",Input!$C$2,Input!$C$3,Input!$D$4,$A245,Input!$C$5,BM$4,"EUR")/1000</f>
        <v>46.875510000000006</v>
      </c>
      <c r="BN245" s="61">
        <f>_xll.Lucanet("stat",Input!$C$2,Input!$C$3,Input!$D$4,$A245,Input!$C$5,BN$4,"EUR")/1000</f>
        <v>53.285129999999995</v>
      </c>
      <c r="BO245" s="61">
        <f>_xll.Lucanet("stat",Input!$C$2,Input!$C$3,Input!$D$4,$A245,Input!$C$5,BO$4,"EUR")/1000</f>
        <v>84.593460000000007</v>
      </c>
      <c r="BP245" s="61">
        <f>_xll.Lucanet("stat",Input!$C$2,Input!$C$3,Input!$D$4,$A245,Input!$C$5,BP$4,"EUR")/1000</f>
        <v>129.46556000000001</v>
      </c>
      <c r="BQ245" s="61">
        <f>_xll.Lucanet("stat",Input!$C$2,Input!$C$3,Input!$D$4,$A245,Input!$C$5,BQ$4,"EUR")/1000</f>
        <v>19.948340000000002</v>
      </c>
      <c r="BR245" s="61">
        <f>_xll.Lucanet("stat",Input!$C$2,Input!$C$3,Input!$D$4,$A245,Input!$C$5,BR$4,"EUR")/1000</f>
        <v>86.113579999999999</v>
      </c>
      <c r="BS245" s="61">
        <f>_xll.Lucanet("stat",Input!$C$2,Input!$C$3,Input!$D$4,$A245,Input!$C$5,BS$4,"EUR")/1000</f>
        <v>31.366040000000002</v>
      </c>
      <c r="BT245" s="61">
        <f>_xll.Lucanet("stat",Input!$C$2,Input!$C$3,Input!$D$4,$A245,Input!$C$5,BT$4,"EUR")/1000</f>
        <v>59.960099999999997</v>
      </c>
      <c r="BU245" s="61">
        <f>_xll.Lucanet("stat",Input!$C$2,Input!$C$3,Input!$D$4,$A245,Input!$C$5,BU$4,"EUR")/1000</f>
        <v>146.90602999999999</v>
      </c>
      <c r="BV245" s="61">
        <f>_xll.Lucanet("stat",Input!$C$2,Input!$C$3,Input!$D$4,$A245,Input!$C$5,BV$4,"EUR")/1000</f>
        <v>157.28445000000002</v>
      </c>
      <c r="BW245" s="61">
        <f>_xll.Lucanet("stat",Input!$C$2,Input!$C$3,Input!$D$4,$A245,Input!$C$5,BW$4,"EUR")/1000</f>
        <v>137.42018999999999</v>
      </c>
      <c r="BX245" s="61">
        <f>_xll.Lucanet("stat",Input!$C$2,Input!$C$3,Input!$D$4,$A245,Input!$C$5,BX$4,"EUR")/1000</f>
        <v>80.606809999999996</v>
      </c>
      <c r="BY245" s="61">
        <f>_xll.Lucanet("stat",Input!$C$2,Input!$C$3,Input!$D$4,$A245,Input!$C$5,BY$4,"EUR")/1000</f>
        <v>143.81216000000001</v>
      </c>
      <c r="BZ245" s="61">
        <f>_xll.Lucanet("stat",Input!$C$2,Input!$C$3,Input!$D$4,$A245,Input!$C$5,BZ$4,"EUR")/1000</f>
        <v>100.77450999999999</v>
      </c>
      <c r="CA245" s="61">
        <f>_xll.Lucanet("stat",Input!$C$2,Input!$C$3,Input!$D$4,$A245,Input!$C$5,CA$4,"EUR")/1000</f>
        <v>111.99836999999999</v>
      </c>
      <c r="CB245" s="61">
        <f>_xll.Lucanet("stat",Input!$C$2,Input!$C$3,Input!$D$4,$A245,Input!$C$5,CB$4,"EUR")/1000</f>
        <v>107.28519</v>
      </c>
      <c r="CC245" s="61">
        <f>_xll.Lucanet("stat",Input!$C$2,Input!$C$3,Input!$D$4,$A245,Input!$C$5,CC$4,"EUR")/1000</f>
        <v>191.52544</v>
      </c>
      <c r="CD245" s="61">
        <f>_xll.Lucanet("stat",Input!$C$2,Input!$C$3,Input!$D$4,$A245,Input!$C$5,CD$4,"EUR")/1000</f>
        <v>254.28769</v>
      </c>
      <c r="CE245" s="61">
        <f>_xll.Lucanet("stat",Input!$C$2,Input!$C$3,Input!$D$4,$A245,Input!$C$5,CE$4,"EUR")/1000</f>
        <v>255.97403</v>
      </c>
      <c r="CF245" s="61">
        <f>_xll.Lucanet("stat",Input!$C$2,Input!$C$3,Input!$D$4,$A245,Input!$C$5,CF$4,"EUR")/1000</f>
        <v>317.27780999999999</v>
      </c>
      <c r="CG245" s="61">
        <f>_xll.Lucanet("stat",Input!$C$2,Input!$C$3,Input!$D$4,$A245,Input!$C$5,CG$4,"EUR")/1000</f>
        <v>263.15244999999999</v>
      </c>
      <c r="CH245" s="61">
        <f>_xll.Lucanet("stat",Input!$C$2,Input!$C$3,Input!$D$4,$A245,Input!$C$5,CH$4,"EUR")/1000</f>
        <v>263.15244999999999</v>
      </c>
      <c r="CI245" s="61">
        <f>_xll.Lucanet("stat",Input!$C$2,Input!$C$3,Input!$D$4,$A245,Input!$C$5,CI$4,"EUR")/1000</f>
        <v>263.15244999999999</v>
      </c>
      <c r="CJ245" s="61">
        <f>_xll.Lucanet("stat",Input!$C$2,Input!$C$3,Input!$D$4,$A245,Input!$C$5,CJ$4,"EUR")/1000</f>
        <v>263.15244999999999</v>
      </c>
      <c r="CK245" s="61">
        <f>_xll.Lucanet("stat",Input!$C$2,Input!$C$3,Input!$D$4,$A245,Input!$C$5,CK$4,"EUR")/1000</f>
        <v>263.15244999999999</v>
      </c>
      <c r="CL245" s="61">
        <f>_xll.Lucanet("stat",Input!$C$2,Input!$C$3,Input!$D$4,$A245,Input!$C$5,CL$4,"EUR")/1000</f>
        <v>263.15244999999999</v>
      </c>
    </row>
    <row r="246" spans="1:90"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</row>
    <row r="257" spans="7:19">
      <c r="G257" s="54">
        <f>SUM(H257:S257)</f>
        <v>238283773</v>
      </c>
      <c r="H257" s="44">
        <v>20614494</v>
      </c>
      <c r="I257" s="44">
        <v>19534364</v>
      </c>
      <c r="J257" s="44">
        <v>19557381</v>
      </c>
      <c r="K257" s="44">
        <v>19840265</v>
      </c>
      <c r="L257" s="44">
        <v>22287685</v>
      </c>
      <c r="M257" s="44">
        <v>22099068</v>
      </c>
      <c r="N257" s="44">
        <v>21977345</v>
      </c>
      <c r="O257" s="44">
        <v>21933285</v>
      </c>
      <c r="P257" s="44">
        <v>23856829</v>
      </c>
      <c r="Q257" s="44">
        <v>25846796</v>
      </c>
      <c r="R257" s="44">
        <v>20736261</v>
      </c>
      <c r="S257" s="44"/>
    </row>
  </sheetData>
  <pageMargins left="0.7" right="0.7" top="0.78740157499999996" bottom="0.78740157499999996" header="0.3" footer="0.3"/>
  <pageSetup paperSize="9" orientation="portrait" verticalDpi="1200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I5"/>
  <sheetViews>
    <sheetView topLeftCell="AL1" workbookViewId="0">
      <selection activeCell="AU10" sqref="AU10"/>
    </sheetView>
  </sheetViews>
  <sheetFormatPr baseColWidth="10" defaultRowHeight="15" outlineLevelCol="1"/>
  <cols>
    <col min="1" max="1" width="27.85546875" bestFit="1" customWidth="1"/>
    <col min="2" max="25" width="9.28515625" hidden="1" customWidth="1" outlineLevel="1"/>
    <col min="26" max="26" width="7.140625" customWidth="1" collapsed="1"/>
    <col min="27" max="49" width="7.140625" customWidth="1"/>
    <col min="50" max="50" width="6.28515625" bestFit="1" customWidth="1"/>
    <col min="51" max="52" width="6.7109375" bestFit="1" customWidth="1"/>
    <col min="53" max="53" width="6.5703125" bestFit="1" customWidth="1"/>
    <col min="54" max="54" width="6.7109375" bestFit="1" customWidth="1"/>
    <col min="55" max="55" width="6.42578125" bestFit="1" customWidth="1"/>
    <col min="56" max="56" width="5.85546875" bestFit="1" customWidth="1"/>
    <col min="57" max="57" width="6.85546875" bestFit="1" customWidth="1"/>
    <col min="58" max="58" width="6.7109375" bestFit="1" customWidth="1"/>
    <col min="59" max="59" width="6.5703125" bestFit="1" customWidth="1"/>
    <col min="60" max="60" width="7" bestFit="1" customWidth="1"/>
    <col min="61" max="61" width="6.7109375" bestFit="1" customWidth="1"/>
  </cols>
  <sheetData>
    <row r="1" spans="1:61">
      <c r="B1" s="112">
        <f>Data!AE4</f>
        <v>43101</v>
      </c>
      <c r="C1" s="112">
        <f>Data!AF4</f>
        <v>43132</v>
      </c>
      <c r="D1" s="112">
        <f>Data!AG4</f>
        <v>43160</v>
      </c>
      <c r="E1" s="112">
        <f>Data!AH4</f>
        <v>43191</v>
      </c>
      <c r="F1" s="112">
        <f>Data!AI4</f>
        <v>43221</v>
      </c>
      <c r="G1" s="112">
        <f>Data!AJ4</f>
        <v>43252</v>
      </c>
      <c r="H1" s="112">
        <f>Data!AK4</f>
        <v>43282</v>
      </c>
      <c r="I1" s="112">
        <f>Data!AL4</f>
        <v>43313</v>
      </c>
      <c r="J1" s="112">
        <f>Data!AM4</f>
        <v>43344</v>
      </c>
      <c r="K1" s="112">
        <f>Data!AN4</f>
        <v>43374</v>
      </c>
      <c r="L1" s="112">
        <f>Data!AO4</f>
        <v>43405</v>
      </c>
      <c r="M1" s="112">
        <f>Data!AP4</f>
        <v>43435</v>
      </c>
      <c r="N1" s="112">
        <f>Data!AQ4</f>
        <v>43466</v>
      </c>
      <c r="O1" s="112">
        <f>Data!AR4</f>
        <v>43497</v>
      </c>
      <c r="P1" s="112">
        <f>Data!AS4</f>
        <v>43525</v>
      </c>
      <c r="Q1" s="112">
        <f>Data!AT4</f>
        <v>43556</v>
      </c>
      <c r="R1" s="112">
        <f>Data!AU4</f>
        <v>43586</v>
      </c>
      <c r="S1" s="112">
        <f>Data!AV4</f>
        <v>43617</v>
      </c>
      <c r="T1" s="112">
        <f>Data!AW4</f>
        <v>43647</v>
      </c>
      <c r="U1" s="112">
        <f>Data!AX4</f>
        <v>43678</v>
      </c>
      <c r="V1" s="112">
        <f>Data!AY4</f>
        <v>43709</v>
      </c>
      <c r="W1" s="112">
        <f>Data!AZ4</f>
        <v>43739</v>
      </c>
      <c r="X1" s="112">
        <f>Data!BA4</f>
        <v>43770</v>
      </c>
      <c r="Y1" s="112">
        <f>Data!BB4</f>
        <v>43800</v>
      </c>
      <c r="Z1" s="112">
        <v>43831</v>
      </c>
      <c r="AA1" s="112">
        <v>43862</v>
      </c>
      <c r="AB1" s="112">
        <v>43891</v>
      </c>
      <c r="AC1" s="112">
        <v>43922</v>
      </c>
      <c r="AD1" s="112">
        <v>43952</v>
      </c>
      <c r="AE1" s="112">
        <v>43983</v>
      </c>
      <c r="AF1" s="112">
        <v>44013</v>
      </c>
      <c r="AG1" s="112">
        <v>44044</v>
      </c>
      <c r="AH1" s="112">
        <v>44075</v>
      </c>
      <c r="AI1" s="112">
        <v>44105</v>
      </c>
      <c r="AJ1" s="112">
        <v>44136</v>
      </c>
      <c r="AK1" s="112">
        <v>44166</v>
      </c>
      <c r="AL1" s="112">
        <v>44197</v>
      </c>
      <c r="AM1" s="112">
        <v>44228</v>
      </c>
      <c r="AN1" s="112">
        <v>44256</v>
      </c>
      <c r="AO1" s="112">
        <v>44287</v>
      </c>
      <c r="AP1" s="112">
        <v>44317</v>
      </c>
      <c r="AQ1" s="112">
        <v>44348</v>
      </c>
      <c r="AR1" s="112">
        <v>44378</v>
      </c>
      <c r="AS1" s="112">
        <v>44409</v>
      </c>
      <c r="AT1" s="112">
        <v>44440</v>
      </c>
      <c r="AU1" s="112">
        <v>44470</v>
      </c>
      <c r="AV1" s="112">
        <v>44501</v>
      </c>
      <c r="AW1" s="112">
        <v>44531</v>
      </c>
      <c r="AX1" s="112">
        <v>44562</v>
      </c>
      <c r="AY1" s="112">
        <v>44593</v>
      </c>
      <c r="AZ1" s="112">
        <v>44621</v>
      </c>
      <c r="BA1" s="112">
        <v>44652</v>
      </c>
      <c r="BB1" s="112">
        <v>44682</v>
      </c>
      <c r="BC1" s="112">
        <v>44713</v>
      </c>
      <c r="BD1" s="112">
        <v>44743</v>
      </c>
      <c r="BE1" s="112">
        <v>44774</v>
      </c>
      <c r="BF1" s="112">
        <v>44805</v>
      </c>
      <c r="BG1" s="112">
        <v>44835</v>
      </c>
      <c r="BH1" s="112">
        <v>44866</v>
      </c>
      <c r="BI1" s="112">
        <v>44896</v>
      </c>
    </row>
    <row r="2" spans="1:61">
      <c r="A2" t="s">
        <v>207</v>
      </c>
      <c r="B2" s="113">
        <f>Data!AE29</f>
        <v>40.15</v>
      </c>
      <c r="C2" s="113">
        <f>Data!AF29</f>
        <v>70.05</v>
      </c>
      <c r="D2" s="113">
        <f>Data!AG29</f>
        <v>99.949999999999989</v>
      </c>
      <c r="E2" s="113">
        <f>Data!AH29</f>
        <v>136.25</v>
      </c>
      <c r="F2" s="113">
        <f>Data!AI29</f>
        <v>172.55</v>
      </c>
      <c r="G2" s="113">
        <f>Data!AJ29</f>
        <v>245.45000000000002</v>
      </c>
      <c r="H2" s="113">
        <f>Data!AK29</f>
        <v>318.35000000000002</v>
      </c>
      <c r="I2" s="113">
        <f>Data!AL29</f>
        <v>391.25</v>
      </c>
      <c r="J2" s="113">
        <f>Data!AM29</f>
        <v>464.15</v>
      </c>
      <c r="K2" s="113">
        <f>Data!AN29</f>
        <v>537.04999999999995</v>
      </c>
      <c r="L2" s="113">
        <f>Data!AO29</f>
        <v>609.94999999999993</v>
      </c>
      <c r="M2" s="113">
        <f>Data!AP29</f>
        <v>682.84999999999991</v>
      </c>
      <c r="N2" s="113">
        <f>Data!AQ29</f>
        <v>131.19999999999999</v>
      </c>
      <c r="O2" s="113">
        <f>Data!AR29</f>
        <v>303.03999999999996</v>
      </c>
      <c r="P2" s="113">
        <f>Data!AS29</f>
        <v>412.84</v>
      </c>
      <c r="Q2" s="113">
        <f>Data!AT29</f>
        <v>492.03999999999996</v>
      </c>
      <c r="R2" s="113">
        <f>Data!AU29</f>
        <v>617.43999999999994</v>
      </c>
      <c r="S2" s="113">
        <f>Data!AV29</f>
        <v>760.43999999999994</v>
      </c>
      <c r="T2" s="113">
        <f>Data!AW29</f>
        <v>901.24</v>
      </c>
      <c r="U2" s="113">
        <f>Data!AX29</f>
        <v>1044.24</v>
      </c>
      <c r="V2" s="113">
        <f>Data!AY29</f>
        <v>1187.24</v>
      </c>
      <c r="W2" s="113">
        <f>Data!AZ29</f>
        <v>1317.04</v>
      </c>
      <c r="X2" s="113">
        <f>Data!BA29</f>
        <v>1449.04</v>
      </c>
      <c r="Y2" s="113">
        <f>Data!BB29</f>
        <v>1589.84</v>
      </c>
      <c r="Z2" s="113">
        <f>Data!BC29</f>
        <v>125.72</v>
      </c>
      <c r="AA2" s="113">
        <f>Data!BD29</f>
        <v>258.03999999999996</v>
      </c>
      <c r="AB2" s="113">
        <f>Data!BE29</f>
        <v>424.13</v>
      </c>
      <c r="AC2" s="113">
        <f>Data!BF29</f>
        <v>545.58000000000004</v>
      </c>
      <c r="AD2" s="113">
        <f>Data!BG29</f>
        <v>708.28</v>
      </c>
      <c r="AE2" s="113">
        <f>Data!BH29</f>
        <v>867.82999999999993</v>
      </c>
      <c r="AF2" s="113">
        <f>Data!BI29</f>
        <v>1036.6599999999999</v>
      </c>
      <c r="AG2" s="113">
        <f>Data!BJ29</f>
        <v>1202.0899999999999</v>
      </c>
      <c r="AH2" s="113">
        <f>Data!BK29</f>
        <v>1371.52</v>
      </c>
      <c r="AI2" s="113">
        <f>Data!BL29</f>
        <v>1512.95</v>
      </c>
      <c r="AJ2" s="113">
        <f>Data!BM29</f>
        <v>1652.06</v>
      </c>
      <c r="AK2" s="113">
        <f>Data!BN29</f>
        <v>1778.4099999999999</v>
      </c>
      <c r="AL2" s="113">
        <f>Data!BO29</f>
        <v>74.650000000000006</v>
      </c>
      <c r="AM2" s="113">
        <f>Data!BP29</f>
        <v>163.19999999999999</v>
      </c>
      <c r="AN2" s="113">
        <f>Data!BQ29</f>
        <v>314.2</v>
      </c>
      <c r="AO2" s="113">
        <f>Data!BR29</f>
        <v>422.95</v>
      </c>
      <c r="AP2" s="113">
        <f>Data!BS29</f>
        <v>536.70000000000005</v>
      </c>
      <c r="AQ2" s="113">
        <f>Data!BT29</f>
        <v>644.20000000000005</v>
      </c>
      <c r="AR2" s="113">
        <f>Data!BU29</f>
        <v>734.45</v>
      </c>
      <c r="AS2" s="113">
        <f>Data!BV29</f>
        <v>827.2</v>
      </c>
      <c r="AT2" s="113">
        <f>Data!BW29</f>
        <v>949.7</v>
      </c>
      <c r="AU2" s="113">
        <f>Data!BX29</f>
        <v>1042.45</v>
      </c>
      <c r="AV2" s="113">
        <f>Data!BY29</f>
        <v>1161.2</v>
      </c>
      <c r="AW2" s="113">
        <f>Data!BZ29</f>
        <v>1272.2</v>
      </c>
      <c r="AX2" s="113">
        <f>Data!CA29</f>
        <v>81.5</v>
      </c>
      <c r="AY2" s="113">
        <f>Data!CB29</f>
        <v>154.65</v>
      </c>
      <c r="AZ2" s="113">
        <f>Data!CC29</f>
        <v>314.20000000000005</v>
      </c>
      <c r="BA2" s="113">
        <f>Data!CD29</f>
        <v>453.25000000000006</v>
      </c>
      <c r="BB2" s="113">
        <f>Data!CE29</f>
        <v>578.75</v>
      </c>
      <c r="BC2" s="113">
        <f>Data!CF29</f>
        <v>712.75</v>
      </c>
      <c r="BD2" s="113">
        <f>Data!CG29</f>
        <v>834.35</v>
      </c>
      <c r="BE2" s="113">
        <f>Data!CH29</f>
        <v>949.95</v>
      </c>
      <c r="BF2" s="113">
        <f>Data!CI29</f>
        <v>1074.1500000000001</v>
      </c>
      <c r="BG2" s="113">
        <f>Data!CJ29</f>
        <v>1161.5500000000002</v>
      </c>
      <c r="BH2" s="113">
        <f>Data!CK29</f>
        <v>1260.9000000000001</v>
      </c>
      <c r="BI2" s="113">
        <f>Data!CL29</f>
        <v>1380.6000000000001</v>
      </c>
    </row>
    <row r="3" spans="1:61">
      <c r="A3" t="s">
        <v>208</v>
      </c>
      <c r="B3" s="113">
        <f>Data!AE33</f>
        <v>16</v>
      </c>
      <c r="C3" s="113">
        <f>Data!AF33</f>
        <v>84</v>
      </c>
      <c r="D3" s="113">
        <f>Data!AG33</f>
        <v>140</v>
      </c>
      <c r="E3" s="113">
        <f>Data!AH33</f>
        <v>176</v>
      </c>
      <c r="F3" s="113">
        <f>Data!AI33</f>
        <v>223.21</v>
      </c>
      <c r="G3" s="113">
        <f>Data!AJ33</f>
        <v>278.89999999999998</v>
      </c>
      <c r="H3" s="113">
        <f>Data!AK33</f>
        <v>285</v>
      </c>
      <c r="I3" s="113">
        <f>Data!AL33</f>
        <v>302.5</v>
      </c>
      <c r="J3" s="113">
        <f>Data!AM33</f>
        <v>400.4</v>
      </c>
      <c r="K3" s="113">
        <f>Data!AN33</f>
        <v>462.5</v>
      </c>
      <c r="L3" s="113">
        <f>Data!AO33</f>
        <v>517.5</v>
      </c>
      <c r="M3" s="113">
        <f>Data!AP33</f>
        <v>583.6</v>
      </c>
      <c r="N3" s="113">
        <f>Data!AQ33</f>
        <v>123.4</v>
      </c>
      <c r="O3" s="113">
        <f>Data!AR33</f>
        <v>235.3</v>
      </c>
      <c r="P3" s="113">
        <f>Data!AS33</f>
        <v>297.2</v>
      </c>
      <c r="Q3" s="113">
        <f>Data!AT33</f>
        <v>406.5</v>
      </c>
      <c r="R3" s="113">
        <f>Data!AU33</f>
        <v>423.6</v>
      </c>
      <c r="S3" s="113">
        <f>Data!AV33</f>
        <v>506</v>
      </c>
      <c r="T3" s="113">
        <f>Data!AW33</f>
        <v>563.20000000000005</v>
      </c>
      <c r="U3" s="113">
        <f>Data!AX33</f>
        <v>707.6</v>
      </c>
      <c r="V3" s="113">
        <f>Data!AY33</f>
        <v>876</v>
      </c>
      <c r="W3" s="113">
        <f>Data!AZ33</f>
        <v>935.5</v>
      </c>
      <c r="X3" s="113">
        <f>Data!BA33</f>
        <v>1060</v>
      </c>
      <c r="Y3" s="113">
        <f>Data!BB33</f>
        <v>1171.3</v>
      </c>
      <c r="Z3" s="113">
        <f>Data!BC33</f>
        <v>16.100000000000001</v>
      </c>
      <c r="AA3" s="113">
        <f>Data!BD33</f>
        <v>85.699999999999989</v>
      </c>
      <c r="AB3" s="113">
        <f>Data!BE33</f>
        <v>98.799999999999983</v>
      </c>
      <c r="AC3" s="113">
        <f>Data!BF33</f>
        <v>98.799999999999983</v>
      </c>
      <c r="AD3" s="113">
        <f>Data!BG33</f>
        <v>154.19999999999999</v>
      </c>
      <c r="AE3" s="113">
        <f>Data!BH33</f>
        <v>167.2</v>
      </c>
      <c r="AF3" s="113">
        <f>Data!BI33</f>
        <v>173.98999999999998</v>
      </c>
      <c r="AG3" s="113">
        <f>Data!BJ33</f>
        <v>178.98999999999998</v>
      </c>
      <c r="AH3" s="113">
        <f>Data!BK33</f>
        <v>181.79999999999998</v>
      </c>
      <c r="AI3" s="113">
        <f>Data!BL33</f>
        <v>184.58999999999997</v>
      </c>
      <c r="AJ3" s="113">
        <f>Data!BM33</f>
        <v>240.14</v>
      </c>
      <c r="AK3" s="113">
        <f>Data!BN33</f>
        <v>345.44</v>
      </c>
      <c r="AL3" s="113">
        <f>Data!BO33</f>
        <v>59.6</v>
      </c>
      <c r="AM3" s="113">
        <f>Data!BP33</f>
        <v>109.05000000000001</v>
      </c>
      <c r="AN3" s="113">
        <f>Data!BQ33</f>
        <v>231.9</v>
      </c>
      <c r="AO3" s="113">
        <f>Data!BR33</f>
        <v>305.3</v>
      </c>
      <c r="AP3" s="113">
        <f>Data!BS33</f>
        <v>305.3</v>
      </c>
      <c r="AQ3" s="113">
        <f>Data!BT33</f>
        <v>348.91</v>
      </c>
      <c r="AR3" s="113">
        <f>Data!BU33</f>
        <v>439.5</v>
      </c>
      <c r="AS3" s="113">
        <f>Data!BV33</f>
        <v>483.95</v>
      </c>
      <c r="AT3" s="113">
        <f>Data!BW33</f>
        <v>597</v>
      </c>
      <c r="AU3" s="113">
        <f>Data!BX33</f>
        <v>797.45</v>
      </c>
      <c r="AV3" s="113">
        <f>Data!BY33</f>
        <v>925.80000000000007</v>
      </c>
      <c r="AW3" s="113">
        <f>Data!BZ33</f>
        <v>1081.8000000000002</v>
      </c>
      <c r="AX3" s="113">
        <f>Data!CA33</f>
        <v>60.46</v>
      </c>
      <c r="AY3" s="113">
        <f>Data!CB33</f>
        <v>93.06</v>
      </c>
      <c r="AZ3" s="113">
        <f>Data!CC33</f>
        <v>145.16</v>
      </c>
      <c r="BA3" s="113">
        <f>Data!CD33</f>
        <v>247.20999999999998</v>
      </c>
      <c r="BB3" s="113">
        <f>Data!CE33</f>
        <v>291.20999999999998</v>
      </c>
      <c r="BC3" s="113">
        <f>Data!CF33</f>
        <v>511.01</v>
      </c>
      <c r="BD3" s="113">
        <f>Data!CG33</f>
        <v>511.01</v>
      </c>
      <c r="BE3" s="113">
        <f>Data!CH33</f>
        <v>511.01</v>
      </c>
      <c r="BF3" s="113">
        <f>Data!CI33</f>
        <v>511.01</v>
      </c>
      <c r="BG3" s="113">
        <f>Data!CJ33</f>
        <v>511.01</v>
      </c>
      <c r="BH3" s="113">
        <f>Data!CK33</f>
        <v>511.01</v>
      </c>
      <c r="BI3" s="113">
        <f>Data!CL33</f>
        <v>511.01</v>
      </c>
    </row>
    <row r="4" spans="1:61">
      <c r="A4" t="s">
        <v>209</v>
      </c>
      <c r="B4" s="113">
        <f>Data!AE37</f>
        <v>16</v>
      </c>
      <c r="C4" s="113">
        <f>Data!AF37</f>
        <v>29</v>
      </c>
      <c r="D4" s="113">
        <f>Data!AG37</f>
        <v>42</v>
      </c>
      <c r="E4" s="113">
        <f>Data!AH37</f>
        <v>59</v>
      </c>
      <c r="F4" s="113">
        <f>Data!AI37</f>
        <v>76</v>
      </c>
      <c r="G4" s="113">
        <f>Data!AJ37</f>
        <v>108</v>
      </c>
      <c r="H4" s="113">
        <f>Data!AK37</f>
        <v>140</v>
      </c>
      <c r="I4" s="113">
        <f>Data!AL37</f>
        <v>172</v>
      </c>
      <c r="J4" s="113">
        <f>Data!AM37</f>
        <v>204</v>
      </c>
      <c r="K4" s="113">
        <f>Data!AN37</f>
        <v>236</v>
      </c>
      <c r="L4" s="113">
        <f>Data!AO37</f>
        <v>268</v>
      </c>
      <c r="M4" s="113">
        <f>Data!AP37</f>
        <v>300</v>
      </c>
      <c r="N4" s="113">
        <f>Data!AQ37</f>
        <v>58</v>
      </c>
      <c r="O4" s="113">
        <f>Data!AR37</f>
        <v>137</v>
      </c>
      <c r="P4" s="113">
        <f>Data!AS37</f>
        <v>186</v>
      </c>
      <c r="Q4" s="113">
        <f>Data!AT37</f>
        <v>222</v>
      </c>
      <c r="R4" s="113">
        <f>Data!AU37</f>
        <v>279</v>
      </c>
      <c r="S4" s="113">
        <f>Data!AV37</f>
        <v>344</v>
      </c>
      <c r="T4" s="113">
        <f>Data!AW37</f>
        <v>408</v>
      </c>
      <c r="U4" s="113">
        <f>Data!AX37</f>
        <v>473</v>
      </c>
      <c r="V4" s="113">
        <f>Data!AY37</f>
        <v>538</v>
      </c>
      <c r="W4" s="113">
        <f>Data!AZ37</f>
        <v>597</v>
      </c>
      <c r="X4" s="113">
        <f>Data!BA37</f>
        <v>657</v>
      </c>
      <c r="Y4" s="113">
        <f>Data!BB37</f>
        <v>721</v>
      </c>
      <c r="Z4" s="113">
        <f>Data!BC37</f>
        <v>58</v>
      </c>
      <c r="AA4" s="113">
        <f>Data!BD37</f>
        <v>118</v>
      </c>
      <c r="AB4" s="113">
        <f>Data!BE37</f>
        <v>200</v>
      </c>
      <c r="AC4" s="113">
        <f>Data!BF37</f>
        <v>267</v>
      </c>
      <c r="AD4" s="113">
        <f>Data!BG37</f>
        <v>346</v>
      </c>
      <c r="AE4" s="113">
        <f>Data!BH37</f>
        <v>423</v>
      </c>
      <c r="AF4" s="113">
        <f>Data!BI37</f>
        <v>504</v>
      </c>
      <c r="AG4" s="113">
        <f>Data!BJ37</f>
        <v>583</v>
      </c>
      <c r="AH4" s="113">
        <f>Data!BK37</f>
        <v>666</v>
      </c>
      <c r="AI4" s="113">
        <f>Data!BL37</f>
        <v>742</v>
      </c>
      <c r="AJ4" s="113">
        <f>Data!BM37</f>
        <v>817</v>
      </c>
      <c r="AK4" s="113">
        <f>Data!BN37</f>
        <v>882</v>
      </c>
      <c r="AL4" s="113">
        <f>Data!BO37</f>
        <v>43</v>
      </c>
      <c r="AM4" s="113">
        <f>Data!BP37</f>
        <v>91</v>
      </c>
      <c r="AN4" s="113">
        <f>Data!BQ37</f>
        <v>169</v>
      </c>
      <c r="AO4" s="113">
        <f>Data!BR37</f>
        <v>222</v>
      </c>
      <c r="AP4" s="113">
        <f>Data!BS37</f>
        <v>273</v>
      </c>
      <c r="AQ4" s="113">
        <f>Data!BT37</f>
        <v>319</v>
      </c>
      <c r="AR4" s="113">
        <f>Data!BU37</f>
        <v>361</v>
      </c>
      <c r="AS4" s="113">
        <f>Data!BV37</f>
        <v>403</v>
      </c>
      <c r="AT4" s="113">
        <f>Data!BW37</f>
        <v>459</v>
      </c>
      <c r="AU4" s="113">
        <f>Data!BX37</f>
        <v>501</v>
      </c>
      <c r="AV4" s="113">
        <f>Data!BY37</f>
        <v>556</v>
      </c>
      <c r="AW4" s="113">
        <f>Data!BZ37</f>
        <v>605</v>
      </c>
      <c r="AX4" s="113">
        <f>Data!CA37</f>
        <v>35</v>
      </c>
      <c r="AY4" s="113">
        <f>Data!CB37</f>
        <v>67</v>
      </c>
      <c r="AZ4" s="113">
        <f>Data!CC37</f>
        <v>131</v>
      </c>
      <c r="BA4" s="113">
        <f>Data!CD37</f>
        <v>184</v>
      </c>
      <c r="BB4" s="113">
        <f>Data!CE37</f>
        <v>221</v>
      </c>
      <c r="BC4" s="113">
        <f>Data!CF37</f>
        <v>269</v>
      </c>
      <c r="BD4" s="113">
        <f>Data!CG37</f>
        <v>307</v>
      </c>
      <c r="BE4" s="113">
        <f>Data!CH37</f>
        <v>347</v>
      </c>
      <c r="BF4" s="113">
        <f>Data!CI37</f>
        <v>386</v>
      </c>
      <c r="BG4" s="113">
        <f>Data!CJ37</f>
        <v>426</v>
      </c>
      <c r="BH4" s="113">
        <f>Data!CK37</f>
        <v>460</v>
      </c>
      <c r="BI4" s="113">
        <f>Data!CL37</f>
        <v>503</v>
      </c>
    </row>
    <row r="5" spans="1:61">
      <c r="A5" t="s">
        <v>210</v>
      </c>
      <c r="B5" s="113">
        <f>Data!AE41</f>
        <v>7</v>
      </c>
      <c r="C5" s="113">
        <f>Data!AF41</f>
        <v>37</v>
      </c>
      <c r="D5" s="113">
        <f>Data!AG41</f>
        <v>61</v>
      </c>
      <c r="E5" s="113">
        <f>Data!AH41</f>
        <v>77</v>
      </c>
      <c r="F5" s="113">
        <f>Data!AI41</f>
        <v>97</v>
      </c>
      <c r="G5" s="113">
        <f>Data!AJ41</f>
        <v>124</v>
      </c>
      <c r="H5" s="113">
        <f>Data!AK41</f>
        <v>127</v>
      </c>
      <c r="I5" s="113">
        <f>Data!AL41</f>
        <v>136</v>
      </c>
      <c r="J5" s="113">
        <f>Data!AM41</f>
        <v>178</v>
      </c>
      <c r="K5" s="113">
        <f>Data!AN41</f>
        <v>205</v>
      </c>
      <c r="L5" s="113">
        <f>Data!AO41</f>
        <v>231</v>
      </c>
      <c r="M5" s="113">
        <f>Data!AP41</f>
        <v>260</v>
      </c>
      <c r="N5" s="113">
        <f>Data!AQ41</f>
        <v>53</v>
      </c>
      <c r="O5" s="113">
        <f>Data!AR41</f>
        <v>102</v>
      </c>
      <c r="P5" s="113">
        <f>Data!AS41</f>
        <v>130</v>
      </c>
      <c r="Q5" s="113">
        <f>Data!AT41</f>
        <v>178</v>
      </c>
      <c r="R5" s="113">
        <f>Data!AU41</f>
        <v>187</v>
      </c>
      <c r="S5" s="113">
        <f>Data!AV41</f>
        <v>230</v>
      </c>
      <c r="T5" s="113">
        <f>Data!AW41</f>
        <v>263</v>
      </c>
      <c r="U5" s="113">
        <f>Data!AX41</f>
        <v>328</v>
      </c>
      <c r="V5" s="113">
        <f>Data!AY41</f>
        <v>399</v>
      </c>
      <c r="W5" s="113">
        <f>Data!AZ41</f>
        <v>432</v>
      </c>
      <c r="X5" s="113">
        <f>Data!BA41</f>
        <v>496</v>
      </c>
      <c r="Y5" s="113">
        <f>Data!BB41</f>
        <v>557</v>
      </c>
      <c r="Z5" s="113">
        <f>Data!BC41</f>
        <v>15</v>
      </c>
      <c r="AA5" s="113">
        <f>Data!BD41</f>
        <v>50</v>
      </c>
      <c r="AB5" s="113">
        <f>Data!BE41</f>
        <v>63</v>
      </c>
      <c r="AC5" s="113">
        <f>Data!BF41</f>
        <v>63</v>
      </c>
      <c r="AD5" s="113">
        <f>Data!BG41</f>
        <v>110</v>
      </c>
      <c r="AE5" s="113">
        <f>Data!BH41</f>
        <v>119</v>
      </c>
      <c r="AF5" s="113">
        <f>Data!BI41</f>
        <v>128</v>
      </c>
      <c r="AG5" s="113">
        <f>Data!BJ41</f>
        <v>131</v>
      </c>
      <c r="AH5" s="113">
        <f>Data!BK41</f>
        <v>136</v>
      </c>
      <c r="AI5" s="113">
        <f>Data!BL41</f>
        <v>141</v>
      </c>
      <c r="AJ5" s="113">
        <f>Data!BM41</f>
        <v>165</v>
      </c>
      <c r="AK5" s="113">
        <f>Data!BN41</f>
        <v>212</v>
      </c>
      <c r="AL5" s="113">
        <f>Data!BO41</f>
        <v>26</v>
      </c>
      <c r="AM5" s="113">
        <f>Data!BP41</f>
        <v>49</v>
      </c>
      <c r="AN5" s="113">
        <f>Data!BQ41</f>
        <v>117</v>
      </c>
      <c r="AO5" s="113">
        <f>Data!BR41</f>
        <v>159</v>
      </c>
      <c r="AP5" s="113">
        <f>Data!BS41</f>
        <v>159</v>
      </c>
      <c r="AQ5" s="113">
        <f>Data!BT41</f>
        <v>189</v>
      </c>
      <c r="AR5" s="113">
        <f>Data!BU41</f>
        <v>231</v>
      </c>
      <c r="AS5" s="113">
        <f>Data!BV41</f>
        <v>257</v>
      </c>
      <c r="AT5" s="113">
        <f>Data!BW41</f>
        <v>328</v>
      </c>
      <c r="AU5" s="113">
        <f>Data!BX41</f>
        <v>449</v>
      </c>
      <c r="AV5" s="113">
        <f>Data!BY41</f>
        <v>528</v>
      </c>
      <c r="AW5" s="113">
        <f>Data!BZ41</f>
        <v>623</v>
      </c>
      <c r="AX5" s="113">
        <f>Data!CA41</f>
        <v>51</v>
      </c>
      <c r="AY5" s="113">
        <f>Data!CB41</f>
        <v>77</v>
      </c>
      <c r="AZ5" s="113">
        <f>Data!CC41</f>
        <v>114</v>
      </c>
      <c r="BA5" s="113">
        <f>Data!CD41</f>
        <v>171</v>
      </c>
      <c r="BB5" s="113">
        <f>Data!CE41</f>
        <v>180</v>
      </c>
      <c r="BC5" s="113">
        <f>Data!CF41</f>
        <v>228</v>
      </c>
      <c r="BD5" s="113">
        <f>Data!CG41</f>
        <v>228</v>
      </c>
      <c r="BE5" s="113">
        <f>Data!CH41</f>
        <v>228</v>
      </c>
      <c r="BF5" s="113">
        <f>Data!CI41</f>
        <v>228</v>
      </c>
      <c r="BG5" s="113">
        <f>Data!CJ41</f>
        <v>228</v>
      </c>
      <c r="BH5" s="113">
        <f>Data!CK41</f>
        <v>228</v>
      </c>
      <c r="BI5" s="113">
        <f>Data!CL41</f>
        <v>228</v>
      </c>
    </row>
  </sheetData>
  <pageMargins left="0.7" right="0.7" top="0.78740157499999996" bottom="0.78740157499999996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Input</vt:lpstr>
      <vt:lpstr>OPEX Global Dashboard</vt:lpstr>
      <vt:lpstr>Definition</vt:lpstr>
      <vt:lpstr>Data</vt:lpstr>
      <vt:lpstr>Chart 12 - MVA Prod. outlook</vt:lpstr>
      <vt:lpstr>'OPEX Global Dashboard'!Drucktitel</vt:lpstr>
    </vt:vector>
  </TitlesOfParts>
  <Company>SGB Starkstrom Gerätebau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Willers Eike</dc:creator>
  <cp:lastModifiedBy>Schiedermeier Andreas</cp:lastModifiedBy>
  <cp:lastPrinted>2019-04-12T13:14:16Z</cp:lastPrinted>
  <dcterms:created xsi:type="dcterms:W3CDTF">2018-01-02T13:38:50Z</dcterms:created>
  <dcterms:modified xsi:type="dcterms:W3CDTF">2022-07-19T08:34:56Z</dcterms:modified>
</cp:coreProperties>
</file>